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D:\764729\My_Project_764729_\AJ_Project 7_Sharing Economy Platform\Project Artifacts\"/>
    </mc:Choice>
  </mc:AlternateContent>
  <bookViews>
    <workbookView xWindow="0" yWindow="0" windowWidth="15345" windowHeight="3945" tabRatio="824"/>
  </bookViews>
  <sheets>
    <sheet name="Cover Page" sheetId="9" r:id="rId1"/>
    <sheet name="Team Details" sheetId="8" r:id="rId2"/>
    <sheet name="Scorecard Summary" sheetId="20" r:id="rId3"/>
    <sheet name="Evaluation Rubrics" sheetId="22" r:id="rId4"/>
    <sheet name="Project Evaluation" sheetId="21" r:id="rId5"/>
    <sheet name="Intern #1 Score Card" sheetId="11" r:id="rId6"/>
    <sheet name="Intern #2 Score Card" sheetId="12" r:id="rId7"/>
    <sheet name="Intern #3 Score Card" sheetId="16" r:id="rId8"/>
    <sheet name="Intern #4 Score Card" sheetId="25" r:id="rId9"/>
    <sheet name="Intern #5 Score Card" sheetId="26" r:id="rId10"/>
    <sheet name="Intern #6 Score Card" sheetId="27" r:id="rId11"/>
    <sheet name="Observation Notes" sheetId="18" r:id="rId12"/>
  </sheets>
  <externalReferences>
    <externalReference r:id="rId13"/>
    <externalReference r:id="rId14"/>
    <externalReference r:id="rId15"/>
    <externalReference r:id="rId16"/>
  </externalReferences>
  <definedNames>
    <definedName name="_xlnm._FilterDatabase" localSheetId="4" hidden="1">'Project Evaluation'!$V$3:$V$5</definedName>
    <definedName name="ActualBurnDown" localSheetId="6">#REF!</definedName>
    <definedName name="ActualBurnDown" localSheetId="4">#REF!</definedName>
    <definedName name="ActualBurnDown">#REF!</definedName>
    <definedName name="ad" localSheetId="6">#REF!</definedName>
    <definedName name="ad" localSheetId="4">#REF!</definedName>
    <definedName name="ad">#REF!</definedName>
    <definedName name="BusinessValue" localSheetId="6">#REF!</definedName>
    <definedName name="BusinessValue" localSheetId="4">#REF!</definedName>
    <definedName name="BusinessValue">#REF!</definedName>
    <definedName name="Calc_sens2" localSheetId="6">[1]!Calc_sens2</definedName>
    <definedName name="Calc_sens2">[1]!Calc_sens2</definedName>
    <definedName name="Category" localSheetId="6">#REF!</definedName>
    <definedName name="Category" localSheetId="4">#REF!</definedName>
    <definedName name="Category">#REF!</definedName>
    <definedName name="cause" localSheetId="6">#REF!</definedName>
    <definedName name="cause" localSheetId="4">#REF!</definedName>
    <definedName name="cause">#REF!</definedName>
    <definedName name="Clear_sens2" localSheetId="6">[1]!Clear_sens2</definedName>
    <definedName name="Clear_sens2">[1]!Clear_sens2</definedName>
    <definedName name="Comments" localSheetId="6">#REF!</definedName>
    <definedName name="Comments" localSheetId="4">#REF!</definedName>
    <definedName name="Comments">#REF!</definedName>
    <definedName name="Creator" localSheetId="6">#REF!</definedName>
    <definedName name="Creator" localSheetId="4">#REF!</definedName>
    <definedName name="Creator">#REF!</definedName>
    <definedName name="CRPriority">[2]Data!$B$2:$B$4</definedName>
    <definedName name="CRStatus">[2]Data!$A$2:$A$8</definedName>
    <definedName name="d">#REF!</definedName>
    <definedName name="ghfgh">#REF!</definedName>
    <definedName name="Iteration" localSheetId="6">#REF!</definedName>
    <definedName name="Iteration" localSheetId="4">#REF!</definedName>
    <definedName name="Iteration">#REF!</definedName>
    <definedName name="Ltst_TestLog">"'Test log'"</definedName>
    <definedName name="Priority" localSheetId="6">#REF!</definedName>
    <definedName name="Priority" localSheetId="4">#REF!</definedName>
    <definedName name="Priority">#REF!</definedName>
    <definedName name="Quality_Records" localSheetId="6">#REF!</definedName>
    <definedName name="Quality_Records" localSheetId="4">#REF!</definedName>
    <definedName name="Quality_Records">#REF!</definedName>
    <definedName name="Resolution" localSheetId="6">[3]QTDSCMP_Data!#REF!</definedName>
    <definedName name="Resolution" localSheetId="4">[3]QTDSCMP_Data!#REF!</definedName>
    <definedName name="Resolution">[3]QTDSCMP_Data!#REF!</definedName>
    <definedName name="Risk" localSheetId="6">#REF!</definedName>
    <definedName name="Risk" localSheetId="4">#REF!</definedName>
    <definedName name="Risk">#REF!</definedName>
    <definedName name="SCIReference" localSheetId="6">[3]QTDSCMP_Data!#REF!</definedName>
    <definedName name="SCIReference" localSheetId="4">[3]QTDSCMP_Data!#REF!</definedName>
    <definedName name="SCIReference">[3]QTDSCMP_Data!#REF!</definedName>
    <definedName name="SCIStatus" localSheetId="6">[3]QTDSCMP_Data!#REF!</definedName>
    <definedName name="SCIStatus" localSheetId="4">[3]QTDSCMP_Data!#REF!</definedName>
    <definedName name="SCIStatus">[3]QTDSCMP_Data!#REF!</definedName>
    <definedName name="SCITools" localSheetId="6">[3]QTDSCMP_Data!#REF!</definedName>
    <definedName name="SCITools" localSheetId="4">[3]QTDSCMP_Data!#REF!</definedName>
    <definedName name="SCITools">[3]QTDSCMP_Data!#REF!</definedName>
    <definedName name="SCM_Access" localSheetId="6">[4]User_Groups_Access!#REF!</definedName>
    <definedName name="SCM_Access" localSheetId="4">[4]User_Groups_Access!#REF!</definedName>
    <definedName name="SCM_Access">[4]User_Groups_Access!#REF!</definedName>
    <definedName name="ScrumMaster" localSheetId="6">#REF!</definedName>
    <definedName name="ScrumMaster" localSheetId="4">#REF!</definedName>
    <definedName name="ScrumMaster">#REF!</definedName>
    <definedName name="sdsds">[1]!Calc_sens2</definedName>
    <definedName name="Severity" localSheetId="6">#REF!</definedName>
    <definedName name="Severity" localSheetId="4">#REF!</definedName>
    <definedName name="Severity">#REF!</definedName>
    <definedName name="Software_Configuration_Management_Team" localSheetId="6">'[4]SCM_Team&amp;ReleaseNumberingScheme'!#REF!</definedName>
    <definedName name="Software_Configuration_Management_Team" localSheetId="4">'[4]SCM_Team&amp;ReleaseNumberingScheme'!#REF!</definedName>
    <definedName name="Software_Configuration_Management_Team">'[4]SCM_Team&amp;ReleaseNumberingScheme'!#REF!</definedName>
    <definedName name="State_of_Origin" localSheetId="6">#REF!</definedName>
    <definedName name="State_of_Origin" localSheetId="4">#REF!</definedName>
    <definedName name="State_of_Origin">#REF!</definedName>
    <definedName name="Status" localSheetId="6">#REF!</definedName>
    <definedName name="Status" localSheetId="4">#REF!</definedName>
    <definedName name="Status">#REF!</definedName>
    <definedName name="Team" localSheetId="6">#REF!</definedName>
    <definedName name="Team" localSheetId="4">#REF!</definedName>
    <definedName name="Team">#REF!</definedName>
    <definedName name="Type" localSheetId="6">#REF!</definedName>
    <definedName name="Type" localSheetId="4">#REF!</definedName>
    <definedName name="Type">#REF!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2" i="20" l="1"/>
  <c r="C67" i="20"/>
  <c r="C52" i="20"/>
  <c r="E93" i="20"/>
  <c r="E92" i="20"/>
  <c r="E90" i="20"/>
  <c r="E89" i="20"/>
  <c r="E88" i="20"/>
  <c r="E87" i="20"/>
  <c r="E86" i="20"/>
  <c r="E85" i="20"/>
  <c r="E84" i="20"/>
  <c r="E78" i="20"/>
  <c r="E77" i="20"/>
  <c r="E75" i="20"/>
  <c r="E74" i="20"/>
  <c r="E73" i="20"/>
  <c r="E72" i="20"/>
  <c r="E71" i="20"/>
  <c r="E70" i="20"/>
  <c r="E69" i="20"/>
  <c r="D90" i="20" l="1"/>
  <c r="D75" i="20"/>
  <c r="G62" i="27"/>
  <c r="G61" i="27"/>
  <c r="G59" i="27"/>
  <c r="G60" i="27" s="1"/>
  <c r="G57" i="27"/>
  <c r="G58" i="27" s="1"/>
  <c r="G55" i="27"/>
  <c r="G56" i="27" s="1"/>
  <c r="G53" i="27"/>
  <c r="G54" i="27" s="1"/>
  <c r="G52" i="27"/>
  <c r="G51" i="27"/>
  <c r="G49" i="27"/>
  <c r="G50" i="27" s="1"/>
  <c r="G46" i="27"/>
  <c r="K2" i="27" s="1"/>
  <c r="F46" i="27"/>
  <c r="E46" i="27"/>
  <c r="J45" i="27"/>
  <c r="K45" i="27" s="1"/>
  <c r="H45" i="27"/>
  <c r="K44" i="27"/>
  <c r="J44" i="27"/>
  <c r="H44" i="27"/>
  <c r="K43" i="27"/>
  <c r="J43" i="27"/>
  <c r="H43" i="27"/>
  <c r="K42" i="27"/>
  <c r="J42" i="27"/>
  <c r="H42" i="27"/>
  <c r="J41" i="27"/>
  <c r="K41" i="27" s="1"/>
  <c r="H41" i="27"/>
  <c r="K40" i="27"/>
  <c r="J40" i="27"/>
  <c r="H40" i="27"/>
  <c r="J39" i="27"/>
  <c r="K39" i="27" s="1"/>
  <c r="H39" i="27"/>
  <c r="K38" i="27"/>
  <c r="J38" i="27"/>
  <c r="H38" i="27"/>
  <c r="J37" i="27"/>
  <c r="K37" i="27" s="1"/>
  <c r="H37" i="27"/>
  <c r="K36" i="27"/>
  <c r="J36" i="27"/>
  <c r="H36" i="27"/>
  <c r="K35" i="27"/>
  <c r="J35" i="27"/>
  <c r="H35" i="27"/>
  <c r="K34" i="27"/>
  <c r="J34" i="27"/>
  <c r="H34" i="27"/>
  <c r="J33" i="27"/>
  <c r="K33" i="27" s="1"/>
  <c r="H33" i="27"/>
  <c r="K32" i="27"/>
  <c r="J32" i="27"/>
  <c r="H32" i="27"/>
  <c r="J31" i="27"/>
  <c r="K31" i="27" s="1"/>
  <c r="H31" i="27"/>
  <c r="K30" i="27"/>
  <c r="J30" i="27"/>
  <c r="H30" i="27"/>
  <c r="J29" i="27"/>
  <c r="K29" i="27" s="1"/>
  <c r="H29" i="27"/>
  <c r="K28" i="27"/>
  <c r="J28" i="27"/>
  <c r="H28" i="27"/>
  <c r="K27" i="27"/>
  <c r="J27" i="27"/>
  <c r="H27" i="27"/>
  <c r="K26" i="27"/>
  <c r="J26" i="27"/>
  <c r="H26" i="27"/>
  <c r="I25" i="27" s="1"/>
  <c r="H61" i="27" s="1"/>
  <c r="J25" i="27"/>
  <c r="K25" i="27" s="1"/>
  <c r="H25" i="27"/>
  <c r="J24" i="27"/>
  <c r="K24" i="27" s="1"/>
  <c r="H24" i="27"/>
  <c r="K23" i="27"/>
  <c r="J23" i="27"/>
  <c r="H23" i="27"/>
  <c r="K22" i="27"/>
  <c r="J22" i="27"/>
  <c r="H22" i="27"/>
  <c r="K21" i="27"/>
  <c r="J21" i="27"/>
  <c r="H21" i="27"/>
  <c r="J20" i="27"/>
  <c r="K20" i="27" s="1"/>
  <c r="H20" i="27"/>
  <c r="K19" i="27"/>
  <c r="J19" i="27"/>
  <c r="H19" i="27"/>
  <c r="J18" i="27"/>
  <c r="K18" i="27" s="1"/>
  <c r="H18" i="27"/>
  <c r="I18" i="27" s="1"/>
  <c r="H59" i="27" s="1"/>
  <c r="K17" i="27"/>
  <c r="J17" i="27"/>
  <c r="H17" i="27"/>
  <c r="K16" i="27"/>
  <c r="J16" i="27"/>
  <c r="H16" i="27"/>
  <c r="J15" i="27"/>
  <c r="K15" i="27" s="1"/>
  <c r="H15" i="27"/>
  <c r="K14" i="27"/>
  <c r="J14" i="27"/>
  <c r="H14" i="27"/>
  <c r="J13" i="27"/>
  <c r="K13" i="27" s="1"/>
  <c r="H13" i="27"/>
  <c r="I13" i="27" s="1"/>
  <c r="H57" i="27" s="1"/>
  <c r="K12" i="27"/>
  <c r="J12" i="27"/>
  <c r="H12" i="27"/>
  <c r="K11" i="27"/>
  <c r="J11" i="27"/>
  <c r="I11" i="27"/>
  <c r="H55" i="27" s="1"/>
  <c r="H11" i="27"/>
  <c r="K10" i="27"/>
  <c r="J10" i="27"/>
  <c r="H10" i="27"/>
  <c r="J9" i="27"/>
  <c r="K9" i="27" s="1"/>
  <c r="H9" i="27"/>
  <c r="K8" i="27"/>
  <c r="J8" i="27"/>
  <c r="H8" i="27"/>
  <c r="K7" i="27"/>
  <c r="J7" i="27"/>
  <c r="H7" i="27"/>
  <c r="I7" i="27" s="1"/>
  <c r="H53" i="27" s="1"/>
  <c r="J6" i="27"/>
  <c r="K6" i="27" s="1"/>
  <c r="H6" i="27"/>
  <c r="K5" i="27"/>
  <c r="J5" i="27"/>
  <c r="H5" i="27"/>
  <c r="J4" i="27"/>
  <c r="K4" i="27" s="1"/>
  <c r="H4" i="27"/>
  <c r="I4" i="27" s="1"/>
  <c r="K1" i="27"/>
  <c r="G62" i="26"/>
  <c r="G61" i="26"/>
  <c r="G60" i="26"/>
  <c r="G59" i="26"/>
  <c r="G57" i="26"/>
  <c r="G58" i="26" s="1"/>
  <c r="G55" i="26"/>
  <c r="G56" i="26" s="1"/>
  <c r="G54" i="26"/>
  <c r="G53" i="26"/>
  <c r="G52" i="26"/>
  <c r="G51" i="26"/>
  <c r="G49" i="26"/>
  <c r="G50" i="26" s="1"/>
  <c r="G46" i="26"/>
  <c r="K2" i="26" s="1"/>
  <c r="F46" i="26"/>
  <c r="E46" i="26"/>
  <c r="J45" i="26"/>
  <c r="K45" i="26" s="1"/>
  <c r="H45" i="26"/>
  <c r="J44" i="26"/>
  <c r="K44" i="26" s="1"/>
  <c r="H44" i="26"/>
  <c r="K43" i="26"/>
  <c r="J43" i="26"/>
  <c r="H43" i="26"/>
  <c r="K42" i="26"/>
  <c r="J42" i="26"/>
  <c r="H42" i="26"/>
  <c r="J41" i="26"/>
  <c r="K41" i="26" s="1"/>
  <c r="H41" i="26"/>
  <c r="K40" i="26"/>
  <c r="J40" i="26"/>
  <c r="H40" i="26"/>
  <c r="K39" i="26"/>
  <c r="J39" i="26"/>
  <c r="H39" i="26"/>
  <c r="J38" i="26"/>
  <c r="K38" i="26" s="1"/>
  <c r="H38" i="26"/>
  <c r="J37" i="26"/>
  <c r="K37" i="26" s="1"/>
  <c r="H37" i="26"/>
  <c r="K36" i="26"/>
  <c r="J36" i="26"/>
  <c r="H36" i="26"/>
  <c r="K35" i="26"/>
  <c r="J35" i="26"/>
  <c r="H35" i="26"/>
  <c r="K34" i="26"/>
  <c r="J34" i="26"/>
  <c r="H34" i="26"/>
  <c r="J33" i="26"/>
  <c r="K33" i="26" s="1"/>
  <c r="H33" i="26"/>
  <c r="K32" i="26"/>
  <c r="J32" i="26"/>
  <c r="H32" i="26"/>
  <c r="K31" i="26"/>
  <c r="J31" i="26"/>
  <c r="H31" i="26"/>
  <c r="J30" i="26"/>
  <c r="K30" i="26" s="1"/>
  <c r="H30" i="26"/>
  <c r="J29" i="26"/>
  <c r="K29" i="26" s="1"/>
  <c r="H29" i="26"/>
  <c r="K28" i="26"/>
  <c r="J28" i="26"/>
  <c r="H28" i="26"/>
  <c r="K27" i="26"/>
  <c r="J27" i="26"/>
  <c r="H27" i="26"/>
  <c r="K26" i="26"/>
  <c r="J26" i="26"/>
  <c r="H26" i="26"/>
  <c r="J25" i="26"/>
  <c r="K25" i="26" s="1"/>
  <c r="I25" i="26"/>
  <c r="H61" i="26" s="1"/>
  <c r="H25" i="26"/>
  <c r="J24" i="26"/>
  <c r="K24" i="26" s="1"/>
  <c r="H24" i="26"/>
  <c r="K23" i="26"/>
  <c r="J23" i="26"/>
  <c r="H23" i="26"/>
  <c r="K22" i="26"/>
  <c r="J22" i="26"/>
  <c r="H22" i="26"/>
  <c r="K21" i="26"/>
  <c r="J21" i="26"/>
  <c r="H21" i="26"/>
  <c r="J20" i="26"/>
  <c r="K20" i="26" s="1"/>
  <c r="H20" i="26"/>
  <c r="K19" i="26"/>
  <c r="J19" i="26"/>
  <c r="H19" i="26"/>
  <c r="K18" i="26"/>
  <c r="J18" i="26"/>
  <c r="H18" i="26"/>
  <c r="I18" i="26" s="1"/>
  <c r="H59" i="26" s="1"/>
  <c r="K17" i="26"/>
  <c r="J17" i="26"/>
  <c r="H17" i="26"/>
  <c r="K16" i="26"/>
  <c r="J16" i="26"/>
  <c r="H16" i="26"/>
  <c r="J15" i="26"/>
  <c r="K15" i="26" s="1"/>
  <c r="H15" i="26"/>
  <c r="K14" i="26"/>
  <c r="J14" i="26"/>
  <c r="H14" i="26"/>
  <c r="K13" i="26"/>
  <c r="J13" i="26"/>
  <c r="H13" i="26"/>
  <c r="I13" i="26" s="1"/>
  <c r="H57" i="26" s="1"/>
  <c r="K12" i="26"/>
  <c r="J12" i="26"/>
  <c r="H12" i="26"/>
  <c r="K11" i="26"/>
  <c r="J11" i="26"/>
  <c r="I11" i="26"/>
  <c r="H55" i="26" s="1"/>
  <c r="H11" i="26"/>
  <c r="J10" i="26"/>
  <c r="K10" i="26" s="1"/>
  <c r="H10" i="26"/>
  <c r="J9" i="26"/>
  <c r="K9" i="26" s="1"/>
  <c r="H9" i="26"/>
  <c r="K8" i="26"/>
  <c r="J8" i="26"/>
  <c r="H8" i="26"/>
  <c r="K7" i="26"/>
  <c r="J7" i="26"/>
  <c r="H7" i="26"/>
  <c r="I7" i="26" s="1"/>
  <c r="H53" i="26" s="1"/>
  <c r="K6" i="26"/>
  <c r="J6" i="26"/>
  <c r="H6" i="26"/>
  <c r="J5" i="26"/>
  <c r="K5" i="26" s="1"/>
  <c r="H5" i="26"/>
  <c r="J4" i="26"/>
  <c r="K4" i="26" s="1"/>
  <c r="I4" i="26"/>
  <c r="H51" i="26" s="1"/>
  <c r="H4" i="26"/>
  <c r="H46" i="26" s="1"/>
  <c r="K1" i="26"/>
  <c r="G61" i="25"/>
  <c r="G62" i="25" s="1"/>
  <c r="G59" i="25"/>
  <c r="G60" i="25" s="1"/>
  <c r="G57" i="25"/>
  <c r="G58" i="25" s="1"/>
  <c r="G55" i="25"/>
  <c r="G56" i="25" s="1"/>
  <c r="G53" i="25"/>
  <c r="G54" i="25" s="1"/>
  <c r="G51" i="25"/>
  <c r="G52" i="25" s="1"/>
  <c r="G49" i="25"/>
  <c r="G50" i="25" s="1"/>
  <c r="G46" i="25"/>
  <c r="K2" i="25" s="1"/>
  <c r="E63" i="20" s="1"/>
  <c r="F46" i="25"/>
  <c r="E46" i="25"/>
  <c r="J45" i="25"/>
  <c r="K45" i="25" s="1"/>
  <c r="H45" i="25"/>
  <c r="J44" i="25"/>
  <c r="K44" i="25" s="1"/>
  <c r="H44" i="25"/>
  <c r="J43" i="25"/>
  <c r="K43" i="25" s="1"/>
  <c r="H43" i="25"/>
  <c r="J42" i="25"/>
  <c r="K42" i="25" s="1"/>
  <c r="H42" i="25"/>
  <c r="J41" i="25"/>
  <c r="K41" i="25" s="1"/>
  <c r="H41" i="25"/>
  <c r="J40" i="25"/>
  <c r="K40" i="25" s="1"/>
  <c r="H40" i="25"/>
  <c r="J39" i="25"/>
  <c r="K39" i="25" s="1"/>
  <c r="H39" i="25"/>
  <c r="J38" i="25"/>
  <c r="K38" i="25" s="1"/>
  <c r="H38" i="25"/>
  <c r="J37" i="25"/>
  <c r="K37" i="25" s="1"/>
  <c r="H37" i="25"/>
  <c r="J36" i="25"/>
  <c r="K36" i="25" s="1"/>
  <c r="H36" i="25"/>
  <c r="J35" i="25"/>
  <c r="K35" i="25" s="1"/>
  <c r="H35" i="25"/>
  <c r="J34" i="25"/>
  <c r="K34" i="25" s="1"/>
  <c r="H34" i="25"/>
  <c r="J33" i="25"/>
  <c r="K33" i="25" s="1"/>
  <c r="H33" i="25"/>
  <c r="K32" i="25"/>
  <c r="J32" i="25"/>
  <c r="H32" i="25"/>
  <c r="J31" i="25"/>
  <c r="K31" i="25" s="1"/>
  <c r="H31" i="25"/>
  <c r="J30" i="25"/>
  <c r="K30" i="25" s="1"/>
  <c r="H30" i="25"/>
  <c r="K29" i="25"/>
  <c r="J29" i="25"/>
  <c r="H29" i="25"/>
  <c r="J28" i="25"/>
  <c r="K28" i="25" s="1"/>
  <c r="H28" i="25"/>
  <c r="J27" i="25"/>
  <c r="K27" i="25" s="1"/>
  <c r="H27" i="25"/>
  <c r="J26" i="25"/>
  <c r="K26" i="25" s="1"/>
  <c r="H26" i="25"/>
  <c r="J25" i="25"/>
  <c r="K25" i="25" s="1"/>
  <c r="H25" i="25"/>
  <c r="J24" i="25"/>
  <c r="K24" i="25" s="1"/>
  <c r="H24" i="25"/>
  <c r="J23" i="25"/>
  <c r="K23" i="25" s="1"/>
  <c r="H23" i="25"/>
  <c r="J22" i="25"/>
  <c r="K22" i="25" s="1"/>
  <c r="H22" i="25"/>
  <c r="J21" i="25"/>
  <c r="K21" i="25" s="1"/>
  <c r="H21" i="25"/>
  <c r="J20" i="25"/>
  <c r="K20" i="25" s="1"/>
  <c r="H20" i="25"/>
  <c r="J19" i="25"/>
  <c r="K19" i="25" s="1"/>
  <c r="H19" i="25"/>
  <c r="J18" i="25"/>
  <c r="K18" i="25" s="1"/>
  <c r="H18" i="25"/>
  <c r="J17" i="25"/>
  <c r="K17" i="25" s="1"/>
  <c r="H17" i="25"/>
  <c r="J16" i="25"/>
  <c r="K16" i="25" s="1"/>
  <c r="H16" i="25"/>
  <c r="J15" i="25"/>
  <c r="K15" i="25" s="1"/>
  <c r="H15" i="25"/>
  <c r="J14" i="25"/>
  <c r="K14" i="25" s="1"/>
  <c r="H14" i="25"/>
  <c r="J13" i="25"/>
  <c r="K13" i="25" s="1"/>
  <c r="H13" i="25"/>
  <c r="J12" i="25"/>
  <c r="K12" i="25" s="1"/>
  <c r="H12" i="25"/>
  <c r="J11" i="25"/>
  <c r="K11" i="25" s="1"/>
  <c r="H11" i="25"/>
  <c r="J10" i="25"/>
  <c r="K10" i="25" s="1"/>
  <c r="H10" i="25"/>
  <c r="J9" i="25"/>
  <c r="K9" i="25" s="1"/>
  <c r="H9" i="25"/>
  <c r="J8" i="25"/>
  <c r="K8" i="25" s="1"/>
  <c r="H8" i="25"/>
  <c r="J7" i="25"/>
  <c r="K7" i="25" s="1"/>
  <c r="H7" i="25"/>
  <c r="J6" i="25"/>
  <c r="K6" i="25" s="1"/>
  <c r="H6" i="25"/>
  <c r="J5" i="25"/>
  <c r="K5" i="25" s="1"/>
  <c r="H5" i="25"/>
  <c r="J4" i="25"/>
  <c r="K4" i="25" s="1"/>
  <c r="H4" i="25"/>
  <c r="G61" i="16"/>
  <c r="G62" i="16" s="1"/>
  <c r="G59" i="16"/>
  <c r="G60" i="16" s="1"/>
  <c r="G58" i="16"/>
  <c r="G57" i="16"/>
  <c r="G55" i="16"/>
  <c r="G56" i="16" s="1"/>
  <c r="G54" i="16"/>
  <c r="G53" i="16"/>
  <c r="G52" i="16"/>
  <c r="G51" i="16"/>
  <c r="G49" i="16"/>
  <c r="G50" i="16" s="1"/>
  <c r="G46" i="16"/>
  <c r="K2" i="16" s="1"/>
  <c r="F46" i="16"/>
  <c r="E46" i="16"/>
  <c r="J45" i="16"/>
  <c r="K45" i="16" s="1"/>
  <c r="H45" i="16"/>
  <c r="K44" i="16"/>
  <c r="J44" i="16"/>
  <c r="H44" i="16"/>
  <c r="J43" i="16"/>
  <c r="K43" i="16" s="1"/>
  <c r="H43" i="16"/>
  <c r="J42" i="16"/>
  <c r="K42" i="16" s="1"/>
  <c r="H42" i="16"/>
  <c r="J41" i="16"/>
  <c r="K41" i="16" s="1"/>
  <c r="H41" i="16"/>
  <c r="J40" i="16"/>
  <c r="K40" i="16" s="1"/>
  <c r="H40" i="16"/>
  <c r="J39" i="16"/>
  <c r="K39" i="16" s="1"/>
  <c r="H39" i="16"/>
  <c r="K38" i="16"/>
  <c r="J38" i="16"/>
  <c r="H38" i="16"/>
  <c r="J37" i="16"/>
  <c r="K37" i="16" s="1"/>
  <c r="H37" i="16"/>
  <c r="K36" i="16"/>
  <c r="J36" i="16"/>
  <c r="H36" i="16"/>
  <c r="J35" i="16"/>
  <c r="K35" i="16" s="1"/>
  <c r="H35" i="16"/>
  <c r="J34" i="16"/>
  <c r="K34" i="16" s="1"/>
  <c r="H34" i="16"/>
  <c r="J33" i="16"/>
  <c r="K33" i="16" s="1"/>
  <c r="H33" i="16"/>
  <c r="J32" i="16"/>
  <c r="K32" i="16" s="1"/>
  <c r="H32" i="16"/>
  <c r="J31" i="16"/>
  <c r="K31" i="16" s="1"/>
  <c r="H31" i="16"/>
  <c r="K30" i="16"/>
  <c r="J30" i="16"/>
  <c r="H30" i="16"/>
  <c r="J29" i="16"/>
  <c r="K29" i="16" s="1"/>
  <c r="H29" i="16"/>
  <c r="K28" i="16"/>
  <c r="J28" i="16"/>
  <c r="H28" i="16"/>
  <c r="J27" i="16"/>
  <c r="K27" i="16" s="1"/>
  <c r="H27" i="16"/>
  <c r="J26" i="16"/>
  <c r="K26" i="16" s="1"/>
  <c r="H26" i="16"/>
  <c r="J25" i="16"/>
  <c r="K25" i="16" s="1"/>
  <c r="H25" i="16"/>
  <c r="I25" i="16" s="1"/>
  <c r="H61" i="16" s="1"/>
  <c r="J24" i="16"/>
  <c r="K24" i="16" s="1"/>
  <c r="H24" i="16"/>
  <c r="K23" i="16"/>
  <c r="J23" i="16"/>
  <c r="H23" i="16"/>
  <c r="J22" i="16"/>
  <c r="K22" i="16" s="1"/>
  <c r="H22" i="16"/>
  <c r="J21" i="16"/>
  <c r="K21" i="16" s="1"/>
  <c r="H21" i="16"/>
  <c r="J20" i="16"/>
  <c r="K20" i="16" s="1"/>
  <c r="H20" i="16"/>
  <c r="J19" i="16"/>
  <c r="K19" i="16" s="1"/>
  <c r="H19" i="16"/>
  <c r="J18" i="16"/>
  <c r="K18" i="16" s="1"/>
  <c r="H18" i="16"/>
  <c r="I18" i="16" s="1"/>
  <c r="H59" i="16" s="1"/>
  <c r="J17" i="16"/>
  <c r="K17" i="16" s="1"/>
  <c r="H17" i="16"/>
  <c r="J16" i="16"/>
  <c r="K16" i="16" s="1"/>
  <c r="H16" i="16"/>
  <c r="J15" i="16"/>
  <c r="K15" i="16" s="1"/>
  <c r="H15" i="16"/>
  <c r="J14" i="16"/>
  <c r="K14" i="16" s="1"/>
  <c r="H14" i="16"/>
  <c r="J13" i="16"/>
  <c r="K13" i="16" s="1"/>
  <c r="H13" i="16"/>
  <c r="I13" i="16" s="1"/>
  <c r="H57" i="16" s="1"/>
  <c r="J12" i="16"/>
  <c r="K12" i="16" s="1"/>
  <c r="H12" i="16"/>
  <c r="J11" i="16"/>
  <c r="K11" i="16" s="1"/>
  <c r="I11" i="16"/>
  <c r="H55" i="16" s="1"/>
  <c r="H11" i="16"/>
  <c r="K10" i="16"/>
  <c r="J10" i="16"/>
  <c r="H10" i="16"/>
  <c r="J9" i="16"/>
  <c r="K9" i="16" s="1"/>
  <c r="H9" i="16"/>
  <c r="K8" i="16"/>
  <c r="J8" i="16"/>
  <c r="H8" i="16"/>
  <c r="J7" i="16"/>
  <c r="K7" i="16" s="1"/>
  <c r="H7" i="16"/>
  <c r="I7" i="16" s="1"/>
  <c r="H53" i="16" s="1"/>
  <c r="J6" i="16"/>
  <c r="K6" i="16" s="1"/>
  <c r="H6" i="16"/>
  <c r="K5" i="16"/>
  <c r="J5" i="16"/>
  <c r="H5" i="16"/>
  <c r="J4" i="16"/>
  <c r="K4" i="16" s="1"/>
  <c r="H4" i="16"/>
  <c r="I4" i="16" s="1"/>
  <c r="K1" i="16"/>
  <c r="G61" i="12"/>
  <c r="G62" i="12" s="1"/>
  <c r="G59" i="12"/>
  <c r="G60" i="12" s="1"/>
  <c r="G57" i="12"/>
  <c r="G58" i="12" s="1"/>
  <c r="G55" i="12"/>
  <c r="G56" i="12" s="1"/>
  <c r="G53" i="12"/>
  <c r="G54" i="12" s="1"/>
  <c r="G51" i="12"/>
  <c r="G52" i="12" s="1"/>
  <c r="G49" i="12"/>
  <c r="G50" i="12" s="1"/>
  <c r="G46" i="12"/>
  <c r="K2" i="12" s="1"/>
  <c r="F46" i="12"/>
  <c r="E46" i="12"/>
  <c r="J45" i="12"/>
  <c r="K45" i="12" s="1"/>
  <c r="H45" i="12"/>
  <c r="J44" i="12"/>
  <c r="K44" i="12" s="1"/>
  <c r="H44" i="12"/>
  <c r="J43" i="12"/>
  <c r="K43" i="12" s="1"/>
  <c r="H43" i="12"/>
  <c r="J42" i="12"/>
  <c r="K42" i="12" s="1"/>
  <c r="H42" i="12"/>
  <c r="J41" i="12"/>
  <c r="K41" i="12" s="1"/>
  <c r="H41" i="12"/>
  <c r="J40" i="12"/>
  <c r="K40" i="12" s="1"/>
  <c r="H40" i="12"/>
  <c r="J39" i="12"/>
  <c r="K39" i="12" s="1"/>
  <c r="H39" i="12"/>
  <c r="J38" i="12"/>
  <c r="K38" i="12" s="1"/>
  <c r="H38" i="12"/>
  <c r="J37" i="12"/>
  <c r="K37" i="12" s="1"/>
  <c r="H37" i="12"/>
  <c r="J36" i="12"/>
  <c r="K36" i="12" s="1"/>
  <c r="H36" i="12"/>
  <c r="J35" i="12"/>
  <c r="K35" i="12" s="1"/>
  <c r="H35" i="12"/>
  <c r="J34" i="12"/>
  <c r="K34" i="12" s="1"/>
  <c r="H34" i="12"/>
  <c r="J33" i="12"/>
  <c r="K33" i="12" s="1"/>
  <c r="H33" i="12"/>
  <c r="J32" i="12"/>
  <c r="K32" i="12" s="1"/>
  <c r="H32" i="12"/>
  <c r="J31" i="12"/>
  <c r="K31" i="12" s="1"/>
  <c r="H31" i="12"/>
  <c r="J30" i="12"/>
  <c r="K30" i="12" s="1"/>
  <c r="H30" i="12"/>
  <c r="J29" i="12"/>
  <c r="K29" i="12" s="1"/>
  <c r="H29" i="12"/>
  <c r="J28" i="12"/>
  <c r="K28" i="12" s="1"/>
  <c r="H28" i="12"/>
  <c r="J27" i="12"/>
  <c r="K27" i="12" s="1"/>
  <c r="H27" i="12"/>
  <c r="J26" i="12"/>
  <c r="K26" i="12" s="1"/>
  <c r="H26" i="12"/>
  <c r="J25" i="12"/>
  <c r="K25" i="12" s="1"/>
  <c r="H25" i="12"/>
  <c r="J24" i="12"/>
  <c r="K24" i="12" s="1"/>
  <c r="H24" i="12"/>
  <c r="J23" i="12"/>
  <c r="K23" i="12" s="1"/>
  <c r="H23" i="12"/>
  <c r="J22" i="12"/>
  <c r="K22" i="12" s="1"/>
  <c r="H22" i="12"/>
  <c r="J21" i="12"/>
  <c r="K21" i="12" s="1"/>
  <c r="H21" i="12"/>
  <c r="J20" i="12"/>
  <c r="K20" i="12" s="1"/>
  <c r="H20" i="12"/>
  <c r="J19" i="12"/>
  <c r="K19" i="12" s="1"/>
  <c r="H19" i="12"/>
  <c r="J18" i="12"/>
  <c r="K18" i="12" s="1"/>
  <c r="H18" i="12"/>
  <c r="J17" i="12"/>
  <c r="K17" i="12" s="1"/>
  <c r="H17" i="12"/>
  <c r="J16" i="12"/>
  <c r="K16" i="12" s="1"/>
  <c r="H16" i="12"/>
  <c r="J15" i="12"/>
  <c r="K15" i="12" s="1"/>
  <c r="H15" i="12"/>
  <c r="J14" i="12"/>
  <c r="K14" i="12" s="1"/>
  <c r="H14" i="12"/>
  <c r="J13" i="12"/>
  <c r="K13" i="12" s="1"/>
  <c r="H13" i="12"/>
  <c r="J12" i="12"/>
  <c r="K12" i="12" s="1"/>
  <c r="H12" i="12"/>
  <c r="J11" i="12"/>
  <c r="K11" i="12" s="1"/>
  <c r="H11" i="12"/>
  <c r="J10" i="12"/>
  <c r="K10" i="12" s="1"/>
  <c r="H10" i="12"/>
  <c r="J9" i="12"/>
  <c r="K9" i="12" s="1"/>
  <c r="H9" i="12"/>
  <c r="J8" i="12"/>
  <c r="K8" i="12" s="1"/>
  <c r="H8" i="12"/>
  <c r="J7" i="12"/>
  <c r="K7" i="12" s="1"/>
  <c r="H7" i="12"/>
  <c r="J6" i="12"/>
  <c r="K6" i="12" s="1"/>
  <c r="H6" i="12"/>
  <c r="J5" i="12"/>
  <c r="K5" i="12" s="1"/>
  <c r="H5" i="12"/>
  <c r="J4" i="12"/>
  <c r="K4" i="12" s="1"/>
  <c r="H4" i="12"/>
  <c r="I4" i="12" l="1"/>
  <c r="I25" i="12"/>
  <c r="H61" i="12" s="1"/>
  <c r="I18" i="12"/>
  <c r="H59" i="12" s="1"/>
  <c r="I13" i="12"/>
  <c r="H57" i="12" s="1"/>
  <c r="I11" i="12"/>
  <c r="H55" i="12" s="1"/>
  <c r="I7" i="12"/>
  <c r="H53" i="12" s="1"/>
  <c r="K1" i="12"/>
  <c r="I25" i="25"/>
  <c r="H61" i="25" s="1"/>
  <c r="E59" i="20" s="1"/>
  <c r="I18" i="25"/>
  <c r="H59" i="25" s="1"/>
  <c r="E58" i="20" s="1"/>
  <c r="I13" i="25"/>
  <c r="H57" i="25" s="1"/>
  <c r="E57" i="20" s="1"/>
  <c r="I11" i="25"/>
  <c r="H55" i="25" s="1"/>
  <c r="E56" i="20" s="1"/>
  <c r="I7" i="25"/>
  <c r="H53" i="25" s="1"/>
  <c r="E55" i="20" s="1"/>
  <c r="H46" i="25"/>
  <c r="K1" i="25"/>
  <c r="E62" i="20" s="1"/>
  <c r="I4" i="25"/>
  <c r="H51" i="25" s="1"/>
  <c r="E54" i="20" s="1"/>
  <c r="H51" i="27"/>
  <c r="I46" i="27"/>
  <c r="H49" i="27" s="1"/>
  <c r="H46" i="27"/>
  <c r="I46" i="26"/>
  <c r="H49" i="26" s="1"/>
  <c r="H51" i="16"/>
  <c r="I46" i="16"/>
  <c r="H49" i="16" s="1"/>
  <c r="H46" i="16"/>
  <c r="H51" i="12"/>
  <c r="H46" i="12"/>
  <c r="G46" i="11"/>
  <c r="K1" i="11" s="1"/>
  <c r="I46" i="12" l="1"/>
  <c r="H49" i="12" s="1"/>
  <c r="I46" i="25"/>
  <c r="H49" i="25" s="1"/>
  <c r="E60" i="20" s="1"/>
  <c r="K2" i="11"/>
  <c r="E48" i="20"/>
  <c r="E41" i="20"/>
  <c r="E33" i="20"/>
  <c r="C37" i="20"/>
  <c r="D60" i="20"/>
  <c r="D45" i="20"/>
  <c r="C22" i="20"/>
  <c r="D30" i="20"/>
  <c r="D15" i="20"/>
  <c r="E44" i="20" l="1"/>
  <c r="E43" i="20"/>
  <c r="E42" i="20"/>
  <c r="E40" i="20"/>
  <c r="E47" i="20"/>
  <c r="E28" i="20"/>
  <c r="E27" i="20"/>
  <c r="E26" i="20"/>
  <c r="E29" i="20"/>
  <c r="E32" i="20"/>
  <c r="E25" i="20"/>
  <c r="E39" i="20"/>
  <c r="E24" i="20"/>
  <c r="E45" i="20" l="1"/>
  <c r="E30" i="20"/>
  <c r="C7" i="20" l="1"/>
  <c r="G49" i="11" l="1"/>
  <c r="G50" i="11" s="1"/>
  <c r="G61" i="11"/>
  <c r="G62" i="11" s="1"/>
  <c r="G59" i="11"/>
  <c r="G60" i="11" s="1"/>
  <c r="G57" i="11"/>
  <c r="G58" i="11" s="1"/>
  <c r="G51" i="11"/>
  <c r="G52" i="11" s="1"/>
  <c r="G53" i="11"/>
  <c r="G54" i="11" s="1"/>
  <c r="G55" i="11"/>
  <c r="G56" i="11" s="1"/>
  <c r="H5" i="11" l="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 i="11"/>
  <c r="F46" i="11"/>
  <c r="E46" i="11"/>
  <c r="E20" i="22"/>
  <c r="I4" i="11" l="1"/>
  <c r="H51" i="11" s="1"/>
  <c r="E9" i="20" s="1"/>
  <c r="I13" i="11"/>
  <c r="H57" i="11" s="1"/>
  <c r="E12" i="20" s="1"/>
  <c r="I18" i="11"/>
  <c r="H59" i="11" s="1"/>
  <c r="E13" i="20" s="1"/>
  <c r="I25" i="11"/>
  <c r="H61" i="11" s="1"/>
  <c r="E14" i="20" s="1"/>
  <c r="I11" i="11"/>
  <c r="H55" i="11" s="1"/>
  <c r="E11" i="20" s="1"/>
  <c r="H46" i="11"/>
  <c r="I7" i="11"/>
  <c r="H53" i="11" s="1"/>
  <c r="E10" i="20" s="1"/>
  <c r="I46" i="11" l="1"/>
  <c r="H49" i="11" s="1"/>
  <c r="E15" i="20" s="1"/>
  <c r="I9" i="21" l="1"/>
  <c r="I7" i="21"/>
  <c r="I8" i="21" l="1"/>
  <c r="J39" i="11" l="1"/>
  <c r="K39" i="11" l="1"/>
  <c r="K10" i="21"/>
  <c r="F10" i="21"/>
  <c r="L9" i="21"/>
  <c r="L8" i="21"/>
  <c r="L7" i="21"/>
  <c r="J7" i="21" l="1"/>
  <c r="J10" i="21" s="1"/>
  <c r="D4" i="20" s="1"/>
  <c r="J45" i="11" l="1"/>
  <c r="K45" i="11" s="1"/>
  <c r="J44" i="11"/>
  <c r="K44" i="11" s="1"/>
  <c r="J43" i="11"/>
  <c r="K43" i="11" s="1"/>
  <c r="J42" i="11"/>
  <c r="J41" i="11"/>
  <c r="K41" i="11" s="1"/>
  <c r="J40" i="11"/>
  <c r="J38" i="11"/>
  <c r="K38" i="11" s="1"/>
  <c r="J37" i="11"/>
  <c r="K37" i="11" s="1"/>
  <c r="J35" i="11"/>
  <c r="K35" i="11" s="1"/>
  <c r="J34" i="11"/>
  <c r="K34" i="11" s="1"/>
  <c r="J33" i="11"/>
  <c r="K33" i="11" s="1"/>
  <c r="J32" i="11"/>
  <c r="J31" i="11"/>
  <c r="K31" i="11" s="1"/>
  <c r="J30" i="11"/>
  <c r="K30" i="11" s="1"/>
  <c r="J29" i="11"/>
  <c r="K29" i="11" s="1"/>
  <c r="J28" i="11"/>
  <c r="K28" i="11" s="1"/>
  <c r="J27" i="11"/>
  <c r="K27" i="11" s="1"/>
  <c r="J26" i="11"/>
  <c r="K26" i="11" s="1"/>
  <c r="J25" i="11"/>
  <c r="K25" i="11" s="1"/>
  <c r="J17" i="11"/>
  <c r="J36" i="11"/>
  <c r="K36" i="11" s="1"/>
  <c r="J24" i="11"/>
  <c r="K24" i="11" s="1"/>
  <c r="J23" i="11"/>
  <c r="K23" i="11" s="1"/>
  <c r="J22" i="11"/>
  <c r="K22" i="11" s="1"/>
  <c r="J21" i="11"/>
  <c r="K21" i="11" s="1"/>
  <c r="J20" i="11"/>
  <c r="K20" i="11" s="1"/>
  <c r="J19" i="11"/>
  <c r="K19" i="11" s="1"/>
  <c r="J18" i="11"/>
  <c r="J16" i="11"/>
  <c r="J15" i="11"/>
  <c r="K15" i="11" s="1"/>
  <c r="J14" i="11"/>
  <c r="K14" i="11" s="1"/>
  <c r="J13" i="11"/>
  <c r="K13" i="11" s="1"/>
  <c r="K40" i="11" l="1"/>
  <c r="K16" i="11"/>
  <c r="K42" i="11"/>
  <c r="K18" i="11"/>
  <c r="K32" i="11"/>
  <c r="K17" i="11"/>
  <c r="J12" i="11"/>
  <c r="J11" i="11"/>
  <c r="J10" i="11"/>
  <c r="J9" i="11"/>
  <c r="J8" i="11"/>
  <c r="J7" i="11"/>
  <c r="J6" i="11"/>
  <c r="J5" i="11"/>
  <c r="J4" i="11"/>
  <c r="K7" i="11" l="1"/>
  <c r="K8" i="11"/>
  <c r="K9" i="11"/>
  <c r="K10" i="11"/>
  <c r="K11" i="11"/>
  <c r="K12" i="11"/>
  <c r="K6" i="11"/>
  <c r="K5" i="11"/>
  <c r="K4" i="11"/>
  <c r="E17" i="20" l="1"/>
  <c r="E18" i="20"/>
</calcChain>
</file>

<file path=xl/sharedStrings.xml><?xml version="1.0" encoding="utf-8"?>
<sst xmlns="http://schemas.openxmlformats.org/spreadsheetml/2006/main" count="909" uniqueCount="197">
  <si>
    <t>Phase</t>
  </si>
  <si>
    <t>Evaluation Criteria</t>
  </si>
  <si>
    <t>Weightage(%)</t>
  </si>
  <si>
    <t>Benchmark Rating</t>
  </si>
  <si>
    <t>Rating</t>
  </si>
  <si>
    <t>Overall %</t>
  </si>
  <si>
    <t>Productivity Index</t>
  </si>
  <si>
    <t>Productivity</t>
  </si>
  <si>
    <t xml:space="preserve"> </t>
  </si>
  <si>
    <t>Lookup</t>
  </si>
  <si>
    <t>Value</t>
  </si>
  <si>
    <t>value</t>
  </si>
  <si>
    <t>Overall Score</t>
  </si>
  <si>
    <t>Evaluation Date &amp; Time</t>
  </si>
  <si>
    <t>Verify Business value is clearly articulated in the user stories</t>
  </si>
  <si>
    <t>Prepared By / Last Updated By</t>
  </si>
  <si>
    <t>Reviewed By</t>
  </si>
  <si>
    <t>Approved By</t>
  </si>
  <si>
    <t>Name</t>
  </si>
  <si>
    <t>Role</t>
  </si>
  <si>
    <t>Signature</t>
  </si>
  <si>
    <t>Date</t>
  </si>
  <si>
    <t>C3: Protected</t>
  </si>
  <si>
    <t>Project Name</t>
  </si>
  <si>
    <t>Solution POD</t>
  </si>
  <si>
    <t>Team Details</t>
  </si>
  <si>
    <t>Agile SME</t>
  </si>
  <si>
    <t>Technical SME</t>
  </si>
  <si>
    <t>S.No</t>
  </si>
  <si>
    <t>Associate ID</t>
  </si>
  <si>
    <t>Contact (Vnet/ Mobile)</t>
  </si>
  <si>
    <t>Location</t>
  </si>
  <si>
    <t>Account Name</t>
  </si>
  <si>
    <t>Intern</t>
  </si>
  <si>
    <t>Academy</t>
  </si>
  <si>
    <t>Were there any lessons that would be useful for future projects?</t>
  </si>
  <si>
    <t>Other Comments :</t>
  </si>
  <si>
    <t>Sign Off</t>
  </si>
  <si>
    <t>Determine whether the project goals were achieved</t>
  </si>
  <si>
    <t>How does the end result compare with the original project plan, in terms of quality and schedule?</t>
  </si>
  <si>
    <t>Agile/Tech SME</t>
  </si>
  <si>
    <t>Feedback</t>
  </si>
  <si>
    <t>Mentor ID:</t>
  </si>
  <si>
    <t>Mentor Name:</t>
  </si>
  <si>
    <t>Skill Level</t>
  </si>
  <si>
    <t>Suggestions</t>
  </si>
  <si>
    <t>Start and End Range</t>
  </si>
  <si>
    <t>Skill Index</t>
  </si>
  <si>
    <t>SI 1</t>
  </si>
  <si>
    <t>SI 2</t>
  </si>
  <si>
    <t>SI 3</t>
  </si>
  <si>
    <t>Associate is novice and lacks hands-on experience in using the skill
Associate need to definitely undergo relevant enablement programs and actively perform hands-on activities under supervision to acquire higher order proficiency level</t>
  </si>
  <si>
    <t>Basic</t>
  </si>
  <si>
    <t>Final Rating</t>
  </si>
  <si>
    <t>Start</t>
  </si>
  <si>
    <t>End</t>
  </si>
  <si>
    <t>Associate is moderately proficient and has some experience in using the skill 
Associate need to acquire further capability to apply skills at work more efficiently
Associate can undergo enablement programs and work under limited supervision to improve skills</t>
  </si>
  <si>
    <t>Intermediate</t>
  </si>
  <si>
    <t>Overall Proficiency</t>
  </si>
  <si>
    <t>Associate is highly proficient and has extensive experience in using the skill
Associate should acquire further capability by working independently with minimal guidance and by continuous learning on the job
Associate can train/ mentor other associates who are at lower order proficiency level</t>
  </si>
  <si>
    <t>Advanced</t>
  </si>
  <si>
    <t>BASIC</t>
  </si>
  <si>
    <t>INTERMEDIATE</t>
  </si>
  <si>
    <t>ADVANCED</t>
  </si>
  <si>
    <t>Start Range</t>
  </si>
  <si>
    <t>End Range</t>
  </si>
  <si>
    <t>Key Behavior Assessed</t>
  </si>
  <si>
    <t>Diligence</t>
  </si>
  <si>
    <t>Communication</t>
  </si>
  <si>
    <t>Parameter to be Assessed</t>
  </si>
  <si>
    <t>Commitments to assignments</t>
  </si>
  <si>
    <t>Compliance to instructions</t>
  </si>
  <si>
    <t>Performing in a timely &amp; logical manner</t>
  </si>
  <si>
    <t>Able to express clearly</t>
  </si>
  <si>
    <t>Confidence level</t>
  </si>
  <si>
    <t>Level of interest</t>
  </si>
  <si>
    <t xml:space="preserve">Ability to receive message </t>
  </si>
  <si>
    <t>Readiness to help others team members</t>
  </si>
  <si>
    <t>Behavior to be assessed in detail</t>
  </si>
  <si>
    <t>Candidate is evaluated on his communication skills such as expressing clearly, confidence level while communicating, level of interest, ability to receive message correctly.</t>
  </si>
  <si>
    <t>Candidate is evaluated on his readiness to help others, his openness to get to know others.</t>
  </si>
  <si>
    <t>Weightage Considered</t>
  </si>
  <si>
    <t>Intern Name:</t>
  </si>
  <si>
    <t>Observation Notes</t>
  </si>
  <si>
    <t>Candidate is evaluated on his diligence in commitments to assignments, compliance with instructions, performing in a timely &amp; logical manner in accordance with project schedules / instructions</t>
  </si>
  <si>
    <t>Trainer</t>
  </si>
  <si>
    <t>Scorecard</t>
  </si>
  <si>
    <t>Intern #1 Score Card</t>
  </si>
  <si>
    <t>Intern #2 Score Card</t>
  </si>
  <si>
    <t>Intern #3 Score Card</t>
  </si>
  <si>
    <t>Intern #4 Score Card</t>
  </si>
  <si>
    <t>Agile Knowledge</t>
  </si>
  <si>
    <t>Database Concepts &amp; Modeling</t>
  </si>
  <si>
    <t>Framework Understanding</t>
  </si>
  <si>
    <t>Understanding on project charter information, scope, and objectives</t>
  </si>
  <si>
    <t>Contribution in crafting the sprint goal</t>
  </si>
  <si>
    <t>Understanding on how to demonstrate the PBI at the sprint review.</t>
  </si>
  <si>
    <t>Candidate understanding on the user stories, sprint review &amp; sprint goal</t>
  </si>
  <si>
    <t>Candidate is evaluated for his/ her Architecture, Design , Data modelling, Implementation Quality</t>
  </si>
  <si>
    <t>Architecture of the case study</t>
  </si>
  <si>
    <t>Usage of design patterns</t>
  </si>
  <si>
    <t>Usage of frameworks</t>
  </si>
  <si>
    <t>Database modelling</t>
  </si>
  <si>
    <t xml:space="preserve">Usage of data base connectivity </t>
  </si>
  <si>
    <t>Exception handling</t>
  </si>
  <si>
    <t>Configuration</t>
  </si>
  <si>
    <t>Performance</t>
  </si>
  <si>
    <t>Documentation</t>
  </si>
  <si>
    <t>Communicate effectively with the team, participate in scrum meetings, design reviews</t>
  </si>
  <si>
    <t>Commit and deliver each sprint's stories</t>
  </si>
  <si>
    <t>Help the team to Deliver Stories on time</t>
  </si>
  <si>
    <t>Become familiar with current system topography and team responsibilities</t>
  </si>
  <si>
    <t>Candidate is evaluated for his/ her participation during Sprints</t>
  </si>
  <si>
    <t>Candidate is evaluated on the number of tests, the quality of tests and code coverage percentage.</t>
  </si>
  <si>
    <t>Candidate is evaluated on usage of source control, build tools, usage of IDE, understanding on debugging techniques, application of IDE plugins.</t>
  </si>
  <si>
    <t>Usage of source control</t>
  </si>
  <si>
    <t>Usage of build tools</t>
  </si>
  <si>
    <t>Application of IDE plugins</t>
  </si>
  <si>
    <t>Logging</t>
  </si>
  <si>
    <t>Usage of IDE</t>
  </si>
  <si>
    <t xml:space="preserve">BRD - Business Requirement Document
US    - User Story
HLD - High Level Design
PB   - Product Backlog
SM  - Scrum Master
PBI  - Product Backlog Item
IDE  - Integrated Devlopement Environment
</t>
  </si>
  <si>
    <t xml:space="preserve">Project Score </t>
  </si>
  <si>
    <t>Intern Score</t>
  </si>
  <si>
    <t>Intern Name 3</t>
  </si>
  <si>
    <t>Intern Name 4</t>
  </si>
  <si>
    <t>Development &amp; Delivery</t>
  </si>
  <si>
    <t>Evaluation Date:</t>
  </si>
  <si>
    <t>Test Effectiveness [No. of rejected defects/  total no. of valid defects]</t>
  </si>
  <si>
    <t>Understanding on debugging techniques</t>
  </si>
  <si>
    <t xml:space="preserve">Unit Test / Integration Test case -Developed for positive and negative test cases </t>
  </si>
  <si>
    <t>Test Coverage Percentage</t>
  </si>
  <si>
    <t>High Critical/ Show Stopper defects identified</t>
  </si>
  <si>
    <t xml:space="preserve"> Project &amp; Intern Evaluation Report</t>
  </si>
  <si>
    <t>Overall Project Evaluation</t>
  </si>
  <si>
    <t>Calculated Rating</t>
  </si>
  <si>
    <t>Are the critical functionalities are working as expected?</t>
  </si>
  <si>
    <t>0-Not Met</t>
  </si>
  <si>
    <t>1-Partially Met</t>
  </si>
  <si>
    <t>2-Fully Met</t>
  </si>
  <si>
    <t>0-Not Working</t>
  </si>
  <si>
    <t>1-Working 25%</t>
  </si>
  <si>
    <t>2-Working 50%</t>
  </si>
  <si>
    <t>3-Working 75%</t>
  </si>
  <si>
    <t>4-Working 100%</t>
  </si>
  <si>
    <t>0-Has open Show Stopper defects</t>
  </si>
  <si>
    <t>1-Has open High severity defects</t>
  </si>
  <si>
    <t>2-Has open Medium severity defects</t>
  </si>
  <si>
    <t>3-Has open Low severity defects</t>
  </si>
  <si>
    <t>4-No defects</t>
  </si>
  <si>
    <t>Are defects rates low enough, and is it fit for purpose?</t>
  </si>
  <si>
    <t>Week 1</t>
  </si>
  <si>
    <t>Week 2</t>
  </si>
  <si>
    <t>Week 3</t>
  </si>
  <si>
    <t>Week 4</t>
  </si>
  <si>
    <t>Week 5</t>
  </si>
  <si>
    <t>When do I need to fill Intern scorecard? 
[Answer] - You shall fill week wise as per below color coding once the project phase starts.</t>
  </si>
  <si>
    <t xml:space="preserve">Project </t>
  </si>
  <si>
    <t>Team Dynamics</t>
  </si>
  <si>
    <t>Interpersonal Skill Weightage</t>
  </si>
  <si>
    <t>Team Work</t>
  </si>
  <si>
    <t>Category</t>
  </si>
  <si>
    <t>Learning Agility</t>
  </si>
  <si>
    <t>Project Evaluation Criteria's carry equal weightages and Percentage of completion is directly calculated based on the Rating selected against each criteria.</t>
  </si>
  <si>
    <t>Intern Evaluation Parameter &amp; Weightage</t>
  </si>
  <si>
    <t>Openness to work with team</t>
  </si>
  <si>
    <t>Overall Score (Out of 100)</t>
  </si>
  <si>
    <t>Calculated Weightage</t>
  </si>
  <si>
    <t>Scrum Contribution</t>
  </si>
  <si>
    <t>Develop high-quality software</t>
  </si>
  <si>
    <t>Total  Weightage</t>
  </si>
  <si>
    <t>Total Weightage</t>
  </si>
  <si>
    <t>Overall Weightage</t>
  </si>
  <si>
    <t>OVERALL SCORES</t>
  </si>
  <si>
    <t>Candidate understanding on the process, technology &amp; requirements</t>
  </si>
  <si>
    <t>Project</t>
  </si>
  <si>
    <t>Overall</t>
  </si>
  <si>
    <r>
      <t xml:space="preserve">Ensure the following artefacts are submitted as part of project closure:
</t>
    </r>
    <r>
      <rPr>
        <sz val="11"/>
        <color theme="1"/>
        <rFont val="Calibri"/>
        <family val="2"/>
        <scheme val="minor"/>
      </rPr>
      <t xml:space="preserve">Sprint Backlog
User Story Doument
HLD Document
Unit Test Case Document with results
QA RTM
QA Test Log
QA Defect Log
Release Notes
Working code
Evaluation Report
</t>
    </r>
  </si>
  <si>
    <t>1. Intern Skill Index  &amp; Level will be arrived based on the Overall Score entered against each evaluation criteria, The below table's details the skill index range, level and Weightage criterions.
2. Overall Weightage is computed based on the metric defined as per Intern Evaluation Parameter &amp; Weightage table.</t>
  </si>
  <si>
    <t>Project  Performance</t>
  </si>
  <si>
    <t xml:space="preserve">Project  Performance </t>
  </si>
  <si>
    <t>Prioritize effectively</t>
  </si>
  <si>
    <t>Intern Name 6</t>
  </si>
  <si>
    <t>Intern Name 5</t>
  </si>
  <si>
    <t>Intern #5 Score Card</t>
  </si>
  <si>
    <t>Intern #6 Score Card</t>
  </si>
  <si>
    <t>Ramya P</t>
  </si>
  <si>
    <t>29-04-19</t>
  </si>
  <si>
    <t>t-ramya4</t>
  </si>
  <si>
    <t>Siruseri</t>
  </si>
  <si>
    <t>Padma Saranya</t>
  </si>
  <si>
    <t>Dwaraknath</t>
  </si>
  <si>
    <t>RamyaVinoth</t>
  </si>
  <si>
    <t>Dwarakanath</t>
  </si>
  <si>
    <t>CSS implementation.</t>
  </si>
  <si>
    <t>MVC pattern followed in the Project</t>
  </si>
  <si>
    <t>Documentation has been done perfectly with the class diagrams, Sequence diagrams and data modeling diagrams.</t>
  </si>
  <si>
    <t>Mohamed Raffic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</si>
</sst>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h]:mm:ss;@"/>
    <numFmt numFmtId="166" formatCode="0.0"/>
    <numFmt numFmtId="167" formatCode="dd\-mmm\-yy"/>
  </numFmts>
  <fonts count="5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sz val="10"/>
      <color theme="1"/>
      <name val="Calibri"/>
      <family val="2"/>
      <scheme val="minor"/>
    </font>
    <font>
      <b/>
      <sz val="10"/>
      <color theme="1"/>
      <name val="Calibri"/>
      <family val="2"/>
      <scheme val="minor"/>
    </font>
    <font>
      <b/>
      <sz val="14"/>
      <color theme="1"/>
      <name val="Calibri"/>
      <family val="2"/>
      <scheme val="minor"/>
    </font>
    <font>
      <b/>
      <sz val="16"/>
      <color rgb="FFFF0000"/>
      <name val="Calibri"/>
      <family val="2"/>
      <scheme val="minor"/>
    </font>
    <font>
      <b/>
      <sz val="11"/>
      <color theme="0"/>
      <name val="Calibri"/>
      <family val="2"/>
      <scheme val="minor"/>
    </font>
    <font>
      <b/>
      <sz val="14"/>
      <color theme="0"/>
      <name val="Calibri"/>
      <family val="2"/>
      <scheme val="minor"/>
    </font>
    <font>
      <b/>
      <sz val="12"/>
      <name val="Calibri"/>
      <family val="2"/>
      <scheme val="minor"/>
    </font>
    <font>
      <sz val="11"/>
      <color theme="0"/>
      <name val="Calibri"/>
      <family val="2"/>
      <scheme val="minor"/>
    </font>
    <font>
      <b/>
      <sz val="11"/>
      <name val="Calibri"/>
      <family val="2"/>
      <scheme val="minor"/>
    </font>
    <font>
      <sz val="10"/>
      <name val="Arial"/>
      <family val="2"/>
    </font>
    <font>
      <b/>
      <sz val="14"/>
      <name val="Arial"/>
      <family val="2"/>
    </font>
    <font>
      <b/>
      <sz val="20"/>
      <color indexed="18"/>
      <name val="Arial"/>
      <family val="2"/>
    </font>
    <font>
      <b/>
      <sz val="18"/>
      <color indexed="18"/>
      <name val="Arial"/>
      <family val="2"/>
    </font>
    <font>
      <sz val="14"/>
      <name val="Arial"/>
      <family val="2"/>
    </font>
    <font>
      <b/>
      <sz val="16"/>
      <color indexed="18"/>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sz val="10"/>
      <color rgb="FF000000"/>
      <name val="Calibri"/>
      <family val="2"/>
    </font>
    <font>
      <b/>
      <sz val="10"/>
      <color rgb="FF000000"/>
      <name val="Calibri"/>
      <family val="2"/>
    </font>
    <font>
      <sz val="18"/>
      <color theme="1"/>
      <name val="Calibri"/>
      <family val="2"/>
      <scheme val="minor"/>
    </font>
    <font>
      <u/>
      <sz val="11"/>
      <color theme="10"/>
      <name val="Calibri"/>
      <family val="2"/>
      <scheme val="minor"/>
    </font>
    <font>
      <b/>
      <sz val="16"/>
      <color theme="1"/>
      <name val="Calibri"/>
      <family val="2"/>
      <scheme val="minor"/>
    </font>
    <font>
      <b/>
      <sz val="22"/>
      <name val="Calibri"/>
      <family val="2"/>
      <scheme val="minor"/>
    </font>
    <font>
      <sz val="18"/>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b/>
      <sz val="28"/>
      <color theme="0"/>
      <name val="Calibri"/>
      <family val="2"/>
      <scheme val="minor"/>
    </font>
    <font>
      <b/>
      <sz val="16"/>
      <color theme="5" tint="-0.249977111117893"/>
      <name val="Calibri"/>
      <family val="2"/>
      <scheme val="minor"/>
    </font>
    <font>
      <b/>
      <sz val="16"/>
      <name val="Calibri"/>
      <family val="2"/>
      <scheme val="minor"/>
    </font>
  </fonts>
  <fills count="5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BDBD"/>
        <bgColor indexed="64"/>
      </patternFill>
    </fill>
    <fill>
      <patternFill patternType="solid">
        <fgColor theme="8" tint="0.39997558519241921"/>
        <bgColor indexed="64"/>
      </patternFill>
    </fill>
    <fill>
      <patternFill patternType="solid">
        <fgColor rgb="FF92D050"/>
        <bgColor indexed="64"/>
      </patternFill>
    </fill>
    <fill>
      <patternFill patternType="solid">
        <fgColor theme="0"/>
        <bgColor indexed="64"/>
      </patternFill>
    </fill>
    <fill>
      <patternFill patternType="solid">
        <fgColor theme="1" tint="4.9989318521683403E-2"/>
        <bgColor indexed="64"/>
      </patternFill>
    </fill>
    <fill>
      <patternFill patternType="solid">
        <fgColor indexed="9"/>
        <bgColor indexed="64"/>
      </patternFill>
    </fill>
    <fill>
      <patternFill patternType="solid">
        <fgColor indexed="2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FF66"/>
        <bgColor indexed="64"/>
      </patternFill>
    </fill>
    <fill>
      <patternFill patternType="solid">
        <fgColor rgb="FF00B05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rgb="FFFFFF89"/>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65">
    <xf numFmtId="0" fontId="0" fillId="0" borderId="0"/>
    <xf numFmtId="0" fontId="4" fillId="0" borderId="0"/>
    <xf numFmtId="0" fontId="5"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2" applyNumberFormat="0" applyAlignment="0" applyProtection="0"/>
    <xf numFmtId="0" fontId="9" fillId="21" borderId="3"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7" borderId="2" applyNumberFormat="0" applyAlignment="0" applyProtection="0"/>
    <xf numFmtId="0" fontId="17" fillId="0" borderId="7" applyNumberFormat="0" applyFill="0" applyAlignment="0" applyProtection="0"/>
    <xf numFmtId="0" fontId="18" fillId="22"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1" fillId="0" borderId="0"/>
    <xf numFmtId="0" fontId="4" fillId="0" borderId="0"/>
    <xf numFmtId="0" fontId="5" fillId="0" borderId="0"/>
    <xf numFmtId="0" fontId="5" fillId="0" borderId="0"/>
    <xf numFmtId="0" fontId="5" fillId="0" borderId="0"/>
    <xf numFmtId="0" fontId="19"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23" borderId="8" applyNumberFormat="0" applyFont="0" applyAlignment="0" applyProtection="0"/>
    <xf numFmtId="0" fontId="20" fillId="20" borderId="9" applyNumberFormat="0" applyAlignment="0" applyProtection="0"/>
    <xf numFmtId="0" fontId="5" fillId="0" borderId="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xf numFmtId="0" fontId="24" fillId="0" borderId="0" applyNumberFormat="0" applyFill="0" applyBorder="0" applyAlignment="0" applyProtection="0">
      <alignment vertical="top"/>
      <protection locked="0"/>
    </xf>
    <xf numFmtId="164" fontId="24" fillId="0" borderId="0" applyNumberFormat="0" applyFill="0" applyBorder="0" applyAlignment="0" applyProtection="0">
      <alignment vertical="top"/>
      <protection locked="0"/>
    </xf>
    <xf numFmtId="164" fontId="5" fillId="0" borderId="0"/>
    <xf numFmtId="165" fontId="1"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1" fillId="0" borderId="0"/>
    <xf numFmtId="164" fontId="1" fillId="0" borderId="0"/>
    <xf numFmtId="164" fontId="1" fillId="0" borderId="0"/>
    <xf numFmtId="164" fontId="1" fillId="0" borderId="0"/>
    <xf numFmtId="164" fontId="5" fillId="0" borderId="0"/>
    <xf numFmtId="164" fontId="5" fillId="0" borderId="0"/>
    <xf numFmtId="164" fontId="5" fillId="0" borderId="0"/>
    <xf numFmtId="164"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49" fillId="0" borderId="0" applyNumberFormat="0" applyFill="0" applyBorder="0" applyAlignment="0" applyProtection="0"/>
  </cellStyleXfs>
  <cellXfs count="305">
    <xf numFmtId="0" fontId="0" fillId="0" borderId="0" xfId="0"/>
    <xf numFmtId="0" fontId="25" fillId="0" borderId="0" xfId="0" applyFont="1"/>
    <xf numFmtId="166" fontId="25" fillId="0" borderId="0" xfId="0" applyNumberFormat="1" applyFont="1" applyProtection="1"/>
    <xf numFmtId="0" fontId="25" fillId="0" borderId="0" xfId="0" applyFont="1" applyProtection="1"/>
    <xf numFmtId="0" fontId="25" fillId="0" borderId="0" xfId="0" applyFont="1" applyAlignment="1">
      <alignment wrapText="1"/>
    </xf>
    <xf numFmtId="166" fontId="28" fillId="26" borderId="1" xfId="0" applyNumberFormat="1" applyFont="1" applyFill="1" applyBorder="1" applyProtection="1"/>
    <xf numFmtId="0" fontId="27" fillId="0" borderId="0" xfId="0" applyFont="1" applyBorder="1" applyAlignment="1">
      <alignment vertical="center" wrapText="1"/>
    </xf>
    <xf numFmtId="0" fontId="0" fillId="0" borderId="0" xfId="0" applyBorder="1" applyAlignment="1">
      <alignment vertical="center" wrapText="1"/>
    </xf>
    <xf numFmtId="0" fontId="2" fillId="25" borderId="1" xfId="0" applyFont="1" applyFill="1" applyBorder="1" applyAlignment="1">
      <alignment horizontal="right" wrapText="1"/>
    </xf>
    <xf numFmtId="0" fontId="2" fillId="25" borderId="1" xfId="0" applyFont="1" applyFill="1" applyBorder="1"/>
    <xf numFmtId="0" fontId="0" fillId="25" borderId="1" xfId="0" applyFont="1" applyFill="1" applyBorder="1"/>
    <xf numFmtId="0" fontId="2" fillId="25" borderId="1" xfId="0" applyFont="1" applyFill="1" applyBorder="1" applyAlignment="1" applyProtection="1">
      <protection locked="0"/>
    </xf>
    <xf numFmtId="0" fontId="0" fillId="0" borderId="0" xfId="0" applyFont="1" applyProtection="1">
      <protection locked="0"/>
    </xf>
    <xf numFmtId="0" fontId="35" fillId="29" borderId="0" xfId="163" applyFont="1" applyFill="1" applyBorder="1"/>
    <xf numFmtId="0" fontId="34" fillId="29" borderId="0" xfId="163" applyFill="1" applyBorder="1"/>
    <xf numFmtId="0" fontId="34" fillId="29" borderId="0" xfId="163" applyFill="1" applyBorder="1" applyAlignment="1">
      <alignment horizontal="center"/>
    </xf>
    <xf numFmtId="0" fontId="34" fillId="29" borderId="0" xfId="163" applyFill="1"/>
    <xf numFmtId="0" fontId="35" fillId="29" borderId="17" xfId="163" applyFont="1" applyFill="1" applyBorder="1"/>
    <xf numFmtId="0" fontId="35" fillId="29" borderId="18" xfId="163" applyFont="1" applyFill="1" applyBorder="1"/>
    <xf numFmtId="0" fontId="34" fillId="29" borderId="18" xfId="163" applyFill="1" applyBorder="1"/>
    <xf numFmtId="0" fontId="34" fillId="29" borderId="19" xfId="163" applyFill="1" applyBorder="1" applyAlignment="1">
      <alignment horizontal="center"/>
    </xf>
    <xf numFmtId="0" fontId="35" fillId="29" borderId="20" xfId="163" applyFont="1" applyFill="1" applyBorder="1"/>
    <xf numFmtId="0" fontId="34" fillId="29" borderId="21" xfId="163" applyFill="1" applyBorder="1" applyAlignment="1">
      <alignment horizontal="center"/>
    </xf>
    <xf numFmtId="0" fontId="34" fillId="29" borderId="20" xfId="163" applyFill="1" applyBorder="1" applyAlignment="1">
      <alignment horizontal="center"/>
    </xf>
    <xf numFmtId="0" fontId="34" fillId="29" borderId="21" xfId="163" applyFill="1" applyBorder="1"/>
    <xf numFmtId="0" fontId="34" fillId="29" borderId="20" xfId="163" applyFill="1" applyBorder="1"/>
    <xf numFmtId="0" fontId="5" fillId="29" borderId="0" xfId="163" applyFont="1" applyFill="1" applyBorder="1"/>
    <xf numFmtId="0" fontId="34" fillId="0" borderId="0" xfId="163"/>
    <xf numFmtId="49" fontId="41" fillId="30" borderId="1" xfId="163" applyNumberFormat="1" applyFont="1" applyFill="1" applyBorder="1" applyAlignment="1">
      <alignment horizontal="center" vertical="center" wrapText="1"/>
    </xf>
    <xf numFmtId="0" fontId="42" fillId="30" borderId="1" xfId="163" applyFont="1" applyFill="1" applyBorder="1" applyAlignment="1">
      <alignment horizontal="justify" vertical="center" wrapText="1"/>
    </xf>
    <xf numFmtId="0" fontId="43" fillId="29" borderId="0" xfId="163" applyFont="1" applyFill="1" applyBorder="1" applyAlignment="1">
      <alignment vertical="top"/>
    </xf>
    <xf numFmtId="14" fontId="43" fillId="29" borderId="0" xfId="163" applyNumberFormat="1" applyFont="1" applyFill="1" applyBorder="1" applyAlignment="1">
      <alignment horizontal="left"/>
    </xf>
    <xf numFmtId="0" fontId="43" fillId="29" borderId="21" xfId="163" applyFont="1" applyFill="1" applyBorder="1" applyAlignment="1">
      <alignment horizontal="center" vertical="top"/>
    </xf>
    <xf numFmtId="0" fontId="43" fillId="29" borderId="0" xfId="163" applyFont="1" applyFill="1" applyAlignment="1">
      <alignment vertical="top"/>
    </xf>
    <xf numFmtId="0" fontId="44" fillId="29" borderId="20" xfId="163" applyFont="1" applyFill="1" applyBorder="1"/>
    <xf numFmtId="0" fontId="42" fillId="29" borderId="0" xfId="163" applyFont="1" applyFill="1" applyBorder="1"/>
    <xf numFmtId="0" fontId="44" fillId="29" borderId="0" xfId="163" applyFont="1" applyFill="1" applyBorder="1"/>
    <xf numFmtId="0" fontId="43" fillId="29" borderId="21" xfId="163" applyFont="1" applyFill="1" applyBorder="1" applyAlignment="1">
      <alignment vertical="top"/>
    </xf>
    <xf numFmtId="0" fontId="42" fillId="29" borderId="20" xfId="163" applyFont="1" applyFill="1" applyBorder="1"/>
    <xf numFmtId="0" fontId="43" fillId="29" borderId="0" xfId="163" applyFont="1" applyFill="1" applyBorder="1" applyAlignment="1">
      <alignment horizontal="center"/>
    </xf>
    <xf numFmtId="0" fontId="5" fillId="29" borderId="0" xfId="163" applyFont="1" applyFill="1" applyBorder="1" applyAlignment="1">
      <alignment horizontal="center"/>
    </xf>
    <xf numFmtId="0" fontId="5" fillId="29" borderId="21" xfId="163" applyFont="1" applyFill="1" applyBorder="1" applyAlignment="1">
      <alignment horizontal="center"/>
    </xf>
    <xf numFmtId="0" fontId="44" fillId="29" borderId="22" xfId="163" applyFont="1" applyFill="1" applyBorder="1"/>
    <xf numFmtId="0" fontId="42" fillId="29" borderId="23" xfId="163" applyFont="1" applyFill="1" applyBorder="1"/>
    <xf numFmtId="0" fontId="34" fillId="29" borderId="23" xfId="163" applyFill="1" applyBorder="1"/>
    <xf numFmtId="0" fontId="44" fillId="29" borderId="23" xfId="163" applyFont="1" applyFill="1" applyBorder="1"/>
    <xf numFmtId="0" fontId="5" fillId="29" borderId="0" xfId="163" applyFont="1" applyFill="1"/>
    <xf numFmtId="0" fontId="34" fillId="29" borderId="0" xfId="163" applyFill="1" applyAlignment="1">
      <alignment horizontal="center"/>
    </xf>
    <xf numFmtId="0" fontId="45" fillId="29" borderId="0" xfId="163" applyFont="1" applyFill="1" applyAlignment="1">
      <alignment vertical="top"/>
    </xf>
    <xf numFmtId="0" fontId="42" fillId="29" borderId="0" xfId="163" applyFont="1" applyFill="1" applyAlignment="1">
      <alignment vertical="top"/>
    </xf>
    <xf numFmtId="0" fontId="42" fillId="29" borderId="0" xfId="163" applyFont="1" applyFill="1"/>
    <xf numFmtId="0" fontId="43" fillId="29" borderId="0" xfId="163" applyFont="1" applyFill="1"/>
    <xf numFmtId="0" fontId="30" fillId="28" borderId="15" xfId="0" applyFont="1" applyFill="1" applyBorder="1" applyAlignment="1">
      <alignment horizontal="left" vertical="center"/>
    </xf>
    <xf numFmtId="0" fontId="30" fillId="28" borderId="16" xfId="0" applyFont="1" applyFill="1" applyBorder="1" applyAlignment="1">
      <alignment horizontal="left" vertical="center"/>
    </xf>
    <xf numFmtId="0" fontId="30" fillId="28" borderId="15" xfId="0" applyFont="1" applyFill="1" applyBorder="1" applyAlignment="1">
      <alignment vertical="center"/>
    </xf>
    <xf numFmtId="0" fontId="30" fillId="28" borderId="16" xfId="0" applyFont="1" applyFill="1" applyBorder="1" applyAlignment="1">
      <alignment vertical="center"/>
    </xf>
    <xf numFmtId="0" fontId="3" fillId="0" borderId="1" xfId="0" applyFont="1" applyFill="1" applyBorder="1" applyAlignment="1">
      <alignment vertical="center" wrapText="1"/>
    </xf>
    <xf numFmtId="0" fontId="3" fillId="0" borderId="1" xfId="0" applyFont="1" applyFill="1" applyBorder="1"/>
    <xf numFmtId="0" fontId="3" fillId="29" borderId="1" xfId="45" applyFont="1" applyFill="1" applyBorder="1"/>
    <xf numFmtId="0" fontId="0" fillId="0" borderId="0" xfId="0" applyAlignment="1">
      <alignment vertical="center"/>
    </xf>
    <xf numFmtId="0" fontId="25" fillId="0" borderId="0" xfId="0" applyFont="1" applyAlignment="1">
      <alignment vertical="center"/>
    </xf>
    <xf numFmtId="0" fontId="26" fillId="34" borderId="1"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1" xfId="0" applyFont="1" applyFill="1" applyBorder="1" applyAlignment="1">
      <alignment vertical="center" wrapText="1"/>
    </xf>
    <xf numFmtId="0" fontId="25" fillId="0" borderId="1" xfId="0" applyFont="1" applyBorder="1" applyAlignment="1">
      <alignment horizontal="center" vertical="center"/>
    </xf>
    <xf numFmtId="0" fontId="46" fillId="27" borderId="0" xfId="0" applyFont="1" applyFill="1" applyBorder="1" applyAlignment="1">
      <alignment horizontal="center" vertical="center"/>
    </xf>
    <xf numFmtId="0" fontId="47" fillId="27" borderId="0" xfId="0" applyFont="1" applyFill="1" applyBorder="1" applyAlignment="1">
      <alignment horizontal="center" vertical="center"/>
    </xf>
    <xf numFmtId="49" fontId="46" fillId="27" borderId="0" xfId="0" applyNumberFormat="1" applyFont="1" applyFill="1" applyBorder="1" applyAlignment="1">
      <alignment horizontal="center" vertical="center"/>
    </xf>
    <xf numFmtId="0" fontId="0" fillId="0" borderId="0" xfId="0" applyAlignment="1">
      <alignment horizontal="center" vertical="center"/>
    </xf>
    <xf numFmtId="0" fontId="33" fillId="37" borderId="1" xfId="45" applyFont="1" applyFill="1" applyBorder="1" applyAlignment="1">
      <alignment horizontal="center" vertical="center"/>
    </xf>
    <xf numFmtId="0" fontId="0" fillId="0" borderId="0" xfId="0" applyAlignment="1">
      <alignment wrapText="1"/>
    </xf>
    <xf numFmtId="0" fontId="26" fillId="26" borderId="1" xfId="0" applyFont="1" applyFill="1" applyBorder="1" applyAlignment="1">
      <alignment horizontal="right" vertical="center" wrapText="1"/>
    </xf>
    <xf numFmtId="0" fontId="25" fillId="0" borderId="1" xfId="0" applyFont="1" applyBorder="1" applyAlignment="1" applyProtection="1">
      <alignment horizontal="left" vertical="top"/>
      <protection locked="0"/>
    </xf>
    <xf numFmtId="0" fontId="33" fillId="40" borderId="1" xfId="0" applyFont="1" applyFill="1" applyBorder="1" applyAlignment="1" applyProtection="1">
      <alignment vertical="center" wrapText="1"/>
    </xf>
    <xf numFmtId="0" fontId="25" fillId="40" borderId="11" xfId="0" applyFont="1" applyFill="1" applyBorder="1"/>
    <xf numFmtId="0" fontId="33" fillId="40" borderId="1" xfId="0" applyFont="1" applyFill="1" applyBorder="1" applyAlignment="1">
      <alignment vertical="center" wrapText="1"/>
    </xf>
    <xf numFmtId="166" fontId="25" fillId="40" borderId="1" xfId="0" applyNumberFormat="1" applyFont="1" applyFill="1" applyBorder="1" applyProtection="1"/>
    <xf numFmtId="0" fontId="31" fillId="40" borderId="1" xfId="0" applyFont="1" applyFill="1" applyBorder="1" applyAlignment="1" applyProtection="1">
      <alignment vertical="center"/>
    </xf>
    <xf numFmtId="0" fontId="31" fillId="40" borderId="1" xfId="0" applyFont="1" applyFill="1" applyBorder="1" applyAlignment="1" applyProtection="1">
      <alignment vertical="center" wrapText="1"/>
    </xf>
    <xf numFmtId="0" fontId="31" fillId="40" borderId="1" xfId="0" applyFont="1" applyFill="1" applyBorder="1" applyAlignment="1">
      <alignment vertical="center"/>
    </xf>
    <xf numFmtId="0" fontId="31" fillId="40" borderId="1" xfId="0" applyFont="1" applyFill="1" applyBorder="1" applyAlignment="1" applyProtection="1">
      <alignment vertical="center"/>
      <protection locked="0"/>
    </xf>
    <xf numFmtId="0" fontId="0" fillId="27" borderId="0" xfId="0" applyFont="1" applyFill="1" applyAlignment="1" applyProtection="1">
      <alignment wrapText="1"/>
      <protection locked="0"/>
    </xf>
    <xf numFmtId="0" fontId="3" fillId="27" borderId="1" xfId="0" applyFont="1" applyFill="1" applyBorder="1" applyProtection="1">
      <protection locked="0"/>
    </xf>
    <xf numFmtId="0" fontId="25" fillId="40" borderId="1" xfId="0" applyFont="1" applyFill="1" applyBorder="1" applyAlignment="1">
      <alignment wrapText="1"/>
    </xf>
    <xf numFmtId="0" fontId="48" fillId="38" borderId="34" xfId="0" applyFont="1" applyFill="1" applyBorder="1" applyAlignment="1">
      <alignment vertical="center"/>
    </xf>
    <xf numFmtId="0" fontId="29" fillId="33" borderId="12" xfId="0" applyFont="1" applyFill="1" applyBorder="1" applyAlignment="1">
      <alignment horizontal="center" vertical="center" wrapText="1"/>
    </xf>
    <xf numFmtId="0" fontId="0" fillId="27" borderId="36" xfId="0" applyFont="1" applyFill="1" applyBorder="1" applyAlignment="1">
      <alignment horizontal="left" vertical="center" wrapText="1" indent="4"/>
    </xf>
    <xf numFmtId="0" fontId="0" fillId="27" borderId="31" xfId="0" applyFont="1" applyFill="1" applyBorder="1" applyAlignment="1">
      <alignment horizontal="left" vertical="center" wrapText="1" indent="4"/>
    </xf>
    <xf numFmtId="0" fontId="53" fillId="0" borderId="0" xfId="0" applyFont="1"/>
    <xf numFmtId="0" fontId="5" fillId="29" borderId="1" xfId="163" applyFont="1" applyFill="1" applyBorder="1" applyAlignment="1" applyProtection="1">
      <alignment horizontal="justify" vertical="center" wrapText="1"/>
      <protection locked="0"/>
    </xf>
    <xf numFmtId="167" fontId="5" fillId="29" borderId="1" xfId="163" applyNumberFormat="1" applyFont="1" applyFill="1" applyBorder="1" applyAlignment="1" applyProtection="1">
      <alignment horizontal="justify" vertical="center" wrapText="1"/>
      <protection locked="0"/>
    </xf>
    <xf numFmtId="166" fontId="31" fillId="40" borderId="1" xfId="0" applyNumberFormat="1" applyFont="1" applyFill="1" applyBorder="1" applyAlignment="1" applyProtection="1">
      <alignment vertical="center" wrapText="1"/>
    </xf>
    <xf numFmtId="0" fontId="0" fillId="27" borderId="13" xfId="0" applyFont="1" applyFill="1" applyBorder="1" applyAlignment="1" applyProtection="1">
      <protection locked="0"/>
    </xf>
    <xf numFmtId="0" fontId="0" fillId="27" borderId="16" xfId="0" applyFont="1" applyFill="1" applyBorder="1" applyAlignment="1" applyProtection="1">
      <protection locked="0"/>
    </xf>
    <xf numFmtId="0" fontId="3" fillId="29" borderId="1" xfId="45" applyFont="1" applyFill="1" applyBorder="1" applyProtection="1">
      <protection locked="0"/>
    </xf>
    <xf numFmtId="0" fontId="33" fillId="29" borderId="1" xfId="45" applyFont="1" applyFill="1" applyBorder="1" applyProtection="1">
      <protection locked="0"/>
    </xf>
    <xf numFmtId="0" fontId="3" fillId="29" borderId="1" xfId="45" applyFont="1" applyFill="1" applyBorder="1" applyAlignment="1" applyProtection="1">
      <alignment wrapText="1"/>
      <protection locked="0"/>
    </xf>
    <xf numFmtId="0" fontId="53" fillId="43" borderId="28" xfId="0" applyFont="1" applyFill="1" applyBorder="1" applyAlignment="1" applyProtection="1">
      <alignment vertical="center"/>
    </xf>
    <xf numFmtId="0" fontId="0" fillId="0" borderId="1" xfId="0" applyBorder="1" applyProtection="1">
      <protection locked="0"/>
    </xf>
    <xf numFmtId="0" fontId="49" fillId="0" borderId="1" xfId="164" applyBorder="1" applyProtection="1">
      <protection locked="0"/>
    </xf>
    <xf numFmtId="0" fontId="0" fillId="0" borderId="1" xfId="0" applyBorder="1" applyAlignment="1">
      <alignment vertical="center"/>
    </xf>
    <xf numFmtId="2" fontId="53" fillId="27" borderId="1" xfId="0" applyNumberFormat="1" applyFont="1" applyFill="1" applyBorder="1" applyAlignment="1">
      <alignment vertical="center"/>
    </xf>
    <xf numFmtId="0" fontId="0" fillId="27" borderId="1" xfId="0" applyFill="1" applyBorder="1" applyAlignment="1">
      <alignment vertical="center"/>
    </xf>
    <xf numFmtId="0" fontId="0" fillId="27" borderId="0" xfId="0" applyFill="1" applyBorder="1"/>
    <xf numFmtId="0" fontId="0" fillId="27" borderId="0" xfId="0" applyFill="1"/>
    <xf numFmtId="0" fontId="2" fillId="0" borderId="0" xfId="0" applyFont="1" applyAlignment="1"/>
    <xf numFmtId="0" fontId="29" fillId="33" borderId="14" xfId="0" applyFont="1" applyFill="1" applyBorder="1" applyAlignment="1">
      <alignment horizontal="center" vertical="center" wrapText="1"/>
    </xf>
    <xf numFmtId="9" fontId="0" fillId="40" borderId="13" xfId="0" applyNumberFormat="1" applyFont="1" applyFill="1" applyBorder="1" applyAlignment="1">
      <alignment horizontal="left" vertical="top" wrapText="1"/>
    </xf>
    <xf numFmtId="0" fontId="0" fillId="40" borderId="16" xfId="0" applyFont="1" applyFill="1" applyBorder="1" applyAlignment="1">
      <alignment horizontal="center" vertical="center"/>
    </xf>
    <xf numFmtId="0" fontId="0" fillId="40" borderId="16" xfId="0" applyFont="1" applyFill="1" applyBorder="1" applyAlignment="1">
      <alignment horizontal="center" vertical="center" wrapText="1"/>
    </xf>
    <xf numFmtId="0" fontId="0" fillId="40" borderId="13" xfId="0" applyFont="1" applyFill="1" applyBorder="1" applyAlignment="1">
      <alignment horizontal="left" vertical="top" wrapText="1"/>
    </xf>
    <xf numFmtId="0" fontId="3" fillId="40" borderId="13" xfId="0" applyFont="1" applyFill="1" applyBorder="1" applyAlignment="1">
      <alignment horizontal="left" vertical="top" wrapText="1"/>
    </xf>
    <xf numFmtId="0" fontId="0" fillId="40" borderId="1" xfId="0" applyFont="1" applyFill="1" applyBorder="1" applyAlignment="1">
      <alignment horizontal="center" vertical="center"/>
    </xf>
    <xf numFmtId="1" fontId="0" fillId="43" borderId="15" xfId="0" applyNumberFormat="1" applyFont="1" applyFill="1" applyBorder="1" applyAlignment="1" applyProtection="1">
      <alignment horizontal="right" vertical="center"/>
      <protection locked="0"/>
    </xf>
    <xf numFmtId="1" fontId="0" fillId="45" borderId="15" xfId="0" applyNumberFormat="1" applyFont="1" applyFill="1" applyBorder="1" applyAlignment="1" applyProtection="1">
      <alignment horizontal="right" vertical="center"/>
      <protection locked="0"/>
    </xf>
    <xf numFmtId="1" fontId="0" fillId="46" borderId="15" xfId="0" applyNumberFormat="1" applyFont="1" applyFill="1" applyBorder="1" applyAlignment="1" applyProtection="1">
      <alignment horizontal="right" vertical="center"/>
      <protection locked="0"/>
    </xf>
    <xf numFmtId="1" fontId="0" fillId="44" borderId="15" xfId="0" applyNumberFormat="1" applyFont="1" applyFill="1" applyBorder="1" applyAlignment="1" applyProtection="1">
      <alignment horizontal="right" vertical="center"/>
      <protection locked="0"/>
    </xf>
    <xf numFmtId="1" fontId="0" fillId="47" borderId="15" xfId="0" applyNumberFormat="1" applyFont="1" applyFill="1" applyBorder="1" applyAlignment="1" applyProtection="1">
      <alignment horizontal="right" vertical="center"/>
      <protection locked="0"/>
    </xf>
    <xf numFmtId="0" fontId="29" fillId="33" borderId="1" xfId="0" applyFont="1" applyFill="1" applyBorder="1" applyAlignment="1" applyProtection="1">
      <alignment wrapText="1"/>
    </xf>
    <xf numFmtId="0" fontId="29" fillId="33" borderId="1" xfId="0" applyFont="1" applyFill="1" applyBorder="1" applyAlignment="1">
      <alignment horizontal="center" vertical="center" wrapText="1"/>
    </xf>
    <xf numFmtId="0" fontId="29" fillId="33" borderId="1" xfId="0" applyFont="1" applyFill="1" applyBorder="1" applyAlignment="1">
      <alignment wrapText="1"/>
    </xf>
    <xf numFmtId="0" fontId="0" fillId="40" borderId="1" xfId="0" applyFont="1" applyFill="1" applyBorder="1" applyAlignment="1" applyProtection="1">
      <alignment wrapText="1"/>
    </xf>
    <xf numFmtId="0" fontId="0" fillId="40" borderId="1" xfId="0" applyFont="1" applyFill="1" applyBorder="1" applyAlignment="1">
      <alignment horizontal="center"/>
    </xf>
    <xf numFmtId="0" fontId="2" fillId="40" borderId="1" xfId="0" applyFont="1" applyFill="1" applyBorder="1" applyAlignment="1">
      <alignment horizontal="center"/>
    </xf>
    <xf numFmtId="0" fontId="0" fillId="27" borderId="1" xfId="0" applyFont="1" applyFill="1" applyBorder="1" applyAlignment="1" applyProtection="1">
      <alignment horizontal="left" wrapText="1"/>
      <protection locked="0"/>
    </xf>
    <xf numFmtId="166" fontId="2" fillId="40" borderId="1" xfId="0" applyNumberFormat="1" applyFont="1" applyFill="1" applyBorder="1" applyProtection="1"/>
    <xf numFmtId="166" fontId="0" fillId="24" borderId="1" xfId="0" applyNumberFormat="1" applyFont="1" applyFill="1" applyBorder="1" applyAlignment="1" applyProtection="1">
      <alignment horizontal="center"/>
    </xf>
    <xf numFmtId="0" fontId="0" fillId="27" borderId="1" xfId="0" applyFont="1" applyFill="1" applyBorder="1" applyAlignment="1" applyProtection="1">
      <alignment vertical="top"/>
      <protection locked="0"/>
    </xf>
    <xf numFmtId="0" fontId="29" fillId="33" borderId="14" xfId="0" applyFont="1" applyFill="1" applyBorder="1" applyAlignment="1" applyProtection="1">
      <alignment horizontal="center" vertical="center" wrapText="1"/>
    </xf>
    <xf numFmtId="9" fontId="0" fillId="40" borderId="41" xfId="0" applyNumberFormat="1" applyFont="1" applyFill="1" applyBorder="1" applyAlignment="1">
      <alignment horizontal="left" vertical="top" wrapText="1"/>
    </xf>
    <xf numFmtId="1" fontId="0" fillId="43" borderId="40" xfId="0" applyNumberFormat="1" applyFont="1" applyFill="1" applyBorder="1" applyAlignment="1" applyProtection="1">
      <alignment horizontal="right" vertical="center"/>
      <protection locked="0"/>
    </xf>
    <xf numFmtId="0" fontId="0" fillId="40" borderId="42" xfId="0" applyFont="1" applyFill="1" applyBorder="1" applyAlignment="1">
      <alignment horizontal="center" vertical="center"/>
    </xf>
    <xf numFmtId="0" fontId="0" fillId="40" borderId="11" xfId="0" applyFont="1" applyFill="1" applyBorder="1" applyAlignment="1">
      <alignment horizontal="center" vertical="center"/>
    </xf>
    <xf numFmtId="9" fontId="0" fillId="40" borderId="11" xfId="0" applyNumberFormat="1" applyFont="1" applyFill="1" applyBorder="1" applyAlignment="1" applyProtection="1">
      <alignment horizontal="right" vertical="center" wrapText="1"/>
    </xf>
    <xf numFmtId="10" fontId="0" fillId="40" borderId="11" xfId="0" applyNumberFormat="1" applyFont="1" applyFill="1" applyBorder="1" applyAlignment="1">
      <alignment horizontal="right" vertical="center" wrapText="1"/>
    </xf>
    <xf numFmtId="9" fontId="0" fillId="40" borderId="14" xfId="0" applyNumberFormat="1" applyFont="1" applyFill="1" applyBorder="1" applyAlignment="1" applyProtection="1">
      <alignment horizontal="right" vertical="center" wrapText="1"/>
    </xf>
    <xf numFmtId="1" fontId="0" fillId="47" borderId="43" xfId="0" applyNumberFormat="1" applyFont="1" applyFill="1" applyBorder="1" applyAlignment="1" applyProtection="1">
      <alignment horizontal="right" vertical="center"/>
      <protection locked="0"/>
    </xf>
    <xf numFmtId="10" fontId="0" fillId="40" borderId="14" xfId="0" applyNumberFormat="1" applyFont="1" applyFill="1" applyBorder="1" applyAlignment="1">
      <alignment horizontal="right" vertical="center" wrapText="1"/>
    </xf>
    <xf numFmtId="9" fontId="50" fillId="26" borderId="1" xfId="0" applyNumberFormat="1" applyFont="1" applyFill="1" applyBorder="1" applyAlignment="1">
      <alignment horizontal="right" vertical="center" wrapText="1"/>
    </xf>
    <xf numFmtId="0" fontId="3" fillId="40" borderId="1" xfId="0" applyFont="1" applyFill="1" applyBorder="1" applyAlignment="1">
      <alignment horizontal="left" vertical="top" wrapText="1"/>
    </xf>
    <xf numFmtId="10" fontId="50" fillId="39" borderId="1" xfId="0" applyNumberFormat="1" applyFont="1" applyFill="1" applyBorder="1" applyAlignment="1">
      <alignment horizontal="right" vertical="center" wrapText="1"/>
    </xf>
    <xf numFmtId="0" fontId="50" fillId="51" borderId="1" xfId="0" applyFont="1" applyFill="1" applyBorder="1" applyAlignment="1">
      <alignment vertical="center"/>
    </xf>
    <xf numFmtId="10" fontId="0" fillId="0" borderId="1" xfId="0" applyNumberFormat="1" applyBorder="1" applyAlignment="1">
      <alignment vertical="center"/>
    </xf>
    <xf numFmtId="9" fontId="2" fillId="0" borderId="1" xfId="0" applyNumberFormat="1" applyFont="1" applyFill="1" applyBorder="1" applyAlignment="1"/>
    <xf numFmtId="9" fontId="2" fillId="0" borderId="12" xfId="0" applyNumberFormat="1" applyFont="1" applyFill="1" applyBorder="1" applyAlignment="1"/>
    <xf numFmtId="0" fontId="2" fillId="27" borderId="32" xfId="0" applyFont="1" applyFill="1" applyBorder="1"/>
    <xf numFmtId="9" fontId="2" fillId="27" borderId="44" xfId="0" applyNumberFormat="1" applyFont="1" applyFill="1" applyBorder="1"/>
    <xf numFmtId="10" fontId="29" fillId="39" borderId="33" xfId="0" applyNumberFormat="1" applyFont="1" applyFill="1" applyBorder="1" applyAlignment="1">
      <alignment vertical="center"/>
    </xf>
    <xf numFmtId="0" fontId="54" fillId="49" borderId="1" xfId="0" applyFont="1" applyFill="1" applyBorder="1" applyAlignment="1">
      <alignment horizontal="right" vertical="center"/>
    </xf>
    <xf numFmtId="0" fontId="0" fillId="27" borderId="20" xfId="0" applyFill="1" applyBorder="1"/>
    <xf numFmtId="0" fontId="0" fillId="27" borderId="21" xfId="0" applyFill="1" applyBorder="1"/>
    <xf numFmtId="0" fontId="0" fillId="27" borderId="22" xfId="0" applyFill="1" applyBorder="1"/>
    <xf numFmtId="0" fontId="0" fillId="27" borderId="23" xfId="0" applyFill="1" applyBorder="1"/>
    <xf numFmtId="0" fontId="0" fillId="27" borderId="24" xfId="0" applyFill="1" applyBorder="1"/>
    <xf numFmtId="0" fontId="2" fillId="48" borderId="11" xfId="0" applyFont="1" applyFill="1" applyBorder="1" applyAlignment="1">
      <alignment vertical="top"/>
    </xf>
    <xf numFmtId="0" fontId="2" fillId="48" borderId="45" xfId="0" applyFont="1" applyFill="1" applyBorder="1" applyAlignment="1">
      <alignment wrapText="1"/>
    </xf>
    <xf numFmtId="0" fontId="2" fillId="48" borderId="46" xfId="0" applyFont="1" applyFill="1" applyBorder="1" applyAlignment="1">
      <alignment vertical="top"/>
    </xf>
    <xf numFmtId="0" fontId="0" fillId="0" borderId="28" xfId="0" applyFont="1" applyBorder="1" applyAlignment="1">
      <alignment wrapText="1"/>
    </xf>
    <xf numFmtId="10" fontId="0" fillId="0" borderId="29" xfId="0" applyNumberFormat="1" applyBorder="1" applyAlignment="1">
      <alignment vertical="center"/>
    </xf>
    <xf numFmtId="0" fontId="0" fillId="0" borderId="47" xfId="0" applyFont="1" applyBorder="1" applyAlignment="1">
      <alignment vertical="center" wrapText="1"/>
    </xf>
    <xf numFmtId="10" fontId="0" fillId="0" borderId="48" xfId="0" applyNumberFormat="1" applyBorder="1" applyAlignment="1">
      <alignment vertical="center"/>
    </xf>
    <xf numFmtId="0" fontId="2" fillId="47" borderId="1" xfId="0" applyFont="1" applyFill="1" applyBorder="1" applyAlignment="1">
      <alignment horizontal="center"/>
    </xf>
    <xf numFmtId="9" fontId="2" fillId="47" borderId="1" xfId="0" applyNumberFormat="1" applyFont="1" applyFill="1" applyBorder="1" applyAlignment="1">
      <alignment horizontal="center"/>
    </xf>
    <xf numFmtId="0" fontId="53" fillId="45" borderId="1" xfId="0" applyFont="1" applyFill="1" applyBorder="1" applyAlignment="1" applyProtection="1">
      <alignment vertical="center"/>
    </xf>
    <xf numFmtId="0" fontId="53" fillId="46" borderId="1" xfId="0" applyFont="1" applyFill="1" applyBorder="1" applyAlignment="1" applyProtection="1">
      <alignment vertical="center"/>
    </xf>
    <xf numFmtId="0" fontId="0" fillId="0" borderId="0" xfId="0" applyFont="1" applyAlignment="1">
      <alignment vertical="center"/>
    </xf>
    <xf numFmtId="0" fontId="2" fillId="41"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vertical="center" wrapText="1"/>
    </xf>
    <xf numFmtId="0" fontId="0" fillId="0" borderId="1" xfId="0" applyFont="1" applyBorder="1" applyAlignment="1">
      <alignment horizontal="center" vertical="center"/>
    </xf>
    <xf numFmtId="0" fontId="53" fillId="40" borderId="1" xfId="0" applyFont="1" applyFill="1" applyBorder="1" applyAlignment="1">
      <alignment horizontal="center" vertical="center"/>
    </xf>
    <xf numFmtId="0" fontId="54" fillId="26" borderId="12" xfId="0" applyFont="1" applyFill="1" applyBorder="1" applyAlignment="1">
      <alignment horizontal="right" vertical="center"/>
    </xf>
    <xf numFmtId="0" fontId="53" fillId="0" borderId="0" xfId="0" applyFont="1" applyAlignment="1">
      <alignment horizontal="right" vertical="center"/>
    </xf>
    <xf numFmtId="0" fontId="46" fillId="27" borderId="0" xfId="0" applyFont="1" applyFill="1" applyBorder="1" applyAlignment="1">
      <alignment horizontal="center" vertical="center"/>
    </xf>
    <xf numFmtId="0" fontId="26" fillId="34" borderId="1" xfId="0" applyFont="1" applyFill="1" applyBorder="1" applyAlignment="1">
      <alignment horizontal="center" vertical="center"/>
    </xf>
    <xf numFmtId="1" fontId="58" fillId="27" borderId="1" xfId="0" applyNumberFormat="1" applyFont="1" applyFill="1" applyBorder="1" applyAlignment="1">
      <alignment vertical="center"/>
    </xf>
    <xf numFmtId="0" fontId="40" fillId="29" borderId="20" xfId="163" applyFont="1" applyFill="1" applyBorder="1" applyAlignment="1">
      <alignment horizontal="left"/>
    </xf>
    <xf numFmtId="0" fontId="34" fillId="29" borderId="0" xfId="163" applyFill="1" applyBorder="1" applyAlignment="1">
      <alignment horizontal="left"/>
    </xf>
    <xf numFmtId="0" fontId="34" fillId="29" borderId="21" xfId="163" applyFill="1" applyBorder="1" applyAlignment="1">
      <alignment horizontal="left"/>
    </xf>
    <xf numFmtId="0" fontId="36" fillId="29" borderId="20" xfId="163" applyFont="1" applyFill="1" applyBorder="1" applyAlignment="1" applyProtection="1">
      <alignment horizontal="center" vertical="center" wrapText="1"/>
      <protection locked="0"/>
    </xf>
    <xf numFmtId="0" fontId="36" fillId="29" borderId="0" xfId="163" applyFont="1" applyFill="1" applyBorder="1" applyAlignment="1" applyProtection="1">
      <alignment horizontal="center" vertical="center" wrapText="1"/>
      <protection locked="0"/>
    </xf>
    <xf numFmtId="0" fontId="36" fillId="29" borderId="21" xfId="163" applyFont="1" applyFill="1" applyBorder="1" applyAlignment="1" applyProtection="1">
      <alignment horizontal="center" vertical="center" wrapText="1"/>
      <protection locked="0"/>
    </xf>
    <xf numFmtId="0" fontId="36" fillId="29" borderId="20" xfId="163" applyFont="1" applyFill="1" applyBorder="1" applyAlignment="1">
      <alignment horizontal="center" vertical="center" wrapText="1"/>
    </xf>
    <xf numFmtId="0" fontId="36" fillId="29" borderId="0" xfId="163" applyFont="1" applyFill="1" applyBorder="1" applyAlignment="1">
      <alignment horizontal="center" vertical="center" wrapText="1"/>
    </xf>
    <xf numFmtId="0" fontId="36" fillId="29" borderId="21" xfId="163" applyFont="1" applyFill="1" applyBorder="1" applyAlignment="1">
      <alignment horizontal="center" vertical="center" wrapText="1"/>
    </xf>
    <xf numFmtId="0" fontId="37" fillId="29" borderId="20" xfId="163" applyFont="1" applyFill="1" applyBorder="1" applyAlignment="1">
      <alignment horizontal="center" vertical="center" wrapText="1"/>
    </xf>
    <xf numFmtId="0" fontId="37" fillId="29" borderId="0" xfId="163" applyFont="1" applyFill="1" applyBorder="1" applyAlignment="1">
      <alignment horizontal="center" vertical="center" wrapText="1"/>
    </xf>
    <xf numFmtId="0" fontId="37" fillId="29" borderId="21" xfId="163" applyFont="1" applyFill="1" applyBorder="1" applyAlignment="1">
      <alignment horizontal="center" vertical="center" wrapText="1"/>
    </xf>
    <xf numFmtId="0" fontId="38" fillId="29" borderId="20" xfId="163" applyFont="1" applyFill="1" applyBorder="1" applyAlignment="1">
      <alignment horizontal="center" vertical="center" wrapText="1"/>
    </xf>
    <xf numFmtId="0" fontId="38" fillId="29" borderId="0" xfId="163" applyFont="1" applyFill="1" applyBorder="1" applyAlignment="1">
      <alignment horizontal="center" vertical="center" wrapText="1"/>
    </xf>
    <xf numFmtId="0" fontId="38" fillId="29" borderId="21" xfId="163" applyFont="1" applyFill="1" applyBorder="1" applyAlignment="1">
      <alignment horizontal="center" vertical="center" wrapText="1"/>
    </xf>
    <xf numFmtId="0" fontId="39" fillId="29" borderId="20" xfId="163" applyFont="1" applyFill="1" applyBorder="1" applyAlignment="1">
      <alignment horizontal="center" vertical="center" wrapText="1"/>
    </xf>
    <xf numFmtId="0" fontId="39" fillId="29" borderId="0" xfId="163" applyFont="1" applyFill="1" applyBorder="1" applyAlignment="1">
      <alignment horizontal="center" vertical="center" wrapText="1"/>
    </xf>
    <xf numFmtId="0" fontId="39" fillId="29" borderId="21" xfId="163" applyFont="1" applyFill="1" applyBorder="1" applyAlignment="1">
      <alignment horizontal="center" vertical="center" wrapText="1"/>
    </xf>
    <xf numFmtId="0" fontId="53" fillId="46" borderId="1" xfId="0" applyFont="1" applyFill="1" applyBorder="1" applyAlignment="1" applyProtection="1">
      <alignment horizontal="center" vertical="center"/>
    </xf>
    <xf numFmtId="0" fontId="53" fillId="46" borderId="29" xfId="0" applyFont="1" applyFill="1" applyBorder="1" applyAlignment="1" applyProtection="1">
      <alignment horizontal="center" vertical="center"/>
    </xf>
    <xf numFmtId="0" fontId="53" fillId="44" borderId="1" xfId="0" applyFont="1" applyFill="1" applyBorder="1" applyAlignment="1" applyProtection="1">
      <alignment horizontal="center" vertical="center"/>
    </xf>
    <xf numFmtId="0" fontId="53" fillId="44" borderId="29" xfId="0" applyFont="1" applyFill="1" applyBorder="1" applyAlignment="1" applyProtection="1">
      <alignment horizontal="center" vertical="center"/>
    </xf>
    <xf numFmtId="0" fontId="53" fillId="47" borderId="30" xfId="0" applyFont="1" applyFill="1" applyBorder="1" applyAlignment="1" applyProtection="1">
      <alignment horizontal="center" vertical="center"/>
    </xf>
    <xf numFmtId="0" fontId="53" fillId="47" borderId="31" xfId="0" applyFont="1" applyFill="1" applyBorder="1" applyAlignment="1" applyProtection="1">
      <alignment horizontal="center" vertical="center"/>
    </xf>
    <xf numFmtId="0" fontId="30" fillId="33" borderId="1" xfId="45" applyFont="1" applyFill="1" applyBorder="1" applyAlignment="1">
      <alignment horizontal="center" vertical="center" wrapText="1"/>
    </xf>
    <xf numFmtId="0" fontId="2" fillId="0" borderId="35"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36" xfId="0" applyFont="1" applyFill="1" applyBorder="1" applyAlignment="1" applyProtection="1">
      <alignment horizontal="center" vertical="center" wrapText="1"/>
    </xf>
    <xf numFmtId="0" fontId="53" fillId="43" borderId="1" xfId="0" applyFont="1" applyFill="1" applyBorder="1" applyAlignment="1" applyProtection="1">
      <alignment horizontal="center" vertical="center"/>
    </xf>
    <xf numFmtId="0" fontId="53" fillId="43" borderId="29" xfId="0" applyFont="1" applyFill="1" applyBorder="1" applyAlignment="1" applyProtection="1">
      <alignment horizontal="center" vertical="center"/>
    </xf>
    <xf numFmtId="0" fontId="53" fillId="45" borderId="1" xfId="0" applyFont="1" applyFill="1" applyBorder="1" applyAlignment="1" applyProtection="1">
      <alignment horizontal="center" vertical="center"/>
    </xf>
    <xf numFmtId="0" fontId="53" fillId="45" borderId="29" xfId="0" applyFont="1" applyFill="1" applyBorder="1" applyAlignment="1" applyProtection="1">
      <alignment horizontal="center" vertical="center"/>
    </xf>
    <xf numFmtId="0" fontId="53" fillId="47" borderId="12" xfId="0" applyFont="1" applyFill="1" applyBorder="1" applyAlignment="1" applyProtection="1">
      <alignment horizontal="center" vertical="center"/>
    </xf>
    <xf numFmtId="0" fontId="53" fillId="47" borderId="11" xfId="0" applyFont="1" applyFill="1" applyBorder="1" applyAlignment="1" applyProtection="1">
      <alignment horizontal="center" vertical="center"/>
    </xf>
    <xf numFmtId="0" fontId="57" fillId="27" borderId="17" xfId="0" applyFont="1" applyFill="1" applyBorder="1" applyAlignment="1">
      <alignment horizontal="center" vertical="center"/>
    </xf>
    <xf numFmtId="0" fontId="57" fillId="27" borderId="18" xfId="0" applyFont="1" applyFill="1" applyBorder="1" applyAlignment="1">
      <alignment horizontal="center" vertical="center"/>
    </xf>
    <xf numFmtId="0" fontId="57" fillId="27" borderId="19" xfId="0" applyFont="1" applyFill="1" applyBorder="1" applyAlignment="1">
      <alignment horizontal="center" vertical="center"/>
    </xf>
    <xf numFmtId="0" fontId="50" fillId="27" borderId="34" xfId="0" applyFont="1" applyFill="1" applyBorder="1" applyAlignment="1">
      <alignment horizontal="left" vertical="top"/>
    </xf>
    <xf numFmtId="0" fontId="50" fillId="27" borderId="37" xfId="0" applyFont="1" applyFill="1" applyBorder="1" applyAlignment="1">
      <alignment horizontal="left" vertical="top"/>
    </xf>
    <xf numFmtId="0" fontId="50" fillId="27" borderId="38" xfId="0" applyFont="1" applyFill="1" applyBorder="1" applyAlignment="1">
      <alignment horizontal="left" vertical="top"/>
    </xf>
    <xf numFmtId="0" fontId="56" fillId="39" borderId="34" xfId="0" applyNumberFormat="1" applyFont="1" applyFill="1" applyBorder="1" applyAlignment="1">
      <alignment horizontal="center" vertical="center"/>
    </xf>
    <xf numFmtId="0" fontId="56" fillId="39" borderId="37" xfId="0" applyNumberFormat="1" applyFont="1" applyFill="1" applyBorder="1" applyAlignment="1">
      <alignment horizontal="center" vertical="center"/>
    </xf>
    <xf numFmtId="0" fontId="56" fillId="39" borderId="38" xfId="0" applyNumberFormat="1" applyFont="1" applyFill="1" applyBorder="1" applyAlignment="1">
      <alignment horizontal="center" vertical="center"/>
    </xf>
    <xf numFmtId="0" fontId="50" fillId="48" borderId="34" xfId="0" applyFont="1" applyFill="1" applyBorder="1" applyAlignment="1">
      <alignment horizontal="center" vertical="center"/>
    </xf>
    <xf numFmtId="0" fontId="50" fillId="48" borderId="38" xfId="0" applyFont="1" applyFill="1" applyBorder="1" applyAlignment="1">
      <alignment horizontal="center" vertical="center"/>
    </xf>
    <xf numFmtId="0" fontId="55" fillId="36" borderId="34" xfId="0" applyFont="1" applyFill="1" applyBorder="1" applyAlignment="1">
      <alignment horizontal="left" vertical="top" wrapText="1"/>
    </xf>
    <xf numFmtId="0" fontId="55" fillId="36" borderId="37" xfId="0" applyFont="1" applyFill="1" applyBorder="1" applyAlignment="1">
      <alignment horizontal="left" vertical="top" wrapText="1"/>
    </xf>
    <xf numFmtId="0" fontId="55" fillId="36" borderId="38" xfId="0" applyFont="1" applyFill="1" applyBorder="1" applyAlignment="1">
      <alignment horizontal="left" vertical="top" wrapText="1"/>
    </xf>
    <xf numFmtId="0" fontId="55" fillId="36" borderId="34" xfId="0" applyFont="1" applyFill="1" applyBorder="1" applyAlignment="1">
      <alignment horizontal="center" vertical="center" wrapText="1"/>
    </xf>
    <xf numFmtId="0" fontId="55" fillId="36" borderId="37" xfId="0" applyFont="1" applyFill="1" applyBorder="1" applyAlignment="1">
      <alignment horizontal="center" vertical="center" wrapText="1"/>
    </xf>
    <xf numFmtId="0" fontId="55" fillId="36" borderId="38" xfId="0" applyFont="1" applyFill="1" applyBorder="1" applyAlignment="1">
      <alignment horizontal="center" vertical="center" wrapText="1"/>
    </xf>
    <xf numFmtId="0" fontId="2" fillId="41" borderId="1" xfId="0" applyFont="1" applyFill="1" applyBorder="1" applyAlignment="1">
      <alignment horizontal="center" vertical="center"/>
    </xf>
    <xf numFmtId="0" fontId="0" fillId="0" borderId="13" xfId="0" applyFont="1" applyBorder="1" applyAlignment="1">
      <alignment wrapText="1"/>
    </xf>
    <xf numFmtId="0" fontId="0" fillId="0" borderId="15" xfId="0" applyFont="1" applyBorder="1" applyAlignment="1">
      <alignment wrapText="1"/>
    </xf>
    <xf numFmtId="0" fontId="0" fillId="0" borderId="16" xfId="0" applyFont="1" applyBorder="1" applyAlignment="1">
      <alignment wrapText="1"/>
    </xf>
    <xf numFmtId="0" fontId="54" fillId="35" borderId="1" xfId="0" applyFont="1" applyFill="1" applyBorder="1" applyAlignment="1">
      <alignment horizontal="center" vertical="center"/>
    </xf>
    <xf numFmtId="0" fontId="54" fillId="36" borderId="1" xfId="0" applyFont="1" applyFill="1" applyBorder="1" applyAlignment="1">
      <alignment horizontal="center" vertical="center"/>
    </xf>
    <xf numFmtId="0" fontId="54" fillId="26" borderId="1" xfId="0" applyFont="1" applyFill="1" applyBorder="1" applyAlignment="1">
      <alignment horizontal="center" vertical="center"/>
    </xf>
    <xf numFmtId="0" fontId="2" fillId="48" borderId="13" xfId="0" applyFont="1" applyFill="1" applyBorder="1" applyAlignment="1">
      <alignment horizontal="left" vertical="top"/>
    </xf>
    <xf numFmtId="0" fontId="2" fillId="48" borderId="16" xfId="0" applyFont="1" applyFill="1" applyBorder="1" applyAlignment="1">
      <alignment horizontal="left" vertical="top"/>
    </xf>
    <xf numFmtId="9" fontId="2" fillId="0" borderId="13" xfId="0" applyNumberFormat="1" applyFont="1" applyFill="1" applyBorder="1" applyAlignment="1">
      <alignment horizontal="right"/>
    </xf>
    <xf numFmtId="9" fontId="2" fillId="0" borderId="16" xfId="0" applyNumberFormat="1" applyFont="1" applyFill="1" applyBorder="1" applyAlignment="1">
      <alignment horizontal="right"/>
    </xf>
    <xf numFmtId="0" fontId="2" fillId="48" borderId="13" xfId="0" applyFont="1" applyFill="1" applyBorder="1" applyAlignment="1">
      <alignment horizontal="left" wrapText="1"/>
    </xf>
    <xf numFmtId="0" fontId="2" fillId="48" borderId="15" xfId="0" applyFont="1" applyFill="1" applyBorder="1" applyAlignment="1">
      <alignment horizontal="left" wrapText="1"/>
    </xf>
    <xf numFmtId="0" fontId="2" fillId="48" borderId="16" xfId="0" applyFont="1" applyFill="1" applyBorder="1" applyAlignment="1">
      <alignment horizontal="left" wrapText="1"/>
    </xf>
    <xf numFmtId="9" fontId="29" fillId="32" borderId="13" xfId="0" applyNumberFormat="1" applyFont="1" applyFill="1" applyBorder="1" applyAlignment="1">
      <alignment horizontal="right"/>
    </xf>
    <xf numFmtId="9" fontId="29" fillId="32" borderId="16" xfId="0" applyNumberFormat="1" applyFont="1" applyFill="1" applyBorder="1" applyAlignment="1">
      <alignment horizontal="right"/>
    </xf>
    <xf numFmtId="0" fontId="0" fillId="0" borderId="13" xfId="0" applyFont="1" applyBorder="1" applyAlignment="1">
      <alignment horizontal="left" wrapText="1"/>
    </xf>
    <xf numFmtId="0" fontId="0" fillId="0" borderId="15" xfId="0" applyFont="1" applyBorder="1" applyAlignment="1">
      <alignment horizontal="left" wrapText="1"/>
    </xf>
    <xf numFmtId="0" fontId="0" fillId="0" borderId="16" xfId="0" applyFont="1" applyBorder="1" applyAlignment="1">
      <alignment horizontal="left" wrapText="1"/>
    </xf>
    <xf numFmtId="0" fontId="0" fillId="0" borderId="13" xfId="0" applyFont="1" applyBorder="1" applyAlignment="1">
      <alignment horizontal="left" vertical="center" wrapText="1"/>
    </xf>
    <xf numFmtId="0" fontId="0" fillId="0" borderId="15" xfId="0" applyFont="1" applyBorder="1" applyAlignment="1">
      <alignment horizontal="left" vertical="center" wrapText="1"/>
    </xf>
    <xf numFmtId="0" fontId="0" fillId="0" borderId="16" xfId="0" applyFont="1" applyBorder="1" applyAlignment="1">
      <alignment horizontal="left" vertical="center" wrapText="1"/>
    </xf>
    <xf numFmtId="0" fontId="25" fillId="0" borderId="13" xfId="0" applyFont="1" applyBorder="1" applyAlignment="1" applyProtection="1">
      <alignment horizontal="left" vertical="top"/>
      <protection locked="0"/>
    </xf>
    <xf numFmtId="0" fontId="25" fillId="0" borderId="15" xfId="0" applyFont="1" applyBorder="1" applyAlignment="1" applyProtection="1">
      <alignment horizontal="left" vertical="top"/>
      <protection locked="0"/>
    </xf>
    <xf numFmtId="0" fontId="25" fillId="0" borderId="16" xfId="0" applyFont="1" applyBorder="1" applyAlignment="1" applyProtection="1">
      <alignment horizontal="left" vertical="top"/>
      <protection locked="0"/>
    </xf>
    <xf numFmtId="0" fontId="32" fillId="32" borderId="25" xfId="0" applyFont="1" applyFill="1" applyBorder="1" applyAlignment="1" applyProtection="1">
      <alignment horizontal="center" vertical="center"/>
      <protection locked="0"/>
    </xf>
    <xf numFmtId="0" fontId="32" fillId="32" borderId="26" xfId="0" applyFont="1" applyFill="1" applyBorder="1" applyAlignment="1" applyProtection="1">
      <alignment horizontal="center" vertical="center"/>
      <protection locked="0"/>
    </xf>
    <xf numFmtId="0" fontId="32" fillId="32" borderId="27" xfId="0" applyFont="1" applyFill="1" applyBorder="1" applyAlignment="1" applyProtection="1">
      <alignment horizontal="center" vertical="center"/>
      <protection locked="0"/>
    </xf>
    <xf numFmtId="166" fontId="25" fillId="27" borderId="17" xfId="0" applyNumberFormat="1" applyFont="1" applyFill="1" applyBorder="1" applyAlignment="1" applyProtection="1">
      <alignment horizontal="center" vertical="center"/>
      <protection locked="0"/>
    </xf>
    <xf numFmtId="166" fontId="25" fillId="27" borderId="18" xfId="0" applyNumberFormat="1" applyFont="1" applyFill="1" applyBorder="1" applyAlignment="1" applyProtection="1">
      <alignment horizontal="center" vertical="center"/>
      <protection locked="0"/>
    </xf>
    <xf numFmtId="166" fontId="25" fillId="27" borderId="19" xfId="0" applyNumberFormat="1" applyFont="1" applyFill="1" applyBorder="1" applyAlignment="1" applyProtection="1">
      <alignment horizontal="center" vertical="center"/>
      <protection locked="0"/>
    </xf>
    <xf numFmtId="166" fontId="25" fillId="27" borderId="20" xfId="0" applyNumberFormat="1" applyFont="1" applyFill="1" applyBorder="1" applyAlignment="1" applyProtection="1">
      <alignment horizontal="center" vertical="center"/>
      <protection locked="0"/>
    </xf>
    <xf numFmtId="166" fontId="25" fillId="27" borderId="0" xfId="0" applyNumberFormat="1" applyFont="1" applyFill="1" applyBorder="1" applyAlignment="1" applyProtection="1">
      <alignment horizontal="center" vertical="center"/>
      <protection locked="0"/>
    </xf>
    <xf numFmtId="166" fontId="25" fillId="27" borderId="21" xfId="0" applyNumberFormat="1" applyFont="1" applyFill="1" applyBorder="1" applyAlignment="1" applyProtection="1">
      <alignment horizontal="center" vertical="center"/>
      <protection locked="0"/>
    </xf>
    <xf numFmtId="166" fontId="25" fillId="27" borderId="22" xfId="0" applyNumberFormat="1" applyFont="1" applyFill="1" applyBorder="1" applyAlignment="1" applyProtection="1">
      <alignment horizontal="center" vertical="center"/>
      <protection locked="0"/>
    </xf>
    <xf numFmtId="166" fontId="25" fillId="27" borderId="23" xfId="0" applyNumberFormat="1" applyFont="1" applyFill="1" applyBorder="1" applyAlignment="1" applyProtection="1">
      <alignment horizontal="center" vertical="center"/>
      <protection locked="0"/>
    </xf>
    <xf numFmtId="166" fontId="25" fillId="27" borderId="24" xfId="0" applyNumberFormat="1" applyFont="1" applyFill="1" applyBorder="1" applyAlignment="1" applyProtection="1">
      <alignment horizontal="center" vertical="center"/>
      <protection locked="0"/>
    </xf>
    <xf numFmtId="0" fontId="33" fillId="40" borderId="1" xfId="0" applyFont="1" applyFill="1" applyBorder="1" applyAlignment="1" applyProtection="1">
      <alignment horizontal="center" vertical="center" wrapText="1"/>
    </xf>
    <xf numFmtId="166" fontId="2" fillId="40" borderId="1" xfId="0" applyNumberFormat="1" applyFont="1" applyFill="1" applyBorder="1" applyAlignment="1" applyProtection="1">
      <alignment horizontal="center" vertical="center"/>
    </xf>
    <xf numFmtId="0" fontId="51" fillId="40" borderId="1" xfId="0" applyFont="1" applyFill="1" applyBorder="1" applyAlignment="1" applyProtection="1">
      <alignment horizontal="center" vertical="center" wrapText="1"/>
    </xf>
    <xf numFmtId="0" fontId="51" fillId="42" borderId="13" xfId="0" applyFont="1" applyFill="1" applyBorder="1" applyAlignment="1" applyProtection="1">
      <alignment horizontal="center" vertical="center" wrapText="1"/>
    </xf>
    <xf numFmtId="0" fontId="51" fillId="42" borderId="15" xfId="0" applyFont="1" applyFill="1" applyBorder="1" applyAlignment="1" applyProtection="1">
      <alignment horizontal="center" vertical="center" wrapText="1"/>
    </xf>
    <xf numFmtId="0" fontId="51" fillId="42" borderId="16" xfId="0" applyFont="1" applyFill="1" applyBorder="1" applyAlignment="1" applyProtection="1">
      <alignment horizontal="center" vertical="center" wrapText="1"/>
    </xf>
    <xf numFmtId="0" fontId="25" fillId="0" borderId="1" xfId="0" applyFont="1" applyBorder="1" applyAlignment="1" applyProtection="1">
      <alignment horizontal="left" vertical="top"/>
      <protection locked="0"/>
    </xf>
    <xf numFmtId="10" fontId="29" fillId="39" borderId="12" xfId="0" applyNumberFormat="1" applyFont="1" applyFill="1" applyBorder="1" applyAlignment="1">
      <alignment horizontal="center" vertical="center"/>
    </xf>
    <xf numFmtId="10" fontId="29" fillId="39" borderId="14" xfId="0" applyNumberFormat="1" applyFont="1" applyFill="1" applyBorder="1" applyAlignment="1">
      <alignment horizontal="center" vertical="center"/>
    </xf>
    <xf numFmtId="0" fontId="54" fillId="26" borderId="1" xfId="0" applyFont="1" applyFill="1" applyBorder="1" applyAlignment="1">
      <alignment horizontal="right" vertical="center" wrapText="1"/>
    </xf>
    <xf numFmtId="10" fontId="29" fillId="39" borderId="11" xfId="0" applyNumberFormat="1" applyFont="1" applyFill="1" applyBorder="1" applyAlignment="1">
      <alignment horizontal="center" vertical="center"/>
    </xf>
    <xf numFmtId="10" fontId="29" fillId="39" borderId="1" xfId="0" applyNumberFormat="1" applyFont="1" applyFill="1" applyBorder="1" applyAlignment="1">
      <alignment horizontal="center" vertical="center"/>
    </xf>
    <xf numFmtId="0" fontId="46" fillId="27" borderId="0" xfId="0" applyFont="1" applyFill="1" applyBorder="1" applyAlignment="1">
      <alignment horizontal="center" vertical="center"/>
    </xf>
    <xf numFmtId="0" fontId="26" fillId="34" borderId="1" xfId="0" applyFont="1" applyFill="1" applyBorder="1" applyAlignment="1">
      <alignment horizontal="center" vertical="center"/>
    </xf>
    <xf numFmtId="0" fontId="26" fillId="35" borderId="1" xfId="0" applyFont="1" applyFill="1" applyBorder="1" applyAlignment="1">
      <alignment horizontal="center" vertical="center"/>
    </xf>
    <xf numFmtId="0" fontId="26" fillId="36" borderId="1" xfId="0" applyFont="1" applyFill="1" applyBorder="1" applyAlignment="1">
      <alignment horizontal="center" vertical="center"/>
    </xf>
    <xf numFmtId="0" fontId="26" fillId="26" borderId="1" xfId="0" applyFont="1" applyFill="1" applyBorder="1" applyAlignment="1">
      <alignment horizontal="center" vertical="center"/>
    </xf>
    <xf numFmtId="0" fontId="52" fillId="27" borderId="32" xfId="0" applyFont="1" applyFill="1" applyBorder="1" applyAlignment="1" applyProtection="1">
      <alignment horizontal="left" vertical="center"/>
      <protection locked="0"/>
    </xf>
    <xf numFmtId="0" fontId="52" fillId="27" borderId="33" xfId="0" applyFont="1" applyFill="1" applyBorder="1" applyAlignment="1" applyProtection="1">
      <alignment horizontal="left" vertical="center"/>
      <protection locked="0"/>
    </xf>
    <xf numFmtId="0" fontId="0" fillId="40" borderId="11" xfId="0" applyFont="1" applyFill="1" applyBorder="1" applyAlignment="1">
      <alignment horizontal="left" vertical="top" wrapText="1"/>
    </xf>
    <xf numFmtId="0" fontId="0" fillId="40" borderId="1" xfId="0" applyFont="1" applyFill="1" applyBorder="1" applyAlignment="1">
      <alignment horizontal="left" vertical="top" wrapText="1"/>
    </xf>
    <xf numFmtId="0" fontId="0" fillId="43" borderId="12" xfId="0" applyFont="1" applyFill="1" applyBorder="1" applyAlignment="1">
      <alignment horizontal="center" vertical="center"/>
    </xf>
    <xf numFmtId="0" fontId="0" fillId="43" borderId="14" xfId="0" applyFont="1" applyFill="1" applyBorder="1" applyAlignment="1">
      <alignment horizontal="center" vertical="center"/>
    </xf>
    <xf numFmtId="9" fontId="29" fillId="50" borderId="1" xfId="0" applyNumberFormat="1" applyFont="1" applyFill="1" applyBorder="1" applyAlignment="1">
      <alignment horizontal="center" vertical="center"/>
    </xf>
    <xf numFmtId="0" fontId="0" fillId="43" borderId="11" xfId="0" applyFont="1" applyFill="1" applyBorder="1" applyAlignment="1">
      <alignment horizontal="center" vertical="center"/>
    </xf>
    <xf numFmtId="0" fontId="0" fillId="47" borderId="12" xfId="0" applyFont="1" applyFill="1" applyBorder="1" applyAlignment="1">
      <alignment horizontal="center" vertical="center" wrapText="1"/>
    </xf>
    <xf numFmtId="0" fontId="0" fillId="47" borderId="14" xfId="0" applyFont="1" applyFill="1" applyBorder="1" applyAlignment="1">
      <alignment horizontal="center" vertical="center" wrapText="1"/>
    </xf>
    <xf numFmtId="0" fontId="0" fillId="47" borderId="11" xfId="0" applyFont="1" applyFill="1" applyBorder="1" applyAlignment="1">
      <alignment horizontal="center" vertical="center" wrapText="1"/>
    </xf>
    <xf numFmtId="0" fontId="0" fillId="40" borderId="12" xfId="0" applyFont="1" applyFill="1" applyBorder="1" applyAlignment="1">
      <alignment horizontal="left" vertical="top" wrapText="1"/>
    </xf>
    <xf numFmtId="0" fontId="0" fillId="40" borderId="14" xfId="0" applyFont="1" applyFill="1" applyBorder="1" applyAlignment="1">
      <alignment horizontal="left" vertical="top" wrapText="1"/>
    </xf>
    <xf numFmtId="0" fontId="0" fillId="45" borderId="12" xfId="0" applyFont="1" applyFill="1" applyBorder="1" applyAlignment="1">
      <alignment horizontal="center" vertical="center" wrapText="1"/>
    </xf>
    <xf numFmtId="0" fontId="0" fillId="45" borderId="14" xfId="0" applyFont="1" applyFill="1" applyBorder="1" applyAlignment="1">
      <alignment horizontal="center" vertical="center" wrapText="1"/>
    </xf>
    <xf numFmtId="0" fontId="0" fillId="45" borderId="11" xfId="0" applyFont="1" applyFill="1" applyBorder="1" applyAlignment="1">
      <alignment horizontal="center" vertical="center" wrapText="1"/>
    </xf>
    <xf numFmtId="0" fontId="0" fillId="46" borderId="12" xfId="0" applyFont="1" applyFill="1" applyBorder="1" applyAlignment="1">
      <alignment horizontal="center" vertical="center" wrapText="1"/>
    </xf>
    <xf numFmtId="0" fontId="0" fillId="46" borderId="14" xfId="0" applyFont="1" applyFill="1" applyBorder="1" applyAlignment="1">
      <alignment horizontal="center" vertical="center" wrapText="1"/>
    </xf>
    <xf numFmtId="0" fontId="0" fillId="46" borderId="11" xfId="0" applyFont="1" applyFill="1" applyBorder="1" applyAlignment="1">
      <alignment horizontal="center" vertical="center" wrapText="1"/>
    </xf>
    <xf numFmtId="9" fontId="29" fillId="50" borderId="12" xfId="0" applyNumberFormat="1" applyFont="1" applyFill="1" applyBorder="1" applyAlignment="1">
      <alignment horizontal="center" vertical="center"/>
    </xf>
    <xf numFmtId="9" fontId="29" fillId="50" borderId="14" xfId="0" applyNumberFormat="1" applyFont="1" applyFill="1" applyBorder="1" applyAlignment="1">
      <alignment horizontal="center" vertical="center"/>
    </xf>
    <xf numFmtId="9" fontId="29" fillId="50" borderId="11" xfId="0" applyNumberFormat="1" applyFont="1" applyFill="1" applyBorder="1" applyAlignment="1">
      <alignment horizontal="center" vertical="center"/>
    </xf>
    <xf numFmtId="0" fontId="0" fillId="40" borderId="1" xfId="0" applyFont="1" applyFill="1" applyBorder="1" applyAlignment="1">
      <alignment vertical="top" wrapText="1"/>
    </xf>
    <xf numFmtId="0" fontId="27" fillId="31" borderId="1" xfId="0" applyFont="1" applyFill="1" applyBorder="1" applyAlignment="1">
      <alignment horizontal="center" vertical="center"/>
    </xf>
  </cellXfs>
  <cellStyles count="165">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31"/>
    <cellStyle name="Heading 1 2" xfId="32"/>
    <cellStyle name="Heading 2 2" xfId="33"/>
    <cellStyle name="Heading 3 2" xfId="34"/>
    <cellStyle name="Heading 4 2" xfId="35"/>
    <cellStyle name="Hyperlink" xfId="164" builtinId="8"/>
    <cellStyle name="Hyperlink 2" xfId="36"/>
    <cellStyle name="Hyperlink 2 2" xfId="130"/>
    <cellStyle name="Hyperlink 3" xfId="129"/>
    <cellStyle name="Input 2" xfId="37"/>
    <cellStyle name="Linked Cell 2" xfId="38"/>
    <cellStyle name="Neutral 2" xfId="39"/>
    <cellStyle name="Normal" xfId="0" builtinId="0"/>
    <cellStyle name="Normal 10" xfId="2"/>
    <cellStyle name="Normal 10 2" xfId="153"/>
    <cellStyle name="Normal 10 2 2" xfId="161"/>
    <cellStyle name="Normal 11" xfId="40"/>
    <cellStyle name="Normal 12" xfId="41"/>
    <cellStyle name="Normal 13" xfId="42"/>
    <cellStyle name="Normal 14" xfId="43"/>
    <cellStyle name="Normal 15" xfId="44"/>
    <cellStyle name="Normal 16" xfId="152"/>
    <cellStyle name="Normal 16 2" xfId="160"/>
    <cellStyle name="Normal 17" xfId="154"/>
    <cellStyle name="Normal 17 2" xfId="162"/>
    <cellStyle name="Normal 18" xfId="155"/>
    <cellStyle name="Normal 18 2" xfId="159"/>
    <cellStyle name="Normal 19" xfId="158"/>
    <cellStyle name="Normal 2" xfId="45"/>
    <cellStyle name="Normal 2 10" xfId="46"/>
    <cellStyle name="Normal 2 11" xfId="47"/>
    <cellStyle name="Normal 2 12" xfId="48"/>
    <cellStyle name="Normal 2 13" xfId="49"/>
    <cellStyle name="Normal 2 14" xfId="50"/>
    <cellStyle name="Normal 2 15" xfId="51"/>
    <cellStyle name="Normal 2 16" xfId="52"/>
    <cellStyle name="Normal 2 17" xfId="53"/>
    <cellStyle name="Normal 2 18" xfId="54"/>
    <cellStyle name="Normal 2 19" xfId="55"/>
    <cellStyle name="Normal 2 2" xfId="56"/>
    <cellStyle name="Normal 2 2 10" xfId="57"/>
    <cellStyle name="Normal 2 2 11" xfId="58"/>
    <cellStyle name="Normal 2 2 12" xfId="59"/>
    <cellStyle name="Normal 2 2 13" xfId="60"/>
    <cellStyle name="Normal 2 2 14" xfId="61"/>
    <cellStyle name="Normal 2 2 15" xfId="62"/>
    <cellStyle name="Normal 2 2 16" xfId="131"/>
    <cellStyle name="Normal 2 2 2" xfId="63"/>
    <cellStyle name="Normal 2 2 2 10" xfId="64"/>
    <cellStyle name="Normal 2 2 2 11" xfId="65"/>
    <cellStyle name="Normal 2 2 2 12" xfId="66"/>
    <cellStyle name="Normal 2 2 2 13" xfId="67"/>
    <cellStyle name="Normal 2 2 2 14" xfId="68"/>
    <cellStyle name="Normal 2 2 2 15" xfId="69"/>
    <cellStyle name="Normal 2 2 2 16" xfId="132"/>
    <cellStyle name="Normal 2 2 2 2" xfId="70"/>
    <cellStyle name="Normal 2 2 2 3" xfId="71"/>
    <cellStyle name="Normal 2 2 2 4" xfId="72"/>
    <cellStyle name="Normal 2 2 2 5" xfId="73"/>
    <cellStyle name="Normal 2 2 2 6" xfId="74"/>
    <cellStyle name="Normal 2 2 2 7" xfId="75"/>
    <cellStyle name="Normal 2 2 2 8" xfId="76"/>
    <cellStyle name="Normal 2 2 2 9" xfId="77"/>
    <cellStyle name="Normal 2 2 3" xfId="78"/>
    <cellStyle name="Normal 2 2 4" xfId="79"/>
    <cellStyle name="Normal 2 2 5" xfId="80"/>
    <cellStyle name="Normal 2 2 6" xfId="81"/>
    <cellStyle name="Normal 2 2 7" xfId="82"/>
    <cellStyle name="Normal 2 2 8" xfId="83"/>
    <cellStyle name="Normal 2 2 9" xfId="84"/>
    <cellStyle name="Normal 2 20" xfId="85"/>
    <cellStyle name="Normal 2 21" xfId="86"/>
    <cellStyle name="Normal 2 22" xfId="87"/>
    <cellStyle name="Normal 2 23" xfId="88"/>
    <cellStyle name="Normal 2 24" xfId="89"/>
    <cellStyle name="Normal 2 25" xfId="90"/>
    <cellStyle name="Normal 2 26" xfId="91"/>
    <cellStyle name="Normal 2 27" xfId="92"/>
    <cellStyle name="Normal 2 28" xfId="93"/>
    <cellStyle name="Normal 2 3" xfId="94"/>
    <cellStyle name="Normal 2 4" xfId="95"/>
    <cellStyle name="Normal 2 4 2" xfId="96"/>
    <cellStyle name="Normal 2 5" xfId="97"/>
    <cellStyle name="Normal 2 5 2" xfId="98"/>
    <cellStyle name="Normal 2 6" xfId="99"/>
    <cellStyle name="Normal 2 6 2" xfId="100"/>
    <cellStyle name="Normal 2 7" xfId="101"/>
    <cellStyle name="Normal 2 7 2" xfId="102"/>
    <cellStyle name="Normal 2 8" xfId="103"/>
    <cellStyle name="Normal 2 8 2" xfId="104"/>
    <cellStyle name="Normal 2 9" xfId="105"/>
    <cellStyle name="Normal 2 9 2" xfId="106"/>
    <cellStyle name="Normal 2_Book1" xfId="107"/>
    <cellStyle name="Normal 20" xfId="163"/>
    <cellStyle name="Normal 3" xfId="1"/>
    <cellStyle name="Normal 3 2" xfId="108"/>
    <cellStyle name="Normal 3 2 2" xfId="109"/>
    <cellStyle name="Normal 3 3" xfId="110"/>
    <cellStyle name="Normal 3 3 2" xfId="133"/>
    <cellStyle name="Normal 3 4" xfId="134"/>
    <cellStyle name="Normal 3 5" xfId="135"/>
    <cellStyle name="Normal 3 6" xfId="136"/>
    <cellStyle name="Normal 3 7" xfId="137"/>
    <cellStyle name="Normal 3_Book1" xfId="111"/>
    <cellStyle name="Normal 4" xfId="112"/>
    <cellStyle name="Normal 4 2" xfId="113"/>
    <cellStyle name="Normal 4 3" xfId="138"/>
    <cellStyle name="Normal 4 4" xfId="139"/>
    <cellStyle name="Normal 4 5" xfId="140"/>
    <cellStyle name="Normal 4 6" xfId="141"/>
    <cellStyle name="Normal 4 7" xfId="142"/>
    <cellStyle name="Normal 4_Dotnet" xfId="114"/>
    <cellStyle name="Normal 5" xfId="115"/>
    <cellStyle name="Normal 5 2" xfId="116"/>
    <cellStyle name="Normal 5 2 2" xfId="117"/>
    <cellStyle name="Normal 5 3" xfId="143"/>
    <cellStyle name="Normal 5 4" xfId="144"/>
    <cellStyle name="Normal 5 5" xfId="145"/>
    <cellStyle name="Normal 5 6" xfId="146"/>
    <cellStyle name="Normal 5 7" xfId="147"/>
    <cellStyle name="Normal 5 8" xfId="156"/>
    <cellStyle name="Normal 5 8 2" xfId="157"/>
    <cellStyle name="Normal 6" xfId="118"/>
    <cellStyle name="Normal 6 2" xfId="148"/>
    <cellStyle name="Normal 7" xfId="119"/>
    <cellStyle name="Normal 7 2" xfId="120"/>
    <cellStyle name="Normal 7 3" xfId="149"/>
    <cellStyle name="Normal 8" xfId="121"/>
    <cellStyle name="Normal 8 2" xfId="150"/>
    <cellStyle name="Normal 9" xfId="122"/>
    <cellStyle name="Note 2" xfId="123"/>
    <cellStyle name="Output 2" xfId="124"/>
    <cellStyle name="Style 1" xfId="125"/>
    <cellStyle name="Style 1 2" xfId="151"/>
    <cellStyle name="Title 2" xfId="126"/>
    <cellStyle name="Total 2" xfId="127"/>
    <cellStyle name="Warning Text 2" xfId="128"/>
  </cellStyles>
  <dxfs count="0"/>
  <tableStyles count="0" defaultTableStyle="TableStyleMedium2" defaultPivotStyle="PivotStyleLight16"/>
  <colors>
    <mruColors>
      <color rgb="FFFFFF89"/>
      <color rgb="FFFFFF9B"/>
      <color rgb="FFFFFF66"/>
      <color rgb="FFF7FB65"/>
      <color rgb="FFFFFFC5"/>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'Intern #1 Score Card'!$C$2</c:f>
          <c:strCache>
            <c:ptCount val="1"/>
            <c:pt idx="0">
              <c:v>Padma Saranya</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'Scorecard Summary'!$D$8</c:f>
              <c:strCache>
                <c:ptCount val="1"/>
                <c:pt idx="0">
                  <c:v>Total  Weightage</c:v>
                </c:pt>
              </c:strCache>
            </c:strRef>
          </c:tx>
          <c:spPr>
            <a:solidFill>
              <a:schemeClr val="accent1"/>
            </a:solidFill>
            <a:ln>
              <a:noFill/>
            </a:ln>
            <a:effectLst/>
          </c:spPr>
          <c:invertIfNegative val="0"/>
          <c:cat>
            <c:strRef>
              <c:f>'Scorecard Summary'!$C$9:$C$15</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Summary'!$D$9:$D$15</c:f>
              <c:numCache>
                <c:formatCode>0%</c:formatCode>
                <c:ptCount val="7"/>
                <c:pt idx="0">
                  <c:v>0.1</c:v>
                </c:pt>
                <c:pt idx="1">
                  <c:v>0.1</c:v>
                </c:pt>
                <c:pt idx="2">
                  <c:v>0.1</c:v>
                </c:pt>
                <c:pt idx="3">
                  <c:v>0.1</c:v>
                </c:pt>
                <c:pt idx="4">
                  <c:v>0.1</c:v>
                </c:pt>
                <c:pt idx="5">
                  <c:v>0.5</c:v>
                </c:pt>
                <c:pt idx="6">
                  <c:v>1</c:v>
                </c:pt>
              </c:numCache>
            </c:numRef>
          </c:val>
          <c:extLst>
            <c:ext xmlns:c16="http://schemas.microsoft.com/office/drawing/2014/chart" uri="{C3380CC4-5D6E-409C-BE32-E72D297353CC}">
              <c16:uniqueId val="{00000000-8AAF-4992-A628-1F6C688F6575}"/>
            </c:ext>
          </c:extLst>
        </c:ser>
        <c:ser>
          <c:idx val="1"/>
          <c:order val="1"/>
          <c:tx>
            <c:strRef>
              <c:f>'Scorecard Summary'!$E$8</c:f>
              <c:strCache>
                <c:ptCount val="1"/>
                <c:pt idx="0">
                  <c:v>Intern Score</c:v>
                </c:pt>
              </c:strCache>
            </c:strRef>
          </c:tx>
          <c:spPr>
            <a:solidFill>
              <a:schemeClr val="accent2"/>
            </a:solidFill>
            <a:ln>
              <a:noFill/>
            </a:ln>
            <a:effectLst/>
          </c:spPr>
          <c:invertIfNegative val="0"/>
          <c:cat>
            <c:strRef>
              <c:f>'Scorecard Summary'!$C$9:$C$15</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Summary'!$E$9:$E$15</c:f>
              <c:numCache>
                <c:formatCode>0.00%</c:formatCode>
                <c:ptCount val="7"/>
                <c:pt idx="0">
                  <c:v>9.6000000000000002E-2</c:v>
                </c:pt>
                <c:pt idx="1">
                  <c:v>0.1</c:v>
                </c:pt>
                <c:pt idx="2">
                  <c:v>0.1</c:v>
                </c:pt>
                <c:pt idx="3">
                  <c:v>9.5000000000000015E-2</c:v>
                </c:pt>
                <c:pt idx="4">
                  <c:v>9.6499999999999989E-2</c:v>
                </c:pt>
                <c:pt idx="5">
                  <c:v>0.4760000000000002</c:v>
                </c:pt>
                <c:pt idx="6">
                  <c:v>0.96350000000000025</c:v>
                </c:pt>
              </c:numCache>
            </c:numRef>
          </c:val>
          <c:extLst>
            <c:ext xmlns:c16="http://schemas.microsoft.com/office/drawing/2014/chart" uri="{C3380CC4-5D6E-409C-BE32-E72D297353CC}">
              <c16:uniqueId val="{00000001-8AAF-4992-A628-1F6C688F6575}"/>
            </c:ext>
          </c:extLst>
        </c:ser>
        <c:dLbls>
          <c:showLegendKey val="0"/>
          <c:showVal val="0"/>
          <c:showCatName val="0"/>
          <c:showSerName val="0"/>
          <c:showPercent val="0"/>
          <c:showBubbleSize val="0"/>
        </c:dLbls>
        <c:gapWidth val="219"/>
        <c:overlap val="-27"/>
        <c:axId val="2071472032"/>
        <c:axId val="2071465376"/>
      </c:barChart>
      <c:catAx>
        <c:axId val="20714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65376"/>
        <c:crosses val="autoZero"/>
        <c:auto val="1"/>
        <c:lblAlgn val="ctr"/>
        <c:lblOffset val="100"/>
        <c:noMultiLvlLbl val="0"/>
      </c:catAx>
      <c:valAx>
        <c:axId val="2071465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7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'Intern #2 Score Card'!$C$2</c:f>
          <c:strCache>
            <c:ptCount val="1"/>
            <c:pt idx="0">
              <c:v>Dwarakanath</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'Scorecard Summary'!$D$23</c:f>
              <c:strCache>
                <c:ptCount val="1"/>
                <c:pt idx="0">
                  <c:v>Total  Weightage</c:v>
                </c:pt>
              </c:strCache>
            </c:strRef>
          </c:tx>
          <c:spPr>
            <a:solidFill>
              <a:schemeClr val="accent1"/>
            </a:solidFill>
            <a:ln>
              <a:noFill/>
            </a:ln>
            <a:effectLst/>
          </c:spPr>
          <c:invertIfNegative val="0"/>
          <c:cat>
            <c:strRef>
              <c:f>'Scorecard Summary'!$C$24:$C$30</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Summary'!$D$24:$D$30</c:f>
              <c:numCache>
                <c:formatCode>0%</c:formatCode>
                <c:ptCount val="7"/>
                <c:pt idx="0">
                  <c:v>0.1</c:v>
                </c:pt>
                <c:pt idx="1">
                  <c:v>0.1</c:v>
                </c:pt>
                <c:pt idx="2">
                  <c:v>0.1</c:v>
                </c:pt>
                <c:pt idx="3">
                  <c:v>0.1</c:v>
                </c:pt>
                <c:pt idx="4">
                  <c:v>0.1</c:v>
                </c:pt>
                <c:pt idx="5">
                  <c:v>0.5</c:v>
                </c:pt>
                <c:pt idx="6">
                  <c:v>1</c:v>
                </c:pt>
              </c:numCache>
            </c:numRef>
          </c:val>
          <c:extLst>
            <c:ext xmlns:c16="http://schemas.microsoft.com/office/drawing/2014/chart" uri="{C3380CC4-5D6E-409C-BE32-E72D297353CC}">
              <c16:uniqueId val="{00000000-B566-4BB3-A378-2030F2060C31}"/>
            </c:ext>
          </c:extLst>
        </c:ser>
        <c:ser>
          <c:idx val="1"/>
          <c:order val="1"/>
          <c:tx>
            <c:strRef>
              <c:f>'Scorecard Summary'!$E$23</c:f>
              <c:strCache>
                <c:ptCount val="1"/>
                <c:pt idx="0">
                  <c:v>Intern Score</c:v>
                </c:pt>
              </c:strCache>
            </c:strRef>
          </c:tx>
          <c:spPr>
            <a:solidFill>
              <a:schemeClr val="accent2"/>
            </a:solidFill>
            <a:ln>
              <a:noFill/>
            </a:ln>
            <a:effectLst/>
          </c:spPr>
          <c:invertIfNegative val="0"/>
          <c:cat>
            <c:strRef>
              <c:f>'Scorecard Summary'!$C$24:$C$30</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Summary'!$E$24:$E$30</c:f>
              <c:numCache>
                <c:formatCode>0.00%</c:formatCode>
                <c:ptCount val="7"/>
                <c:pt idx="0">
                  <c:v>9.6000000000000002E-2</c:v>
                </c:pt>
                <c:pt idx="1">
                  <c:v>0.1</c:v>
                </c:pt>
                <c:pt idx="2">
                  <c:v>0.1</c:v>
                </c:pt>
                <c:pt idx="3">
                  <c:v>9.5000000000000015E-2</c:v>
                </c:pt>
                <c:pt idx="4">
                  <c:v>9.1000000000000011E-2</c:v>
                </c:pt>
                <c:pt idx="5">
                  <c:v>0.46300000000000019</c:v>
                </c:pt>
                <c:pt idx="6">
                  <c:v>0.94500000000000028</c:v>
                </c:pt>
              </c:numCache>
            </c:numRef>
          </c:val>
          <c:extLst>
            <c:ext xmlns:c16="http://schemas.microsoft.com/office/drawing/2014/chart" uri="{C3380CC4-5D6E-409C-BE32-E72D297353CC}">
              <c16:uniqueId val="{00000001-B566-4BB3-A378-2030F2060C31}"/>
            </c:ext>
          </c:extLst>
        </c:ser>
        <c:dLbls>
          <c:showLegendKey val="0"/>
          <c:showVal val="0"/>
          <c:showCatName val="0"/>
          <c:showSerName val="0"/>
          <c:showPercent val="0"/>
          <c:showBubbleSize val="0"/>
        </c:dLbls>
        <c:gapWidth val="219"/>
        <c:overlap val="-27"/>
        <c:axId val="2071472032"/>
        <c:axId val="2071465376"/>
      </c:barChart>
      <c:catAx>
        <c:axId val="20714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65376"/>
        <c:crosses val="autoZero"/>
        <c:auto val="1"/>
        <c:lblAlgn val="ctr"/>
        <c:lblOffset val="100"/>
        <c:noMultiLvlLbl val="0"/>
      </c:catAx>
      <c:valAx>
        <c:axId val="2071465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7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'Intern #3 Score Card'!$C$2</c:f>
          <c:strCache>
            <c:ptCount val="1"/>
            <c:pt idx="0">
              <c:v>Intern Name 3</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'Scorecard Summary'!$D$38</c:f>
              <c:strCache>
                <c:ptCount val="1"/>
                <c:pt idx="0">
                  <c:v>Total  Weightage</c:v>
                </c:pt>
              </c:strCache>
            </c:strRef>
          </c:tx>
          <c:spPr>
            <a:solidFill>
              <a:schemeClr val="accent1"/>
            </a:solidFill>
            <a:ln>
              <a:noFill/>
            </a:ln>
            <a:effectLst/>
          </c:spPr>
          <c:invertIfNegative val="0"/>
          <c:cat>
            <c:strRef>
              <c:f>'Scorecard Summary'!$C$39:$C$45</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Summary'!$D$39:$D$45</c:f>
              <c:numCache>
                <c:formatCode>0%</c:formatCode>
                <c:ptCount val="7"/>
                <c:pt idx="0">
                  <c:v>0.1</c:v>
                </c:pt>
                <c:pt idx="1">
                  <c:v>0.1</c:v>
                </c:pt>
                <c:pt idx="2">
                  <c:v>0.1</c:v>
                </c:pt>
                <c:pt idx="3">
                  <c:v>0.1</c:v>
                </c:pt>
                <c:pt idx="4">
                  <c:v>0.1</c:v>
                </c:pt>
                <c:pt idx="5">
                  <c:v>0.5</c:v>
                </c:pt>
                <c:pt idx="6">
                  <c:v>1</c:v>
                </c:pt>
              </c:numCache>
            </c:numRef>
          </c:val>
          <c:extLst>
            <c:ext xmlns:c16="http://schemas.microsoft.com/office/drawing/2014/chart" uri="{C3380CC4-5D6E-409C-BE32-E72D297353CC}">
              <c16:uniqueId val="{00000000-5D79-4808-BEE4-58DAD8080F5C}"/>
            </c:ext>
          </c:extLst>
        </c:ser>
        <c:ser>
          <c:idx val="1"/>
          <c:order val="1"/>
          <c:tx>
            <c:strRef>
              <c:f>'Scorecard Summary'!$E$38</c:f>
              <c:strCache>
                <c:ptCount val="1"/>
                <c:pt idx="0">
                  <c:v>Intern Score</c:v>
                </c:pt>
              </c:strCache>
            </c:strRef>
          </c:tx>
          <c:spPr>
            <a:solidFill>
              <a:schemeClr val="accent2"/>
            </a:solidFill>
            <a:ln>
              <a:noFill/>
            </a:ln>
            <a:effectLst/>
          </c:spPr>
          <c:invertIfNegative val="0"/>
          <c:cat>
            <c:strRef>
              <c:f>'Scorecard Summary'!$C$39:$C$45</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Summary'!$E$39:$E$45</c:f>
              <c:numCache>
                <c:formatCode>0.00%</c:formatCode>
                <c:ptCount val="7"/>
                <c:pt idx="0">
                  <c:v>0.1</c:v>
                </c:pt>
                <c:pt idx="1">
                  <c:v>0.1</c:v>
                </c:pt>
                <c:pt idx="2">
                  <c:v>0.1</c:v>
                </c:pt>
                <c:pt idx="3">
                  <c:v>0.1</c:v>
                </c:pt>
                <c:pt idx="4">
                  <c:v>9.9999999999999992E-2</c:v>
                </c:pt>
                <c:pt idx="5">
                  <c:v>0.50000000000000022</c:v>
                </c:pt>
                <c:pt idx="6">
                  <c:v>1.0000000000000002</c:v>
                </c:pt>
              </c:numCache>
            </c:numRef>
          </c:val>
          <c:extLst>
            <c:ext xmlns:c16="http://schemas.microsoft.com/office/drawing/2014/chart" uri="{C3380CC4-5D6E-409C-BE32-E72D297353CC}">
              <c16:uniqueId val="{00000001-5D79-4808-BEE4-58DAD8080F5C}"/>
            </c:ext>
          </c:extLst>
        </c:ser>
        <c:dLbls>
          <c:showLegendKey val="0"/>
          <c:showVal val="0"/>
          <c:showCatName val="0"/>
          <c:showSerName val="0"/>
          <c:showPercent val="0"/>
          <c:showBubbleSize val="0"/>
        </c:dLbls>
        <c:gapWidth val="219"/>
        <c:overlap val="-27"/>
        <c:axId val="2071472032"/>
        <c:axId val="2071465376"/>
      </c:barChart>
      <c:catAx>
        <c:axId val="20714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65376"/>
        <c:crosses val="autoZero"/>
        <c:auto val="1"/>
        <c:lblAlgn val="ctr"/>
        <c:lblOffset val="100"/>
        <c:noMultiLvlLbl val="0"/>
      </c:catAx>
      <c:valAx>
        <c:axId val="2071465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7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'Intern #4 Score Card'!$C$2</c:f>
          <c:strCache>
            <c:ptCount val="1"/>
            <c:pt idx="0">
              <c:v>Intern Name 4</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'Scorecard Summary'!$D$53</c:f>
              <c:strCache>
                <c:ptCount val="1"/>
                <c:pt idx="0">
                  <c:v>Total  Weightage</c:v>
                </c:pt>
              </c:strCache>
            </c:strRef>
          </c:tx>
          <c:spPr>
            <a:solidFill>
              <a:schemeClr val="accent1"/>
            </a:solidFill>
            <a:ln>
              <a:noFill/>
            </a:ln>
            <a:effectLst/>
          </c:spPr>
          <c:invertIfNegative val="0"/>
          <c:cat>
            <c:strRef>
              <c:f>'Scorecard Summary'!$C$54:$C$60</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Summary'!$D$54:$D$60</c:f>
              <c:numCache>
                <c:formatCode>0%</c:formatCode>
                <c:ptCount val="7"/>
                <c:pt idx="0">
                  <c:v>0.1</c:v>
                </c:pt>
                <c:pt idx="1">
                  <c:v>0.1</c:v>
                </c:pt>
                <c:pt idx="2">
                  <c:v>0.1</c:v>
                </c:pt>
                <c:pt idx="3">
                  <c:v>0.1</c:v>
                </c:pt>
                <c:pt idx="4">
                  <c:v>0.1</c:v>
                </c:pt>
                <c:pt idx="5">
                  <c:v>0.5</c:v>
                </c:pt>
                <c:pt idx="6">
                  <c:v>1</c:v>
                </c:pt>
              </c:numCache>
            </c:numRef>
          </c:val>
          <c:extLst>
            <c:ext xmlns:c16="http://schemas.microsoft.com/office/drawing/2014/chart" uri="{C3380CC4-5D6E-409C-BE32-E72D297353CC}">
              <c16:uniqueId val="{00000000-52F5-4A51-BF49-098D54854F17}"/>
            </c:ext>
          </c:extLst>
        </c:ser>
        <c:ser>
          <c:idx val="1"/>
          <c:order val="1"/>
          <c:tx>
            <c:strRef>
              <c:f>'Scorecard Summary'!$E$53</c:f>
              <c:strCache>
                <c:ptCount val="1"/>
                <c:pt idx="0">
                  <c:v>Intern Score</c:v>
                </c:pt>
              </c:strCache>
            </c:strRef>
          </c:tx>
          <c:spPr>
            <a:solidFill>
              <a:schemeClr val="accent2"/>
            </a:solidFill>
            <a:ln>
              <a:noFill/>
            </a:ln>
            <a:effectLst/>
          </c:spPr>
          <c:invertIfNegative val="0"/>
          <c:cat>
            <c:strRef>
              <c:f>'Scorecard Summary'!$C$54:$C$60</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Summary'!$E$54:$E$60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2F5-4A51-BF49-098D54854F17}"/>
            </c:ext>
          </c:extLst>
        </c:ser>
        <c:dLbls>
          <c:showLegendKey val="0"/>
          <c:showVal val="0"/>
          <c:showCatName val="0"/>
          <c:showSerName val="0"/>
          <c:showPercent val="0"/>
          <c:showBubbleSize val="0"/>
        </c:dLbls>
        <c:gapWidth val="219"/>
        <c:overlap val="-27"/>
        <c:axId val="2071472032"/>
        <c:axId val="2071465376"/>
      </c:barChart>
      <c:catAx>
        <c:axId val="20714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65376"/>
        <c:crosses val="autoZero"/>
        <c:auto val="1"/>
        <c:lblAlgn val="ctr"/>
        <c:lblOffset val="100"/>
        <c:noMultiLvlLbl val="0"/>
      </c:catAx>
      <c:valAx>
        <c:axId val="2071465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7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'Intern #5 Score Card'!$C$2</c:f>
          <c:strCache>
            <c:ptCount val="1"/>
            <c:pt idx="0">
              <c:v>Intern Name 5</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'Scorecard Summary'!$D$68</c:f>
              <c:strCache>
                <c:ptCount val="1"/>
                <c:pt idx="0">
                  <c:v>Total  Weightage</c:v>
                </c:pt>
              </c:strCache>
            </c:strRef>
          </c:tx>
          <c:spPr>
            <a:solidFill>
              <a:schemeClr val="accent1"/>
            </a:solidFill>
            <a:ln>
              <a:noFill/>
            </a:ln>
            <a:effectLst/>
          </c:spPr>
          <c:invertIfNegative val="0"/>
          <c:cat>
            <c:strRef>
              <c:f>'Scorecard Summary'!$C$69:$C$75</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Summary'!$D$69:$D$75</c:f>
              <c:numCache>
                <c:formatCode>0%</c:formatCode>
                <c:ptCount val="7"/>
                <c:pt idx="0">
                  <c:v>0.1</c:v>
                </c:pt>
                <c:pt idx="1">
                  <c:v>0.1</c:v>
                </c:pt>
                <c:pt idx="2">
                  <c:v>0.1</c:v>
                </c:pt>
                <c:pt idx="3">
                  <c:v>0.1</c:v>
                </c:pt>
                <c:pt idx="4">
                  <c:v>0.1</c:v>
                </c:pt>
                <c:pt idx="5">
                  <c:v>0.5</c:v>
                </c:pt>
                <c:pt idx="6">
                  <c:v>1</c:v>
                </c:pt>
              </c:numCache>
            </c:numRef>
          </c:val>
          <c:extLst>
            <c:ext xmlns:c16="http://schemas.microsoft.com/office/drawing/2014/chart" uri="{C3380CC4-5D6E-409C-BE32-E72D297353CC}">
              <c16:uniqueId val="{00000000-F79C-4D01-A1AF-80463D277DB5}"/>
            </c:ext>
          </c:extLst>
        </c:ser>
        <c:ser>
          <c:idx val="1"/>
          <c:order val="1"/>
          <c:tx>
            <c:strRef>
              <c:f>'Scorecard Summary'!$E$68</c:f>
              <c:strCache>
                <c:ptCount val="1"/>
                <c:pt idx="0">
                  <c:v>Intern Score</c:v>
                </c:pt>
              </c:strCache>
            </c:strRef>
          </c:tx>
          <c:spPr>
            <a:solidFill>
              <a:schemeClr val="accent2"/>
            </a:solidFill>
            <a:ln>
              <a:noFill/>
            </a:ln>
            <a:effectLst/>
          </c:spPr>
          <c:invertIfNegative val="0"/>
          <c:cat>
            <c:strRef>
              <c:f>'Scorecard Summary'!$C$69:$C$75</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Summary'!$E$69:$E$75</c:f>
              <c:numCache>
                <c:formatCode>0.00%</c:formatCode>
                <c:ptCount val="7"/>
                <c:pt idx="0">
                  <c:v>0.1</c:v>
                </c:pt>
                <c:pt idx="1">
                  <c:v>0.1</c:v>
                </c:pt>
                <c:pt idx="2">
                  <c:v>0.1</c:v>
                </c:pt>
                <c:pt idx="3">
                  <c:v>0.1</c:v>
                </c:pt>
                <c:pt idx="4">
                  <c:v>9.9999999999999992E-2</c:v>
                </c:pt>
                <c:pt idx="5">
                  <c:v>0.50000000000000022</c:v>
                </c:pt>
                <c:pt idx="6">
                  <c:v>1.0000000000000002</c:v>
                </c:pt>
              </c:numCache>
            </c:numRef>
          </c:val>
          <c:extLst>
            <c:ext xmlns:c16="http://schemas.microsoft.com/office/drawing/2014/chart" uri="{C3380CC4-5D6E-409C-BE32-E72D297353CC}">
              <c16:uniqueId val="{00000001-F79C-4D01-A1AF-80463D277DB5}"/>
            </c:ext>
          </c:extLst>
        </c:ser>
        <c:dLbls>
          <c:showLegendKey val="0"/>
          <c:showVal val="0"/>
          <c:showCatName val="0"/>
          <c:showSerName val="0"/>
          <c:showPercent val="0"/>
          <c:showBubbleSize val="0"/>
        </c:dLbls>
        <c:gapWidth val="219"/>
        <c:overlap val="-27"/>
        <c:axId val="2071472032"/>
        <c:axId val="2071465376"/>
      </c:barChart>
      <c:catAx>
        <c:axId val="20714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65376"/>
        <c:crosses val="autoZero"/>
        <c:auto val="1"/>
        <c:lblAlgn val="ctr"/>
        <c:lblOffset val="100"/>
        <c:noMultiLvlLbl val="0"/>
      </c:catAx>
      <c:valAx>
        <c:axId val="2071465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7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'Intern #6 Score Card'!$C$2</c:f>
          <c:strCache>
            <c:ptCount val="1"/>
            <c:pt idx="0">
              <c:v>Intern Name 6</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'Scorecard Summary'!$D$83</c:f>
              <c:strCache>
                <c:ptCount val="1"/>
                <c:pt idx="0">
                  <c:v>Total  Weightage</c:v>
                </c:pt>
              </c:strCache>
            </c:strRef>
          </c:tx>
          <c:spPr>
            <a:solidFill>
              <a:schemeClr val="accent1"/>
            </a:solidFill>
            <a:ln>
              <a:noFill/>
            </a:ln>
            <a:effectLst/>
          </c:spPr>
          <c:invertIfNegative val="0"/>
          <c:cat>
            <c:strRef>
              <c:f>'Scorecard Summary'!$C$84:$C$90</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Summary'!$D$84:$D$90</c:f>
              <c:numCache>
                <c:formatCode>0%</c:formatCode>
                <c:ptCount val="7"/>
                <c:pt idx="0">
                  <c:v>0.1</c:v>
                </c:pt>
                <c:pt idx="1">
                  <c:v>0.1</c:v>
                </c:pt>
                <c:pt idx="2">
                  <c:v>0.1</c:v>
                </c:pt>
                <c:pt idx="3">
                  <c:v>0.1</c:v>
                </c:pt>
                <c:pt idx="4">
                  <c:v>0.1</c:v>
                </c:pt>
                <c:pt idx="5">
                  <c:v>0.5</c:v>
                </c:pt>
                <c:pt idx="6">
                  <c:v>1</c:v>
                </c:pt>
              </c:numCache>
            </c:numRef>
          </c:val>
          <c:extLst>
            <c:ext xmlns:c16="http://schemas.microsoft.com/office/drawing/2014/chart" uri="{C3380CC4-5D6E-409C-BE32-E72D297353CC}">
              <c16:uniqueId val="{00000000-45CF-411B-92E8-656C6BCA3A3A}"/>
            </c:ext>
          </c:extLst>
        </c:ser>
        <c:ser>
          <c:idx val="1"/>
          <c:order val="1"/>
          <c:tx>
            <c:strRef>
              <c:f>'Scorecard Summary'!$E$83</c:f>
              <c:strCache>
                <c:ptCount val="1"/>
                <c:pt idx="0">
                  <c:v>Intern Score</c:v>
                </c:pt>
              </c:strCache>
            </c:strRef>
          </c:tx>
          <c:spPr>
            <a:solidFill>
              <a:schemeClr val="accent2"/>
            </a:solidFill>
            <a:ln>
              <a:noFill/>
            </a:ln>
            <a:effectLst/>
          </c:spPr>
          <c:invertIfNegative val="0"/>
          <c:cat>
            <c:strRef>
              <c:f>'Scorecard Summary'!$C$84:$C$90</c:f>
              <c:strCache>
                <c:ptCount val="7"/>
                <c:pt idx="0">
                  <c:v>Diligence</c:v>
                </c:pt>
                <c:pt idx="1">
                  <c:v>Communication</c:v>
                </c:pt>
                <c:pt idx="2">
                  <c:v>Team Dynamics</c:v>
                </c:pt>
                <c:pt idx="3">
                  <c:v>Learning Agility</c:v>
                </c:pt>
                <c:pt idx="4">
                  <c:v>Scrum Contribution</c:v>
                </c:pt>
                <c:pt idx="5">
                  <c:v>Project  Performance </c:v>
                </c:pt>
                <c:pt idx="6">
                  <c:v>Overall</c:v>
                </c:pt>
              </c:strCache>
            </c:strRef>
          </c:cat>
          <c:val>
            <c:numRef>
              <c:f>'Scorecard Summary'!$E$84:$E$90</c:f>
              <c:numCache>
                <c:formatCode>0.00%</c:formatCode>
                <c:ptCount val="7"/>
                <c:pt idx="0">
                  <c:v>0.1</c:v>
                </c:pt>
                <c:pt idx="1">
                  <c:v>0.1</c:v>
                </c:pt>
                <c:pt idx="2">
                  <c:v>0.1</c:v>
                </c:pt>
                <c:pt idx="3">
                  <c:v>0.1</c:v>
                </c:pt>
                <c:pt idx="4">
                  <c:v>9.9999999999999992E-2</c:v>
                </c:pt>
                <c:pt idx="5">
                  <c:v>0.50000000000000022</c:v>
                </c:pt>
                <c:pt idx="6">
                  <c:v>1.0000000000000002</c:v>
                </c:pt>
              </c:numCache>
            </c:numRef>
          </c:val>
          <c:extLst>
            <c:ext xmlns:c16="http://schemas.microsoft.com/office/drawing/2014/chart" uri="{C3380CC4-5D6E-409C-BE32-E72D297353CC}">
              <c16:uniqueId val="{00000001-45CF-411B-92E8-656C6BCA3A3A}"/>
            </c:ext>
          </c:extLst>
        </c:ser>
        <c:dLbls>
          <c:showLegendKey val="0"/>
          <c:showVal val="0"/>
          <c:showCatName val="0"/>
          <c:showSerName val="0"/>
          <c:showPercent val="0"/>
          <c:showBubbleSize val="0"/>
        </c:dLbls>
        <c:gapWidth val="219"/>
        <c:overlap val="-27"/>
        <c:axId val="2071472032"/>
        <c:axId val="2071465376"/>
      </c:barChart>
      <c:catAx>
        <c:axId val="20714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65376"/>
        <c:crosses val="autoZero"/>
        <c:auto val="1"/>
        <c:lblAlgn val="ctr"/>
        <c:lblOffset val="100"/>
        <c:noMultiLvlLbl val="0"/>
      </c:catAx>
      <c:valAx>
        <c:axId val="2071465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47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47148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47148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47148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47148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5721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4</xdr:row>
      <xdr:rowOff>200024</xdr:rowOff>
    </xdr:from>
    <xdr:to>
      <xdr:col>12</xdr:col>
      <xdr:colOff>0</xdr:colOff>
      <xdr:row>19</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20</xdr:row>
      <xdr:rowOff>0</xdr:rowOff>
    </xdr:from>
    <xdr:to>
      <xdr:col>12</xdr:col>
      <xdr:colOff>0</xdr:colOff>
      <xdr:row>33</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34</xdr:row>
      <xdr:rowOff>190500</xdr:rowOff>
    </xdr:from>
    <xdr:to>
      <xdr:col>11</xdr:col>
      <xdr:colOff>742950</xdr:colOff>
      <xdr:row>49</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123825</xdr:colOff>
      <xdr:row>50</xdr:row>
      <xdr:rowOff>9525</xdr:rowOff>
    </xdr:from>
    <xdr:to>
      <xdr:col>12</xdr:col>
      <xdr:colOff>0</xdr:colOff>
      <xdr:row>64</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142875</xdr:colOff>
      <xdr:row>64</xdr:row>
      <xdr:rowOff>190500</xdr:rowOff>
    </xdr:from>
    <xdr:to>
      <xdr:col>12</xdr:col>
      <xdr:colOff>19050</xdr:colOff>
      <xdr:row>79</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142875</xdr:colOff>
      <xdr:row>80</xdr:row>
      <xdr:rowOff>0</xdr:rowOff>
    </xdr:from>
    <xdr:to>
      <xdr:col>12</xdr:col>
      <xdr:colOff>19050</xdr:colOff>
      <xdr:row>94</xdr:row>
      <xdr:rowOff>28575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1</xdr:row>
      <xdr:rowOff>304800</xdr:rowOff>
    </xdr:to>
    <xdr:sp macro="" textlink="">
      <xdr:nvSpPr>
        <xdr:cNvPr id="5122" name="AutoShape 2" descr="Image result for important png icon"/>
        <xdr:cNvSpPr>
          <a:spLocks noChangeAspect="1" noChangeArrowheads="1"/>
        </xdr:cNvSpPr>
      </xdr:nvSpPr>
      <xdr:spPr bwMode="auto">
        <a:xfrm>
          <a:off x="0" y="200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542925</xdr:colOff>
      <xdr:row>1</xdr:row>
      <xdr:rowOff>342900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42925" cy="5429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topLeftCell="A14" zoomScale="110" zoomScaleNormal="110" workbookViewId="0">
      <selection activeCell="F29" sqref="F29"/>
    </sheetView>
  </sheetViews>
  <sheetFormatPr defaultColWidth="9.85546875" defaultRowHeight="12.75" x14ac:dyDescent="0.2"/>
  <cols>
    <col min="1" max="1" width="4.5703125" style="14" customWidth="1"/>
    <col min="2" max="2" width="7.85546875" style="16" customWidth="1"/>
    <col min="3" max="3" width="11.5703125" style="46" customWidth="1"/>
    <col min="4" max="4" width="17" style="16" customWidth="1"/>
    <col min="5" max="5" width="12.7109375" style="16" customWidth="1"/>
    <col min="6" max="6" width="17.85546875" style="16" customWidth="1"/>
    <col min="7" max="7" width="17.85546875" style="47" customWidth="1"/>
    <col min="8" max="16384" width="9.85546875" style="16"/>
  </cols>
  <sheetData>
    <row r="1" spans="2:7" ht="18.75" thickBot="1" x14ac:dyDescent="0.3">
      <c r="B1" s="13"/>
      <c r="C1" s="13"/>
      <c r="D1" s="14"/>
      <c r="E1" s="14"/>
      <c r="F1" s="14"/>
      <c r="G1" s="15"/>
    </row>
    <row r="2" spans="2:7" ht="18" x14ac:dyDescent="0.25">
      <c r="B2" s="17"/>
      <c r="C2" s="18"/>
      <c r="D2" s="19"/>
      <c r="E2" s="19"/>
      <c r="F2" s="19"/>
      <c r="G2" s="20"/>
    </row>
    <row r="3" spans="2:7" ht="18" x14ac:dyDescent="0.25">
      <c r="B3" s="21"/>
      <c r="C3" s="13"/>
      <c r="D3" s="14"/>
      <c r="E3" s="14"/>
      <c r="F3" s="14"/>
      <c r="G3" s="22"/>
    </row>
    <row r="4" spans="2:7" ht="18" x14ac:dyDescent="0.25">
      <c r="B4" s="21"/>
      <c r="C4" s="13"/>
      <c r="D4" s="14"/>
      <c r="E4" s="14"/>
      <c r="F4" s="14"/>
      <c r="G4" s="22"/>
    </row>
    <row r="5" spans="2:7" ht="18" x14ac:dyDescent="0.25">
      <c r="B5" s="21"/>
      <c r="C5" s="13"/>
      <c r="D5" s="14"/>
      <c r="E5" s="14"/>
      <c r="F5" s="14"/>
      <c r="G5" s="22"/>
    </row>
    <row r="6" spans="2:7" ht="20.25" customHeight="1" x14ac:dyDescent="0.2">
      <c r="B6" s="179" t="s">
        <v>23</v>
      </c>
      <c r="C6" s="180"/>
      <c r="D6" s="180"/>
      <c r="E6" s="180"/>
      <c r="F6" s="180"/>
      <c r="G6" s="181"/>
    </row>
    <row r="7" spans="2:7" ht="21" customHeight="1" x14ac:dyDescent="0.2">
      <c r="B7" s="179"/>
      <c r="C7" s="180"/>
      <c r="D7" s="180"/>
      <c r="E7" s="180"/>
      <c r="F7" s="180"/>
      <c r="G7" s="181"/>
    </row>
    <row r="8" spans="2:7" ht="29.25" customHeight="1" x14ac:dyDescent="0.2">
      <c r="B8" s="182"/>
      <c r="C8" s="183"/>
      <c r="D8" s="183"/>
      <c r="E8" s="183"/>
      <c r="F8" s="183"/>
      <c r="G8" s="184"/>
    </row>
    <row r="9" spans="2:7" ht="23.25" x14ac:dyDescent="0.2">
      <c r="B9" s="185"/>
      <c r="C9" s="186"/>
      <c r="D9" s="186"/>
      <c r="E9" s="186"/>
      <c r="F9" s="186"/>
      <c r="G9" s="187"/>
    </row>
    <row r="10" spans="2:7" ht="55.5" customHeight="1" x14ac:dyDescent="0.2">
      <c r="B10" s="182" t="s">
        <v>132</v>
      </c>
      <c r="C10" s="183"/>
      <c r="D10" s="183"/>
      <c r="E10" s="183"/>
      <c r="F10" s="183"/>
      <c r="G10" s="184"/>
    </row>
    <row r="11" spans="2:7" ht="17.45" customHeight="1" x14ac:dyDescent="0.2">
      <c r="B11" s="188"/>
      <c r="C11" s="189"/>
      <c r="D11" s="189"/>
      <c r="E11" s="189"/>
      <c r="F11" s="189"/>
      <c r="G11" s="190"/>
    </row>
    <row r="12" spans="2:7" ht="18.75" customHeight="1" x14ac:dyDescent="0.2">
      <c r="B12" s="188"/>
      <c r="C12" s="189"/>
      <c r="D12" s="189"/>
      <c r="E12" s="189"/>
      <c r="F12" s="189"/>
      <c r="G12" s="190"/>
    </row>
    <row r="13" spans="2:7" ht="20.25" x14ac:dyDescent="0.2">
      <c r="B13" s="191"/>
      <c r="C13" s="192"/>
      <c r="D13" s="192"/>
      <c r="E13" s="192"/>
      <c r="F13" s="192"/>
      <c r="G13" s="193"/>
    </row>
    <row r="14" spans="2:7" x14ac:dyDescent="0.2">
      <c r="B14" s="23"/>
      <c r="C14" s="15"/>
      <c r="D14" s="15"/>
      <c r="E14" s="15"/>
      <c r="F14" s="15"/>
      <c r="G14" s="24"/>
    </row>
    <row r="15" spans="2:7" x14ac:dyDescent="0.2">
      <c r="B15" s="25"/>
      <c r="C15" s="26"/>
      <c r="D15" s="14"/>
      <c r="E15" s="14"/>
      <c r="F15" s="14"/>
      <c r="G15" s="24"/>
    </row>
    <row r="16" spans="2:7" x14ac:dyDescent="0.2">
      <c r="B16" s="25"/>
      <c r="C16" s="26"/>
      <c r="D16" s="14"/>
      <c r="E16" s="14"/>
      <c r="F16" s="14"/>
      <c r="G16" s="24"/>
    </row>
    <row r="17" spans="1:8" x14ac:dyDescent="0.2">
      <c r="B17" s="25"/>
      <c r="C17" s="26"/>
      <c r="D17" s="14"/>
      <c r="E17" s="14"/>
      <c r="F17" s="14"/>
      <c r="G17" s="24"/>
    </row>
    <row r="18" spans="1:8" x14ac:dyDescent="0.2">
      <c r="B18" s="25"/>
      <c r="C18" s="26"/>
      <c r="D18" s="14"/>
      <c r="E18" s="14"/>
      <c r="F18" s="14"/>
      <c r="G18" s="24"/>
    </row>
    <row r="19" spans="1:8" x14ac:dyDescent="0.2">
      <c r="B19" s="25"/>
      <c r="C19" s="26"/>
      <c r="D19" s="14"/>
      <c r="E19" s="14"/>
      <c r="F19" s="14"/>
      <c r="G19" s="24"/>
    </row>
    <row r="20" spans="1:8" x14ac:dyDescent="0.2">
      <c r="B20" s="25"/>
      <c r="C20" s="26"/>
      <c r="D20" s="14"/>
      <c r="E20" s="14"/>
      <c r="F20" s="14"/>
      <c r="G20" s="24"/>
    </row>
    <row r="21" spans="1:8" ht="14.25" x14ac:dyDescent="0.2">
      <c r="B21" s="176"/>
      <c r="C21" s="177"/>
      <c r="D21" s="177"/>
      <c r="E21" s="177"/>
      <c r="F21" s="177"/>
      <c r="G21" s="178"/>
      <c r="H21" s="27"/>
    </row>
    <row r="22" spans="1:8" x14ac:dyDescent="0.2">
      <c r="B22" s="25"/>
      <c r="C22" s="26"/>
      <c r="D22" s="14"/>
      <c r="E22" s="14"/>
      <c r="F22" s="14"/>
      <c r="G22" s="24"/>
    </row>
    <row r="23" spans="1:8" x14ac:dyDescent="0.2">
      <c r="B23" s="25"/>
      <c r="C23" s="26"/>
      <c r="D23" s="14"/>
      <c r="E23" s="14"/>
      <c r="F23" s="14"/>
      <c r="G23" s="24"/>
    </row>
    <row r="24" spans="1:8" x14ac:dyDescent="0.2">
      <c r="B24" s="25"/>
      <c r="C24" s="26"/>
      <c r="D24" s="14"/>
      <c r="E24" s="14"/>
      <c r="F24" s="14"/>
      <c r="G24" s="24"/>
    </row>
    <row r="25" spans="1:8" ht="55.5" customHeight="1" x14ac:dyDescent="0.2">
      <c r="B25" s="25"/>
      <c r="C25" s="28"/>
      <c r="D25" s="28" t="s">
        <v>15</v>
      </c>
      <c r="E25" s="28" t="s">
        <v>16</v>
      </c>
      <c r="F25" s="28" t="s">
        <v>17</v>
      </c>
      <c r="G25" s="24"/>
      <c r="H25" s="14"/>
    </row>
    <row r="26" spans="1:8" x14ac:dyDescent="0.2">
      <c r="B26" s="25"/>
      <c r="C26" s="29" t="s">
        <v>18</v>
      </c>
      <c r="D26" s="89" t="s">
        <v>196</v>
      </c>
      <c r="E26" s="89" t="s">
        <v>24</v>
      </c>
      <c r="F26" s="89" t="s">
        <v>24</v>
      </c>
      <c r="G26" s="24"/>
      <c r="H26" s="14"/>
    </row>
    <row r="27" spans="1:8" x14ac:dyDescent="0.2">
      <c r="B27" s="25"/>
      <c r="C27" s="29" t="s">
        <v>19</v>
      </c>
      <c r="D27" s="89" t="s">
        <v>85</v>
      </c>
      <c r="E27" s="89"/>
      <c r="F27" s="89"/>
      <c r="G27" s="24"/>
      <c r="H27" s="14"/>
    </row>
    <row r="28" spans="1:8" ht="21" customHeight="1" x14ac:dyDescent="0.2">
      <c r="B28" s="25"/>
      <c r="C28" s="29" t="s">
        <v>20</v>
      </c>
      <c r="D28" s="89"/>
      <c r="E28" s="89"/>
      <c r="F28" s="89"/>
      <c r="G28" s="24"/>
      <c r="H28" s="14"/>
    </row>
    <row r="29" spans="1:8" x14ac:dyDescent="0.2">
      <c r="B29" s="25"/>
      <c r="C29" s="29" t="s">
        <v>21</v>
      </c>
      <c r="D29" s="90">
        <v>43635</v>
      </c>
      <c r="E29" s="90">
        <v>43635</v>
      </c>
      <c r="F29" s="90">
        <v>43635</v>
      </c>
      <c r="G29" s="24"/>
      <c r="H29" s="14"/>
    </row>
    <row r="30" spans="1:8" s="33" customFormat="1" x14ac:dyDescent="0.2">
      <c r="A30" s="30"/>
      <c r="B30" s="25"/>
      <c r="C30" s="31"/>
      <c r="D30" s="14"/>
      <c r="E30" s="14"/>
      <c r="F30" s="30"/>
      <c r="G30" s="32"/>
    </row>
    <row r="31" spans="1:8" s="33" customFormat="1" x14ac:dyDescent="0.2">
      <c r="A31" s="30"/>
      <c r="B31" s="34"/>
      <c r="C31" s="35"/>
      <c r="D31" s="14"/>
      <c r="E31" s="14"/>
      <c r="F31" s="36"/>
      <c r="G31" s="37"/>
    </row>
    <row r="32" spans="1:8" s="33" customFormat="1" x14ac:dyDescent="0.2">
      <c r="A32" s="30"/>
      <c r="B32" s="38"/>
      <c r="C32" s="35"/>
      <c r="D32" s="14"/>
      <c r="E32" s="14"/>
      <c r="F32" s="30"/>
      <c r="G32" s="32"/>
    </row>
    <row r="33" spans="2:7" x14ac:dyDescent="0.2">
      <c r="B33" s="25"/>
      <c r="C33" s="39"/>
      <c r="D33" s="40"/>
      <c r="E33" s="40"/>
      <c r="F33" s="40"/>
      <c r="G33" s="41"/>
    </row>
    <row r="34" spans="2:7" ht="13.5" thickBot="1" x14ac:dyDescent="0.25">
      <c r="B34" s="42"/>
      <c r="C34" s="43"/>
      <c r="D34" s="44"/>
      <c r="E34" s="44"/>
      <c r="F34" s="44"/>
      <c r="G34" s="45" t="s">
        <v>22</v>
      </c>
    </row>
    <row r="35" spans="2:7" ht="12.75" customHeight="1" x14ac:dyDescent="0.2"/>
    <row r="36" spans="2:7" x14ac:dyDescent="0.2">
      <c r="B36" s="48"/>
      <c r="C36" s="49"/>
      <c r="D36" s="50"/>
    </row>
    <row r="37" spans="2:7" x14ac:dyDescent="0.2">
      <c r="B37" s="51"/>
    </row>
  </sheetData>
  <sheetProtection algorithmName="SHA-512" hashValue="89rmUyaOQxtz7jVW22V9UxEDUiJ3pIGX6Wr4VGmhg+hLljYQU7SPrQuYNucaeecU9eB8aJbiMK64nFm8zJUtrw==" saltValue="GHv1MwGWpYJPvQEKuFek+Q==" spinCount="100000" sheet="1" objects="1" scenarios="1" selectLockedCells="1"/>
  <mergeCells count="7">
    <mergeCell ref="B21:G21"/>
    <mergeCell ref="B6:G7"/>
    <mergeCell ref="B8:G8"/>
    <mergeCell ref="B9:G9"/>
    <mergeCell ref="B10:G10"/>
    <mergeCell ref="B11:G12"/>
    <mergeCell ref="B13:G13"/>
  </mergeCells>
  <pageMargins left="0.75" right="0.75" top="1" bottom="1" header="0.5" footer="0.5"/>
  <pageSetup scale="94" orientation="portrait" r:id="rId1"/>
  <headerFooter alignWithMargins="0">
    <oddFooter>&amp;RPage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64"/>
  <sheetViews>
    <sheetView workbookViewId="0">
      <selection activeCell="G7" sqref="G7"/>
    </sheetView>
  </sheetViews>
  <sheetFormatPr defaultRowHeight="15" x14ac:dyDescent="0.25"/>
  <cols>
    <col min="1" max="1" width="1.7109375" style="59" customWidth="1"/>
    <col min="2" max="2" width="20.140625" style="59" bestFit="1" customWidth="1"/>
    <col min="3" max="3" width="29" style="59" customWidth="1"/>
    <col min="4" max="4" width="35.42578125" style="59" customWidth="1"/>
    <col min="5" max="5" width="10.5703125" style="59" customWidth="1"/>
    <col min="6" max="6" width="11.140625" style="59" bestFit="1" customWidth="1"/>
    <col min="7" max="7" width="12.85546875" style="59" bestFit="1" customWidth="1"/>
    <col min="8" max="9" width="12.7109375" style="59" customWidth="1"/>
    <col min="10" max="10" width="18.28515625" style="59" bestFit="1" customWidth="1"/>
    <col min="11" max="11" width="19.140625" style="59" bestFit="1" customWidth="1"/>
    <col min="12" max="12" width="3" style="59" customWidth="1"/>
    <col min="13" max="13" width="2.7109375" style="59" customWidth="1"/>
    <col min="14" max="14" width="10" style="59" hidden="1" customWidth="1"/>
    <col min="15" max="15" width="7.140625" style="59" hidden="1" customWidth="1"/>
    <col min="16" max="16" width="7.28515625" style="59" hidden="1" customWidth="1"/>
    <col min="17" max="17" width="7.42578125" style="59" hidden="1" customWidth="1"/>
    <col min="18" max="18" width="9.42578125" style="59" hidden="1" customWidth="1"/>
    <col min="19" max="19" width="8.42578125" style="59" hidden="1" customWidth="1"/>
    <col min="20" max="20" width="11.85546875" style="59" hidden="1" customWidth="1"/>
    <col min="21" max="21" width="13.7109375" style="59" hidden="1" customWidth="1"/>
    <col min="22" max="22" width="61.5703125" style="59" hidden="1" customWidth="1"/>
    <col min="23" max="23" width="13.28515625" style="59" hidden="1" customWidth="1"/>
    <col min="24" max="261" width="9.140625" style="59"/>
    <col min="262" max="262" width="1.7109375" style="59" customWidth="1"/>
    <col min="263" max="263" width="29" style="59" bestFit="1" customWidth="1"/>
    <col min="264" max="264" width="11.28515625" style="59" customWidth="1"/>
    <col min="265" max="265" width="10.140625" style="59" customWidth="1"/>
    <col min="266" max="266" width="10.42578125" style="59" customWidth="1"/>
    <col min="267" max="267" width="53" style="59" customWidth="1"/>
    <col min="268" max="268" width="3" style="59" customWidth="1"/>
    <col min="269" max="269" width="2.7109375" style="59" customWidth="1"/>
    <col min="270" max="270" width="10" style="59" customWidth="1"/>
    <col min="271" max="271" width="7.140625" style="59" customWidth="1"/>
    <col min="272" max="272" width="7.28515625" style="59" customWidth="1"/>
    <col min="273" max="273" width="7.42578125" style="59" customWidth="1"/>
    <col min="274" max="274" width="9.42578125" style="59" customWidth="1"/>
    <col min="275" max="275" width="8.42578125" style="59" customWidth="1"/>
    <col min="276" max="276" width="11.85546875" style="59" customWidth="1"/>
    <col min="277" max="277" width="13.7109375" style="59" customWidth="1"/>
    <col min="278" max="278" width="61.5703125" style="59" customWidth="1"/>
    <col min="279" max="279" width="13.28515625" style="59" customWidth="1"/>
    <col min="280" max="517" width="9.140625" style="59"/>
    <col min="518" max="518" width="1.7109375" style="59" customWidth="1"/>
    <col min="519" max="519" width="29" style="59" bestFit="1" customWidth="1"/>
    <col min="520" max="520" width="11.28515625" style="59" customWidth="1"/>
    <col min="521" max="521" width="10.140625" style="59" customWidth="1"/>
    <col min="522" max="522" width="10.42578125" style="59" customWidth="1"/>
    <col min="523" max="523" width="53" style="59" customWidth="1"/>
    <col min="524" max="524" width="3" style="59" customWidth="1"/>
    <col min="525" max="525" width="2.7109375" style="59" customWidth="1"/>
    <col min="526" max="526" width="10" style="59" customWidth="1"/>
    <col min="527" max="527" width="7.140625" style="59" customWidth="1"/>
    <col min="528" max="528" width="7.28515625" style="59" customWidth="1"/>
    <col min="529" max="529" width="7.42578125" style="59" customWidth="1"/>
    <col min="530" max="530" width="9.42578125" style="59" customWidth="1"/>
    <col min="531" max="531" width="8.42578125" style="59" customWidth="1"/>
    <col min="532" max="532" width="11.85546875" style="59" customWidth="1"/>
    <col min="533" max="533" width="13.7109375" style="59" customWidth="1"/>
    <col min="534" max="534" width="61.5703125" style="59" customWidth="1"/>
    <col min="535" max="535" width="13.28515625" style="59" customWidth="1"/>
    <col min="536" max="773" width="9.140625" style="59"/>
    <col min="774" max="774" width="1.7109375" style="59" customWidth="1"/>
    <col min="775" max="775" width="29" style="59" bestFit="1" customWidth="1"/>
    <col min="776" max="776" width="11.28515625" style="59" customWidth="1"/>
    <col min="777" max="777" width="10.140625" style="59" customWidth="1"/>
    <col min="778" max="778" width="10.42578125" style="59" customWidth="1"/>
    <col min="779" max="779" width="53" style="59" customWidth="1"/>
    <col min="780" max="780" width="3" style="59" customWidth="1"/>
    <col min="781" max="781" width="2.7109375" style="59" customWidth="1"/>
    <col min="782" max="782" width="10" style="59" customWidth="1"/>
    <col min="783" max="783" width="7.140625" style="59" customWidth="1"/>
    <col min="784" max="784" width="7.28515625" style="59" customWidth="1"/>
    <col min="785" max="785" width="7.42578125" style="59" customWidth="1"/>
    <col min="786" max="786" width="9.42578125" style="59" customWidth="1"/>
    <col min="787" max="787" width="8.42578125" style="59" customWidth="1"/>
    <col min="788" max="788" width="11.85546875" style="59" customWidth="1"/>
    <col min="789" max="789" width="13.7109375" style="59" customWidth="1"/>
    <col min="790" max="790" width="61.5703125" style="59" customWidth="1"/>
    <col min="791" max="791" width="13.28515625" style="59" customWidth="1"/>
    <col min="792" max="1029" width="9.140625" style="59"/>
    <col min="1030" max="1030" width="1.7109375" style="59" customWidth="1"/>
    <col min="1031" max="1031" width="29" style="59" bestFit="1" customWidth="1"/>
    <col min="1032" max="1032" width="11.28515625" style="59" customWidth="1"/>
    <col min="1033" max="1033" width="10.140625" style="59" customWidth="1"/>
    <col min="1034" max="1034" width="10.42578125" style="59" customWidth="1"/>
    <col min="1035" max="1035" width="53" style="59" customWidth="1"/>
    <col min="1036" max="1036" width="3" style="59" customWidth="1"/>
    <col min="1037" max="1037" width="2.7109375" style="59" customWidth="1"/>
    <col min="1038" max="1038" width="10" style="59" customWidth="1"/>
    <col min="1039" max="1039" width="7.140625" style="59" customWidth="1"/>
    <col min="1040" max="1040" width="7.28515625" style="59" customWidth="1"/>
    <col min="1041" max="1041" width="7.42578125" style="59" customWidth="1"/>
    <col min="1042" max="1042" width="9.42578125" style="59" customWidth="1"/>
    <col min="1043" max="1043" width="8.42578125" style="59" customWidth="1"/>
    <col min="1044" max="1044" width="11.85546875" style="59" customWidth="1"/>
    <col min="1045" max="1045" width="13.7109375" style="59" customWidth="1"/>
    <col min="1046" max="1046" width="61.5703125" style="59" customWidth="1"/>
    <col min="1047" max="1047" width="13.28515625" style="59" customWidth="1"/>
    <col min="1048" max="1285" width="9.140625" style="59"/>
    <col min="1286" max="1286" width="1.7109375" style="59" customWidth="1"/>
    <col min="1287" max="1287" width="29" style="59" bestFit="1" customWidth="1"/>
    <col min="1288" max="1288" width="11.28515625" style="59" customWidth="1"/>
    <col min="1289" max="1289" width="10.140625" style="59" customWidth="1"/>
    <col min="1290" max="1290" width="10.42578125" style="59" customWidth="1"/>
    <col min="1291" max="1291" width="53" style="59" customWidth="1"/>
    <col min="1292" max="1292" width="3" style="59" customWidth="1"/>
    <col min="1293" max="1293" width="2.7109375" style="59" customWidth="1"/>
    <col min="1294" max="1294" width="10" style="59" customWidth="1"/>
    <col min="1295" max="1295" width="7.140625" style="59" customWidth="1"/>
    <col min="1296" max="1296" width="7.28515625" style="59" customWidth="1"/>
    <col min="1297" max="1297" width="7.42578125" style="59" customWidth="1"/>
    <col min="1298" max="1298" width="9.42578125" style="59" customWidth="1"/>
    <col min="1299" max="1299" width="8.42578125" style="59" customWidth="1"/>
    <col min="1300" max="1300" width="11.85546875" style="59" customWidth="1"/>
    <col min="1301" max="1301" width="13.7109375" style="59" customWidth="1"/>
    <col min="1302" max="1302" width="61.5703125" style="59" customWidth="1"/>
    <col min="1303" max="1303" width="13.28515625" style="59" customWidth="1"/>
    <col min="1304" max="1541" width="9.140625" style="59"/>
    <col min="1542" max="1542" width="1.7109375" style="59" customWidth="1"/>
    <col min="1543" max="1543" width="29" style="59" bestFit="1" customWidth="1"/>
    <col min="1544" max="1544" width="11.28515625" style="59" customWidth="1"/>
    <col min="1545" max="1545" width="10.140625" style="59" customWidth="1"/>
    <col min="1546" max="1546" width="10.42578125" style="59" customWidth="1"/>
    <col min="1547" max="1547" width="53" style="59" customWidth="1"/>
    <col min="1548" max="1548" width="3" style="59" customWidth="1"/>
    <col min="1549" max="1549" width="2.7109375" style="59" customWidth="1"/>
    <col min="1550" max="1550" width="10" style="59" customWidth="1"/>
    <col min="1551" max="1551" width="7.140625" style="59" customWidth="1"/>
    <col min="1552" max="1552" width="7.28515625" style="59" customWidth="1"/>
    <col min="1553" max="1553" width="7.42578125" style="59" customWidth="1"/>
    <col min="1554" max="1554" width="9.42578125" style="59" customWidth="1"/>
    <col min="1555" max="1555" width="8.42578125" style="59" customWidth="1"/>
    <col min="1556" max="1556" width="11.85546875" style="59" customWidth="1"/>
    <col min="1557" max="1557" width="13.7109375" style="59" customWidth="1"/>
    <col min="1558" max="1558" width="61.5703125" style="59" customWidth="1"/>
    <col min="1559" max="1559" width="13.28515625" style="59" customWidth="1"/>
    <col min="1560" max="1797" width="9.140625" style="59"/>
    <col min="1798" max="1798" width="1.7109375" style="59" customWidth="1"/>
    <col min="1799" max="1799" width="29" style="59" bestFit="1" customWidth="1"/>
    <col min="1800" max="1800" width="11.28515625" style="59" customWidth="1"/>
    <col min="1801" max="1801" width="10.140625" style="59" customWidth="1"/>
    <col min="1802" max="1802" width="10.42578125" style="59" customWidth="1"/>
    <col min="1803" max="1803" width="53" style="59" customWidth="1"/>
    <col min="1804" max="1804" width="3" style="59" customWidth="1"/>
    <col min="1805" max="1805" width="2.7109375" style="59" customWidth="1"/>
    <col min="1806" max="1806" width="10" style="59" customWidth="1"/>
    <col min="1807" max="1807" width="7.140625" style="59" customWidth="1"/>
    <col min="1808" max="1808" width="7.28515625" style="59" customWidth="1"/>
    <col min="1809" max="1809" width="7.42578125" style="59" customWidth="1"/>
    <col min="1810" max="1810" width="9.42578125" style="59" customWidth="1"/>
    <col min="1811" max="1811" width="8.42578125" style="59" customWidth="1"/>
    <col min="1812" max="1812" width="11.85546875" style="59" customWidth="1"/>
    <col min="1813" max="1813" width="13.7109375" style="59" customWidth="1"/>
    <col min="1814" max="1814" width="61.5703125" style="59" customWidth="1"/>
    <col min="1815" max="1815" width="13.28515625" style="59" customWidth="1"/>
    <col min="1816" max="2053" width="9.140625" style="59"/>
    <col min="2054" max="2054" width="1.7109375" style="59" customWidth="1"/>
    <col min="2055" max="2055" width="29" style="59" bestFit="1" customWidth="1"/>
    <col min="2056" max="2056" width="11.28515625" style="59" customWidth="1"/>
    <col min="2057" max="2057" width="10.140625" style="59" customWidth="1"/>
    <col min="2058" max="2058" width="10.42578125" style="59" customWidth="1"/>
    <col min="2059" max="2059" width="53" style="59" customWidth="1"/>
    <col min="2060" max="2060" width="3" style="59" customWidth="1"/>
    <col min="2061" max="2061" width="2.7109375" style="59" customWidth="1"/>
    <col min="2062" max="2062" width="10" style="59" customWidth="1"/>
    <col min="2063" max="2063" width="7.140625" style="59" customWidth="1"/>
    <col min="2064" max="2064" width="7.28515625" style="59" customWidth="1"/>
    <col min="2065" max="2065" width="7.42578125" style="59" customWidth="1"/>
    <col min="2066" max="2066" width="9.42578125" style="59" customWidth="1"/>
    <col min="2067" max="2067" width="8.42578125" style="59" customWidth="1"/>
    <col min="2068" max="2068" width="11.85546875" style="59" customWidth="1"/>
    <col min="2069" max="2069" width="13.7109375" style="59" customWidth="1"/>
    <col min="2070" max="2070" width="61.5703125" style="59" customWidth="1"/>
    <col min="2071" max="2071" width="13.28515625" style="59" customWidth="1"/>
    <col min="2072" max="2309" width="9.140625" style="59"/>
    <col min="2310" max="2310" width="1.7109375" style="59" customWidth="1"/>
    <col min="2311" max="2311" width="29" style="59" bestFit="1" customWidth="1"/>
    <col min="2312" max="2312" width="11.28515625" style="59" customWidth="1"/>
    <col min="2313" max="2313" width="10.140625" style="59" customWidth="1"/>
    <col min="2314" max="2314" width="10.42578125" style="59" customWidth="1"/>
    <col min="2315" max="2315" width="53" style="59" customWidth="1"/>
    <col min="2316" max="2316" width="3" style="59" customWidth="1"/>
    <col min="2317" max="2317" width="2.7109375" style="59" customWidth="1"/>
    <col min="2318" max="2318" width="10" style="59" customWidth="1"/>
    <col min="2319" max="2319" width="7.140625" style="59" customWidth="1"/>
    <col min="2320" max="2320" width="7.28515625" style="59" customWidth="1"/>
    <col min="2321" max="2321" width="7.42578125" style="59" customWidth="1"/>
    <col min="2322" max="2322" width="9.42578125" style="59" customWidth="1"/>
    <col min="2323" max="2323" width="8.42578125" style="59" customWidth="1"/>
    <col min="2324" max="2324" width="11.85546875" style="59" customWidth="1"/>
    <col min="2325" max="2325" width="13.7109375" style="59" customWidth="1"/>
    <col min="2326" max="2326" width="61.5703125" style="59" customWidth="1"/>
    <col min="2327" max="2327" width="13.28515625" style="59" customWidth="1"/>
    <col min="2328" max="2565" width="9.140625" style="59"/>
    <col min="2566" max="2566" width="1.7109375" style="59" customWidth="1"/>
    <col min="2567" max="2567" width="29" style="59" bestFit="1" customWidth="1"/>
    <col min="2568" max="2568" width="11.28515625" style="59" customWidth="1"/>
    <col min="2569" max="2569" width="10.140625" style="59" customWidth="1"/>
    <col min="2570" max="2570" width="10.42578125" style="59" customWidth="1"/>
    <col min="2571" max="2571" width="53" style="59" customWidth="1"/>
    <col min="2572" max="2572" width="3" style="59" customWidth="1"/>
    <col min="2573" max="2573" width="2.7109375" style="59" customWidth="1"/>
    <col min="2574" max="2574" width="10" style="59" customWidth="1"/>
    <col min="2575" max="2575" width="7.140625" style="59" customWidth="1"/>
    <col min="2576" max="2576" width="7.28515625" style="59" customWidth="1"/>
    <col min="2577" max="2577" width="7.42578125" style="59" customWidth="1"/>
    <col min="2578" max="2578" width="9.42578125" style="59" customWidth="1"/>
    <col min="2579" max="2579" width="8.42578125" style="59" customWidth="1"/>
    <col min="2580" max="2580" width="11.85546875" style="59" customWidth="1"/>
    <col min="2581" max="2581" width="13.7109375" style="59" customWidth="1"/>
    <col min="2582" max="2582" width="61.5703125" style="59" customWidth="1"/>
    <col min="2583" max="2583" width="13.28515625" style="59" customWidth="1"/>
    <col min="2584" max="2821" width="9.140625" style="59"/>
    <col min="2822" max="2822" width="1.7109375" style="59" customWidth="1"/>
    <col min="2823" max="2823" width="29" style="59" bestFit="1" customWidth="1"/>
    <col min="2824" max="2824" width="11.28515625" style="59" customWidth="1"/>
    <col min="2825" max="2825" width="10.140625" style="59" customWidth="1"/>
    <col min="2826" max="2826" width="10.42578125" style="59" customWidth="1"/>
    <col min="2827" max="2827" width="53" style="59" customWidth="1"/>
    <col min="2828" max="2828" width="3" style="59" customWidth="1"/>
    <col min="2829" max="2829" width="2.7109375" style="59" customWidth="1"/>
    <col min="2830" max="2830" width="10" style="59" customWidth="1"/>
    <col min="2831" max="2831" width="7.140625" style="59" customWidth="1"/>
    <col min="2832" max="2832" width="7.28515625" style="59" customWidth="1"/>
    <col min="2833" max="2833" width="7.42578125" style="59" customWidth="1"/>
    <col min="2834" max="2834" width="9.42578125" style="59" customWidth="1"/>
    <col min="2835" max="2835" width="8.42578125" style="59" customWidth="1"/>
    <col min="2836" max="2836" width="11.85546875" style="59" customWidth="1"/>
    <col min="2837" max="2837" width="13.7109375" style="59" customWidth="1"/>
    <col min="2838" max="2838" width="61.5703125" style="59" customWidth="1"/>
    <col min="2839" max="2839" width="13.28515625" style="59" customWidth="1"/>
    <col min="2840" max="3077" width="9.140625" style="59"/>
    <col min="3078" max="3078" width="1.7109375" style="59" customWidth="1"/>
    <col min="3079" max="3079" width="29" style="59" bestFit="1" customWidth="1"/>
    <col min="3080" max="3080" width="11.28515625" style="59" customWidth="1"/>
    <col min="3081" max="3081" width="10.140625" style="59" customWidth="1"/>
    <col min="3082" max="3082" width="10.42578125" style="59" customWidth="1"/>
    <col min="3083" max="3083" width="53" style="59" customWidth="1"/>
    <col min="3084" max="3084" width="3" style="59" customWidth="1"/>
    <col min="3085" max="3085" width="2.7109375" style="59" customWidth="1"/>
    <col min="3086" max="3086" width="10" style="59" customWidth="1"/>
    <col min="3087" max="3087" width="7.140625" style="59" customWidth="1"/>
    <col min="3088" max="3088" width="7.28515625" style="59" customWidth="1"/>
    <col min="3089" max="3089" width="7.42578125" style="59" customWidth="1"/>
    <col min="3090" max="3090" width="9.42578125" style="59" customWidth="1"/>
    <col min="3091" max="3091" width="8.42578125" style="59" customWidth="1"/>
    <col min="3092" max="3092" width="11.85546875" style="59" customWidth="1"/>
    <col min="3093" max="3093" width="13.7109375" style="59" customWidth="1"/>
    <col min="3094" max="3094" width="61.5703125" style="59" customWidth="1"/>
    <col min="3095" max="3095" width="13.28515625" style="59" customWidth="1"/>
    <col min="3096" max="3333" width="9.140625" style="59"/>
    <col min="3334" max="3334" width="1.7109375" style="59" customWidth="1"/>
    <col min="3335" max="3335" width="29" style="59" bestFit="1" customWidth="1"/>
    <col min="3336" max="3336" width="11.28515625" style="59" customWidth="1"/>
    <col min="3337" max="3337" width="10.140625" style="59" customWidth="1"/>
    <col min="3338" max="3338" width="10.42578125" style="59" customWidth="1"/>
    <col min="3339" max="3339" width="53" style="59" customWidth="1"/>
    <col min="3340" max="3340" width="3" style="59" customWidth="1"/>
    <col min="3341" max="3341" width="2.7109375" style="59" customWidth="1"/>
    <col min="3342" max="3342" width="10" style="59" customWidth="1"/>
    <col min="3343" max="3343" width="7.140625" style="59" customWidth="1"/>
    <col min="3344" max="3344" width="7.28515625" style="59" customWidth="1"/>
    <col min="3345" max="3345" width="7.42578125" style="59" customWidth="1"/>
    <col min="3346" max="3346" width="9.42578125" style="59" customWidth="1"/>
    <col min="3347" max="3347" width="8.42578125" style="59" customWidth="1"/>
    <col min="3348" max="3348" width="11.85546875" style="59" customWidth="1"/>
    <col min="3349" max="3349" width="13.7109375" style="59" customWidth="1"/>
    <col min="3350" max="3350" width="61.5703125" style="59" customWidth="1"/>
    <col min="3351" max="3351" width="13.28515625" style="59" customWidth="1"/>
    <col min="3352" max="3589" width="9.140625" style="59"/>
    <col min="3590" max="3590" width="1.7109375" style="59" customWidth="1"/>
    <col min="3591" max="3591" width="29" style="59" bestFit="1" customWidth="1"/>
    <col min="3592" max="3592" width="11.28515625" style="59" customWidth="1"/>
    <col min="3593" max="3593" width="10.140625" style="59" customWidth="1"/>
    <col min="3594" max="3594" width="10.42578125" style="59" customWidth="1"/>
    <col min="3595" max="3595" width="53" style="59" customWidth="1"/>
    <col min="3596" max="3596" width="3" style="59" customWidth="1"/>
    <col min="3597" max="3597" width="2.7109375" style="59" customWidth="1"/>
    <col min="3598" max="3598" width="10" style="59" customWidth="1"/>
    <col min="3599" max="3599" width="7.140625" style="59" customWidth="1"/>
    <col min="3600" max="3600" width="7.28515625" style="59" customWidth="1"/>
    <col min="3601" max="3601" width="7.42578125" style="59" customWidth="1"/>
    <col min="3602" max="3602" width="9.42578125" style="59" customWidth="1"/>
    <col min="3603" max="3603" width="8.42578125" style="59" customWidth="1"/>
    <col min="3604" max="3604" width="11.85546875" style="59" customWidth="1"/>
    <col min="3605" max="3605" width="13.7109375" style="59" customWidth="1"/>
    <col min="3606" max="3606" width="61.5703125" style="59" customWidth="1"/>
    <col min="3607" max="3607" width="13.28515625" style="59" customWidth="1"/>
    <col min="3608" max="3845" width="9.140625" style="59"/>
    <col min="3846" max="3846" width="1.7109375" style="59" customWidth="1"/>
    <col min="3847" max="3847" width="29" style="59" bestFit="1" customWidth="1"/>
    <col min="3848" max="3848" width="11.28515625" style="59" customWidth="1"/>
    <col min="3849" max="3849" width="10.140625" style="59" customWidth="1"/>
    <col min="3850" max="3850" width="10.42578125" style="59" customWidth="1"/>
    <col min="3851" max="3851" width="53" style="59" customWidth="1"/>
    <col min="3852" max="3852" width="3" style="59" customWidth="1"/>
    <col min="3853" max="3853" width="2.7109375" style="59" customWidth="1"/>
    <col min="3854" max="3854" width="10" style="59" customWidth="1"/>
    <col min="3855" max="3855" width="7.140625" style="59" customWidth="1"/>
    <col min="3856" max="3856" width="7.28515625" style="59" customWidth="1"/>
    <col min="3857" max="3857" width="7.42578125" style="59" customWidth="1"/>
    <col min="3858" max="3858" width="9.42578125" style="59" customWidth="1"/>
    <col min="3859" max="3859" width="8.42578125" style="59" customWidth="1"/>
    <col min="3860" max="3860" width="11.85546875" style="59" customWidth="1"/>
    <col min="3861" max="3861" width="13.7109375" style="59" customWidth="1"/>
    <col min="3862" max="3862" width="61.5703125" style="59" customWidth="1"/>
    <col min="3863" max="3863" width="13.28515625" style="59" customWidth="1"/>
    <col min="3864" max="4101" width="9.140625" style="59"/>
    <col min="4102" max="4102" width="1.7109375" style="59" customWidth="1"/>
    <col min="4103" max="4103" width="29" style="59" bestFit="1" customWidth="1"/>
    <col min="4104" max="4104" width="11.28515625" style="59" customWidth="1"/>
    <col min="4105" max="4105" width="10.140625" style="59" customWidth="1"/>
    <col min="4106" max="4106" width="10.42578125" style="59" customWidth="1"/>
    <col min="4107" max="4107" width="53" style="59" customWidth="1"/>
    <col min="4108" max="4108" width="3" style="59" customWidth="1"/>
    <col min="4109" max="4109" width="2.7109375" style="59" customWidth="1"/>
    <col min="4110" max="4110" width="10" style="59" customWidth="1"/>
    <col min="4111" max="4111" width="7.140625" style="59" customWidth="1"/>
    <col min="4112" max="4112" width="7.28515625" style="59" customWidth="1"/>
    <col min="4113" max="4113" width="7.42578125" style="59" customWidth="1"/>
    <col min="4114" max="4114" width="9.42578125" style="59" customWidth="1"/>
    <col min="4115" max="4115" width="8.42578125" style="59" customWidth="1"/>
    <col min="4116" max="4116" width="11.85546875" style="59" customWidth="1"/>
    <col min="4117" max="4117" width="13.7109375" style="59" customWidth="1"/>
    <col min="4118" max="4118" width="61.5703125" style="59" customWidth="1"/>
    <col min="4119" max="4119" width="13.28515625" style="59" customWidth="1"/>
    <col min="4120" max="4357" width="9.140625" style="59"/>
    <col min="4358" max="4358" width="1.7109375" style="59" customWidth="1"/>
    <col min="4359" max="4359" width="29" style="59" bestFit="1" customWidth="1"/>
    <col min="4360" max="4360" width="11.28515625" style="59" customWidth="1"/>
    <col min="4361" max="4361" width="10.140625" style="59" customWidth="1"/>
    <col min="4362" max="4362" width="10.42578125" style="59" customWidth="1"/>
    <col min="4363" max="4363" width="53" style="59" customWidth="1"/>
    <col min="4364" max="4364" width="3" style="59" customWidth="1"/>
    <col min="4365" max="4365" width="2.7109375" style="59" customWidth="1"/>
    <col min="4366" max="4366" width="10" style="59" customWidth="1"/>
    <col min="4367" max="4367" width="7.140625" style="59" customWidth="1"/>
    <col min="4368" max="4368" width="7.28515625" style="59" customWidth="1"/>
    <col min="4369" max="4369" width="7.42578125" style="59" customWidth="1"/>
    <col min="4370" max="4370" width="9.42578125" style="59" customWidth="1"/>
    <col min="4371" max="4371" width="8.42578125" style="59" customWidth="1"/>
    <col min="4372" max="4372" width="11.85546875" style="59" customWidth="1"/>
    <col min="4373" max="4373" width="13.7109375" style="59" customWidth="1"/>
    <col min="4374" max="4374" width="61.5703125" style="59" customWidth="1"/>
    <col min="4375" max="4375" width="13.28515625" style="59" customWidth="1"/>
    <col min="4376" max="4613" width="9.140625" style="59"/>
    <col min="4614" max="4614" width="1.7109375" style="59" customWidth="1"/>
    <col min="4615" max="4615" width="29" style="59" bestFit="1" customWidth="1"/>
    <col min="4616" max="4616" width="11.28515625" style="59" customWidth="1"/>
    <col min="4617" max="4617" width="10.140625" style="59" customWidth="1"/>
    <col min="4618" max="4618" width="10.42578125" style="59" customWidth="1"/>
    <col min="4619" max="4619" width="53" style="59" customWidth="1"/>
    <col min="4620" max="4620" width="3" style="59" customWidth="1"/>
    <col min="4621" max="4621" width="2.7109375" style="59" customWidth="1"/>
    <col min="4622" max="4622" width="10" style="59" customWidth="1"/>
    <col min="4623" max="4623" width="7.140625" style="59" customWidth="1"/>
    <col min="4624" max="4624" width="7.28515625" style="59" customWidth="1"/>
    <col min="4625" max="4625" width="7.42578125" style="59" customWidth="1"/>
    <col min="4626" max="4626" width="9.42578125" style="59" customWidth="1"/>
    <col min="4627" max="4627" width="8.42578125" style="59" customWidth="1"/>
    <col min="4628" max="4628" width="11.85546875" style="59" customWidth="1"/>
    <col min="4629" max="4629" width="13.7109375" style="59" customWidth="1"/>
    <col min="4630" max="4630" width="61.5703125" style="59" customWidth="1"/>
    <col min="4631" max="4631" width="13.28515625" style="59" customWidth="1"/>
    <col min="4632" max="4869" width="9.140625" style="59"/>
    <col min="4870" max="4870" width="1.7109375" style="59" customWidth="1"/>
    <col min="4871" max="4871" width="29" style="59" bestFit="1" customWidth="1"/>
    <col min="4872" max="4872" width="11.28515625" style="59" customWidth="1"/>
    <col min="4873" max="4873" width="10.140625" style="59" customWidth="1"/>
    <col min="4874" max="4874" width="10.42578125" style="59" customWidth="1"/>
    <col min="4875" max="4875" width="53" style="59" customWidth="1"/>
    <col min="4876" max="4876" width="3" style="59" customWidth="1"/>
    <col min="4877" max="4877" width="2.7109375" style="59" customWidth="1"/>
    <col min="4878" max="4878" width="10" style="59" customWidth="1"/>
    <col min="4879" max="4879" width="7.140625" style="59" customWidth="1"/>
    <col min="4880" max="4880" width="7.28515625" style="59" customWidth="1"/>
    <col min="4881" max="4881" width="7.42578125" style="59" customWidth="1"/>
    <col min="4882" max="4882" width="9.42578125" style="59" customWidth="1"/>
    <col min="4883" max="4883" width="8.42578125" style="59" customWidth="1"/>
    <col min="4884" max="4884" width="11.85546875" style="59" customWidth="1"/>
    <col min="4885" max="4885" width="13.7109375" style="59" customWidth="1"/>
    <col min="4886" max="4886" width="61.5703125" style="59" customWidth="1"/>
    <col min="4887" max="4887" width="13.28515625" style="59" customWidth="1"/>
    <col min="4888" max="5125" width="9.140625" style="59"/>
    <col min="5126" max="5126" width="1.7109375" style="59" customWidth="1"/>
    <col min="5127" max="5127" width="29" style="59" bestFit="1" customWidth="1"/>
    <col min="5128" max="5128" width="11.28515625" style="59" customWidth="1"/>
    <col min="5129" max="5129" width="10.140625" style="59" customWidth="1"/>
    <col min="5130" max="5130" width="10.42578125" style="59" customWidth="1"/>
    <col min="5131" max="5131" width="53" style="59" customWidth="1"/>
    <col min="5132" max="5132" width="3" style="59" customWidth="1"/>
    <col min="5133" max="5133" width="2.7109375" style="59" customWidth="1"/>
    <col min="5134" max="5134" width="10" style="59" customWidth="1"/>
    <col min="5135" max="5135" width="7.140625" style="59" customWidth="1"/>
    <col min="5136" max="5136" width="7.28515625" style="59" customWidth="1"/>
    <col min="5137" max="5137" width="7.42578125" style="59" customWidth="1"/>
    <col min="5138" max="5138" width="9.42578125" style="59" customWidth="1"/>
    <col min="5139" max="5139" width="8.42578125" style="59" customWidth="1"/>
    <col min="5140" max="5140" width="11.85546875" style="59" customWidth="1"/>
    <col min="5141" max="5141" width="13.7109375" style="59" customWidth="1"/>
    <col min="5142" max="5142" width="61.5703125" style="59" customWidth="1"/>
    <col min="5143" max="5143" width="13.28515625" style="59" customWidth="1"/>
    <col min="5144" max="5381" width="9.140625" style="59"/>
    <col min="5382" max="5382" width="1.7109375" style="59" customWidth="1"/>
    <col min="5383" max="5383" width="29" style="59" bestFit="1" customWidth="1"/>
    <col min="5384" max="5384" width="11.28515625" style="59" customWidth="1"/>
    <col min="5385" max="5385" width="10.140625" style="59" customWidth="1"/>
    <col min="5386" max="5386" width="10.42578125" style="59" customWidth="1"/>
    <col min="5387" max="5387" width="53" style="59" customWidth="1"/>
    <col min="5388" max="5388" width="3" style="59" customWidth="1"/>
    <col min="5389" max="5389" width="2.7109375" style="59" customWidth="1"/>
    <col min="5390" max="5390" width="10" style="59" customWidth="1"/>
    <col min="5391" max="5391" width="7.140625" style="59" customWidth="1"/>
    <col min="5392" max="5392" width="7.28515625" style="59" customWidth="1"/>
    <col min="5393" max="5393" width="7.42578125" style="59" customWidth="1"/>
    <col min="5394" max="5394" width="9.42578125" style="59" customWidth="1"/>
    <col min="5395" max="5395" width="8.42578125" style="59" customWidth="1"/>
    <col min="5396" max="5396" width="11.85546875" style="59" customWidth="1"/>
    <col min="5397" max="5397" width="13.7109375" style="59" customWidth="1"/>
    <col min="5398" max="5398" width="61.5703125" style="59" customWidth="1"/>
    <col min="5399" max="5399" width="13.28515625" style="59" customWidth="1"/>
    <col min="5400" max="5637" width="9.140625" style="59"/>
    <col min="5638" max="5638" width="1.7109375" style="59" customWidth="1"/>
    <col min="5639" max="5639" width="29" style="59" bestFit="1" customWidth="1"/>
    <col min="5640" max="5640" width="11.28515625" style="59" customWidth="1"/>
    <col min="5641" max="5641" width="10.140625" style="59" customWidth="1"/>
    <col min="5642" max="5642" width="10.42578125" style="59" customWidth="1"/>
    <col min="5643" max="5643" width="53" style="59" customWidth="1"/>
    <col min="5644" max="5644" width="3" style="59" customWidth="1"/>
    <col min="5645" max="5645" width="2.7109375" style="59" customWidth="1"/>
    <col min="5646" max="5646" width="10" style="59" customWidth="1"/>
    <col min="5647" max="5647" width="7.140625" style="59" customWidth="1"/>
    <col min="5648" max="5648" width="7.28515625" style="59" customWidth="1"/>
    <col min="5649" max="5649" width="7.42578125" style="59" customWidth="1"/>
    <col min="5650" max="5650" width="9.42578125" style="59" customWidth="1"/>
    <col min="5651" max="5651" width="8.42578125" style="59" customWidth="1"/>
    <col min="5652" max="5652" width="11.85546875" style="59" customWidth="1"/>
    <col min="5653" max="5653" width="13.7109375" style="59" customWidth="1"/>
    <col min="5654" max="5654" width="61.5703125" style="59" customWidth="1"/>
    <col min="5655" max="5655" width="13.28515625" style="59" customWidth="1"/>
    <col min="5656" max="5893" width="9.140625" style="59"/>
    <col min="5894" max="5894" width="1.7109375" style="59" customWidth="1"/>
    <col min="5895" max="5895" width="29" style="59" bestFit="1" customWidth="1"/>
    <col min="5896" max="5896" width="11.28515625" style="59" customWidth="1"/>
    <col min="5897" max="5897" width="10.140625" style="59" customWidth="1"/>
    <col min="5898" max="5898" width="10.42578125" style="59" customWidth="1"/>
    <col min="5899" max="5899" width="53" style="59" customWidth="1"/>
    <col min="5900" max="5900" width="3" style="59" customWidth="1"/>
    <col min="5901" max="5901" width="2.7109375" style="59" customWidth="1"/>
    <col min="5902" max="5902" width="10" style="59" customWidth="1"/>
    <col min="5903" max="5903" width="7.140625" style="59" customWidth="1"/>
    <col min="5904" max="5904" width="7.28515625" style="59" customWidth="1"/>
    <col min="5905" max="5905" width="7.42578125" style="59" customWidth="1"/>
    <col min="5906" max="5906" width="9.42578125" style="59" customWidth="1"/>
    <col min="5907" max="5907" width="8.42578125" style="59" customWidth="1"/>
    <col min="5908" max="5908" width="11.85546875" style="59" customWidth="1"/>
    <col min="5909" max="5909" width="13.7109375" style="59" customWidth="1"/>
    <col min="5910" max="5910" width="61.5703125" style="59" customWidth="1"/>
    <col min="5911" max="5911" width="13.28515625" style="59" customWidth="1"/>
    <col min="5912" max="6149" width="9.140625" style="59"/>
    <col min="6150" max="6150" width="1.7109375" style="59" customWidth="1"/>
    <col min="6151" max="6151" width="29" style="59" bestFit="1" customWidth="1"/>
    <col min="6152" max="6152" width="11.28515625" style="59" customWidth="1"/>
    <col min="6153" max="6153" width="10.140625" style="59" customWidth="1"/>
    <col min="6154" max="6154" width="10.42578125" style="59" customWidth="1"/>
    <col min="6155" max="6155" width="53" style="59" customWidth="1"/>
    <col min="6156" max="6156" width="3" style="59" customWidth="1"/>
    <col min="6157" max="6157" width="2.7109375" style="59" customWidth="1"/>
    <col min="6158" max="6158" width="10" style="59" customWidth="1"/>
    <col min="6159" max="6159" width="7.140625" style="59" customWidth="1"/>
    <col min="6160" max="6160" width="7.28515625" style="59" customWidth="1"/>
    <col min="6161" max="6161" width="7.42578125" style="59" customWidth="1"/>
    <col min="6162" max="6162" width="9.42578125" style="59" customWidth="1"/>
    <col min="6163" max="6163" width="8.42578125" style="59" customWidth="1"/>
    <col min="6164" max="6164" width="11.85546875" style="59" customWidth="1"/>
    <col min="6165" max="6165" width="13.7109375" style="59" customWidth="1"/>
    <col min="6166" max="6166" width="61.5703125" style="59" customWidth="1"/>
    <col min="6167" max="6167" width="13.28515625" style="59" customWidth="1"/>
    <col min="6168" max="6405" width="9.140625" style="59"/>
    <col min="6406" max="6406" width="1.7109375" style="59" customWidth="1"/>
    <col min="6407" max="6407" width="29" style="59" bestFit="1" customWidth="1"/>
    <col min="6408" max="6408" width="11.28515625" style="59" customWidth="1"/>
    <col min="6409" max="6409" width="10.140625" style="59" customWidth="1"/>
    <col min="6410" max="6410" width="10.42578125" style="59" customWidth="1"/>
    <col min="6411" max="6411" width="53" style="59" customWidth="1"/>
    <col min="6412" max="6412" width="3" style="59" customWidth="1"/>
    <col min="6413" max="6413" width="2.7109375" style="59" customWidth="1"/>
    <col min="6414" max="6414" width="10" style="59" customWidth="1"/>
    <col min="6415" max="6415" width="7.140625" style="59" customWidth="1"/>
    <col min="6416" max="6416" width="7.28515625" style="59" customWidth="1"/>
    <col min="6417" max="6417" width="7.42578125" style="59" customWidth="1"/>
    <col min="6418" max="6418" width="9.42578125" style="59" customWidth="1"/>
    <col min="6419" max="6419" width="8.42578125" style="59" customWidth="1"/>
    <col min="6420" max="6420" width="11.85546875" style="59" customWidth="1"/>
    <col min="6421" max="6421" width="13.7109375" style="59" customWidth="1"/>
    <col min="6422" max="6422" width="61.5703125" style="59" customWidth="1"/>
    <col min="6423" max="6423" width="13.28515625" style="59" customWidth="1"/>
    <col min="6424" max="6661" width="9.140625" style="59"/>
    <col min="6662" max="6662" width="1.7109375" style="59" customWidth="1"/>
    <col min="6663" max="6663" width="29" style="59" bestFit="1" customWidth="1"/>
    <col min="6664" max="6664" width="11.28515625" style="59" customWidth="1"/>
    <col min="6665" max="6665" width="10.140625" style="59" customWidth="1"/>
    <col min="6666" max="6666" width="10.42578125" style="59" customWidth="1"/>
    <col min="6667" max="6667" width="53" style="59" customWidth="1"/>
    <col min="6668" max="6668" width="3" style="59" customWidth="1"/>
    <col min="6669" max="6669" width="2.7109375" style="59" customWidth="1"/>
    <col min="6670" max="6670" width="10" style="59" customWidth="1"/>
    <col min="6671" max="6671" width="7.140625" style="59" customWidth="1"/>
    <col min="6672" max="6672" width="7.28515625" style="59" customWidth="1"/>
    <col min="6673" max="6673" width="7.42578125" style="59" customWidth="1"/>
    <col min="6674" max="6674" width="9.42578125" style="59" customWidth="1"/>
    <col min="6675" max="6675" width="8.42578125" style="59" customWidth="1"/>
    <col min="6676" max="6676" width="11.85546875" style="59" customWidth="1"/>
    <col min="6677" max="6677" width="13.7109375" style="59" customWidth="1"/>
    <col min="6678" max="6678" width="61.5703125" style="59" customWidth="1"/>
    <col min="6679" max="6679" width="13.28515625" style="59" customWidth="1"/>
    <col min="6680" max="6917" width="9.140625" style="59"/>
    <col min="6918" max="6918" width="1.7109375" style="59" customWidth="1"/>
    <col min="6919" max="6919" width="29" style="59" bestFit="1" customWidth="1"/>
    <col min="6920" max="6920" width="11.28515625" style="59" customWidth="1"/>
    <col min="6921" max="6921" width="10.140625" style="59" customWidth="1"/>
    <col min="6922" max="6922" width="10.42578125" style="59" customWidth="1"/>
    <col min="6923" max="6923" width="53" style="59" customWidth="1"/>
    <col min="6924" max="6924" width="3" style="59" customWidth="1"/>
    <col min="6925" max="6925" width="2.7109375" style="59" customWidth="1"/>
    <col min="6926" max="6926" width="10" style="59" customWidth="1"/>
    <col min="6927" max="6927" width="7.140625" style="59" customWidth="1"/>
    <col min="6928" max="6928" width="7.28515625" style="59" customWidth="1"/>
    <col min="6929" max="6929" width="7.42578125" style="59" customWidth="1"/>
    <col min="6930" max="6930" width="9.42578125" style="59" customWidth="1"/>
    <col min="6931" max="6931" width="8.42578125" style="59" customWidth="1"/>
    <col min="6932" max="6932" width="11.85546875" style="59" customWidth="1"/>
    <col min="6933" max="6933" width="13.7109375" style="59" customWidth="1"/>
    <col min="6934" max="6934" width="61.5703125" style="59" customWidth="1"/>
    <col min="6935" max="6935" width="13.28515625" style="59" customWidth="1"/>
    <col min="6936" max="7173" width="9.140625" style="59"/>
    <col min="7174" max="7174" width="1.7109375" style="59" customWidth="1"/>
    <col min="7175" max="7175" width="29" style="59" bestFit="1" customWidth="1"/>
    <col min="7176" max="7176" width="11.28515625" style="59" customWidth="1"/>
    <col min="7177" max="7177" width="10.140625" style="59" customWidth="1"/>
    <col min="7178" max="7178" width="10.42578125" style="59" customWidth="1"/>
    <col min="7179" max="7179" width="53" style="59" customWidth="1"/>
    <col min="7180" max="7180" width="3" style="59" customWidth="1"/>
    <col min="7181" max="7181" width="2.7109375" style="59" customWidth="1"/>
    <col min="7182" max="7182" width="10" style="59" customWidth="1"/>
    <col min="7183" max="7183" width="7.140625" style="59" customWidth="1"/>
    <col min="7184" max="7184" width="7.28515625" style="59" customWidth="1"/>
    <col min="7185" max="7185" width="7.42578125" style="59" customWidth="1"/>
    <col min="7186" max="7186" width="9.42578125" style="59" customWidth="1"/>
    <col min="7187" max="7187" width="8.42578125" style="59" customWidth="1"/>
    <col min="7188" max="7188" width="11.85546875" style="59" customWidth="1"/>
    <col min="7189" max="7189" width="13.7109375" style="59" customWidth="1"/>
    <col min="7190" max="7190" width="61.5703125" style="59" customWidth="1"/>
    <col min="7191" max="7191" width="13.28515625" style="59" customWidth="1"/>
    <col min="7192" max="7429" width="9.140625" style="59"/>
    <col min="7430" max="7430" width="1.7109375" style="59" customWidth="1"/>
    <col min="7431" max="7431" width="29" style="59" bestFit="1" customWidth="1"/>
    <col min="7432" max="7432" width="11.28515625" style="59" customWidth="1"/>
    <col min="7433" max="7433" width="10.140625" style="59" customWidth="1"/>
    <col min="7434" max="7434" width="10.42578125" style="59" customWidth="1"/>
    <col min="7435" max="7435" width="53" style="59" customWidth="1"/>
    <col min="7436" max="7436" width="3" style="59" customWidth="1"/>
    <col min="7437" max="7437" width="2.7109375" style="59" customWidth="1"/>
    <col min="7438" max="7438" width="10" style="59" customWidth="1"/>
    <col min="7439" max="7439" width="7.140625" style="59" customWidth="1"/>
    <col min="7440" max="7440" width="7.28515625" style="59" customWidth="1"/>
    <col min="7441" max="7441" width="7.42578125" style="59" customWidth="1"/>
    <col min="7442" max="7442" width="9.42578125" style="59" customWidth="1"/>
    <col min="7443" max="7443" width="8.42578125" style="59" customWidth="1"/>
    <col min="7444" max="7444" width="11.85546875" style="59" customWidth="1"/>
    <col min="7445" max="7445" width="13.7109375" style="59" customWidth="1"/>
    <col min="7446" max="7446" width="61.5703125" style="59" customWidth="1"/>
    <col min="7447" max="7447" width="13.28515625" style="59" customWidth="1"/>
    <col min="7448" max="7685" width="9.140625" style="59"/>
    <col min="7686" max="7686" width="1.7109375" style="59" customWidth="1"/>
    <col min="7687" max="7687" width="29" style="59" bestFit="1" customWidth="1"/>
    <col min="7688" max="7688" width="11.28515625" style="59" customWidth="1"/>
    <col min="7689" max="7689" width="10.140625" style="59" customWidth="1"/>
    <col min="7690" max="7690" width="10.42578125" style="59" customWidth="1"/>
    <col min="7691" max="7691" width="53" style="59" customWidth="1"/>
    <col min="7692" max="7692" width="3" style="59" customWidth="1"/>
    <col min="7693" max="7693" width="2.7109375" style="59" customWidth="1"/>
    <col min="7694" max="7694" width="10" style="59" customWidth="1"/>
    <col min="7695" max="7695" width="7.140625" style="59" customWidth="1"/>
    <col min="7696" max="7696" width="7.28515625" style="59" customWidth="1"/>
    <col min="7697" max="7697" width="7.42578125" style="59" customWidth="1"/>
    <col min="7698" max="7698" width="9.42578125" style="59" customWidth="1"/>
    <col min="7699" max="7699" width="8.42578125" style="59" customWidth="1"/>
    <col min="7700" max="7700" width="11.85546875" style="59" customWidth="1"/>
    <col min="7701" max="7701" width="13.7109375" style="59" customWidth="1"/>
    <col min="7702" max="7702" width="61.5703125" style="59" customWidth="1"/>
    <col min="7703" max="7703" width="13.28515625" style="59" customWidth="1"/>
    <col min="7704" max="7941" width="9.140625" style="59"/>
    <col min="7942" max="7942" width="1.7109375" style="59" customWidth="1"/>
    <col min="7943" max="7943" width="29" style="59" bestFit="1" customWidth="1"/>
    <col min="7944" max="7944" width="11.28515625" style="59" customWidth="1"/>
    <col min="7945" max="7945" width="10.140625" style="59" customWidth="1"/>
    <col min="7946" max="7946" width="10.42578125" style="59" customWidth="1"/>
    <col min="7947" max="7947" width="53" style="59" customWidth="1"/>
    <col min="7948" max="7948" width="3" style="59" customWidth="1"/>
    <col min="7949" max="7949" width="2.7109375" style="59" customWidth="1"/>
    <col min="7950" max="7950" width="10" style="59" customWidth="1"/>
    <col min="7951" max="7951" width="7.140625" style="59" customWidth="1"/>
    <col min="7952" max="7952" width="7.28515625" style="59" customWidth="1"/>
    <col min="7953" max="7953" width="7.42578125" style="59" customWidth="1"/>
    <col min="7954" max="7954" width="9.42578125" style="59" customWidth="1"/>
    <col min="7955" max="7955" width="8.42578125" style="59" customWidth="1"/>
    <col min="7956" max="7956" width="11.85546875" style="59" customWidth="1"/>
    <col min="7957" max="7957" width="13.7109375" style="59" customWidth="1"/>
    <col min="7958" max="7958" width="61.5703125" style="59" customWidth="1"/>
    <col min="7959" max="7959" width="13.28515625" style="59" customWidth="1"/>
    <col min="7960" max="8197" width="9.140625" style="59"/>
    <col min="8198" max="8198" width="1.7109375" style="59" customWidth="1"/>
    <col min="8199" max="8199" width="29" style="59" bestFit="1" customWidth="1"/>
    <col min="8200" max="8200" width="11.28515625" style="59" customWidth="1"/>
    <col min="8201" max="8201" width="10.140625" style="59" customWidth="1"/>
    <col min="8202" max="8202" width="10.42578125" style="59" customWidth="1"/>
    <col min="8203" max="8203" width="53" style="59" customWidth="1"/>
    <col min="8204" max="8204" width="3" style="59" customWidth="1"/>
    <col min="8205" max="8205" width="2.7109375" style="59" customWidth="1"/>
    <col min="8206" max="8206" width="10" style="59" customWidth="1"/>
    <col min="8207" max="8207" width="7.140625" style="59" customWidth="1"/>
    <col min="8208" max="8208" width="7.28515625" style="59" customWidth="1"/>
    <col min="8209" max="8209" width="7.42578125" style="59" customWidth="1"/>
    <col min="8210" max="8210" width="9.42578125" style="59" customWidth="1"/>
    <col min="8211" max="8211" width="8.42578125" style="59" customWidth="1"/>
    <col min="8212" max="8212" width="11.85546875" style="59" customWidth="1"/>
    <col min="8213" max="8213" width="13.7109375" style="59" customWidth="1"/>
    <col min="8214" max="8214" width="61.5703125" style="59" customWidth="1"/>
    <col min="8215" max="8215" width="13.28515625" style="59" customWidth="1"/>
    <col min="8216" max="8453" width="9.140625" style="59"/>
    <col min="8454" max="8454" width="1.7109375" style="59" customWidth="1"/>
    <col min="8455" max="8455" width="29" style="59" bestFit="1" customWidth="1"/>
    <col min="8456" max="8456" width="11.28515625" style="59" customWidth="1"/>
    <col min="8457" max="8457" width="10.140625" style="59" customWidth="1"/>
    <col min="8458" max="8458" width="10.42578125" style="59" customWidth="1"/>
    <col min="8459" max="8459" width="53" style="59" customWidth="1"/>
    <col min="8460" max="8460" width="3" style="59" customWidth="1"/>
    <col min="8461" max="8461" width="2.7109375" style="59" customWidth="1"/>
    <col min="8462" max="8462" width="10" style="59" customWidth="1"/>
    <col min="8463" max="8463" width="7.140625" style="59" customWidth="1"/>
    <col min="8464" max="8464" width="7.28515625" style="59" customWidth="1"/>
    <col min="8465" max="8465" width="7.42578125" style="59" customWidth="1"/>
    <col min="8466" max="8466" width="9.42578125" style="59" customWidth="1"/>
    <col min="8467" max="8467" width="8.42578125" style="59" customWidth="1"/>
    <col min="8468" max="8468" width="11.85546875" style="59" customWidth="1"/>
    <col min="8469" max="8469" width="13.7109375" style="59" customWidth="1"/>
    <col min="8470" max="8470" width="61.5703125" style="59" customWidth="1"/>
    <col min="8471" max="8471" width="13.28515625" style="59" customWidth="1"/>
    <col min="8472" max="8709" width="9.140625" style="59"/>
    <col min="8710" max="8710" width="1.7109375" style="59" customWidth="1"/>
    <col min="8711" max="8711" width="29" style="59" bestFit="1" customWidth="1"/>
    <col min="8712" max="8712" width="11.28515625" style="59" customWidth="1"/>
    <col min="8713" max="8713" width="10.140625" style="59" customWidth="1"/>
    <col min="8714" max="8714" width="10.42578125" style="59" customWidth="1"/>
    <col min="8715" max="8715" width="53" style="59" customWidth="1"/>
    <col min="8716" max="8716" width="3" style="59" customWidth="1"/>
    <col min="8717" max="8717" width="2.7109375" style="59" customWidth="1"/>
    <col min="8718" max="8718" width="10" style="59" customWidth="1"/>
    <col min="8719" max="8719" width="7.140625" style="59" customWidth="1"/>
    <col min="8720" max="8720" width="7.28515625" style="59" customWidth="1"/>
    <col min="8721" max="8721" width="7.42578125" style="59" customWidth="1"/>
    <col min="8722" max="8722" width="9.42578125" style="59" customWidth="1"/>
    <col min="8723" max="8723" width="8.42578125" style="59" customWidth="1"/>
    <col min="8724" max="8724" width="11.85546875" style="59" customWidth="1"/>
    <col min="8725" max="8725" width="13.7109375" style="59" customWidth="1"/>
    <col min="8726" max="8726" width="61.5703125" style="59" customWidth="1"/>
    <col min="8727" max="8727" width="13.28515625" style="59" customWidth="1"/>
    <col min="8728" max="8965" width="9.140625" style="59"/>
    <col min="8966" max="8966" width="1.7109375" style="59" customWidth="1"/>
    <col min="8967" max="8967" width="29" style="59" bestFit="1" customWidth="1"/>
    <col min="8968" max="8968" width="11.28515625" style="59" customWidth="1"/>
    <col min="8969" max="8969" width="10.140625" style="59" customWidth="1"/>
    <col min="8970" max="8970" width="10.42578125" style="59" customWidth="1"/>
    <col min="8971" max="8971" width="53" style="59" customWidth="1"/>
    <col min="8972" max="8972" width="3" style="59" customWidth="1"/>
    <col min="8973" max="8973" width="2.7109375" style="59" customWidth="1"/>
    <col min="8974" max="8974" width="10" style="59" customWidth="1"/>
    <col min="8975" max="8975" width="7.140625" style="59" customWidth="1"/>
    <col min="8976" max="8976" width="7.28515625" style="59" customWidth="1"/>
    <col min="8977" max="8977" width="7.42578125" style="59" customWidth="1"/>
    <col min="8978" max="8978" width="9.42578125" style="59" customWidth="1"/>
    <col min="8979" max="8979" width="8.42578125" style="59" customWidth="1"/>
    <col min="8980" max="8980" width="11.85546875" style="59" customWidth="1"/>
    <col min="8981" max="8981" width="13.7109375" style="59" customWidth="1"/>
    <col min="8982" max="8982" width="61.5703125" style="59" customWidth="1"/>
    <col min="8983" max="8983" width="13.28515625" style="59" customWidth="1"/>
    <col min="8984" max="9221" width="9.140625" style="59"/>
    <col min="9222" max="9222" width="1.7109375" style="59" customWidth="1"/>
    <col min="9223" max="9223" width="29" style="59" bestFit="1" customWidth="1"/>
    <col min="9224" max="9224" width="11.28515625" style="59" customWidth="1"/>
    <col min="9225" max="9225" width="10.140625" style="59" customWidth="1"/>
    <col min="9226" max="9226" width="10.42578125" style="59" customWidth="1"/>
    <col min="9227" max="9227" width="53" style="59" customWidth="1"/>
    <col min="9228" max="9228" width="3" style="59" customWidth="1"/>
    <col min="9229" max="9229" width="2.7109375" style="59" customWidth="1"/>
    <col min="9230" max="9230" width="10" style="59" customWidth="1"/>
    <col min="9231" max="9231" width="7.140625" style="59" customWidth="1"/>
    <col min="9232" max="9232" width="7.28515625" style="59" customWidth="1"/>
    <col min="9233" max="9233" width="7.42578125" style="59" customWidth="1"/>
    <col min="9234" max="9234" width="9.42578125" style="59" customWidth="1"/>
    <col min="9235" max="9235" width="8.42578125" style="59" customWidth="1"/>
    <col min="9236" max="9236" width="11.85546875" style="59" customWidth="1"/>
    <col min="9237" max="9237" width="13.7109375" style="59" customWidth="1"/>
    <col min="9238" max="9238" width="61.5703125" style="59" customWidth="1"/>
    <col min="9239" max="9239" width="13.28515625" style="59" customWidth="1"/>
    <col min="9240" max="9477" width="9.140625" style="59"/>
    <col min="9478" max="9478" width="1.7109375" style="59" customWidth="1"/>
    <col min="9479" max="9479" width="29" style="59" bestFit="1" customWidth="1"/>
    <col min="9480" max="9480" width="11.28515625" style="59" customWidth="1"/>
    <col min="9481" max="9481" width="10.140625" style="59" customWidth="1"/>
    <col min="9482" max="9482" width="10.42578125" style="59" customWidth="1"/>
    <col min="9483" max="9483" width="53" style="59" customWidth="1"/>
    <col min="9484" max="9484" width="3" style="59" customWidth="1"/>
    <col min="9485" max="9485" width="2.7109375" style="59" customWidth="1"/>
    <col min="9486" max="9486" width="10" style="59" customWidth="1"/>
    <col min="9487" max="9487" width="7.140625" style="59" customWidth="1"/>
    <col min="9488" max="9488" width="7.28515625" style="59" customWidth="1"/>
    <col min="9489" max="9489" width="7.42578125" style="59" customWidth="1"/>
    <col min="9490" max="9490" width="9.42578125" style="59" customWidth="1"/>
    <col min="9491" max="9491" width="8.42578125" style="59" customWidth="1"/>
    <col min="9492" max="9492" width="11.85546875" style="59" customWidth="1"/>
    <col min="9493" max="9493" width="13.7109375" style="59" customWidth="1"/>
    <col min="9494" max="9494" width="61.5703125" style="59" customWidth="1"/>
    <col min="9495" max="9495" width="13.28515625" style="59" customWidth="1"/>
    <col min="9496" max="9733" width="9.140625" style="59"/>
    <col min="9734" max="9734" width="1.7109375" style="59" customWidth="1"/>
    <col min="9735" max="9735" width="29" style="59" bestFit="1" customWidth="1"/>
    <col min="9736" max="9736" width="11.28515625" style="59" customWidth="1"/>
    <col min="9737" max="9737" width="10.140625" style="59" customWidth="1"/>
    <col min="9738" max="9738" width="10.42578125" style="59" customWidth="1"/>
    <col min="9739" max="9739" width="53" style="59" customWidth="1"/>
    <col min="9740" max="9740" width="3" style="59" customWidth="1"/>
    <col min="9741" max="9741" width="2.7109375" style="59" customWidth="1"/>
    <col min="9742" max="9742" width="10" style="59" customWidth="1"/>
    <col min="9743" max="9743" width="7.140625" style="59" customWidth="1"/>
    <col min="9744" max="9744" width="7.28515625" style="59" customWidth="1"/>
    <col min="9745" max="9745" width="7.42578125" style="59" customWidth="1"/>
    <col min="9746" max="9746" width="9.42578125" style="59" customWidth="1"/>
    <col min="9747" max="9747" width="8.42578125" style="59" customWidth="1"/>
    <col min="9748" max="9748" width="11.85546875" style="59" customWidth="1"/>
    <col min="9749" max="9749" width="13.7109375" style="59" customWidth="1"/>
    <col min="9750" max="9750" width="61.5703125" style="59" customWidth="1"/>
    <col min="9751" max="9751" width="13.28515625" style="59" customWidth="1"/>
    <col min="9752" max="9989" width="9.140625" style="59"/>
    <col min="9990" max="9990" width="1.7109375" style="59" customWidth="1"/>
    <col min="9991" max="9991" width="29" style="59" bestFit="1" customWidth="1"/>
    <col min="9992" max="9992" width="11.28515625" style="59" customWidth="1"/>
    <col min="9993" max="9993" width="10.140625" style="59" customWidth="1"/>
    <col min="9994" max="9994" width="10.42578125" style="59" customWidth="1"/>
    <col min="9995" max="9995" width="53" style="59" customWidth="1"/>
    <col min="9996" max="9996" width="3" style="59" customWidth="1"/>
    <col min="9997" max="9997" width="2.7109375" style="59" customWidth="1"/>
    <col min="9998" max="9998" width="10" style="59" customWidth="1"/>
    <col min="9999" max="9999" width="7.140625" style="59" customWidth="1"/>
    <col min="10000" max="10000" width="7.28515625" style="59" customWidth="1"/>
    <col min="10001" max="10001" width="7.42578125" style="59" customWidth="1"/>
    <col min="10002" max="10002" width="9.42578125" style="59" customWidth="1"/>
    <col min="10003" max="10003" width="8.42578125" style="59" customWidth="1"/>
    <col min="10004" max="10004" width="11.85546875" style="59" customWidth="1"/>
    <col min="10005" max="10005" width="13.7109375" style="59" customWidth="1"/>
    <col min="10006" max="10006" width="61.5703125" style="59" customWidth="1"/>
    <col min="10007" max="10007" width="13.28515625" style="59" customWidth="1"/>
    <col min="10008" max="10245" width="9.140625" style="59"/>
    <col min="10246" max="10246" width="1.7109375" style="59" customWidth="1"/>
    <col min="10247" max="10247" width="29" style="59" bestFit="1" customWidth="1"/>
    <col min="10248" max="10248" width="11.28515625" style="59" customWidth="1"/>
    <col min="10249" max="10249" width="10.140625" style="59" customWidth="1"/>
    <col min="10250" max="10250" width="10.42578125" style="59" customWidth="1"/>
    <col min="10251" max="10251" width="53" style="59" customWidth="1"/>
    <col min="10252" max="10252" width="3" style="59" customWidth="1"/>
    <col min="10253" max="10253" width="2.7109375" style="59" customWidth="1"/>
    <col min="10254" max="10254" width="10" style="59" customWidth="1"/>
    <col min="10255" max="10255" width="7.140625" style="59" customWidth="1"/>
    <col min="10256" max="10256" width="7.28515625" style="59" customWidth="1"/>
    <col min="10257" max="10257" width="7.42578125" style="59" customWidth="1"/>
    <col min="10258" max="10258" width="9.42578125" style="59" customWidth="1"/>
    <col min="10259" max="10259" width="8.42578125" style="59" customWidth="1"/>
    <col min="10260" max="10260" width="11.85546875" style="59" customWidth="1"/>
    <col min="10261" max="10261" width="13.7109375" style="59" customWidth="1"/>
    <col min="10262" max="10262" width="61.5703125" style="59" customWidth="1"/>
    <col min="10263" max="10263" width="13.28515625" style="59" customWidth="1"/>
    <col min="10264" max="10501" width="9.140625" style="59"/>
    <col min="10502" max="10502" width="1.7109375" style="59" customWidth="1"/>
    <col min="10503" max="10503" width="29" style="59" bestFit="1" customWidth="1"/>
    <col min="10504" max="10504" width="11.28515625" style="59" customWidth="1"/>
    <col min="10505" max="10505" width="10.140625" style="59" customWidth="1"/>
    <col min="10506" max="10506" width="10.42578125" style="59" customWidth="1"/>
    <col min="10507" max="10507" width="53" style="59" customWidth="1"/>
    <col min="10508" max="10508" width="3" style="59" customWidth="1"/>
    <col min="10509" max="10509" width="2.7109375" style="59" customWidth="1"/>
    <col min="10510" max="10510" width="10" style="59" customWidth="1"/>
    <col min="10511" max="10511" width="7.140625" style="59" customWidth="1"/>
    <col min="10512" max="10512" width="7.28515625" style="59" customWidth="1"/>
    <col min="10513" max="10513" width="7.42578125" style="59" customWidth="1"/>
    <col min="10514" max="10514" width="9.42578125" style="59" customWidth="1"/>
    <col min="10515" max="10515" width="8.42578125" style="59" customWidth="1"/>
    <col min="10516" max="10516" width="11.85546875" style="59" customWidth="1"/>
    <col min="10517" max="10517" width="13.7109375" style="59" customWidth="1"/>
    <col min="10518" max="10518" width="61.5703125" style="59" customWidth="1"/>
    <col min="10519" max="10519" width="13.28515625" style="59" customWidth="1"/>
    <col min="10520" max="10757" width="9.140625" style="59"/>
    <col min="10758" max="10758" width="1.7109375" style="59" customWidth="1"/>
    <col min="10759" max="10759" width="29" style="59" bestFit="1" customWidth="1"/>
    <col min="10760" max="10760" width="11.28515625" style="59" customWidth="1"/>
    <col min="10761" max="10761" width="10.140625" style="59" customWidth="1"/>
    <col min="10762" max="10762" width="10.42578125" style="59" customWidth="1"/>
    <col min="10763" max="10763" width="53" style="59" customWidth="1"/>
    <col min="10764" max="10764" width="3" style="59" customWidth="1"/>
    <col min="10765" max="10765" width="2.7109375" style="59" customWidth="1"/>
    <col min="10766" max="10766" width="10" style="59" customWidth="1"/>
    <col min="10767" max="10767" width="7.140625" style="59" customWidth="1"/>
    <col min="10768" max="10768" width="7.28515625" style="59" customWidth="1"/>
    <col min="10769" max="10769" width="7.42578125" style="59" customWidth="1"/>
    <col min="10770" max="10770" width="9.42578125" style="59" customWidth="1"/>
    <col min="10771" max="10771" width="8.42578125" style="59" customWidth="1"/>
    <col min="10772" max="10772" width="11.85546875" style="59" customWidth="1"/>
    <col min="10773" max="10773" width="13.7109375" style="59" customWidth="1"/>
    <col min="10774" max="10774" width="61.5703125" style="59" customWidth="1"/>
    <col min="10775" max="10775" width="13.28515625" style="59" customWidth="1"/>
    <col min="10776" max="11013" width="9.140625" style="59"/>
    <col min="11014" max="11014" width="1.7109375" style="59" customWidth="1"/>
    <col min="11015" max="11015" width="29" style="59" bestFit="1" customWidth="1"/>
    <col min="11016" max="11016" width="11.28515625" style="59" customWidth="1"/>
    <col min="11017" max="11017" width="10.140625" style="59" customWidth="1"/>
    <col min="11018" max="11018" width="10.42578125" style="59" customWidth="1"/>
    <col min="11019" max="11019" width="53" style="59" customWidth="1"/>
    <col min="11020" max="11020" width="3" style="59" customWidth="1"/>
    <col min="11021" max="11021" width="2.7109375" style="59" customWidth="1"/>
    <col min="11022" max="11022" width="10" style="59" customWidth="1"/>
    <col min="11023" max="11023" width="7.140625" style="59" customWidth="1"/>
    <col min="11024" max="11024" width="7.28515625" style="59" customWidth="1"/>
    <col min="11025" max="11025" width="7.42578125" style="59" customWidth="1"/>
    <col min="11026" max="11026" width="9.42578125" style="59" customWidth="1"/>
    <col min="11027" max="11027" width="8.42578125" style="59" customWidth="1"/>
    <col min="11028" max="11028" width="11.85546875" style="59" customWidth="1"/>
    <col min="11029" max="11029" width="13.7109375" style="59" customWidth="1"/>
    <col min="11030" max="11030" width="61.5703125" style="59" customWidth="1"/>
    <col min="11031" max="11031" width="13.28515625" style="59" customWidth="1"/>
    <col min="11032" max="11269" width="9.140625" style="59"/>
    <col min="11270" max="11270" width="1.7109375" style="59" customWidth="1"/>
    <col min="11271" max="11271" width="29" style="59" bestFit="1" customWidth="1"/>
    <col min="11272" max="11272" width="11.28515625" style="59" customWidth="1"/>
    <col min="11273" max="11273" width="10.140625" style="59" customWidth="1"/>
    <col min="11274" max="11274" width="10.42578125" style="59" customWidth="1"/>
    <col min="11275" max="11275" width="53" style="59" customWidth="1"/>
    <col min="11276" max="11276" width="3" style="59" customWidth="1"/>
    <col min="11277" max="11277" width="2.7109375" style="59" customWidth="1"/>
    <col min="11278" max="11278" width="10" style="59" customWidth="1"/>
    <col min="11279" max="11279" width="7.140625" style="59" customWidth="1"/>
    <col min="11280" max="11280" width="7.28515625" style="59" customWidth="1"/>
    <col min="11281" max="11281" width="7.42578125" style="59" customWidth="1"/>
    <col min="11282" max="11282" width="9.42578125" style="59" customWidth="1"/>
    <col min="11283" max="11283" width="8.42578125" style="59" customWidth="1"/>
    <col min="11284" max="11284" width="11.85546875" style="59" customWidth="1"/>
    <col min="11285" max="11285" width="13.7109375" style="59" customWidth="1"/>
    <col min="11286" max="11286" width="61.5703125" style="59" customWidth="1"/>
    <col min="11287" max="11287" width="13.28515625" style="59" customWidth="1"/>
    <col min="11288" max="11525" width="9.140625" style="59"/>
    <col min="11526" max="11526" width="1.7109375" style="59" customWidth="1"/>
    <col min="11527" max="11527" width="29" style="59" bestFit="1" customWidth="1"/>
    <col min="11528" max="11528" width="11.28515625" style="59" customWidth="1"/>
    <col min="11529" max="11529" width="10.140625" style="59" customWidth="1"/>
    <col min="11530" max="11530" width="10.42578125" style="59" customWidth="1"/>
    <col min="11531" max="11531" width="53" style="59" customWidth="1"/>
    <col min="11532" max="11532" width="3" style="59" customWidth="1"/>
    <col min="11533" max="11533" width="2.7109375" style="59" customWidth="1"/>
    <col min="11534" max="11534" width="10" style="59" customWidth="1"/>
    <col min="11535" max="11535" width="7.140625" style="59" customWidth="1"/>
    <col min="11536" max="11536" width="7.28515625" style="59" customWidth="1"/>
    <col min="11537" max="11537" width="7.42578125" style="59" customWidth="1"/>
    <col min="11538" max="11538" width="9.42578125" style="59" customWidth="1"/>
    <col min="11539" max="11539" width="8.42578125" style="59" customWidth="1"/>
    <col min="11540" max="11540" width="11.85546875" style="59" customWidth="1"/>
    <col min="11541" max="11541" width="13.7109375" style="59" customWidth="1"/>
    <col min="11542" max="11542" width="61.5703125" style="59" customWidth="1"/>
    <col min="11543" max="11543" width="13.28515625" style="59" customWidth="1"/>
    <col min="11544" max="11781" width="9.140625" style="59"/>
    <col min="11782" max="11782" width="1.7109375" style="59" customWidth="1"/>
    <col min="11783" max="11783" width="29" style="59" bestFit="1" customWidth="1"/>
    <col min="11784" max="11784" width="11.28515625" style="59" customWidth="1"/>
    <col min="11785" max="11785" width="10.140625" style="59" customWidth="1"/>
    <col min="11786" max="11786" width="10.42578125" style="59" customWidth="1"/>
    <col min="11787" max="11787" width="53" style="59" customWidth="1"/>
    <col min="11788" max="11788" width="3" style="59" customWidth="1"/>
    <col min="11789" max="11789" width="2.7109375" style="59" customWidth="1"/>
    <col min="11790" max="11790" width="10" style="59" customWidth="1"/>
    <col min="11791" max="11791" width="7.140625" style="59" customWidth="1"/>
    <col min="11792" max="11792" width="7.28515625" style="59" customWidth="1"/>
    <col min="11793" max="11793" width="7.42578125" style="59" customWidth="1"/>
    <col min="11794" max="11794" width="9.42578125" style="59" customWidth="1"/>
    <col min="11795" max="11795" width="8.42578125" style="59" customWidth="1"/>
    <col min="11796" max="11796" width="11.85546875" style="59" customWidth="1"/>
    <col min="11797" max="11797" width="13.7109375" style="59" customWidth="1"/>
    <col min="11798" max="11798" width="61.5703125" style="59" customWidth="1"/>
    <col min="11799" max="11799" width="13.28515625" style="59" customWidth="1"/>
    <col min="11800" max="12037" width="9.140625" style="59"/>
    <col min="12038" max="12038" width="1.7109375" style="59" customWidth="1"/>
    <col min="12039" max="12039" width="29" style="59" bestFit="1" customWidth="1"/>
    <col min="12040" max="12040" width="11.28515625" style="59" customWidth="1"/>
    <col min="12041" max="12041" width="10.140625" style="59" customWidth="1"/>
    <col min="12042" max="12042" width="10.42578125" style="59" customWidth="1"/>
    <col min="12043" max="12043" width="53" style="59" customWidth="1"/>
    <col min="12044" max="12044" width="3" style="59" customWidth="1"/>
    <col min="12045" max="12045" width="2.7109375" style="59" customWidth="1"/>
    <col min="12046" max="12046" width="10" style="59" customWidth="1"/>
    <col min="12047" max="12047" width="7.140625" style="59" customWidth="1"/>
    <col min="12048" max="12048" width="7.28515625" style="59" customWidth="1"/>
    <col min="12049" max="12049" width="7.42578125" style="59" customWidth="1"/>
    <col min="12050" max="12050" width="9.42578125" style="59" customWidth="1"/>
    <col min="12051" max="12051" width="8.42578125" style="59" customWidth="1"/>
    <col min="12052" max="12052" width="11.85546875" style="59" customWidth="1"/>
    <col min="12053" max="12053" width="13.7109375" style="59" customWidth="1"/>
    <col min="12054" max="12054" width="61.5703125" style="59" customWidth="1"/>
    <col min="12055" max="12055" width="13.28515625" style="59" customWidth="1"/>
    <col min="12056" max="12293" width="9.140625" style="59"/>
    <col min="12294" max="12294" width="1.7109375" style="59" customWidth="1"/>
    <col min="12295" max="12295" width="29" style="59" bestFit="1" customWidth="1"/>
    <col min="12296" max="12296" width="11.28515625" style="59" customWidth="1"/>
    <col min="12297" max="12297" width="10.140625" style="59" customWidth="1"/>
    <col min="12298" max="12298" width="10.42578125" style="59" customWidth="1"/>
    <col min="12299" max="12299" width="53" style="59" customWidth="1"/>
    <col min="12300" max="12300" width="3" style="59" customWidth="1"/>
    <col min="12301" max="12301" width="2.7109375" style="59" customWidth="1"/>
    <col min="12302" max="12302" width="10" style="59" customWidth="1"/>
    <col min="12303" max="12303" width="7.140625" style="59" customWidth="1"/>
    <col min="12304" max="12304" width="7.28515625" style="59" customWidth="1"/>
    <col min="12305" max="12305" width="7.42578125" style="59" customWidth="1"/>
    <col min="12306" max="12306" width="9.42578125" style="59" customWidth="1"/>
    <col min="12307" max="12307" width="8.42578125" style="59" customWidth="1"/>
    <col min="12308" max="12308" width="11.85546875" style="59" customWidth="1"/>
    <col min="12309" max="12309" width="13.7109375" style="59" customWidth="1"/>
    <col min="12310" max="12310" width="61.5703125" style="59" customWidth="1"/>
    <col min="12311" max="12311" width="13.28515625" style="59" customWidth="1"/>
    <col min="12312" max="12549" width="9.140625" style="59"/>
    <col min="12550" max="12550" width="1.7109375" style="59" customWidth="1"/>
    <col min="12551" max="12551" width="29" style="59" bestFit="1" customWidth="1"/>
    <col min="12552" max="12552" width="11.28515625" style="59" customWidth="1"/>
    <col min="12553" max="12553" width="10.140625" style="59" customWidth="1"/>
    <col min="12554" max="12554" width="10.42578125" style="59" customWidth="1"/>
    <col min="12555" max="12555" width="53" style="59" customWidth="1"/>
    <col min="12556" max="12556" width="3" style="59" customWidth="1"/>
    <col min="12557" max="12557" width="2.7109375" style="59" customWidth="1"/>
    <col min="12558" max="12558" width="10" style="59" customWidth="1"/>
    <col min="12559" max="12559" width="7.140625" style="59" customWidth="1"/>
    <col min="12560" max="12560" width="7.28515625" style="59" customWidth="1"/>
    <col min="12561" max="12561" width="7.42578125" style="59" customWidth="1"/>
    <col min="12562" max="12562" width="9.42578125" style="59" customWidth="1"/>
    <col min="12563" max="12563" width="8.42578125" style="59" customWidth="1"/>
    <col min="12564" max="12564" width="11.85546875" style="59" customWidth="1"/>
    <col min="12565" max="12565" width="13.7109375" style="59" customWidth="1"/>
    <col min="12566" max="12566" width="61.5703125" style="59" customWidth="1"/>
    <col min="12567" max="12567" width="13.28515625" style="59" customWidth="1"/>
    <col min="12568" max="12805" width="9.140625" style="59"/>
    <col min="12806" max="12806" width="1.7109375" style="59" customWidth="1"/>
    <col min="12807" max="12807" width="29" style="59" bestFit="1" customWidth="1"/>
    <col min="12808" max="12808" width="11.28515625" style="59" customWidth="1"/>
    <col min="12809" max="12809" width="10.140625" style="59" customWidth="1"/>
    <col min="12810" max="12810" width="10.42578125" style="59" customWidth="1"/>
    <col min="12811" max="12811" width="53" style="59" customWidth="1"/>
    <col min="12812" max="12812" width="3" style="59" customWidth="1"/>
    <col min="12813" max="12813" width="2.7109375" style="59" customWidth="1"/>
    <col min="12814" max="12814" width="10" style="59" customWidth="1"/>
    <col min="12815" max="12815" width="7.140625" style="59" customWidth="1"/>
    <col min="12816" max="12816" width="7.28515625" style="59" customWidth="1"/>
    <col min="12817" max="12817" width="7.42578125" style="59" customWidth="1"/>
    <col min="12818" max="12818" width="9.42578125" style="59" customWidth="1"/>
    <col min="12819" max="12819" width="8.42578125" style="59" customWidth="1"/>
    <col min="12820" max="12820" width="11.85546875" style="59" customWidth="1"/>
    <col min="12821" max="12821" width="13.7109375" style="59" customWidth="1"/>
    <col min="12822" max="12822" width="61.5703125" style="59" customWidth="1"/>
    <col min="12823" max="12823" width="13.28515625" style="59" customWidth="1"/>
    <col min="12824" max="13061" width="9.140625" style="59"/>
    <col min="13062" max="13062" width="1.7109375" style="59" customWidth="1"/>
    <col min="13063" max="13063" width="29" style="59" bestFit="1" customWidth="1"/>
    <col min="13064" max="13064" width="11.28515625" style="59" customWidth="1"/>
    <col min="13065" max="13065" width="10.140625" style="59" customWidth="1"/>
    <col min="13066" max="13066" width="10.42578125" style="59" customWidth="1"/>
    <col min="13067" max="13067" width="53" style="59" customWidth="1"/>
    <col min="13068" max="13068" width="3" style="59" customWidth="1"/>
    <col min="13069" max="13069" width="2.7109375" style="59" customWidth="1"/>
    <col min="13070" max="13070" width="10" style="59" customWidth="1"/>
    <col min="13071" max="13071" width="7.140625" style="59" customWidth="1"/>
    <col min="13072" max="13072" width="7.28515625" style="59" customWidth="1"/>
    <col min="13073" max="13073" width="7.42578125" style="59" customWidth="1"/>
    <col min="13074" max="13074" width="9.42578125" style="59" customWidth="1"/>
    <col min="13075" max="13075" width="8.42578125" style="59" customWidth="1"/>
    <col min="13076" max="13076" width="11.85546875" style="59" customWidth="1"/>
    <col min="13077" max="13077" width="13.7109375" style="59" customWidth="1"/>
    <col min="13078" max="13078" width="61.5703125" style="59" customWidth="1"/>
    <col min="13079" max="13079" width="13.28515625" style="59" customWidth="1"/>
    <col min="13080" max="13317" width="9.140625" style="59"/>
    <col min="13318" max="13318" width="1.7109375" style="59" customWidth="1"/>
    <col min="13319" max="13319" width="29" style="59" bestFit="1" customWidth="1"/>
    <col min="13320" max="13320" width="11.28515625" style="59" customWidth="1"/>
    <col min="13321" max="13321" width="10.140625" style="59" customWidth="1"/>
    <col min="13322" max="13322" width="10.42578125" style="59" customWidth="1"/>
    <col min="13323" max="13323" width="53" style="59" customWidth="1"/>
    <col min="13324" max="13324" width="3" style="59" customWidth="1"/>
    <col min="13325" max="13325" width="2.7109375" style="59" customWidth="1"/>
    <col min="13326" max="13326" width="10" style="59" customWidth="1"/>
    <col min="13327" max="13327" width="7.140625" style="59" customWidth="1"/>
    <col min="13328" max="13328" width="7.28515625" style="59" customWidth="1"/>
    <col min="13329" max="13329" width="7.42578125" style="59" customWidth="1"/>
    <col min="13330" max="13330" width="9.42578125" style="59" customWidth="1"/>
    <col min="13331" max="13331" width="8.42578125" style="59" customWidth="1"/>
    <col min="13332" max="13332" width="11.85546875" style="59" customWidth="1"/>
    <col min="13333" max="13333" width="13.7109375" style="59" customWidth="1"/>
    <col min="13334" max="13334" width="61.5703125" style="59" customWidth="1"/>
    <col min="13335" max="13335" width="13.28515625" style="59" customWidth="1"/>
    <col min="13336" max="13573" width="9.140625" style="59"/>
    <col min="13574" max="13574" width="1.7109375" style="59" customWidth="1"/>
    <col min="13575" max="13575" width="29" style="59" bestFit="1" customWidth="1"/>
    <col min="13576" max="13576" width="11.28515625" style="59" customWidth="1"/>
    <col min="13577" max="13577" width="10.140625" style="59" customWidth="1"/>
    <col min="13578" max="13578" width="10.42578125" style="59" customWidth="1"/>
    <col min="13579" max="13579" width="53" style="59" customWidth="1"/>
    <col min="13580" max="13580" width="3" style="59" customWidth="1"/>
    <col min="13581" max="13581" width="2.7109375" style="59" customWidth="1"/>
    <col min="13582" max="13582" width="10" style="59" customWidth="1"/>
    <col min="13583" max="13583" width="7.140625" style="59" customWidth="1"/>
    <col min="13584" max="13584" width="7.28515625" style="59" customWidth="1"/>
    <col min="13585" max="13585" width="7.42578125" style="59" customWidth="1"/>
    <col min="13586" max="13586" width="9.42578125" style="59" customWidth="1"/>
    <col min="13587" max="13587" width="8.42578125" style="59" customWidth="1"/>
    <col min="13588" max="13588" width="11.85546875" style="59" customWidth="1"/>
    <col min="13589" max="13589" width="13.7109375" style="59" customWidth="1"/>
    <col min="13590" max="13590" width="61.5703125" style="59" customWidth="1"/>
    <col min="13591" max="13591" width="13.28515625" style="59" customWidth="1"/>
    <col min="13592" max="13829" width="9.140625" style="59"/>
    <col min="13830" max="13830" width="1.7109375" style="59" customWidth="1"/>
    <col min="13831" max="13831" width="29" style="59" bestFit="1" customWidth="1"/>
    <col min="13832" max="13832" width="11.28515625" style="59" customWidth="1"/>
    <col min="13833" max="13833" width="10.140625" style="59" customWidth="1"/>
    <col min="13834" max="13834" width="10.42578125" style="59" customWidth="1"/>
    <col min="13835" max="13835" width="53" style="59" customWidth="1"/>
    <col min="13836" max="13836" width="3" style="59" customWidth="1"/>
    <col min="13837" max="13837" width="2.7109375" style="59" customWidth="1"/>
    <col min="13838" max="13838" width="10" style="59" customWidth="1"/>
    <col min="13839" max="13839" width="7.140625" style="59" customWidth="1"/>
    <col min="13840" max="13840" width="7.28515625" style="59" customWidth="1"/>
    <col min="13841" max="13841" width="7.42578125" style="59" customWidth="1"/>
    <col min="13842" max="13842" width="9.42578125" style="59" customWidth="1"/>
    <col min="13843" max="13843" width="8.42578125" style="59" customWidth="1"/>
    <col min="13844" max="13844" width="11.85546875" style="59" customWidth="1"/>
    <col min="13845" max="13845" width="13.7109375" style="59" customWidth="1"/>
    <col min="13846" max="13846" width="61.5703125" style="59" customWidth="1"/>
    <col min="13847" max="13847" width="13.28515625" style="59" customWidth="1"/>
    <col min="13848" max="14085" width="9.140625" style="59"/>
    <col min="14086" max="14086" width="1.7109375" style="59" customWidth="1"/>
    <col min="14087" max="14087" width="29" style="59" bestFit="1" customWidth="1"/>
    <col min="14088" max="14088" width="11.28515625" style="59" customWidth="1"/>
    <col min="14089" max="14089" width="10.140625" style="59" customWidth="1"/>
    <col min="14090" max="14090" width="10.42578125" style="59" customWidth="1"/>
    <col min="14091" max="14091" width="53" style="59" customWidth="1"/>
    <col min="14092" max="14092" width="3" style="59" customWidth="1"/>
    <col min="14093" max="14093" width="2.7109375" style="59" customWidth="1"/>
    <col min="14094" max="14094" width="10" style="59" customWidth="1"/>
    <col min="14095" max="14095" width="7.140625" style="59" customWidth="1"/>
    <col min="14096" max="14096" width="7.28515625" style="59" customWidth="1"/>
    <col min="14097" max="14097" width="7.42578125" style="59" customWidth="1"/>
    <col min="14098" max="14098" width="9.42578125" style="59" customWidth="1"/>
    <col min="14099" max="14099" width="8.42578125" style="59" customWidth="1"/>
    <col min="14100" max="14100" width="11.85546875" style="59" customWidth="1"/>
    <col min="14101" max="14101" width="13.7109375" style="59" customWidth="1"/>
    <col min="14102" max="14102" width="61.5703125" style="59" customWidth="1"/>
    <col min="14103" max="14103" width="13.28515625" style="59" customWidth="1"/>
    <col min="14104" max="14341" width="9.140625" style="59"/>
    <col min="14342" max="14342" width="1.7109375" style="59" customWidth="1"/>
    <col min="14343" max="14343" width="29" style="59" bestFit="1" customWidth="1"/>
    <col min="14344" max="14344" width="11.28515625" style="59" customWidth="1"/>
    <col min="14345" max="14345" width="10.140625" style="59" customWidth="1"/>
    <col min="14346" max="14346" width="10.42578125" style="59" customWidth="1"/>
    <col min="14347" max="14347" width="53" style="59" customWidth="1"/>
    <col min="14348" max="14348" width="3" style="59" customWidth="1"/>
    <col min="14349" max="14349" width="2.7109375" style="59" customWidth="1"/>
    <col min="14350" max="14350" width="10" style="59" customWidth="1"/>
    <col min="14351" max="14351" width="7.140625" style="59" customWidth="1"/>
    <col min="14352" max="14352" width="7.28515625" style="59" customWidth="1"/>
    <col min="14353" max="14353" width="7.42578125" style="59" customWidth="1"/>
    <col min="14354" max="14354" width="9.42578125" style="59" customWidth="1"/>
    <col min="14355" max="14355" width="8.42578125" style="59" customWidth="1"/>
    <col min="14356" max="14356" width="11.85546875" style="59" customWidth="1"/>
    <col min="14357" max="14357" width="13.7109375" style="59" customWidth="1"/>
    <col min="14358" max="14358" width="61.5703125" style="59" customWidth="1"/>
    <col min="14359" max="14359" width="13.28515625" style="59" customWidth="1"/>
    <col min="14360" max="14597" width="9.140625" style="59"/>
    <col min="14598" max="14598" width="1.7109375" style="59" customWidth="1"/>
    <col min="14599" max="14599" width="29" style="59" bestFit="1" customWidth="1"/>
    <col min="14600" max="14600" width="11.28515625" style="59" customWidth="1"/>
    <col min="14601" max="14601" width="10.140625" style="59" customWidth="1"/>
    <col min="14602" max="14602" width="10.42578125" style="59" customWidth="1"/>
    <col min="14603" max="14603" width="53" style="59" customWidth="1"/>
    <col min="14604" max="14604" width="3" style="59" customWidth="1"/>
    <col min="14605" max="14605" width="2.7109375" style="59" customWidth="1"/>
    <col min="14606" max="14606" width="10" style="59" customWidth="1"/>
    <col min="14607" max="14607" width="7.140625" style="59" customWidth="1"/>
    <col min="14608" max="14608" width="7.28515625" style="59" customWidth="1"/>
    <col min="14609" max="14609" width="7.42578125" style="59" customWidth="1"/>
    <col min="14610" max="14610" width="9.42578125" style="59" customWidth="1"/>
    <col min="14611" max="14611" width="8.42578125" style="59" customWidth="1"/>
    <col min="14612" max="14612" width="11.85546875" style="59" customWidth="1"/>
    <col min="14613" max="14613" width="13.7109375" style="59" customWidth="1"/>
    <col min="14614" max="14614" width="61.5703125" style="59" customWidth="1"/>
    <col min="14615" max="14615" width="13.28515625" style="59" customWidth="1"/>
    <col min="14616" max="14853" width="9.140625" style="59"/>
    <col min="14854" max="14854" width="1.7109375" style="59" customWidth="1"/>
    <col min="14855" max="14855" width="29" style="59" bestFit="1" customWidth="1"/>
    <col min="14856" max="14856" width="11.28515625" style="59" customWidth="1"/>
    <col min="14857" max="14857" width="10.140625" style="59" customWidth="1"/>
    <col min="14858" max="14858" width="10.42578125" style="59" customWidth="1"/>
    <col min="14859" max="14859" width="53" style="59" customWidth="1"/>
    <col min="14860" max="14860" width="3" style="59" customWidth="1"/>
    <col min="14861" max="14861" width="2.7109375" style="59" customWidth="1"/>
    <col min="14862" max="14862" width="10" style="59" customWidth="1"/>
    <col min="14863" max="14863" width="7.140625" style="59" customWidth="1"/>
    <col min="14864" max="14864" width="7.28515625" style="59" customWidth="1"/>
    <col min="14865" max="14865" width="7.42578125" style="59" customWidth="1"/>
    <col min="14866" max="14866" width="9.42578125" style="59" customWidth="1"/>
    <col min="14867" max="14867" width="8.42578125" style="59" customWidth="1"/>
    <col min="14868" max="14868" width="11.85546875" style="59" customWidth="1"/>
    <col min="14869" max="14869" width="13.7109375" style="59" customWidth="1"/>
    <col min="14870" max="14870" width="61.5703125" style="59" customWidth="1"/>
    <col min="14871" max="14871" width="13.28515625" style="59" customWidth="1"/>
    <col min="14872" max="15109" width="9.140625" style="59"/>
    <col min="15110" max="15110" width="1.7109375" style="59" customWidth="1"/>
    <col min="15111" max="15111" width="29" style="59" bestFit="1" customWidth="1"/>
    <col min="15112" max="15112" width="11.28515625" style="59" customWidth="1"/>
    <col min="15113" max="15113" width="10.140625" style="59" customWidth="1"/>
    <col min="15114" max="15114" width="10.42578125" style="59" customWidth="1"/>
    <col min="15115" max="15115" width="53" style="59" customWidth="1"/>
    <col min="15116" max="15116" width="3" style="59" customWidth="1"/>
    <col min="15117" max="15117" width="2.7109375" style="59" customWidth="1"/>
    <col min="15118" max="15118" width="10" style="59" customWidth="1"/>
    <col min="15119" max="15119" width="7.140625" style="59" customWidth="1"/>
    <col min="15120" max="15120" width="7.28515625" style="59" customWidth="1"/>
    <col min="15121" max="15121" width="7.42578125" style="59" customWidth="1"/>
    <col min="15122" max="15122" width="9.42578125" style="59" customWidth="1"/>
    <col min="15123" max="15123" width="8.42578125" style="59" customWidth="1"/>
    <col min="15124" max="15124" width="11.85546875" style="59" customWidth="1"/>
    <col min="15125" max="15125" width="13.7109375" style="59" customWidth="1"/>
    <col min="15126" max="15126" width="61.5703125" style="59" customWidth="1"/>
    <col min="15127" max="15127" width="13.28515625" style="59" customWidth="1"/>
    <col min="15128" max="15365" width="9.140625" style="59"/>
    <col min="15366" max="15366" width="1.7109375" style="59" customWidth="1"/>
    <col min="15367" max="15367" width="29" style="59" bestFit="1" customWidth="1"/>
    <col min="15368" max="15368" width="11.28515625" style="59" customWidth="1"/>
    <col min="15369" max="15369" width="10.140625" style="59" customWidth="1"/>
    <col min="15370" max="15370" width="10.42578125" style="59" customWidth="1"/>
    <col min="15371" max="15371" width="53" style="59" customWidth="1"/>
    <col min="15372" max="15372" width="3" style="59" customWidth="1"/>
    <col min="15373" max="15373" width="2.7109375" style="59" customWidth="1"/>
    <col min="15374" max="15374" width="10" style="59" customWidth="1"/>
    <col min="15375" max="15375" width="7.140625" style="59" customWidth="1"/>
    <col min="15376" max="15376" width="7.28515625" style="59" customWidth="1"/>
    <col min="15377" max="15377" width="7.42578125" style="59" customWidth="1"/>
    <col min="15378" max="15378" width="9.42578125" style="59" customWidth="1"/>
    <col min="15379" max="15379" width="8.42578125" style="59" customWidth="1"/>
    <col min="15380" max="15380" width="11.85546875" style="59" customWidth="1"/>
    <col min="15381" max="15381" width="13.7109375" style="59" customWidth="1"/>
    <col min="15382" max="15382" width="61.5703125" style="59" customWidth="1"/>
    <col min="15383" max="15383" width="13.28515625" style="59" customWidth="1"/>
    <col min="15384" max="15621" width="9.140625" style="59"/>
    <col min="15622" max="15622" width="1.7109375" style="59" customWidth="1"/>
    <col min="15623" max="15623" width="29" style="59" bestFit="1" customWidth="1"/>
    <col min="15624" max="15624" width="11.28515625" style="59" customWidth="1"/>
    <col min="15625" max="15625" width="10.140625" style="59" customWidth="1"/>
    <col min="15626" max="15626" width="10.42578125" style="59" customWidth="1"/>
    <col min="15627" max="15627" width="53" style="59" customWidth="1"/>
    <col min="15628" max="15628" width="3" style="59" customWidth="1"/>
    <col min="15629" max="15629" width="2.7109375" style="59" customWidth="1"/>
    <col min="15630" max="15630" width="10" style="59" customWidth="1"/>
    <col min="15631" max="15631" width="7.140625" style="59" customWidth="1"/>
    <col min="15632" max="15632" width="7.28515625" style="59" customWidth="1"/>
    <col min="15633" max="15633" width="7.42578125" style="59" customWidth="1"/>
    <col min="15634" max="15634" width="9.42578125" style="59" customWidth="1"/>
    <col min="15635" max="15635" width="8.42578125" style="59" customWidth="1"/>
    <col min="15636" max="15636" width="11.85546875" style="59" customWidth="1"/>
    <col min="15637" max="15637" width="13.7109375" style="59" customWidth="1"/>
    <col min="15638" max="15638" width="61.5703125" style="59" customWidth="1"/>
    <col min="15639" max="15639" width="13.28515625" style="59" customWidth="1"/>
    <col min="15640" max="15877" width="9.140625" style="59"/>
    <col min="15878" max="15878" width="1.7109375" style="59" customWidth="1"/>
    <col min="15879" max="15879" width="29" style="59" bestFit="1" customWidth="1"/>
    <col min="15880" max="15880" width="11.28515625" style="59" customWidth="1"/>
    <col min="15881" max="15881" width="10.140625" style="59" customWidth="1"/>
    <col min="15882" max="15882" width="10.42578125" style="59" customWidth="1"/>
    <col min="15883" max="15883" width="53" style="59" customWidth="1"/>
    <col min="15884" max="15884" width="3" style="59" customWidth="1"/>
    <col min="15885" max="15885" width="2.7109375" style="59" customWidth="1"/>
    <col min="15886" max="15886" width="10" style="59" customWidth="1"/>
    <col min="15887" max="15887" width="7.140625" style="59" customWidth="1"/>
    <col min="15888" max="15888" width="7.28515625" style="59" customWidth="1"/>
    <col min="15889" max="15889" width="7.42578125" style="59" customWidth="1"/>
    <col min="15890" max="15890" width="9.42578125" style="59" customWidth="1"/>
    <col min="15891" max="15891" width="8.42578125" style="59" customWidth="1"/>
    <col min="15892" max="15892" width="11.85546875" style="59" customWidth="1"/>
    <col min="15893" max="15893" width="13.7109375" style="59" customWidth="1"/>
    <col min="15894" max="15894" width="61.5703125" style="59" customWidth="1"/>
    <col min="15895" max="15895" width="13.28515625" style="59" customWidth="1"/>
    <col min="15896" max="16133" width="9.140625" style="59"/>
    <col min="16134" max="16134" width="1.7109375" style="59" customWidth="1"/>
    <col min="16135" max="16135" width="29" style="59" bestFit="1" customWidth="1"/>
    <col min="16136" max="16136" width="11.28515625" style="59" customWidth="1"/>
    <col min="16137" max="16137" width="10.140625" style="59" customWidth="1"/>
    <col min="16138" max="16138" width="10.42578125" style="59" customWidth="1"/>
    <col min="16139" max="16139" width="53" style="59" customWidth="1"/>
    <col min="16140" max="16140" width="3" style="59" customWidth="1"/>
    <col min="16141" max="16141" width="2.7109375" style="59" customWidth="1"/>
    <col min="16142" max="16142" width="10" style="59" customWidth="1"/>
    <col min="16143" max="16143" width="7.140625" style="59" customWidth="1"/>
    <col min="16144" max="16144" width="7.28515625" style="59" customWidth="1"/>
    <col min="16145" max="16145" width="7.42578125" style="59" customWidth="1"/>
    <col min="16146" max="16146" width="9.42578125" style="59" customWidth="1"/>
    <col min="16147" max="16147" width="8.42578125" style="59" customWidth="1"/>
    <col min="16148" max="16148" width="11.85546875" style="59" customWidth="1"/>
    <col min="16149" max="16149" width="13.7109375" style="59" customWidth="1"/>
    <col min="16150" max="16150" width="61.5703125" style="59" customWidth="1"/>
    <col min="16151" max="16151" width="13.28515625" style="59" customWidth="1"/>
    <col min="16152" max="16384" width="9.140625" style="59"/>
  </cols>
  <sheetData>
    <row r="1" spans="2:23" ht="16.5" thickBot="1" x14ac:dyDescent="0.3">
      <c r="I1" s="172"/>
      <c r="J1" s="171" t="s">
        <v>53</v>
      </c>
      <c r="K1" s="170" t="str">
        <f>IF(G46&lt;=59,"NOT COMPLETED",IF(G46&gt;=60,"COMPLETED"))</f>
        <v>COMPLETED</v>
      </c>
    </row>
    <row r="2" spans="2:23" ht="24" thickBot="1" x14ac:dyDescent="0.3">
      <c r="B2" s="84" t="s">
        <v>82</v>
      </c>
      <c r="C2" s="281" t="s">
        <v>182</v>
      </c>
      <c r="D2" s="282"/>
      <c r="H2" s="68"/>
      <c r="I2" s="273" t="s">
        <v>58</v>
      </c>
      <c r="J2" s="273"/>
      <c r="K2" s="170" t="str">
        <f>IF(G46&lt;=$O$10,"Basic", IF(AND(G46&gt;=P9,G46&lt;=P10),"Intermediate", "Advanced"))</f>
        <v>Advanced</v>
      </c>
    </row>
    <row r="3" spans="2:23" ht="45" x14ac:dyDescent="0.25">
      <c r="B3" s="106" t="s">
        <v>66</v>
      </c>
      <c r="C3" s="106" t="s">
        <v>78</v>
      </c>
      <c r="D3" s="106" t="s">
        <v>69</v>
      </c>
      <c r="E3" s="106" t="s">
        <v>170</v>
      </c>
      <c r="F3" s="128" t="s">
        <v>81</v>
      </c>
      <c r="G3" s="85" t="s">
        <v>165</v>
      </c>
      <c r="H3" s="106" t="s">
        <v>166</v>
      </c>
      <c r="I3" s="106" t="s">
        <v>171</v>
      </c>
      <c r="J3" s="106" t="s">
        <v>47</v>
      </c>
      <c r="K3" s="106" t="s">
        <v>44</v>
      </c>
      <c r="N3" s="277" t="s">
        <v>46</v>
      </c>
      <c r="O3" s="277"/>
      <c r="P3" s="277"/>
      <c r="Q3" s="277"/>
      <c r="R3" s="277"/>
      <c r="S3" s="277"/>
      <c r="T3" s="60"/>
      <c r="U3" s="174" t="s">
        <v>47</v>
      </c>
      <c r="V3" s="174" t="s">
        <v>45</v>
      </c>
      <c r="W3" s="174" t="s">
        <v>44</v>
      </c>
    </row>
    <row r="4" spans="2:23" ht="15" customHeight="1" x14ac:dyDescent="0.25">
      <c r="B4" s="285" t="s">
        <v>67</v>
      </c>
      <c r="C4" s="283" t="s">
        <v>84</v>
      </c>
      <c r="D4" s="129" t="s">
        <v>70</v>
      </c>
      <c r="E4" s="287">
        <v>0.1</v>
      </c>
      <c r="F4" s="133">
        <v>0.05</v>
      </c>
      <c r="G4" s="130">
        <v>100</v>
      </c>
      <c r="H4" s="134">
        <f>(G4*F4)/100</f>
        <v>0.05</v>
      </c>
      <c r="I4" s="271">
        <f>SUM(H4:H6)</f>
        <v>0.1</v>
      </c>
      <c r="J4" s="131" t="str">
        <f>IF(AND(G4&gt;=N6,G4&lt;=O6),N4,IF(AND(G4&gt;=P6,G4&lt;=Q6),P4,R4))</f>
        <v>SI 3</v>
      </c>
      <c r="K4" s="132" t="str">
        <f t="shared" ref="K4:K45" si="0">VLOOKUP(J4,$U$4:$W$6,3,FALSE)</f>
        <v>Advanced</v>
      </c>
      <c r="N4" s="277" t="s">
        <v>48</v>
      </c>
      <c r="O4" s="277"/>
      <c r="P4" s="277" t="s">
        <v>49</v>
      </c>
      <c r="Q4" s="277"/>
      <c r="R4" s="277" t="s">
        <v>50</v>
      </c>
      <c r="S4" s="277"/>
      <c r="T4" s="60"/>
      <c r="U4" s="62" t="s">
        <v>48</v>
      </c>
      <c r="V4" s="63" t="s">
        <v>51</v>
      </c>
      <c r="W4" s="62" t="s">
        <v>52</v>
      </c>
    </row>
    <row r="5" spans="2:23" ht="15" customHeight="1" x14ac:dyDescent="0.25">
      <c r="B5" s="286"/>
      <c r="C5" s="284"/>
      <c r="D5" s="107" t="s">
        <v>71</v>
      </c>
      <c r="E5" s="287"/>
      <c r="F5" s="133">
        <v>0.03</v>
      </c>
      <c r="G5" s="113">
        <v>100</v>
      </c>
      <c r="H5" s="134">
        <f t="shared" ref="H5:H45" si="1">(G5*F5)/100</f>
        <v>0.03</v>
      </c>
      <c r="I5" s="272"/>
      <c r="J5" s="108" t="str">
        <f>IF(AND(G5&gt;=N6,G5&lt;=O6),N4,IF(AND(G5&gt;=P6,G5&lt;=Q6),P4,R4))</f>
        <v>SI 3</v>
      </c>
      <c r="K5" s="112" t="str">
        <f t="shared" si="0"/>
        <v>Advanced</v>
      </c>
      <c r="N5" s="174" t="s">
        <v>54</v>
      </c>
      <c r="O5" s="174" t="s">
        <v>55</v>
      </c>
      <c r="P5" s="174" t="s">
        <v>54</v>
      </c>
      <c r="Q5" s="174" t="s">
        <v>55</v>
      </c>
      <c r="R5" s="174" t="s">
        <v>54</v>
      </c>
      <c r="S5" s="174" t="s">
        <v>55</v>
      </c>
      <c r="T5" s="60"/>
      <c r="U5" s="62" t="s">
        <v>49</v>
      </c>
      <c r="V5" s="63" t="s">
        <v>56</v>
      </c>
      <c r="W5" s="62" t="s">
        <v>57</v>
      </c>
    </row>
    <row r="6" spans="2:23" ht="82.5" customHeight="1" x14ac:dyDescent="0.25">
      <c r="B6" s="286"/>
      <c r="C6" s="284"/>
      <c r="D6" s="107" t="s">
        <v>72</v>
      </c>
      <c r="E6" s="287"/>
      <c r="F6" s="133">
        <v>0.02</v>
      </c>
      <c r="G6" s="113">
        <v>100</v>
      </c>
      <c r="H6" s="134">
        <f t="shared" si="1"/>
        <v>0.02</v>
      </c>
      <c r="I6" s="274"/>
      <c r="J6" s="108" t="str">
        <f>IF(AND(G6&gt;=N6,G6&lt;=O6),N4,IF(AND(G6&gt;=P6,G6&lt;=Q6),P4,R4))</f>
        <v>SI 3</v>
      </c>
      <c r="K6" s="112" t="str">
        <f t="shared" si="0"/>
        <v>Advanced</v>
      </c>
      <c r="N6" s="64">
        <v>0</v>
      </c>
      <c r="O6" s="64">
        <v>59</v>
      </c>
      <c r="P6" s="64">
        <v>60</v>
      </c>
      <c r="Q6" s="64">
        <v>79</v>
      </c>
      <c r="R6" s="64">
        <v>80</v>
      </c>
      <c r="S6" s="64">
        <v>100</v>
      </c>
      <c r="T6" s="60"/>
      <c r="U6" s="62" t="s">
        <v>50</v>
      </c>
      <c r="V6" s="63" t="s">
        <v>59</v>
      </c>
      <c r="W6" s="62" t="s">
        <v>60</v>
      </c>
    </row>
    <row r="7" spans="2:23" x14ac:dyDescent="0.25">
      <c r="B7" s="285" t="s">
        <v>68</v>
      </c>
      <c r="C7" s="284" t="s">
        <v>79</v>
      </c>
      <c r="D7" s="107" t="s">
        <v>73</v>
      </c>
      <c r="E7" s="287">
        <v>0.1</v>
      </c>
      <c r="F7" s="133">
        <v>0.02</v>
      </c>
      <c r="G7" s="113">
        <v>100</v>
      </c>
      <c r="H7" s="134">
        <f t="shared" si="1"/>
        <v>0.02</v>
      </c>
      <c r="I7" s="271">
        <f>SUM(H7:H10)</f>
        <v>0.1</v>
      </c>
      <c r="J7" s="108" t="str">
        <f>IF(AND(G7&gt;=N6,G7&lt;=O6),N4,IF(AND(G7&gt;=P6,G7&lt;=Q6),P4,R4))</f>
        <v>SI 3</v>
      </c>
      <c r="K7" s="112" t="str">
        <f t="shared" si="0"/>
        <v>Advanced</v>
      </c>
      <c r="N7" s="278" t="s">
        <v>61</v>
      </c>
      <c r="O7" s="278"/>
      <c r="P7" s="279" t="s">
        <v>62</v>
      </c>
      <c r="Q7" s="279"/>
      <c r="R7" s="280" t="s">
        <v>63</v>
      </c>
      <c r="S7" s="280"/>
    </row>
    <row r="8" spans="2:23" x14ac:dyDescent="0.25">
      <c r="B8" s="286"/>
      <c r="C8" s="284"/>
      <c r="D8" s="107" t="s">
        <v>74</v>
      </c>
      <c r="E8" s="287"/>
      <c r="F8" s="133">
        <v>0.03</v>
      </c>
      <c r="G8" s="113">
        <v>100</v>
      </c>
      <c r="H8" s="134">
        <f t="shared" si="1"/>
        <v>0.03</v>
      </c>
      <c r="I8" s="272"/>
      <c r="J8" s="108" t="str">
        <f>IF(AND(G8&gt;=N6,G8&lt;=O6),N4,IF(AND(G8&gt;=P6,G8&lt;=Q6),P4,R4))</f>
        <v>SI 3</v>
      </c>
      <c r="K8" s="112" t="str">
        <f t="shared" si="0"/>
        <v>Advanced</v>
      </c>
    </row>
    <row r="9" spans="2:23" x14ac:dyDescent="0.25">
      <c r="B9" s="286"/>
      <c r="C9" s="284"/>
      <c r="D9" s="107" t="s">
        <v>75</v>
      </c>
      <c r="E9" s="287"/>
      <c r="F9" s="133">
        <v>0.03</v>
      </c>
      <c r="G9" s="113">
        <v>100</v>
      </c>
      <c r="H9" s="134">
        <f t="shared" si="1"/>
        <v>0.03</v>
      </c>
      <c r="I9" s="272"/>
      <c r="J9" s="109" t="str">
        <f>IF(AND(G9&gt;=N6,G9&lt;=O6),N4,IF(AND(G9&gt;=P6,G9&lt;=Q6),P4,R4))</f>
        <v>SI 3</v>
      </c>
      <c r="K9" s="112" t="str">
        <f t="shared" si="0"/>
        <v>Advanced</v>
      </c>
      <c r="M9" s="173"/>
      <c r="N9" s="174" t="s">
        <v>64</v>
      </c>
      <c r="O9" s="64">
        <v>0</v>
      </c>
      <c r="P9" s="64">
        <v>60</v>
      </c>
      <c r="Q9" s="64">
        <v>80</v>
      </c>
      <c r="R9" s="66"/>
      <c r="S9" s="66"/>
    </row>
    <row r="10" spans="2:23" ht="48" customHeight="1" x14ac:dyDescent="0.25">
      <c r="B10" s="288"/>
      <c r="C10" s="284"/>
      <c r="D10" s="107" t="s">
        <v>76</v>
      </c>
      <c r="E10" s="287"/>
      <c r="F10" s="133">
        <v>0.02</v>
      </c>
      <c r="G10" s="113">
        <v>100</v>
      </c>
      <c r="H10" s="134">
        <f t="shared" si="1"/>
        <v>0.02</v>
      </c>
      <c r="I10" s="274"/>
      <c r="J10" s="108" t="str">
        <f>IF(AND(G10&gt;=N6,G10&lt;=O6),N4,IF(AND(G10&gt;=P6,G10&lt;=Q6),P4,R4))</f>
        <v>SI 3</v>
      </c>
      <c r="K10" s="112" t="str">
        <f t="shared" si="0"/>
        <v>Advanced</v>
      </c>
      <c r="M10" s="173"/>
      <c r="N10" s="174" t="s">
        <v>65</v>
      </c>
      <c r="O10" s="64">
        <v>59</v>
      </c>
      <c r="P10" s="64">
        <v>79</v>
      </c>
      <c r="Q10" s="64">
        <v>100</v>
      </c>
      <c r="R10" s="67"/>
      <c r="S10" s="173"/>
    </row>
    <row r="11" spans="2:23" ht="30" x14ac:dyDescent="0.25">
      <c r="B11" s="285" t="s">
        <v>157</v>
      </c>
      <c r="C11" s="284" t="s">
        <v>80</v>
      </c>
      <c r="D11" s="107" t="s">
        <v>77</v>
      </c>
      <c r="E11" s="287">
        <v>0.1</v>
      </c>
      <c r="F11" s="133">
        <v>0.04</v>
      </c>
      <c r="G11" s="113">
        <v>100</v>
      </c>
      <c r="H11" s="134">
        <f t="shared" si="1"/>
        <v>0.04</v>
      </c>
      <c r="I11" s="275">
        <f>SUM(H11:H12)</f>
        <v>0.1</v>
      </c>
      <c r="J11" s="108" t="str">
        <f>IF(AND(G11&gt;=N6,G11&lt;=O6),N4,IF(AND(G11&gt;=P6,G11&lt;=Q6),P4,R4))</f>
        <v>SI 3</v>
      </c>
      <c r="K11" s="112" t="str">
        <f t="shared" si="0"/>
        <v>Advanced</v>
      </c>
      <c r="M11" s="276"/>
      <c r="N11" s="276"/>
      <c r="O11" s="173"/>
      <c r="P11" s="173"/>
      <c r="Q11" s="67"/>
      <c r="R11" s="173"/>
    </row>
    <row r="12" spans="2:23" ht="44.25" customHeight="1" x14ac:dyDescent="0.25">
      <c r="B12" s="288"/>
      <c r="C12" s="284"/>
      <c r="D12" s="107" t="s">
        <v>164</v>
      </c>
      <c r="E12" s="287"/>
      <c r="F12" s="133">
        <v>0.06</v>
      </c>
      <c r="G12" s="113">
        <v>100</v>
      </c>
      <c r="H12" s="134">
        <f t="shared" si="1"/>
        <v>0.06</v>
      </c>
      <c r="I12" s="275"/>
      <c r="J12" s="108" t="str">
        <f>IF(AND(G12&gt;=N6,G12&lt;=O6),N4,IF(AND(G12&gt;=P6,G12&lt;=Q6),P4,R4))</f>
        <v>SI 3</v>
      </c>
      <c r="K12" s="112" t="str">
        <f t="shared" si="0"/>
        <v>Advanced</v>
      </c>
      <c r="M12" s="276"/>
      <c r="N12" s="276"/>
      <c r="O12" s="173"/>
      <c r="P12" s="173"/>
      <c r="Q12" s="67"/>
      <c r="R12" s="173"/>
    </row>
    <row r="13" spans="2:23" ht="15" customHeight="1" x14ac:dyDescent="0.25">
      <c r="B13" s="294" t="s">
        <v>161</v>
      </c>
      <c r="C13" s="292" t="s">
        <v>173</v>
      </c>
      <c r="D13" s="110" t="s">
        <v>91</v>
      </c>
      <c r="E13" s="287">
        <v>0.1</v>
      </c>
      <c r="F13" s="133">
        <v>0.02</v>
      </c>
      <c r="G13" s="114">
        <v>100</v>
      </c>
      <c r="H13" s="134">
        <f t="shared" si="1"/>
        <v>0.02</v>
      </c>
      <c r="I13" s="275">
        <f>SUM(H13:H17)</f>
        <v>0.1</v>
      </c>
      <c r="J13" s="108" t="str">
        <f>IF(AND(G13&gt;=N6,G13&lt;=O6),N4,IF(AND(G13&gt;=P6,G13&lt;=Q6),P4,R4))</f>
        <v>SI 3</v>
      </c>
      <c r="K13" s="112" t="str">
        <f t="shared" si="0"/>
        <v>Advanced</v>
      </c>
    </row>
    <row r="14" spans="2:23" x14ac:dyDescent="0.25">
      <c r="B14" s="295"/>
      <c r="C14" s="293"/>
      <c r="D14" s="110" t="s">
        <v>93</v>
      </c>
      <c r="E14" s="287"/>
      <c r="F14" s="133">
        <v>0.02</v>
      </c>
      <c r="G14" s="114">
        <v>100</v>
      </c>
      <c r="H14" s="134">
        <f t="shared" si="1"/>
        <v>0.02</v>
      </c>
      <c r="I14" s="275"/>
      <c r="J14" s="108" t="str">
        <f>IF(AND(G14&gt;=N6,G14&lt;=O6),N4,IF(AND(G14&gt;=P6,G14&lt;=Q6),P4,R4))</f>
        <v>SI 3</v>
      </c>
      <c r="K14" s="112" t="str">
        <f t="shared" si="0"/>
        <v>Advanced</v>
      </c>
    </row>
    <row r="15" spans="2:23" x14ac:dyDescent="0.25">
      <c r="B15" s="295"/>
      <c r="C15" s="293"/>
      <c r="D15" s="110" t="s">
        <v>92</v>
      </c>
      <c r="E15" s="287"/>
      <c r="F15" s="133">
        <v>0.02</v>
      </c>
      <c r="G15" s="114">
        <v>100</v>
      </c>
      <c r="H15" s="134">
        <f t="shared" si="1"/>
        <v>0.02</v>
      </c>
      <c r="I15" s="275"/>
      <c r="J15" s="108" t="str">
        <f>IF(AND(G15&gt;=N6,G15&lt;=O6),N4,IF(AND(G15&gt;=P6,G15&lt;=Q6),P4,R4))</f>
        <v>SI 3</v>
      </c>
      <c r="K15" s="112" t="str">
        <f t="shared" si="0"/>
        <v>Advanced</v>
      </c>
    </row>
    <row r="16" spans="2:23" ht="30" x14ac:dyDescent="0.25">
      <c r="B16" s="295"/>
      <c r="C16" s="293"/>
      <c r="D16" s="110" t="s">
        <v>94</v>
      </c>
      <c r="E16" s="287"/>
      <c r="F16" s="133">
        <v>0.02</v>
      </c>
      <c r="G16" s="114">
        <v>100</v>
      </c>
      <c r="H16" s="134">
        <f t="shared" si="1"/>
        <v>0.02</v>
      </c>
      <c r="I16" s="275"/>
      <c r="J16" s="108" t="str">
        <f>IF(AND(G16&gt;=N6,G16&lt;=O6),N4,IF(AND(G16&gt;=P6,G16&lt;=Q6),P4,R4))</f>
        <v>SI 3</v>
      </c>
      <c r="K16" s="112" t="str">
        <f t="shared" si="0"/>
        <v>Advanced</v>
      </c>
    </row>
    <row r="17" spans="2:11" ht="30" x14ac:dyDescent="0.25">
      <c r="B17" s="296"/>
      <c r="C17" s="283"/>
      <c r="D17" s="111" t="s">
        <v>111</v>
      </c>
      <c r="E17" s="287"/>
      <c r="F17" s="133">
        <v>0.02</v>
      </c>
      <c r="G17" s="115">
        <v>100</v>
      </c>
      <c r="H17" s="134">
        <f t="shared" si="1"/>
        <v>0.02</v>
      </c>
      <c r="I17" s="275"/>
      <c r="J17" s="108" t="str">
        <f>IF(AND(G17&gt;=N6,G17&lt;=O6),N4,IF(AND(G17&gt;=P6,G17&lt;=Q6),P4,R4))</f>
        <v>SI 3</v>
      </c>
      <c r="K17" s="112" t="str">
        <f t="shared" si="0"/>
        <v>Advanced</v>
      </c>
    </row>
    <row r="18" spans="2:11" ht="30" x14ac:dyDescent="0.25">
      <c r="B18" s="297" t="s">
        <v>167</v>
      </c>
      <c r="C18" s="284" t="s">
        <v>97</v>
      </c>
      <c r="D18" s="110" t="s">
        <v>14</v>
      </c>
      <c r="E18" s="300">
        <v>0.1</v>
      </c>
      <c r="F18" s="133">
        <v>0.02</v>
      </c>
      <c r="G18" s="115">
        <v>100</v>
      </c>
      <c r="H18" s="134">
        <f t="shared" si="1"/>
        <v>0.02</v>
      </c>
      <c r="I18" s="271">
        <f>SUM(H18:H24)</f>
        <v>9.9999999999999992E-2</v>
      </c>
      <c r="J18" s="108" t="str">
        <f>IF(AND(G18&gt;=N6,G18&lt;=O6),N4,IF(AND(G18&gt;=P6,G18&lt;=Q6),P4,R4))</f>
        <v>SI 3</v>
      </c>
      <c r="K18" s="112" t="str">
        <f t="shared" si="0"/>
        <v>Advanced</v>
      </c>
    </row>
    <row r="19" spans="2:11" ht="45" x14ac:dyDescent="0.25">
      <c r="B19" s="298"/>
      <c r="C19" s="284"/>
      <c r="D19" s="110" t="s">
        <v>96</v>
      </c>
      <c r="E19" s="301"/>
      <c r="F19" s="133">
        <v>0.01</v>
      </c>
      <c r="G19" s="115">
        <v>100</v>
      </c>
      <c r="H19" s="134">
        <f t="shared" si="1"/>
        <v>0.01</v>
      </c>
      <c r="I19" s="272"/>
      <c r="J19" s="108" t="str">
        <f>IF(AND(G19&gt;=N6,G19&lt;=O6),N4,IF(AND(G19&gt;=P6,G19&lt;=Q6),P4,R4))</f>
        <v>SI 3</v>
      </c>
      <c r="K19" s="112" t="str">
        <f t="shared" si="0"/>
        <v>Advanced</v>
      </c>
    </row>
    <row r="20" spans="2:11" ht="30" x14ac:dyDescent="0.25">
      <c r="B20" s="298"/>
      <c r="C20" s="284"/>
      <c r="D20" s="111" t="s">
        <v>95</v>
      </c>
      <c r="E20" s="301"/>
      <c r="F20" s="133">
        <v>0.01</v>
      </c>
      <c r="G20" s="115">
        <v>100</v>
      </c>
      <c r="H20" s="134">
        <f t="shared" si="1"/>
        <v>0.01</v>
      </c>
      <c r="I20" s="272"/>
      <c r="J20" s="108" t="str">
        <f>IF(AND(G20&gt;=N6,G20&lt;=O6),N4,IF(AND(G20&gt;=P6,G20&lt;=Q6),P4,R4))</f>
        <v>SI 3</v>
      </c>
      <c r="K20" s="112" t="str">
        <f t="shared" si="0"/>
        <v>Advanced</v>
      </c>
    </row>
    <row r="21" spans="2:11" ht="45" x14ac:dyDescent="0.25">
      <c r="B21" s="298"/>
      <c r="C21" s="303" t="s">
        <v>112</v>
      </c>
      <c r="D21" s="111" t="s">
        <v>108</v>
      </c>
      <c r="E21" s="301"/>
      <c r="F21" s="133">
        <v>0.01</v>
      </c>
      <c r="G21" s="115">
        <v>100</v>
      </c>
      <c r="H21" s="134">
        <f t="shared" si="1"/>
        <v>0.01</v>
      </c>
      <c r="I21" s="272"/>
      <c r="J21" s="108" t="str">
        <f>IF(AND(G21&gt;=N6,G21&lt;=O6),N4,IF(AND(G21&gt;=P6,G21&lt;=Q6),P4,R4))</f>
        <v>SI 3</v>
      </c>
      <c r="K21" s="112" t="str">
        <f t="shared" si="0"/>
        <v>Advanced</v>
      </c>
    </row>
    <row r="22" spans="2:11" ht="30" x14ac:dyDescent="0.25">
      <c r="B22" s="298"/>
      <c r="C22" s="303"/>
      <c r="D22" s="111" t="s">
        <v>109</v>
      </c>
      <c r="E22" s="301"/>
      <c r="F22" s="133">
        <v>0.03</v>
      </c>
      <c r="G22" s="115">
        <v>100</v>
      </c>
      <c r="H22" s="134">
        <f t="shared" si="1"/>
        <v>0.03</v>
      </c>
      <c r="I22" s="272"/>
      <c r="J22" s="108" t="str">
        <f>IF(AND(G22&gt;=N6,G22&lt;=O6),N4,IF(AND(G22&gt;=P6,G22&lt;=Q6),P4,R4))</f>
        <v>SI 3</v>
      </c>
      <c r="K22" s="112" t="str">
        <f t="shared" si="0"/>
        <v>Advanced</v>
      </c>
    </row>
    <row r="23" spans="2:11" ht="30" x14ac:dyDescent="0.25">
      <c r="B23" s="298"/>
      <c r="C23" s="303"/>
      <c r="D23" s="111" t="s">
        <v>110</v>
      </c>
      <c r="E23" s="301"/>
      <c r="F23" s="133">
        <v>0.01</v>
      </c>
      <c r="G23" s="115">
        <v>100</v>
      </c>
      <c r="H23" s="134">
        <f t="shared" si="1"/>
        <v>0.01</v>
      </c>
      <c r="I23" s="272"/>
      <c r="J23" s="108" t="str">
        <f>IF(AND(G23&gt;=N6,G23&lt;=O6),N4,IF(AND(G23&gt;=P6,G23&lt;=Q6),P4,R4))</f>
        <v>SI 3</v>
      </c>
      <c r="K23" s="112" t="str">
        <f t="shared" si="0"/>
        <v>Advanced</v>
      </c>
    </row>
    <row r="24" spans="2:11" x14ac:dyDescent="0.25">
      <c r="B24" s="299"/>
      <c r="C24" s="303"/>
      <c r="D24" s="111" t="s">
        <v>180</v>
      </c>
      <c r="E24" s="302"/>
      <c r="F24" s="133">
        <v>0.01</v>
      </c>
      <c r="G24" s="115">
        <v>100</v>
      </c>
      <c r="H24" s="134">
        <f t="shared" si="1"/>
        <v>0.01</v>
      </c>
      <c r="I24" s="274"/>
      <c r="J24" s="108" t="str">
        <f>IF(AND(G24&gt;=N6,G24&lt;=O6),N4,IF(AND(G24&gt;=P6,G24&lt;=Q6),P4,R4))</f>
        <v>SI 3</v>
      </c>
      <c r="K24" s="112" t="str">
        <f t="shared" si="0"/>
        <v>Advanced</v>
      </c>
    </row>
    <row r="25" spans="2:11" ht="15" customHeight="1" x14ac:dyDescent="0.25">
      <c r="B25" s="289" t="s">
        <v>178</v>
      </c>
      <c r="C25" s="292" t="s">
        <v>98</v>
      </c>
      <c r="D25" s="111" t="s">
        <v>99</v>
      </c>
      <c r="E25" s="300">
        <v>0.5</v>
      </c>
      <c r="F25" s="133">
        <v>0.05</v>
      </c>
      <c r="G25" s="116">
        <v>100</v>
      </c>
      <c r="H25" s="134">
        <f t="shared" si="1"/>
        <v>0.05</v>
      </c>
      <c r="I25" s="271">
        <f>SUM(H25:H45)</f>
        <v>0.50000000000000022</v>
      </c>
      <c r="J25" s="108" t="str">
        <f>IF(AND(G25&gt;=N6,G25&lt;=O6),N4,IF(AND(G25&gt;=P6,G25&lt;=Q6),P4,R4))</f>
        <v>SI 3</v>
      </c>
      <c r="K25" s="112" t="str">
        <f t="shared" si="0"/>
        <v>Advanced</v>
      </c>
    </row>
    <row r="26" spans="2:11" x14ac:dyDescent="0.25">
      <c r="B26" s="290"/>
      <c r="C26" s="293"/>
      <c r="D26" s="111" t="s">
        <v>100</v>
      </c>
      <c r="E26" s="301"/>
      <c r="F26" s="133">
        <v>0.04</v>
      </c>
      <c r="G26" s="116">
        <v>100</v>
      </c>
      <c r="H26" s="134">
        <f t="shared" si="1"/>
        <v>0.04</v>
      </c>
      <c r="I26" s="272"/>
      <c r="J26" s="108" t="str">
        <f>IF(AND(G26&gt;=N6,G26&lt;=O6),N4,IF(AND(G26&gt;=P6,G26&lt;=Q6),P4,R4))</f>
        <v>SI 3</v>
      </c>
      <c r="K26" s="112" t="str">
        <f t="shared" si="0"/>
        <v>Advanced</v>
      </c>
    </row>
    <row r="27" spans="2:11" x14ac:dyDescent="0.25">
      <c r="B27" s="290"/>
      <c r="C27" s="293"/>
      <c r="D27" s="111" t="s">
        <v>101</v>
      </c>
      <c r="E27" s="301"/>
      <c r="F27" s="133">
        <v>0.03</v>
      </c>
      <c r="G27" s="116">
        <v>100</v>
      </c>
      <c r="H27" s="134">
        <f t="shared" si="1"/>
        <v>0.03</v>
      </c>
      <c r="I27" s="272"/>
      <c r="J27" s="108" t="str">
        <f>IF(AND(G27&gt;=N6,G27&lt;=O6),N4,IF(AND(G27&gt;=P6,G27&lt;=Q6),P4,R4))</f>
        <v>SI 3</v>
      </c>
      <c r="K27" s="112" t="str">
        <f t="shared" si="0"/>
        <v>Advanced</v>
      </c>
    </row>
    <row r="28" spans="2:11" x14ac:dyDescent="0.25">
      <c r="B28" s="290"/>
      <c r="C28" s="293"/>
      <c r="D28" s="111" t="s">
        <v>102</v>
      </c>
      <c r="E28" s="301"/>
      <c r="F28" s="133">
        <v>0.03</v>
      </c>
      <c r="G28" s="116">
        <v>100</v>
      </c>
      <c r="H28" s="134">
        <f t="shared" si="1"/>
        <v>0.03</v>
      </c>
      <c r="I28" s="272"/>
      <c r="J28" s="108" t="str">
        <f>IF(AND(G28&gt;=N6,G28&lt;=O6),N4,IF(AND(G28&gt;=P6,G28&lt;=Q6),P4,R4))</f>
        <v>SI 3</v>
      </c>
      <c r="K28" s="112" t="str">
        <f t="shared" si="0"/>
        <v>Advanced</v>
      </c>
    </row>
    <row r="29" spans="2:11" x14ac:dyDescent="0.25">
      <c r="B29" s="290"/>
      <c r="C29" s="293"/>
      <c r="D29" s="111" t="s">
        <v>103</v>
      </c>
      <c r="E29" s="301"/>
      <c r="F29" s="133">
        <v>0.02</v>
      </c>
      <c r="G29" s="116">
        <v>100</v>
      </c>
      <c r="H29" s="134">
        <f t="shared" si="1"/>
        <v>0.02</v>
      </c>
      <c r="I29" s="272"/>
      <c r="J29" s="108" t="str">
        <f>IF(AND(G29&gt;=N6,G29&lt;=O6),N4,IF(AND(G29&gt;=P6,G29&lt;=Q6),P4,R4))</f>
        <v>SI 3</v>
      </c>
      <c r="K29" s="112" t="str">
        <f t="shared" si="0"/>
        <v>Advanced</v>
      </c>
    </row>
    <row r="30" spans="2:11" x14ac:dyDescent="0.25">
      <c r="B30" s="290"/>
      <c r="C30" s="293"/>
      <c r="D30" s="111" t="s">
        <v>104</v>
      </c>
      <c r="E30" s="301"/>
      <c r="F30" s="133">
        <v>0.01</v>
      </c>
      <c r="G30" s="116">
        <v>100</v>
      </c>
      <c r="H30" s="134">
        <f t="shared" si="1"/>
        <v>0.01</v>
      </c>
      <c r="I30" s="272"/>
      <c r="J30" s="108" t="str">
        <f>IF(AND(G30&gt;=N6,G30&lt;=O6),N4,IF(AND(G30&gt;=P6,G30&lt;=Q6),P4,R4))</f>
        <v>SI 3</v>
      </c>
      <c r="K30" s="112" t="str">
        <f t="shared" si="0"/>
        <v>Advanced</v>
      </c>
    </row>
    <row r="31" spans="2:11" x14ac:dyDescent="0.25">
      <c r="B31" s="290"/>
      <c r="C31" s="293"/>
      <c r="D31" s="111" t="s">
        <v>118</v>
      </c>
      <c r="E31" s="301"/>
      <c r="F31" s="133">
        <v>0.01</v>
      </c>
      <c r="G31" s="116">
        <v>100</v>
      </c>
      <c r="H31" s="134">
        <f t="shared" si="1"/>
        <v>0.01</v>
      </c>
      <c r="I31" s="272"/>
      <c r="J31" s="108" t="str">
        <f>IF(AND(G31&gt;=N6,G31&lt;=O6),N4,IF(AND(G31&gt;=P6,G31&lt;=Q6),P4,R4))</f>
        <v>SI 3</v>
      </c>
      <c r="K31" s="112" t="str">
        <f t="shared" si="0"/>
        <v>Advanced</v>
      </c>
    </row>
    <row r="32" spans="2:11" x14ac:dyDescent="0.25">
      <c r="B32" s="290"/>
      <c r="C32" s="293"/>
      <c r="D32" s="111" t="s">
        <v>105</v>
      </c>
      <c r="E32" s="301"/>
      <c r="F32" s="133">
        <v>0.01</v>
      </c>
      <c r="G32" s="116">
        <v>100</v>
      </c>
      <c r="H32" s="134">
        <f t="shared" si="1"/>
        <v>0.01</v>
      </c>
      <c r="I32" s="272"/>
      <c r="J32" s="108" t="str">
        <f>IF(AND(G32&gt;=N6,G32&lt;=O6),N4,IF(AND(G32&gt;=P6,G32&lt;=Q6),P4,R4))</f>
        <v>SI 3</v>
      </c>
      <c r="K32" s="112" t="str">
        <f t="shared" si="0"/>
        <v>Advanced</v>
      </c>
    </row>
    <row r="33" spans="2:11" x14ac:dyDescent="0.25">
      <c r="B33" s="290"/>
      <c r="C33" s="293"/>
      <c r="D33" s="111" t="s">
        <v>106</v>
      </c>
      <c r="E33" s="301"/>
      <c r="F33" s="133">
        <v>0.01</v>
      </c>
      <c r="G33" s="116">
        <v>100</v>
      </c>
      <c r="H33" s="134">
        <f t="shared" si="1"/>
        <v>0.01</v>
      </c>
      <c r="I33" s="272"/>
      <c r="J33" s="108" t="str">
        <f>IF(AND(G33&gt;=N6,G33&lt;=O6),N4,IF(AND(G33&gt;=P6,G33&lt;=Q6),P4,R4))</f>
        <v>SI 3</v>
      </c>
      <c r="K33" s="112" t="str">
        <f t="shared" si="0"/>
        <v>Advanced</v>
      </c>
    </row>
    <row r="34" spans="2:11" x14ac:dyDescent="0.25">
      <c r="B34" s="290"/>
      <c r="C34" s="293"/>
      <c r="D34" s="111" t="s">
        <v>107</v>
      </c>
      <c r="E34" s="301"/>
      <c r="F34" s="133">
        <v>0.01</v>
      </c>
      <c r="G34" s="116">
        <v>100</v>
      </c>
      <c r="H34" s="134">
        <f t="shared" si="1"/>
        <v>0.01</v>
      </c>
      <c r="I34" s="272"/>
      <c r="J34" s="108" t="str">
        <f>IF(AND(G34&gt;=N6,G34&lt;=O6),N4,IF(AND(G34&gt;=P6,G34&lt;=Q6),P4,R4))</f>
        <v>SI 3</v>
      </c>
      <c r="K34" s="112" t="str">
        <f t="shared" si="0"/>
        <v>Advanced</v>
      </c>
    </row>
    <row r="35" spans="2:11" x14ac:dyDescent="0.25">
      <c r="B35" s="290"/>
      <c r="C35" s="293"/>
      <c r="D35" s="111" t="s">
        <v>164</v>
      </c>
      <c r="E35" s="301"/>
      <c r="F35" s="133">
        <v>0.01</v>
      </c>
      <c r="G35" s="116">
        <v>100</v>
      </c>
      <c r="H35" s="134">
        <f t="shared" si="1"/>
        <v>0.01</v>
      </c>
      <c r="I35" s="272"/>
      <c r="J35" s="108" t="str">
        <f>IF(AND(G35&gt;=N6,G35&lt;=O6),N4,IF(AND(G35&gt;=P6,G35&lt;=Q6),P4,R4))</f>
        <v>SI 3</v>
      </c>
      <c r="K35" s="112" t="str">
        <f t="shared" si="0"/>
        <v>Advanced</v>
      </c>
    </row>
    <row r="36" spans="2:11" x14ac:dyDescent="0.25">
      <c r="B36" s="290"/>
      <c r="C36" s="283"/>
      <c r="D36" s="111" t="s">
        <v>168</v>
      </c>
      <c r="E36" s="301"/>
      <c r="F36" s="133">
        <v>0.05</v>
      </c>
      <c r="G36" s="116">
        <v>100</v>
      </c>
      <c r="H36" s="134">
        <f t="shared" si="1"/>
        <v>0.05</v>
      </c>
      <c r="I36" s="272"/>
      <c r="J36" s="108" t="str">
        <f>IF(AND(G36&gt;=N6,G36&lt;=O6),N4,IF(AND(G36&gt;=P6,G36&lt;=Q6),P4,R4))</f>
        <v>SI 3</v>
      </c>
      <c r="K36" s="112" t="str">
        <f t="shared" si="0"/>
        <v>Advanced</v>
      </c>
    </row>
    <row r="37" spans="2:11" ht="45" x14ac:dyDescent="0.25">
      <c r="B37" s="290"/>
      <c r="C37" s="284" t="s">
        <v>113</v>
      </c>
      <c r="D37" s="111" t="s">
        <v>129</v>
      </c>
      <c r="E37" s="301"/>
      <c r="F37" s="133">
        <v>0.02</v>
      </c>
      <c r="G37" s="117">
        <v>100</v>
      </c>
      <c r="H37" s="134">
        <f t="shared" si="1"/>
        <v>0.02</v>
      </c>
      <c r="I37" s="272"/>
      <c r="J37" s="108" t="str">
        <f>IF(AND(G37&gt;=N6,G37&lt;=O6),N4,IF(AND(G37&gt;=P6,G37&lt;=Q6),P4,R4))</f>
        <v>SI 3</v>
      </c>
      <c r="K37" s="112" t="str">
        <f t="shared" si="0"/>
        <v>Advanced</v>
      </c>
    </row>
    <row r="38" spans="2:11" ht="30" x14ac:dyDescent="0.25">
      <c r="B38" s="290"/>
      <c r="C38" s="284"/>
      <c r="D38" s="111" t="s">
        <v>127</v>
      </c>
      <c r="E38" s="301"/>
      <c r="F38" s="133">
        <v>0.03</v>
      </c>
      <c r="G38" s="117">
        <v>100</v>
      </c>
      <c r="H38" s="134">
        <f t="shared" si="1"/>
        <v>0.03</v>
      </c>
      <c r="I38" s="272"/>
      <c r="J38" s="108" t="str">
        <f>IF(AND(G38&gt;=N6,G38&lt;=O6),N4,IF(AND(G38&gt;=P6,G38&lt;=Q6),P4,R4))</f>
        <v>SI 3</v>
      </c>
      <c r="K38" s="112" t="str">
        <f t="shared" si="0"/>
        <v>Advanced</v>
      </c>
    </row>
    <row r="39" spans="2:11" x14ac:dyDescent="0.25">
      <c r="B39" s="290"/>
      <c r="C39" s="284"/>
      <c r="D39" s="111" t="s">
        <v>130</v>
      </c>
      <c r="E39" s="301"/>
      <c r="F39" s="133">
        <v>0.03</v>
      </c>
      <c r="G39" s="117">
        <v>100</v>
      </c>
      <c r="H39" s="134">
        <f t="shared" si="1"/>
        <v>0.03</v>
      </c>
      <c r="I39" s="272"/>
      <c r="J39" s="108" t="str">
        <f>IF(AND(G39&gt;=N6,G39&lt;=O6),N4,IF(AND(G39&gt;=P6,G39&lt;=Q6),P4,R4))</f>
        <v>SI 3</v>
      </c>
      <c r="K39" s="112" t="str">
        <f t="shared" si="0"/>
        <v>Advanced</v>
      </c>
    </row>
    <row r="40" spans="2:11" ht="30" x14ac:dyDescent="0.25">
      <c r="B40" s="290"/>
      <c r="C40" s="284"/>
      <c r="D40" s="111" t="s">
        <v>131</v>
      </c>
      <c r="E40" s="301"/>
      <c r="F40" s="133">
        <v>0.02</v>
      </c>
      <c r="G40" s="117">
        <v>100</v>
      </c>
      <c r="H40" s="134">
        <f t="shared" si="1"/>
        <v>0.02</v>
      </c>
      <c r="I40" s="272"/>
      <c r="J40" s="108" t="str">
        <f>IF(AND(G40&gt;=N6,G40&lt;=O6),N4,IF(AND(G40&gt;=P6,G40&lt;=Q6),P4,R4))</f>
        <v>SI 3</v>
      </c>
      <c r="K40" s="112" t="str">
        <f t="shared" si="0"/>
        <v>Advanced</v>
      </c>
    </row>
    <row r="41" spans="2:11" x14ac:dyDescent="0.25">
      <c r="B41" s="290"/>
      <c r="C41" s="284" t="s">
        <v>114</v>
      </c>
      <c r="D41" s="139" t="s">
        <v>119</v>
      </c>
      <c r="E41" s="301"/>
      <c r="F41" s="133">
        <v>0.03</v>
      </c>
      <c r="G41" s="117">
        <v>100</v>
      </c>
      <c r="H41" s="134">
        <f t="shared" si="1"/>
        <v>0.03</v>
      </c>
      <c r="I41" s="272"/>
      <c r="J41" s="108" t="str">
        <f>IF(AND(G41&gt;=N6,G41&lt;=O6),N4,IF(AND(G41&gt;=P6,G41&lt;=Q6),P4,R4))</f>
        <v>SI 3</v>
      </c>
      <c r="K41" s="112" t="str">
        <f t="shared" si="0"/>
        <v>Advanced</v>
      </c>
    </row>
    <row r="42" spans="2:11" ht="30" x14ac:dyDescent="0.25">
      <c r="B42" s="290"/>
      <c r="C42" s="284"/>
      <c r="D42" s="139" t="s">
        <v>128</v>
      </c>
      <c r="E42" s="301"/>
      <c r="F42" s="133">
        <v>0.02</v>
      </c>
      <c r="G42" s="117">
        <v>100</v>
      </c>
      <c r="H42" s="134">
        <f t="shared" si="1"/>
        <v>0.02</v>
      </c>
      <c r="I42" s="272"/>
      <c r="J42" s="108" t="str">
        <f>IF(AND(G42&gt;=N6,G42&lt;=O6),N4,IF(AND(G42&gt;=P6,G42&lt;=Q6),P4,R4))</f>
        <v>SI 3</v>
      </c>
      <c r="K42" s="112" t="str">
        <f t="shared" si="0"/>
        <v>Advanced</v>
      </c>
    </row>
    <row r="43" spans="2:11" x14ac:dyDescent="0.25">
      <c r="B43" s="290"/>
      <c r="C43" s="284"/>
      <c r="D43" s="139" t="s">
        <v>115</v>
      </c>
      <c r="E43" s="301"/>
      <c r="F43" s="133">
        <v>0.03</v>
      </c>
      <c r="G43" s="117">
        <v>100</v>
      </c>
      <c r="H43" s="134">
        <f t="shared" si="1"/>
        <v>0.03</v>
      </c>
      <c r="I43" s="272"/>
      <c r="J43" s="108" t="str">
        <f>IF(AND(G43&gt;=N6,G43&lt;=O6),N4,IF(AND(G43&gt;=P6,G43&lt;=Q6),P4,R4))</f>
        <v>SI 3</v>
      </c>
      <c r="K43" s="112" t="str">
        <f t="shared" si="0"/>
        <v>Advanced</v>
      </c>
    </row>
    <row r="44" spans="2:11" x14ac:dyDescent="0.25">
      <c r="B44" s="290"/>
      <c r="C44" s="284"/>
      <c r="D44" s="139" t="s">
        <v>116</v>
      </c>
      <c r="E44" s="301"/>
      <c r="F44" s="133">
        <v>0.02</v>
      </c>
      <c r="G44" s="117">
        <v>100</v>
      </c>
      <c r="H44" s="134">
        <f t="shared" si="1"/>
        <v>0.02</v>
      </c>
      <c r="I44" s="272"/>
      <c r="J44" s="108" t="str">
        <f>IF(AND(G44&gt;=N6,G44&lt;=O6),N4,IF(AND(G44&gt;=P6,G44&lt;=Q6),P4,R4))</f>
        <v>SI 3</v>
      </c>
      <c r="K44" s="112" t="str">
        <f t="shared" si="0"/>
        <v>Advanced</v>
      </c>
    </row>
    <row r="45" spans="2:11" x14ac:dyDescent="0.25">
      <c r="B45" s="291"/>
      <c r="C45" s="284"/>
      <c r="D45" s="139" t="s">
        <v>117</v>
      </c>
      <c r="E45" s="301"/>
      <c r="F45" s="135">
        <v>0.02</v>
      </c>
      <c r="G45" s="136">
        <v>100</v>
      </c>
      <c r="H45" s="137">
        <f t="shared" si="1"/>
        <v>0.02</v>
      </c>
      <c r="I45" s="272"/>
      <c r="J45" s="108" t="str">
        <f>IF(AND(G45&gt;=N6,G45&lt;=O6),N4,IF(AND(G45&gt;=P6,G45&lt;=Q6),P4,R4))</f>
        <v>SI 3</v>
      </c>
      <c r="K45" s="112" t="str">
        <f t="shared" si="0"/>
        <v>Advanced</v>
      </c>
    </row>
    <row r="46" spans="2:11" ht="21" x14ac:dyDescent="0.25">
      <c r="D46" s="141" t="s">
        <v>172</v>
      </c>
      <c r="E46" s="138">
        <f>SUM(E4:E45)</f>
        <v>1</v>
      </c>
      <c r="F46" s="138">
        <f>SUM(F4:F45)</f>
        <v>1.0000000000000007</v>
      </c>
      <c r="G46" s="175">
        <f>ROUND(SUM(G4:G45)/COUNT(G4:G45),0)</f>
        <v>100</v>
      </c>
      <c r="H46" s="140">
        <f>SUM(H4:H45)</f>
        <v>1.0000000000000007</v>
      </c>
      <c r="I46" s="140">
        <f>SUM(I4:I45)</f>
        <v>1.0000000000000002</v>
      </c>
    </row>
    <row r="48" spans="2:11" hidden="1" x14ac:dyDescent="0.25"/>
    <row r="49" spans="4:8" ht="15.75" hidden="1" x14ac:dyDescent="0.25">
      <c r="D49" s="100" t="s">
        <v>158</v>
      </c>
      <c r="E49" s="100"/>
      <c r="F49" s="100"/>
      <c r="G49" s="101">
        <f>SUM(G4:G24)/COUNT(G4:G24)</f>
        <v>100</v>
      </c>
      <c r="H49" s="142">
        <f>I46</f>
        <v>1.0000000000000002</v>
      </c>
    </row>
    <row r="50" spans="4:8" ht="15.75" hidden="1" x14ac:dyDescent="0.25">
      <c r="D50" s="71" t="s">
        <v>58</v>
      </c>
      <c r="E50" s="71"/>
      <c r="F50" s="71"/>
      <c r="G50" s="101" t="str">
        <f>IF(G49&lt;=$O$10,"Basic", IF(AND(G49&gt;=P9,G49&lt;=P10),"Intermediate", "Advanced"))</f>
        <v>Advanced</v>
      </c>
      <c r="H50" s="100"/>
    </row>
    <row r="51" spans="4:8" ht="15.75" hidden="1" x14ac:dyDescent="0.25">
      <c r="D51" s="100" t="s">
        <v>67</v>
      </c>
      <c r="E51" s="100"/>
      <c r="F51" s="100"/>
      <c r="G51" s="101">
        <f>SUM(G4:G6)/COUNT(G4:G6)</f>
        <v>100</v>
      </c>
      <c r="H51" s="142">
        <f>I4</f>
        <v>0.1</v>
      </c>
    </row>
    <row r="52" spans="4:8" ht="15.75" hidden="1" x14ac:dyDescent="0.25">
      <c r="D52" s="71" t="s">
        <v>58</v>
      </c>
      <c r="E52" s="71"/>
      <c r="F52" s="71"/>
      <c r="G52" s="101" t="str">
        <f>IF(G51&lt;=$O$10,"Basic", IF(AND(G51&gt;=P9,G51&lt;=P10),"Intermediate", "Advanced"))</f>
        <v>Advanced</v>
      </c>
      <c r="H52" s="100"/>
    </row>
    <row r="53" spans="4:8" hidden="1" x14ac:dyDescent="0.25">
      <c r="D53" s="100" t="s">
        <v>68</v>
      </c>
      <c r="E53" s="100"/>
      <c r="F53" s="100"/>
      <c r="G53" s="102">
        <f>SUM(G7:G10)/COUNT(G7:G10)</f>
        <v>100</v>
      </c>
      <c r="H53" s="142">
        <f>I7</f>
        <v>0.1</v>
      </c>
    </row>
    <row r="54" spans="4:8" hidden="1" x14ac:dyDescent="0.25">
      <c r="D54" s="71" t="s">
        <v>58</v>
      </c>
      <c r="E54" s="71"/>
      <c r="F54" s="71"/>
      <c r="G54" s="102" t="str">
        <f>IF(G53&lt;=$O$10,"Basic", IF(AND(G53&gt;=P9,G53&lt;=P10),"Intermediate", "Advanced"))</f>
        <v>Advanced</v>
      </c>
      <c r="H54" s="100"/>
    </row>
    <row r="55" spans="4:8" hidden="1" x14ac:dyDescent="0.25">
      <c r="D55" s="100" t="s">
        <v>159</v>
      </c>
      <c r="E55" s="100"/>
      <c r="F55" s="100"/>
      <c r="G55" s="102">
        <f>SUM(G11:G12)/COUNT(G11:G12)</f>
        <v>100</v>
      </c>
      <c r="H55" s="142">
        <f>I11</f>
        <v>0.1</v>
      </c>
    </row>
    <row r="56" spans="4:8" hidden="1" x14ac:dyDescent="0.25">
      <c r="D56" s="71" t="s">
        <v>58</v>
      </c>
      <c r="E56" s="71"/>
      <c r="F56" s="71"/>
      <c r="G56" s="102" t="str">
        <f>IF(G55&lt;=$O$10,"Basic", IF(AND(G55&gt;=P9,G55&lt;=P10),"Intermediate", "Advanced"))</f>
        <v>Advanced</v>
      </c>
      <c r="H56" s="100"/>
    </row>
    <row r="57" spans="4:8" hidden="1" x14ac:dyDescent="0.25">
      <c r="D57" s="100" t="s">
        <v>161</v>
      </c>
      <c r="E57" s="100"/>
      <c r="F57" s="100"/>
      <c r="G57" s="102">
        <f>SUM(G13:G17)/COUNT(G13:G17)</f>
        <v>100</v>
      </c>
      <c r="H57" s="142">
        <f>I13</f>
        <v>0.1</v>
      </c>
    </row>
    <row r="58" spans="4:8" hidden="1" x14ac:dyDescent="0.25">
      <c r="D58" s="71" t="s">
        <v>58</v>
      </c>
      <c r="E58" s="71"/>
      <c r="F58" s="71"/>
      <c r="G58" s="102" t="str">
        <f>IF(G57&lt;=$O$10,"Basic", IF(AND(G57&gt;=P11,G57&lt;=P12),"Intermediate", "Advanced"))</f>
        <v>Advanced</v>
      </c>
      <c r="H58" s="100"/>
    </row>
    <row r="59" spans="4:8" hidden="1" x14ac:dyDescent="0.25">
      <c r="D59" s="100" t="s">
        <v>167</v>
      </c>
      <c r="E59" s="100"/>
      <c r="F59" s="100"/>
      <c r="G59" s="102">
        <f>SUM(G18:G24)/COUNT(G18:G24)</f>
        <v>100</v>
      </c>
      <c r="H59" s="142">
        <f>I18</f>
        <v>9.9999999999999992E-2</v>
      </c>
    </row>
    <row r="60" spans="4:8" hidden="1" x14ac:dyDescent="0.25">
      <c r="D60" s="71" t="s">
        <v>58</v>
      </c>
      <c r="E60" s="71"/>
      <c r="F60" s="71"/>
      <c r="G60" s="102" t="str">
        <f>IF(G59&lt;=$O$10,"Basic", IF(AND(G59&gt;=P13,G59&lt;=P14),"Intermediate", "Advanced"))</f>
        <v>Advanced</v>
      </c>
      <c r="H60" s="100"/>
    </row>
    <row r="61" spans="4:8" hidden="1" x14ac:dyDescent="0.25">
      <c r="D61" s="100" t="s">
        <v>174</v>
      </c>
      <c r="E61" s="100"/>
      <c r="F61" s="100"/>
      <c r="G61" s="102">
        <f>SUM(G25:G45)/COUNT(G25:G45)</f>
        <v>100</v>
      </c>
      <c r="H61" s="142">
        <f>I25</f>
        <v>0.50000000000000022</v>
      </c>
    </row>
    <row r="62" spans="4:8" hidden="1" x14ac:dyDescent="0.25">
      <c r="D62" s="71" t="s">
        <v>58</v>
      </c>
      <c r="E62" s="71"/>
      <c r="F62" s="71"/>
      <c r="G62" s="102" t="str">
        <f>IF(G61&lt;=$O$10,"Basic", IF(AND(G61&gt;=P15,G61&lt;=P16),"Intermediate", "Advanced"))</f>
        <v>Advanced</v>
      </c>
      <c r="H62" s="100"/>
    </row>
    <row r="63" spans="4:8" hidden="1" x14ac:dyDescent="0.25"/>
    <row r="64" spans="4:8" hidden="1" x14ac:dyDescent="0.25"/>
  </sheetData>
  <sheetProtection sheet="1" objects="1" scenarios="1" selectLockedCells="1"/>
  <mergeCells count="38">
    <mergeCell ref="B25:B45"/>
    <mergeCell ref="C25:C36"/>
    <mergeCell ref="E25:E45"/>
    <mergeCell ref="I25:I45"/>
    <mergeCell ref="C37:C40"/>
    <mergeCell ref="C41:C45"/>
    <mergeCell ref="B13:B17"/>
    <mergeCell ref="C13:C17"/>
    <mergeCell ref="E13:E17"/>
    <mergeCell ref="I13:I17"/>
    <mergeCell ref="B18:B24"/>
    <mergeCell ref="C18:C20"/>
    <mergeCell ref="E18:E24"/>
    <mergeCell ref="I18:I24"/>
    <mergeCell ref="C21:C24"/>
    <mergeCell ref="R7:S7"/>
    <mergeCell ref="B11:B12"/>
    <mergeCell ref="C11:C12"/>
    <mergeCell ref="E11:E12"/>
    <mergeCell ref="I11:I12"/>
    <mergeCell ref="M11:M12"/>
    <mergeCell ref="N11:N12"/>
    <mergeCell ref="B7:B10"/>
    <mergeCell ref="C7:C10"/>
    <mergeCell ref="E7:E10"/>
    <mergeCell ref="I7:I10"/>
    <mergeCell ref="N7:O7"/>
    <mergeCell ref="P7:Q7"/>
    <mergeCell ref="C2:D2"/>
    <mergeCell ref="I2:J2"/>
    <mergeCell ref="N3:S3"/>
    <mergeCell ref="B4:B6"/>
    <mergeCell ref="C4:C6"/>
    <mergeCell ref="E4:E6"/>
    <mergeCell ref="I4:I6"/>
    <mergeCell ref="N4:O4"/>
    <mergeCell ref="P4:Q4"/>
    <mergeCell ref="R4:S4"/>
  </mergeCells>
  <dataValidations count="1">
    <dataValidation type="whole" allowBlank="1" showInputMessage="1" showErrorMessage="1" promptTitle="What to enter?" prompt="This cell allow only whole numbers from 0 to 100. Based on the value Skill Index &amp; Skill Level will be computed." sqref="G4:G45">
      <formula1>0</formula1>
      <formula2>100</formula2>
    </dataValidation>
  </dataValidation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64"/>
  <sheetViews>
    <sheetView workbookViewId="0">
      <selection activeCell="G5" sqref="G5"/>
    </sheetView>
  </sheetViews>
  <sheetFormatPr defaultRowHeight="15" x14ac:dyDescent="0.25"/>
  <cols>
    <col min="1" max="1" width="1.7109375" style="59" customWidth="1"/>
    <col min="2" max="2" width="20.140625" style="59" bestFit="1" customWidth="1"/>
    <col min="3" max="3" width="29" style="59" customWidth="1"/>
    <col min="4" max="4" width="35.42578125" style="59" customWidth="1"/>
    <col min="5" max="5" width="10.5703125" style="59" customWidth="1"/>
    <col min="6" max="6" width="11.140625" style="59" bestFit="1" customWidth="1"/>
    <col min="7" max="7" width="12.85546875" style="59" bestFit="1" customWidth="1"/>
    <col min="8" max="9" width="12.7109375" style="59" customWidth="1"/>
    <col min="10" max="10" width="18.28515625" style="59" bestFit="1" customWidth="1"/>
    <col min="11" max="11" width="19.140625" style="59" bestFit="1" customWidth="1"/>
    <col min="12" max="12" width="3" style="59" customWidth="1"/>
    <col min="13" max="13" width="2.7109375" style="59" customWidth="1"/>
    <col min="14" max="14" width="10" style="59" hidden="1" customWidth="1"/>
    <col min="15" max="15" width="7.140625" style="59" hidden="1" customWidth="1"/>
    <col min="16" max="16" width="7.28515625" style="59" hidden="1" customWidth="1"/>
    <col min="17" max="17" width="7.42578125" style="59" hidden="1" customWidth="1"/>
    <col min="18" max="18" width="9.42578125" style="59" hidden="1" customWidth="1"/>
    <col min="19" max="19" width="8.42578125" style="59" hidden="1" customWidth="1"/>
    <col min="20" max="20" width="11.85546875" style="59" hidden="1" customWidth="1"/>
    <col min="21" max="21" width="13.7109375" style="59" hidden="1" customWidth="1"/>
    <col min="22" max="22" width="61.5703125" style="59" hidden="1" customWidth="1"/>
    <col min="23" max="23" width="13.28515625" style="59" hidden="1" customWidth="1"/>
    <col min="24" max="261" width="9.140625" style="59"/>
    <col min="262" max="262" width="1.7109375" style="59" customWidth="1"/>
    <col min="263" max="263" width="29" style="59" bestFit="1" customWidth="1"/>
    <col min="264" max="264" width="11.28515625" style="59" customWidth="1"/>
    <col min="265" max="265" width="10.140625" style="59" customWidth="1"/>
    <col min="266" max="266" width="10.42578125" style="59" customWidth="1"/>
    <col min="267" max="267" width="53" style="59" customWidth="1"/>
    <col min="268" max="268" width="3" style="59" customWidth="1"/>
    <col min="269" max="269" width="2.7109375" style="59" customWidth="1"/>
    <col min="270" max="270" width="10" style="59" customWidth="1"/>
    <col min="271" max="271" width="7.140625" style="59" customWidth="1"/>
    <col min="272" max="272" width="7.28515625" style="59" customWidth="1"/>
    <col min="273" max="273" width="7.42578125" style="59" customWidth="1"/>
    <col min="274" max="274" width="9.42578125" style="59" customWidth="1"/>
    <col min="275" max="275" width="8.42578125" style="59" customWidth="1"/>
    <col min="276" max="276" width="11.85546875" style="59" customWidth="1"/>
    <col min="277" max="277" width="13.7109375" style="59" customWidth="1"/>
    <col min="278" max="278" width="61.5703125" style="59" customWidth="1"/>
    <col min="279" max="279" width="13.28515625" style="59" customWidth="1"/>
    <col min="280" max="517" width="9.140625" style="59"/>
    <col min="518" max="518" width="1.7109375" style="59" customWidth="1"/>
    <col min="519" max="519" width="29" style="59" bestFit="1" customWidth="1"/>
    <col min="520" max="520" width="11.28515625" style="59" customWidth="1"/>
    <col min="521" max="521" width="10.140625" style="59" customWidth="1"/>
    <col min="522" max="522" width="10.42578125" style="59" customWidth="1"/>
    <col min="523" max="523" width="53" style="59" customWidth="1"/>
    <col min="524" max="524" width="3" style="59" customWidth="1"/>
    <col min="525" max="525" width="2.7109375" style="59" customWidth="1"/>
    <col min="526" max="526" width="10" style="59" customWidth="1"/>
    <col min="527" max="527" width="7.140625" style="59" customWidth="1"/>
    <col min="528" max="528" width="7.28515625" style="59" customWidth="1"/>
    <col min="529" max="529" width="7.42578125" style="59" customWidth="1"/>
    <col min="530" max="530" width="9.42578125" style="59" customWidth="1"/>
    <col min="531" max="531" width="8.42578125" style="59" customWidth="1"/>
    <col min="532" max="532" width="11.85546875" style="59" customWidth="1"/>
    <col min="533" max="533" width="13.7109375" style="59" customWidth="1"/>
    <col min="534" max="534" width="61.5703125" style="59" customWidth="1"/>
    <col min="535" max="535" width="13.28515625" style="59" customWidth="1"/>
    <col min="536" max="773" width="9.140625" style="59"/>
    <col min="774" max="774" width="1.7109375" style="59" customWidth="1"/>
    <col min="775" max="775" width="29" style="59" bestFit="1" customWidth="1"/>
    <col min="776" max="776" width="11.28515625" style="59" customWidth="1"/>
    <col min="777" max="777" width="10.140625" style="59" customWidth="1"/>
    <col min="778" max="778" width="10.42578125" style="59" customWidth="1"/>
    <col min="779" max="779" width="53" style="59" customWidth="1"/>
    <col min="780" max="780" width="3" style="59" customWidth="1"/>
    <col min="781" max="781" width="2.7109375" style="59" customWidth="1"/>
    <col min="782" max="782" width="10" style="59" customWidth="1"/>
    <col min="783" max="783" width="7.140625" style="59" customWidth="1"/>
    <col min="784" max="784" width="7.28515625" style="59" customWidth="1"/>
    <col min="785" max="785" width="7.42578125" style="59" customWidth="1"/>
    <col min="786" max="786" width="9.42578125" style="59" customWidth="1"/>
    <col min="787" max="787" width="8.42578125" style="59" customWidth="1"/>
    <col min="788" max="788" width="11.85546875" style="59" customWidth="1"/>
    <col min="789" max="789" width="13.7109375" style="59" customWidth="1"/>
    <col min="790" max="790" width="61.5703125" style="59" customWidth="1"/>
    <col min="791" max="791" width="13.28515625" style="59" customWidth="1"/>
    <col min="792" max="1029" width="9.140625" style="59"/>
    <col min="1030" max="1030" width="1.7109375" style="59" customWidth="1"/>
    <col min="1031" max="1031" width="29" style="59" bestFit="1" customWidth="1"/>
    <col min="1032" max="1032" width="11.28515625" style="59" customWidth="1"/>
    <col min="1033" max="1033" width="10.140625" style="59" customWidth="1"/>
    <col min="1034" max="1034" width="10.42578125" style="59" customWidth="1"/>
    <col min="1035" max="1035" width="53" style="59" customWidth="1"/>
    <col min="1036" max="1036" width="3" style="59" customWidth="1"/>
    <col min="1037" max="1037" width="2.7109375" style="59" customWidth="1"/>
    <col min="1038" max="1038" width="10" style="59" customWidth="1"/>
    <col min="1039" max="1039" width="7.140625" style="59" customWidth="1"/>
    <col min="1040" max="1040" width="7.28515625" style="59" customWidth="1"/>
    <col min="1041" max="1041" width="7.42578125" style="59" customWidth="1"/>
    <col min="1042" max="1042" width="9.42578125" style="59" customWidth="1"/>
    <col min="1043" max="1043" width="8.42578125" style="59" customWidth="1"/>
    <col min="1044" max="1044" width="11.85546875" style="59" customWidth="1"/>
    <col min="1045" max="1045" width="13.7109375" style="59" customWidth="1"/>
    <col min="1046" max="1046" width="61.5703125" style="59" customWidth="1"/>
    <col min="1047" max="1047" width="13.28515625" style="59" customWidth="1"/>
    <col min="1048" max="1285" width="9.140625" style="59"/>
    <col min="1286" max="1286" width="1.7109375" style="59" customWidth="1"/>
    <col min="1287" max="1287" width="29" style="59" bestFit="1" customWidth="1"/>
    <col min="1288" max="1288" width="11.28515625" style="59" customWidth="1"/>
    <col min="1289" max="1289" width="10.140625" style="59" customWidth="1"/>
    <col min="1290" max="1290" width="10.42578125" style="59" customWidth="1"/>
    <col min="1291" max="1291" width="53" style="59" customWidth="1"/>
    <col min="1292" max="1292" width="3" style="59" customWidth="1"/>
    <col min="1293" max="1293" width="2.7109375" style="59" customWidth="1"/>
    <col min="1294" max="1294" width="10" style="59" customWidth="1"/>
    <col min="1295" max="1295" width="7.140625" style="59" customWidth="1"/>
    <col min="1296" max="1296" width="7.28515625" style="59" customWidth="1"/>
    <col min="1297" max="1297" width="7.42578125" style="59" customWidth="1"/>
    <col min="1298" max="1298" width="9.42578125" style="59" customWidth="1"/>
    <col min="1299" max="1299" width="8.42578125" style="59" customWidth="1"/>
    <col min="1300" max="1300" width="11.85546875" style="59" customWidth="1"/>
    <col min="1301" max="1301" width="13.7109375" style="59" customWidth="1"/>
    <col min="1302" max="1302" width="61.5703125" style="59" customWidth="1"/>
    <col min="1303" max="1303" width="13.28515625" style="59" customWidth="1"/>
    <col min="1304" max="1541" width="9.140625" style="59"/>
    <col min="1542" max="1542" width="1.7109375" style="59" customWidth="1"/>
    <col min="1543" max="1543" width="29" style="59" bestFit="1" customWidth="1"/>
    <col min="1544" max="1544" width="11.28515625" style="59" customWidth="1"/>
    <col min="1545" max="1545" width="10.140625" style="59" customWidth="1"/>
    <col min="1546" max="1546" width="10.42578125" style="59" customWidth="1"/>
    <col min="1547" max="1547" width="53" style="59" customWidth="1"/>
    <col min="1548" max="1548" width="3" style="59" customWidth="1"/>
    <col min="1549" max="1549" width="2.7109375" style="59" customWidth="1"/>
    <col min="1550" max="1550" width="10" style="59" customWidth="1"/>
    <col min="1551" max="1551" width="7.140625" style="59" customWidth="1"/>
    <col min="1552" max="1552" width="7.28515625" style="59" customWidth="1"/>
    <col min="1553" max="1553" width="7.42578125" style="59" customWidth="1"/>
    <col min="1554" max="1554" width="9.42578125" style="59" customWidth="1"/>
    <col min="1555" max="1555" width="8.42578125" style="59" customWidth="1"/>
    <col min="1556" max="1556" width="11.85546875" style="59" customWidth="1"/>
    <col min="1557" max="1557" width="13.7109375" style="59" customWidth="1"/>
    <col min="1558" max="1558" width="61.5703125" style="59" customWidth="1"/>
    <col min="1559" max="1559" width="13.28515625" style="59" customWidth="1"/>
    <col min="1560" max="1797" width="9.140625" style="59"/>
    <col min="1798" max="1798" width="1.7109375" style="59" customWidth="1"/>
    <col min="1799" max="1799" width="29" style="59" bestFit="1" customWidth="1"/>
    <col min="1800" max="1800" width="11.28515625" style="59" customWidth="1"/>
    <col min="1801" max="1801" width="10.140625" style="59" customWidth="1"/>
    <col min="1802" max="1802" width="10.42578125" style="59" customWidth="1"/>
    <col min="1803" max="1803" width="53" style="59" customWidth="1"/>
    <col min="1804" max="1804" width="3" style="59" customWidth="1"/>
    <col min="1805" max="1805" width="2.7109375" style="59" customWidth="1"/>
    <col min="1806" max="1806" width="10" style="59" customWidth="1"/>
    <col min="1807" max="1807" width="7.140625" style="59" customWidth="1"/>
    <col min="1808" max="1808" width="7.28515625" style="59" customWidth="1"/>
    <col min="1809" max="1809" width="7.42578125" style="59" customWidth="1"/>
    <col min="1810" max="1810" width="9.42578125" style="59" customWidth="1"/>
    <col min="1811" max="1811" width="8.42578125" style="59" customWidth="1"/>
    <col min="1812" max="1812" width="11.85546875" style="59" customWidth="1"/>
    <col min="1813" max="1813" width="13.7109375" style="59" customWidth="1"/>
    <col min="1814" max="1814" width="61.5703125" style="59" customWidth="1"/>
    <col min="1815" max="1815" width="13.28515625" style="59" customWidth="1"/>
    <col min="1816" max="2053" width="9.140625" style="59"/>
    <col min="2054" max="2054" width="1.7109375" style="59" customWidth="1"/>
    <col min="2055" max="2055" width="29" style="59" bestFit="1" customWidth="1"/>
    <col min="2056" max="2056" width="11.28515625" style="59" customWidth="1"/>
    <col min="2057" max="2057" width="10.140625" style="59" customWidth="1"/>
    <col min="2058" max="2058" width="10.42578125" style="59" customWidth="1"/>
    <col min="2059" max="2059" width="53" style="59" customWidth="1"/>
    <col min="2060" max="2060" width="3" style="59" customWidth="1"/>
    <col min="2061" max="2061" width="2.7109375" style="59" customWidth="1"/>
    <col min="2062" max="2062" width="10" style="59" customWidth="1"/>
    <col min="2063" max="2063" width="7.140625" style="59" customWidth="1"/>
    <col min="2064" max="2064" width="7.28515625" style="59" customWidth="1"/>
    <col min="2065" max="2065" width="7.42578125" style="59" customWidth="1"/>
    <col min="2066" max="2066" width="9.42578125" style="59" customWidth="1"/>
    <col min="2067" max="2067" width="8.42578125" style="59" customWidth="1"/>
    <col min="2068" max="2068" width="11.85546875" style="59" customWidth="1"/>
    <col min="2069" max="2069" width="13.7109375" style="59" customWidth="1"/>
    <col min="2070" max="2070" width="61.5703125" style="59" customWidth="1"/>
    <col min="2071" max="2071" width="13.28515625" style="59" customWidth="1"/>
    <col min="2072" max="2309" width="9.140625" style="59"/>
    <col min="2310" max="2310" width="1.7109375" style="59" customWidth="1"/>
    <col min="2311" max="2311" width="29" style="59" bestFit="1" customWidth="1"/>
    <col min="2312" max="2312" width="11.28515625" style="59" customWidth="1"/>
    <col min="2313" max="2313" width="10.140625" style="59" customWidth="1"/>
    <col min="2314" max="2314" width="10.42578125" style="59" customWidth="1"/>
    <col min="2315" max="2315" width="53" style="59" customWidth="1"/>
    <col min="2316" max="2316" width="3" style="59" customWidth="1"/>
    <col min="2317" max="2317" width="2.7109375" style="59" customWidth="1"/>
    <col min="2318" max="2318" width="10" style="59" customWidth="1"/>
    <col min="2319" max="2319" width="7.140625" style="59" customWidth="1"/>
    <col min="2320" max="2320" width="7.28515625" style="59" customWidth="1"/>
    <col min="2321" max="2321" width="7.42578125" style="59" customWidth="1"/>
    <col min="2322" max="2322" width="9.42578125" style="59" customWidth="1"/>
    <col min="2323" max="2323" width="8.42578125" style="59" customWidth="1"/>
    <col min="2324" max="2324" width="11.85546875" style="59" customWidth="1"/>
    <col min="2325" max="2325" width="13.7109375" style="59" customWidth="1"/>
    <col min="2326" max="2326" width="61.5703125" style="59" customWidth="1"/>
    <col min="2327" max="2327" width="13.28515625" style="59" customWidth="1"/>
    <col min="2328" max="2565" width="9.140625" style="59"/>
    <col min="2566" max="2566" width="1.7109375" style="59" customWidth="1"/>
    <col min="2567" max="2567" width="29" style="59" bestFit="1" customWidth="1"/>
    <col min="2568" max="2568" width="11.28515625" style="59" customWidth="1"/>
    <col min="2569" max="2569" width="10.140625" style="59" customWidth="1"/>
    <col min="2570" max="2570" width="10.42578125" style="59" customWidth="1"/>
    <col min="2571" max="2571" width="53" style="59" customWidth="1"/>
    <col min="2572" max="2572" width="3" style="59" customWidth="1"/>
    <col min="2573" max="2573" width="2.7109375" style="59" customWidth="1"/>
    <col min="2574" max="2574" width="10" style="59" customWidth="1"/>
    <col min="2575" max="2575" width="7.140625" style="59" customWidth="1"/>
    <col min="2576" max="2576" width="7.28515625" style="59" customWidth="1"/>
    <col min="2577" max="2577" width="7.42578125" style="59" customWidth="1"/>
    <col min="2578" max="2578" width="9.42578125" style="59" customWidth="1"/>
    <col min="2579" max="2579" width="8.42578125" style="59" customWidth="1"/>
    <col min="2580" max="2580" width="11.85546875" style="59" customWidth="1"/>
    <col min="2581" max="2581" width="13.7109375" style="59" customWidth="1"/>
    <col min="2582" max="2582" width="61.5703125" style="59" customWidth="1"/>
    <col min="2583" max="2583" width="13.28515625" style="59" customWidth="1"/>
    <col min="2584" max="2821" width="9.140625" style="59"/>
    <col min="2822" max="2822" width="1.7109375" style="59" customWidth="1"/>
    <col min="2823" max="2823" width="29" style="59" bestFit="1" customWidth="1"/>
    <col min="2824" max="2824" width="11.28515625" style="59" customWidth="1"/>
    <col min="2825" max="2825" width="10.140625" style="59" customWidth="1"/>
    <col min="2826" max="2826" width="10.42578125" style="59" customWidth="1"/>
    <col min="2827" max="2827" width="53" style="59" customWidth="1"/>
    <col min="2828" max="2828" width="3" style="59" customWidth="1"/>
    <col min="2829" max="2829" width="2.7109375" style="59" customWidth="1"/>
    <col min="2830" max="2830" width="10" style="59" customWidth="1"/>
    <col min="2831" max="2831" width="7.140625" style="59" customWidth="1"/>
    <col min="2832" max="2832" width="7.28515625" style="59" customWidth="1"/>
    <col min="2833" max="2833" width="7.42578125" style="59" customWidth="1"/>
    <col min="2834" max="2834" width="9.42578125" style="59" customWidth="1"/>
    <col min="2835" max="2835" width="8.42578125" style="59" customWidth="1"/>
    <col min="2836" max="2836" width="11.85546875" style="59" customWidth="1"/>
    <col min="2837" max="2837" width="13.7109375" style="59" customWidth="1"/>
    <col min="2838" max="2838" width="61.5703125" style="59" customWidth="1"/>
    <col min="2839" max="2839" width="13.28515625" style="59" customWidth="1"/>
    <col min="2840" max="3077" width="9.140625" style="59"/>
    <col min="3078" max="3078" width="1.7109375" style="59" customWidth="1"/>
    <col min="3079" max="3079" width="29" style="59" bestFit="1" customWidth="1"/>
    <col min="3080" max="3080" width="11.28515625" style="59" customWidth="1"/>
    <col min="3081" max="3081" width="10.140625" style="59" customWidth="1"/>
    <col min="3082" max="3082" width="10.42578125" style="59" customWidth="1"/>
    <col min="3083" max="3083" width="53" style="59" customWidth="1"/>
    <col min="3084" max="3084" width="3" style="59" customWidth="1"/>
    <col min="3085" max="3085" width="2.7109375" style="59" customWidth="1"/>
    <col min="3086" max="3086" width="10" style="59" customWidth="1"/>
    <col min="3087" max="3087" width="7.140625" style="59" customWidth="1"/>
    <col min="3088" max="3088" width="7.28515625" style="59" customWidth="1"/>
    <col min="3089" max="3089" width="7.42578125" style="59" customWidth="1"/>
    <col min="3090" max="3090" width="9.42578125" style="59" customWidth="1"/>
    <col min="3091" max="3091" width="8.42578125" style="59" customWidth="1"/>
    <col min="3092" max="3092" width="11.85546875" style="59" customWidth="1"/>
    <col min="3093" max="3093" width="13.7109375" style="59" customWidth="1"/>
    <col min="3094" max="3094" width="61.5703125" style="59" customWidth="1"/>
    <col min="3095" max="3095" width="13.28515625" style="59" customWidth="1"/>
    <col min="3096" max="3333" width="9.140625" style="59"/>
    <col min="3334" max="3334" width="1.7109375" style="59" customWidth="1"/>
    <col min="3335" max="3335" width="29" style="59" bestFit="1" customWidth="1"/>
    <col min="3336" max="3336" width="11.28515625" style="59" customWidth="1"/>
    <col min="3337" max="3337" width="10.140625" style="59" customWidth="1"/>
    <col min="3338" max="3338" width="10.42578125" style="59" customWidth="1"/>
    <col min="3339" max="3339" width="53" style="59" customWidth="1"/>
    <col min="3340" max="3340" width="3" style="59" customWidth="1"/>
    <col min="3341" max="3341" width="2.7109375" style="59" customWidth="1"/>
    <col min="3342" max="3342" width="10" style="59" customWidth="1"/>
    <col min="3343" max="3343" width="7.140625" style="59" customWidth="1"/>
    <col min="3344" max="3344" width="7.28515625" style="59" customWidth="1"/>
    <col min="3345" max="3345" width="7.42578125" style="59" customWidth="1"/>
    <col min="3346" max="3346" width="9.42578125" style="59" customWidth="1"/>
    <col min="3347" max="3347" width="8.42578125" style="59" customWidth="1"/>
    <col min="3348" max="3348" width="11.85546875" style="59" customWidth="1"/>
    <col min="3349" max="3349" width="13.7109375" style="59" customWidth="1"/>
    <col min="3350" max="3350" width="61.5703125" style="59" customWidth="1"/>
    <col min="3351" max="3351" width="13.28515625" style="59" customWidth="1"/>
    <col min="3352" max="3589" width="9.140625" style="59"/>
    <col min="3590" max="3590" width="1.7109375" style="59" customWidth="1"/>
    <col min="3591" max="3591" width="29" style="59" bestFit="1" customWidth="1"/>
    <col min="3592" max="3592" width="11.28515625" style="59" customWidth="1"/>
    <col min="3593" max="3593" width="10.140625" style="59" customWidth="1"/>
    <col min="3594" max="3594" width="10.42578125" style="59" customWidth="1"/>
    <col min="3595" max="3595" width="53" style="59" customWidth="1"/>
    <col min="3596" max="3596" width="3" style="59" customWidth="1"/>
    <col min="3597" max="3597" width="2.7109375" style="59" customWidth="1"/>
    <col min="3598" max="3598" width="10" style="59" customWidth="1"/>
    <col min="3599" max="3599" width="7.140625" style="59" customWidth="1"/>
    <col min="3600" max="3600" width="7.28515625" style="59" customWidth="1"/>
    <col min="3601" max="3601" width="7.42578125" style="59" customWidth="1"/>
    <col min="3602" max="3602" width="9.42578125" style="59" customWidth="1"/>
    <col min="3603" max="3603" width="8.42578125" style="59" customWidth="1"/>
    <col min="3604" max="3604" width="11.85546875" style="59" customWidth="1"/>
    <col min="3605" max="3605" width="13.7109375" style="59" customWidth="1"/>
    <col min="3606" max="3606" width="61.5703125" style="59" customWidth="1"/>
    <col min="3607" max="3607" width="13.28515625" style="59" customWidth="1"/>
    <col min="3608" max="3845" width="9.140625" style="59"/>
    <col min="3846" max="3846" width="1.7109375" style="59" customWidth="1"/>
    <col min="3847" max="3847" width="29" style="59" bestFit="1" customWidth="1"/>
    <col min="3848" max="3848" width="11.28515625" style="59" customWidth="1"/>
    <col min="3849" max="3849" width="10.140625" style="59" customWidth="1"/>
    <col min="3850" max="3850" width="10.42578125" style="59" customWidth="1"/>
    <col min="3851" max="3851" width="53" style="59" customWidth="1"/>
    <col min="3852" max="3852" width="3" style="59" customWidth="1"/>
    <col min="3853" max="3853" width="2.7109375" style="59" customWidth="1"/>
    <col min="3854" max="3854" width="10" style="59" customWidth="1"/>
    <col min="3855" max="3855" width="7.140625" style="59" customWidth="1"/>
    <col min="3856" max="3856" width="7.28515625" style="59" customWidth="1"/>
    <col min="3857" max="3857" width="7.42578125" style="59" customWidth="1"/>
    <col min="3858" max="3858" width="9.42578125" style="59" customWidth="1"/>
    <col min="3859" max="3859" width="8.42578125" style="59" customWidth="1"/>
    <col min="3860" max="3860" width="11.85546875" style="59" customWidth="1"/>
    <col min="3861" max="3861" width="13.7109375" style="59" customWidth="1"/>
    <col min="3862" max="3862" width="61.5703125" style="59" customWidth="1"/>
    <col min="3863" max="3863" width="13.28515625" style="59" customWidth="1"/>
    <col min="3864" max="4101" width="9.140625" style="59"/>
    <col min="4102" max="4102" width="1.7109375" style="59" customWidth="1"/>
    <col min="4103" max="4103" width="29" style="59" bestFit="1" customWidth="1"/>
    <col min="4104" max="4104" width="11.28515625" style="59" customWidth="1"/>
    <col min="4105" max="4105" width="10.140625" style="59" customWidth="1"/>
    <col min="4106" max="4106" width="10.42578125" style="59" customWidth="1"/>
    <col min="4107" max="4107" width="53" style="59" customWidth="1"/>
    <col min="4108" max="4108" width="3" style="59" customWidth="1"/>
    <col min="4109" max="4109" width="2.7109375" style="59" customWidth="1"/>
    <col min="4110" max="4110" width="10" style="59" customWidth="1"/>
    <col min="4111" max="4111" width="7.140625" style="59" customWidth="1"/>
    <col min="4112" max="4112" width="7.28515625" style="59" customWidth="1"/>
    <col min="4113" max="4113" width="7.42578125" style="59" customWidth="1"/>
    <col min="4114" max="4114" width="9.42578125" style="59" customWidth="1"/>
    <col min="4115" max="4115" width="8.42578125" style="59" customWidth="1"/>
    <col min="4116" max="4116" width="11.85546875" style="59" customWidth="1"/>
    <col min="4117" max="4117" width="13.7109375" style="59" customWidth="1"/>
    <col min="4118" max="4118" width="61.5703125" style="59" customWidth="1"/>
    <col min="4119" max="4119" width="13.28515625" style="59" customWidth="1"/>
    <col min="4120" max="4357" width="9.140625" style="59"/>
    <col min="4358" max="4358" width="1.7109375" style="59" customWidth="1"/>
    <col min="4359" max="4359" width="29" style="59" bestFit="1" customWidth="1"/>
    <col min="4360" max="4360" width="11.28515625" style="59" customWidth="1"/>
    <col min="4361" max="4361" width="10.140625" style="59" customWidth="1"/>
    <col min="4362" max="4362" width="10.42578125" style="59" customWidth="1"/>
    <col min="4363" max="4363" width="53" style="59" customWidth="1"/>
    <col min="4364" max="4364" width="3" style="59" customWidth="1"/>
    <col min="4365" max="4365" width="2.7109375" style="59" customWidth="1"/>
    <col min="4366" max="4366" width="10" style="59" customWidth="1"/>
    <col min="4367" max="4367" width="7.140625" style="59" customWidth="1"/>
    <col min="4368" max="4368" width="7.28515625" style="59" customWidth="1"/>
    <col min="4369" max="4369" width="7.42578125" style="59" customWidth="1"/>
    <col min="4370" max="4370" width="9.42578125" style="59" customWidth="1"/>
    <col min="4371" max="4371" width="8.42578125" style="59" customWidth="1"/>
    <col min="4372" max="4372" width="11.85546875" style="59" customWidth="1"/>
    <col min="4373" max="4373" width="13.7109375" style="59" customWidth="1"/>
    <col min="4374" max="4374" width="61.5703125" style="59" customWidth="1"/>
    <col min="4375" max="4375" width="13.28515625" style="59" customWidth="1"/>
    <col min="4376" max="4613" width="9.140625" style="59"/>
    <col min="4614" max="4614" width="1.7109375" style="59" customWidth="1"/>
    <col min="4615" max="4615" width="29" style="59" bestFit="1" customWidth="1"/>
    <col min="4616" max="4616" width="11.28515625" style="59" customWidth="1"/>
    <col min="4617" max="4617" width="10.140625" style="59" customWidth="1"/>
    <col min="4618" max="4618" width="10.42578125" style="59" customWidth="1"/>
    <col min="4619" max="4619" width="53" style="59" customWidth="1"/>
    <col min="4620" max="4620" width="3" style="59" customWidth="1"/>
    <col min="4621" max="4621" width="2.7109375" style="59" customWidth="1"/>
    <col min="4622" max="4622" width="10" style="59" customWidth="1"/>
    <col min="4623" max="4623" width="7.140625" style="59" customWidth="1"/>
    <col min="4624" max="4624" width="7.28515625" style="59" customWidth="1"/>
    <col min="4625" max="4625" width="7.42578125" style="59" customWidth="1"/>
    <col min="4626" max="4626" width="9.42578125" style="59" customWidth="1"/>
    <col min="4627" max="4627" width="8.42578125" style="59" customWidth="1"/>
    <col min="4628" max="4628" width="11.85546875" style="59" customWidth="1"/>
    <col min="4629" max="4629" width="13.7109375" style="59" customWidth="1"/>
    <col min="4630" max="4630" width="61.5703125" style="59" customWidth="1"/>
    <col min="4631" max="4631" width="13.28515625" style="59" customWidth="1"/>
    <col min="4632" max="4869" width="9.140625" style="59"/>
    <col min="4870" max="4870" width="1.7109375" style="59" customWidth="1"/>
    <col min="4871" max="4871" width="29" style="59" bestFit="1" customWidth="1"/>
    <col min="4872" max="4872" width="11.28515625" style="59" customWidth="1"/>
    <col min="4873" max="4873" width="10.140625" style="59" customWidth="1"/>
    <col min="4874" max="4874" width="10.42578125" style="59" customWidth="1"/>
    <col min="4875" max="4875" width="53" style="59" customWidth="1"/>
    <col min="4876" max="4876" width="3" style="59" customWidth="1"/>
    <col min="4877" max="4877" width="2.7109375" style="59" customWidth="1"/>
    <col min="4878" max="4878" width="10" style="59" customWidth="1"/>
    <col min="4879" max="4879" width="7.140625" style="59" customWidth="1"/>
    <col min="4880" max="4880" width="7.28515625" style="59" customWidth="1"/>
    <col min="4881" max="4881" width="7.42578125" style="59" customWidth="1"/>
    <col min="4882" max="4882" width="9.42578125" style="59" customWidth="1"/>
    <col min="4883" max="4883" width="8.42578125" style="59" customWidth="1"/>
    <col min="4884" max="4884" width="11.85546875" style="59" customWidth="1"/>
    <col min="4885" max="4885" width="13.7109375" style="59" customWidth="1"/>
    <col min="4886" max="4886" width="61.5703125" style="59" customWidth="1"/>
    <col min="4887" max="4887" width="13.28515625" style="59" customWidth="1"/>
    <col min="4888" max="5125" width="9.140625" style="59"/>
    <col min="5126" max="5126" width="1.7109375" style="59" customWidth="1"/>
    <col min="5127" max="5127" width="29" style="59" bestFit="1" customWidth="1"/>
    <col min="5128" max="5128" width="11.28515625" style="59" customWidth="1"/>
    <col min="5129" max="5129" width="10.140625" style="59" customWidth="1"/>
    <col min="5130" max="5130" width="10.42578125" style="59" customWidth="1"/>
    <col min="5131" max="5131" width="53" style="59" customWidth="1"/>
    <col min="5132" max="5132" width="3" style="59" customWidth="1"/>
    <col min="5133" max="5133" width="2.7109375" style="59" customWidth="1"/>
    <col min="5134" max="5134" width="10" style="59" customWidth="1"/>
    <col min="5135" max="5135" width="7.140625" style="59" customWidth="1"/>
    <col min="5136" max="5136" width="7.28515625" style="59" customWidth="1"/>
    <col min="5137" max="5137" width="7.42578125" style="59" customWidth="1"/>
    <col min="5138" max="5138" width="9.42578125" style="59" customWidth="1"/>
    <col min="5139" max="5139" width="8.42578125" style="59" customWidth="1"/>
    <col min="5140" max="5140" width="11.85546875" style="59" customWidth="1"/>
    <col min="5141" max="5141" width="13.7109375" style="59" customWidth="1"/>
    <col min="5142" max="5142" width="61.5703125" style="59" customWidth="1"/>
    <col min="5143" max="5143" width="13.28515625" style="59" customWidth="1"/>
    <col min="5144" max="5381" width="9.140625" style="59"/>
    <col min="5382" max="5382" width="1.7109375" style="59" customWidth="1"/>
    <col min="5383" max="5383" width="29" style="59" bestFit="1" customWidth="1"/>
    <col min="5384" max="5384" width="11.28515625" style="59" customWidth="1"/>
    <col min="5385" max="5385" width="10.140625" style="59" customWidth="1"/>
    <col min="5386" max="5386" width="10.42578125" style="59" customWidth="1"/>
    <col min="5387" max="5387" width="53" style="59" customWidth="1"/>
    <col min="5388" max="5388" width="3" style="59" customWidth="1"/>
    <col min="5389" max="5389" width="2.7109375" style="59" customWidth="1"/>
    <col min="5390" max="5390" width="10" style="59" customWidth="1"/>
    <col min="5391" max="5391" width="7.140625" style="59" customWidth="1"/>
    <col min="5392" max="5392" width="7.28515625" style="59" customWidth="1"/>
    <col min="5393" max="5393" width="7.42578125" style="59" customWidth="1"/>
    <col min="5394" max="5394" width="9.42578125" style="59" customWidth="1"/>
    <col min="5395" max="5395" width="8.42578125" style="59" customWidth="1"/>
    <col min="5396" max="5396" width="11.85546875" style="59" customWidth="1"/>
    <col min="5397" max="5397" width="13.7109375" style="59" customWidth="1"/>
    <col min="5398" max="5398" width="61.5703125" style="59" customWidth="1"/>
    <col min="5399" max="5399" width="13.28515625" style="59" customWidth="1"/>
    <col min="5400" max="5637" width="9.140625" style="59"/>
    <col min="5638" max="5638" width="1.7109375" style="59" customWidth="1"/>
    <col min="5639" max="5639" width="29" style="59" bestFit="1" customWidth="1"/>
    <col min="5640" max="5640" width="11.28515625" style="59" customWidth="1"/>
    <col min="5641" max="5641" width="10.140625" style="59" customWidth="1"/>
    <col min="5642" max="5642" width="10.42578125" style="59" customWidth="1"/>
    <col min="5643" max="5643" width="53" style="59" customWidth="1"/>
    <col min="5644" max="5644" width="3" style="59" customWidth="1"/>
    <col min="5645" max="5645" width="2.7109375" style="59" customWidth="1"/>
    <col min="5646" max="5646" width="10" style="59" customWidth="1"/>
    <col min="5647" max="5647" width="7.140625" style="59" customWidth="1"/>
    <col min="5648" max="5648" width="7.28515625" style="59" customWidth="1"/>
    <col min="5649" max="5649" width="7.42578125" style="59" customWidth="1"/>
    <col min="5650" max="5650" width="9.42578125" style="59" customWidth="1"/>
    <col min="5651" max="5651" width="8.42578125" style="59" customWidth="1"/>
    <col min="5652" max="5652" width="11.85546875" style="59" customWidth="1"/>
    <col min="5653" max="5653" width="13.7109375" style="59" customWidth="1"/>
    <col min="5654" max="5654" width="61.5703125" style="59" customWidth="1"/>
    <col min="5655" max="5655" width="13.28515625" style="59" customWidth="1"/>
    <col min="5656" max="5893" width="9.140625" style="59"/>
    <col min="5894" max="5894" width="1.7109375" style="59" customWidth="1"/>
    <col min="5895" max="5895" width="29" style="59" bestFit="1" customWidth="1"/>
    <col min="5896" max="5896" width="11.28515625" style="59" customWidth="1"/>
    <col min="5897" max="5897" width="10.140625" style="59" customWidth="1"/>
    <col min="5898" max="5898" width="10.42578125" style="59" customWidth="1"/>
    <col min="5899" max="5899" width="53" style="59" customWidth="1"/>
    <col min="5900" max="5900" width="3" style="59" customWidth="1"/>
    <col min="5901" max="5901" width="2.7109375" style="59" customWidth="1"/>
    <col min="5902" max="5902" width="10" style="59" customWidth="1"/>
    <col min="5903" max="5903" width="7.140625" style="59" customWidth="1"/>
    <col min="5904" max="5904" width="7.28515625" style="59" customWidth="1"/>
    <col min="5905" max="5905" width="7.42578125" style="59" customWidth="1"/>
    <col min="5906" max="5906" width="9.42578125" style="59" customWidth="1"/>
    <col min="5907" max="5907" width="8.42578125" style="59" customWidth="1"/>
    <col min="5908" max="5908" width="11.85546875" style="59" customWidth="1"/>
    <col min="5909" max="5909" width="13.7109375" style="59" customWidth="1"/>
    <col min="5910" max="5910" width="61.5703125" style="59" customWidth="1"/>
    <col min="5911" max="5911" width="13.28515625" style="59" customWidth="1"/>
    <col min="5912" max="6149" width="9.140625" style="59"/>
    <col min="6150" max="6150" width="1.7109375" style="59" customWidth="1"/>
    <col min="6151" max="6151" width="29" style="59" bestFit="1" customWidth="1"/>
    <col min="6152" max="6152" width="11.28515625" style="59" customWidth="1"/>
    <col min="6153" max="6153" width="10.140625" style="59" customWidth="1"/>
    <col min="6154" max="6154" width="10.42578125" style="59" customWidth="1"/>
    <col min="6155" max="6155" width="53" style="59" customWidth="1"/>
    <col min="6156" max="6156" width="3" style="59" customWidth="1"/>
    <col min="6157" max="6157" width="2.7109375" style="59" customWidth="1"/>
    <col min="6158" max="6158" width="10" style="59" customWidth="1"/>
    <col min="6159" max="6159" width="7.140625" style="59" customWidth="1"/>
    <col min="6160" max="6160" width="7.28515625" style="59" customWidth="1"/>
    <col min="6161" max="6161" width="7.42578125" style="59" customWidth="1"/>
    <col min="6162" max="6162" width="9.42578125" style="59" customWidth="1"/>
    <col min="6163" max="6163" width="8.42578125" style="59" customWidth="1"/>
    <col min="6164" max="6164" width="11.85546875" style="59" customWidth="1"/>
    <col min="6165" max="6165" width="13.7109375" style="59" customWidth="1"/>
    <col min="6166" max="6166" width="61.5703125" style="59" customWidth="1"/>
    <col min="6167" max="6167" width="13.28515625" style="59" customWidth="1"/>
    <col min="6168" max="6405" width="9.140625" style="59"/>
    <col min="6406" max="6406" width="1.7109375" style="59" customWidth="1"/>
    <col min="6407" max="6407" width="29" style="59" bestFit="1" customWidth="1"/>
    <col min="6408" max="6408" width="11.28515625" style="59" customWidth="1"/>
    <col min="6409" max="6409" width="10.140625" style="59" customWidth="1"/>
    <col min="6410" max="6410" width="10.42578125" style="59" customWidth="1"/>
    <col min="6411" max="6411" width="53" style="59" customWidth="1"/>
    <col min="6412" max="6412" width="3" style="59" customWidth="1"/>
    <col min="6413" max="6413" width="2.7109375" style="59" customWidth="1"/>
    <col min="6414" max="6414" width="10" style="59" customWidth="1"/>
    <col min="6415" max="6415" width="7.140625" style="59" customWidth="1"/>
    <col min="6416" max="6416" width="7.28515625" style="59" customWidth="1"/>
    <col min="6417" max="6417" width="7.42578125" style="59" customWidth="1"/>
    <col min="6418" max="6418" width="9.42578125" style="59" customWidth="1"/>
    <col min="6419" max="6419" width="8.42578125" style="59" customWidth="1"/>
    <col min="6420" max="6420" width="11.85546875" style="59" customWidth="1"/>
    <col min="6421" max="6421" width="13.7109375" style="59" customWidth="1"/>
    <col min="6422" max="6422" width="61.5703125" style="59" customWidth="1"/>
    <col min="6423" max="6423" width="13.28515625" style="59" customWidth="1"/>
    <col min="6424" max="6661" width="9.140625" style="59"/>
    <col min="6662" max="6662" width="1.7109375" style="59" customWidth="1"/>
    <col min="6663" max="6663" width="29" style="59" bestFit="1" customWidth="1"/>
    <col min="6664" max="6664" width="11.28515625" style="59" customWidth="1"/>
    <col min="6665" max="6665" width="10.140625" style="59" customWidth="1"/>
    <col min="6666" max="6666" width="10.42578125" style="59" customWidth="1"/>
    <col min="6667" max="6667" width="53" style="59" customWidth="1"/>
    <col min="6668" max="6668" width="3" style="59" customWidth="1"/>
    <col min="6669" max="6669" width="2.7109375" style="59" customWidth="1"/>
    <col min="6670" max="6670" width="10" style="59" customWidth="1"/>
    <col min="6671" max="6671" width="7.140625" style="59" customWidth="1"/>
    <col min="6672" max="6672" width="7.28515625" style="59" customWidth="1"/>
    <col min="6673" max="6673" width="7.42578125" style="59" customWidth="1"/>
    <col min="6674" max="6674" width="9.42578125" style="59" customWidth="1"/>
    <col min="6675" max="6675" width="8.42578125" style="59" customWidth="1"/>
    <col min="6676" max="6676" width="11.85546875" style="59" customWidth="1"/>
    <col min="6677" max="6677" width="13.7109375" style="59" customWidth="1"/>
    <col min="6678" max="6678" width="61.5703125" style="59" customWidth="1"/>
    <col min="6679" max="6679" width="13.28515625" style="59" customWidth="1"/>
    <col min="6680" max="6917" width="9.140625" style="59"/>
    <col min="6918" max="6918" width="1.7109375" style="59" customWidth="1"/>
    <col min="6919" max="6919" width="29" style="59" bestFit="1" customWidth="1"/>
    <col min="6920" max="6920" width="11.28515625" style="59" customWidth="1"/>
    <col min="6921" max="6921" width="10.140625" style="59" customWidth="1"/>
    <col min="6922" max="6922" width="10.42578125" style="59" customWidth="1"/>
    <col min="6923" max="6923" width="53" style="59" customWidth="1"/>
    <col min="6924" max="6924" width="3" style="59" customWidth="1"/>
    <col min="6925" max="6925" width="2.7109375" style="59" customWidth="1"/>
    <col min="6926" max="6926" width="10" style="59" customWidth="1"/>
    <col min="6927" max="6927" width="7.140625" style="59" customWidth="1"/>
    <col min="6928" max="6928" width="7.28515625" style="59" customWidth="1"/>
    <col min="6929" max="6929" width="7.42578125" style="59" customWidth="1"/>
    <col min="6930" max="6930" width="9.42578125" style="59" customWidth="1"/>
    <col min="6931" max="6931" width="8.42578125" style="59" customWidth="1"/>
    <col min="6932" max="6932" width="11.85546875" style="59" customWidth="1"/>
    <col min="6933" max="6933" width="13.7109375" style="59" customWidth="1"/>
    <col min="6934" max="6934" width="61.5703125" style="59" customWidth="1"/>
    <col min="6935" max="6935" width="13.28515625" style="59" customWidth="1"/>
    <col min="6936" max="7173" width="9.140625" style="59"/>
    <col min="7174" max="7174" width="1.7109375" style="59" customWidth="1"/>
    <col min="7175" max="7175" width="29" style="59" bestFit="1" customWidth="1"/>
    <col min="7176" max="7176" width="11.28515625" style="59" customWidth="1"/>
    <col min="7177" max="7177" width="10.140625" style="59" customWidth="1"/>
    <col min="7178" max="7178" width="10.42578125" style="59" customWidth="1"/>
    <col min="7179" max="7179" width="53" style="59" customWidth="1"/>
    <col min="7180" max="7180" width="3" style="59" customWidth="1"/>
    <col min="7181" max="7181" width="2.7109375" style="59" customWidth="1"/>
    <col min="7182" max="7182" width="10" style="59" customWidth="1"/>
    <col min="7183" max="7183" width="7.140625" style="59" customWidth="1"/>
    <col min="7184" max="7184" width="7.28515625" style="59" customWidth="1"/>
    <col min="7185" max="7185" width="7.42578125" style="59" customWidth="1"/>
    <col min="7186" max="7186" width="9.42578125" style="59" customWidth="1"/>
    <col min="7187" max="7187" width="8.42578125" style="59" customWidth="1"/>
    <col min="7188" max="7188" width="11.85546875" style="59" customWidth="1"/>
    <col min="7189" max="7189" width="13.7109375" style="59" customWidth="1"/>
    <col min="7190" max="7190" width="61.5703125" style="59" customWidth="1"/>
    <col min="7191" max="7191" width="13.28515625" style="59" customWidth="1"/>
    <col min="7192" max="7429" width="9.140625" style="59"/>
    <col min="7430" max="7430" width="1.7109375" style="59" customWidth="1"/>
    <col min="7431" max="7431" width="29" style="59" bestFit="1" customWidth="1"/>
    <col min="7432" max="7432" width="11.28515625" style="59" customWidth="1"/>
    <col min="7433" max="7433" width="10.140625" style="59" customWidth="1"/>
    <col min="7434" max="7434" width="10.42578125" style="59" customWidth="1"/>
    <col min="7435" max="7435" width="53" style="59" customWidth="1"/>
    <col min="7436" max="7436" width="3" style="59" customWidth="1"/>
    <col min="7437" max="7437" width="2.7109375" style="59" customWidth="1"/>
    <col min="7438" max="7438" width="10" style="59" customWidth="1"/>
    <col min="7439" max="7439" width="7.140625" style="59" customWidth="1"/>
    <col min="7440" max="7440" width="7.28515625" style="59" customWidth="1"/>
    <col min="7441" max="7441" width="7.42578125" style="59" customWidth="1"/>
    <col min="7442" max="7442" width="9.42578125" style="59" customWidth="1"/>
    <col min="7443" max="7443" width="8.42578125" style="59" customWidth="1"/>
    <col min="7444" max="7444" width="11.85546875" style="59" customWidth="1"/>
    <col min="7445" max="7445" width="13.7109375" style="59" customWidth="1"/>
    <col min="7446" max="7446" width="61.5703125" style="59" customWidth="1"/>
    <col min="7447" max="7447" width="13.28515625" style="59" customWidth="1"/>
    <col min="7448" max="7685" width="9.140625" style="59"/>
    <col min="7686" max="7686" width="1.7109375" style="59" customWidth="1"/>
    <col min="7687" max="7687" width="29" style="59" bestFit="1" customWidth="1"/>
    <col min="7688" max="7688" width="11.28515625" style="59" customWidth="1"/>
    <col min="7689" max="7689" width="10.140625" style="59" customWidth="1"/>
    <col min="7690" max="7690" width="10.42578125" style="59" customWidth="1"/>
    <col min="7691" max="7691" width="53" style="59" customWidth="1"/>
    <col min="7692" max="7692" width="3" style="59" customWidth="1"/>
    <col min="7693" max="7693" width="2.7109375" style="59" customWidth="1"/>
    <col min="7694" max="7694" width="10" style="59" customWidth="1"/>
    <col min="7695" max="7695" width="7.140625" style="59" customWidth="1"/>
    <col min="7696" max="7696" width="7.28515625" style="59" customWidth="1"/>
    <col min="7697" max="7697" width="7.42578125" style="59" customWidth="1"/>
    <col min="7698" max="7698" width="9.42578125" style="59" customWidth="1"/>
    <col min="7699" max="7699" width="8.42578125" style="59" customWidth="1"/>
    <col min="7700" max="7700" width="11.85546875" style="59" customWidth="1"/>
    <col min="7701" max="7701" width="13.7109375" style="59" customWidth="1"/>
    <col min="7702" max="7702" width="61.5703125" style="59" customWidth="1"/>
    <col min="7703" max="7703" width="13.28515625" style="59" customWidth="1"/>
    <col min="7704" max="7941" width="9.140625" style="59"/>
    <col min="7942" max="7942" width="1.7109375" style="59" customWidth="1"/>
    <col min="7943" max="7943" width="29" style="59" bestFit="1" customWidth="1"/>
    <col min="7944" max="7944" width="11.28515625" style="59" customWidth="1"/>
    <col min="7945" max="7945" width="10.140625" style="59" customWidth="1"/>
    <col min="7946" max="7946" width="10.42578125" style="59" customWidth="1"/>
    <col min="7947" max="7947" width="53" style="59" customWidth="1"/>
    <col min="7948" max="7948" width="3" style="59" customWidth="1"/>
    <col min="7949" max="7949" width="2.7109375" style="59" customWidth="1"/>
    <col min="7950" max="7950" width="10" style="59" customWidth="1"/>
    <col min="7951" max="7951" width="7.140625" style="59" customWidth="1"/>
    <col min="7952" max="7952" width="7.28515625" style="59" customWidth="1"/>
    <col min="7953" max="7953" width="7.42578125" style="59" customWidth="1"/>
    <col min="7954" max="7954" width="9.42578125" style="59" customWidth="1"/>
    <col min="7955" max="7955" width="8.42578125" style="59" customWidth="1"/>
    <col min="7956" max="7956" width="11.85546875" style="59" customWidth="1"/>
    <col min="7957" max="7957" width="13.7109375" style="59" customWidth="1"/>
    <col min="7958" max="7958" width="61.5703125" style="59" customWidth="1"/>
    <col min="7959" max="7959" width="13.28515625" style="59" customWidth="1"/>
    <col min="7960" max="8197" width="9.140625" style="59"/>
    <col min="8198" max="8198" width="1.7109375" style="59" customWidth="1"/>
    <col min="8199" max="8199" width="29" style="59" bestFit="1" customWidth="1"/>
    <col min="8200" max="8200" width="11.28515625" style="59" customWidth="1"/>
    <col min="8201" max="8201" width="10.140625" style="59" customWidth="1"/>
    <col min="8202" max="8202" width="10.42578125" style="59" customWidth="1"/>
    <col min="8203" max="8203" width="53" style="59" customWidth="1"/>
    <col min="8204" max="8204" width="3" style="59" customWidth="1"/>
    <col min="8205" max="8205" width="2.7109375" style="59" customWidth="1"/>
    <col min="8206" max="8206" width="10" style="59" customWidth="1"/>
    <col min="8207" max="8207" width="7.140625" style="59" customWidth="1"/>
    <col min="8208" max="8208" width="7.28515625" style="59" customWidth="1"/>
    <col min="8209" max="8209" width="7.42578125" style="59" customWidth="1"/>
    <col min="8210" max="8210" width="9.42578125" style="59" customWidth="1"/>
    <col min="8211" max="8211" width="8.42578125" style="59" customWidth="1"/>
    <col min="8212" max="8212" width="11.85546875" style="59" customWidth="1"/>
    <col min="8213" max="8213" width="13.7109375" style="59" customWidth="1"/>
    <col min="8214" max="8214" width="61.5703125" style="59" customWidth="1"/>
    <col min="8215" max="8215" width="13.28515625" style="59" customWidth="1"/>
    <col min="8216" max="8453" width="9.140625" style="59"/>
    <col min="8454" max="8454" width="1.7109375" style="59" customWidth="1"/>
    <col min="8455" max="8455" width="29" style="59" bestFit="1" customWidth="1"/>
    <col min="8456" max="8456" width="11.28515625" style="59" customWidth="1"/>
    <col min="8457" max="8457" width="10.140625" style="59" customWidth="1"/>
    <col min="8458" max="8458" width="10.42578125" style="59" customWidth="1"/>
    <col min="8459" max="8459" width="53" style="59" customWidth="1"/>
    <col min="8460" max="8460" width="3" style="59" customWidth="1"/>
    <col min="8461" max="8461" width="2.7109375" style="59" customWidth="1"/>
    <col min="8462" max="8462" width="10" style="59" customWidth="1"/>
    <col min="8463" max="8463" width="7.140625" style="59" customWidth="1"/>
    <col min="8464" max="8464" width="7.28515625" style="59" customWidth="1"/>
    <col min="8465" max="8465" width="7.42578125" style="59" customWidth="1"/>
    <col min="8466" max="8466" width="9.42578125" style="59" customWidth="1"/>
    <col min="8467" max="8467" width="8.42578125" style="59" customWidth="1"/>
    <col min="8468" max="8468" width="11.85546875" style="59" customWidth="1"/>
    <col min="8469" max="8469" width="13.7109375" style="59" customWidth="1"/>
    <col min="8470" max="8470" width="61.5703125" style="59" customWidth="1"/>
    <col min="8471" max="8471" width="13.28515625" style="59" customWidth="1"/>
    <col min="8472" max="8709" width="9.140625" style="59"/>
    <col min="8710" max="8710" width="1.7109375" style="59" customWidth="1"/>
    <col min="8711" max="8711" width="29" style="59" bestFit="1" customWidth="1"/>
    <col min="8712" max="8712" width="11.28515625" style="59" customWidth="1"/>
    <col min="8713" max="8713" width="10.140625" style="59" customWidth="1"/>
    <col min="8714" max="8714" width="10.42578125" style="59" customWidth="1"/>
    <col min="8715" max="8715" width="53" style="59" customWidth="1"/>
    <col min="8716" max="8716" width="3" style="59" customWidth="1"/>
    <col min="8717" max="8717" width="2.7109375" style="59" customWidth="1"/>
    <col min="8718" max="8718" width="10" style="59" customWidth="1"/>
    <col min="8719" max="8719" width="7.140625" style="59" customWidth="1"/>
    <col min="8720" max="8720" width="7.28515625" style="59" customWidth="1"/>
    <col min="8721" max="8721" width="7.42578125" style="59" customWidth="1"/>
    <col min="8722" max="8722" width="9.42578125" style="59" customWidth="1"/>
    <col min="8723" max="8723" width="8.42578125" style="59" customWidth="1"/>
    <col min="8724" max="8724" width="11.85546875" style="59" customWidth="1"/>
    <col min="8725" max="8725" width="13.7109375" style="59" customWidth="1"/>
    <col min="8726" max="8726" width="61.5703125" style="59" customWidth="1"/>
    <col min="8727" max="8727" width="13.28515625" style="59" customWidth="1"/>
    <col min="8728" max="8965" width="9.140625" style="59"/>
    <col min="8966" max="8966" width="1.7109375" style="59" customWidth="1"/>
    <col min="8967" max="8967" width="29" style="59" bestFit="1" customWidth="1"/>
    <col min="8968" max="8968" width="11.28515625" style="59" customWidth="1"/>
    <col min="8969" max="8969" width="10.140625" style="59" customWidth="1"/>
    <col min="8970" max="8970" width="10.42578125" style="59" customWidth="1"/>
    <col min="8971" max="8971" width="53" style="59" customWidth="1"/>
    <col min="8972" max="8972" width="3" style="59" customWidth="1"/>
    <col min="8973" max="8973" width="2.7109375" style="59" customWidth="1"/>
    <col min="8974" max="8974" width="10" style="59" customWidth="1"/>
    <col min="8975" max="8975" width="7.140625" style="59" customWidth="1"/>
    <col min="8976" max="8976" width="7.28515625" style="59" customWidth="1"/>
    <col min="8977" max="8977" width="7.42578125" style="59" customWidth="1"/>
    <col min="8978" max="8978" width="9.42578125" style="59" customWidth="1"/>
    <col min="8979" max="8979" width="8.42578125" style="59" customWidth="1"/>
    <col min="8980" max="8980" width="11.85546875" style="59" customWidth="1"/>
    <col min="8981" max="8981" width="13.7109375" style="59" customWidth="1"/>
    <col min="8982" max="8982" width="61.5703125" style="59" customWidth="1"/>
    <col min="8983" max="8983" width="13.28515625" style="59" customWidth="1"/>
    <col min="8984" max="9221" width="9.140625" style="59"/>
    <col min="9222" max="9222" width="1.7109375" style="59" customWidth="1"/>
    <col min="9223" max="9223" width="29" style="59" bestFit="1" customWidth="1"/>
    <col min="9224" max="9224" width="11.28515625" style="59" customWidth="1"/>
    <col min="9225" max="9225" width="10.140625" style="59" customWidth="1"/>
    <col min="9226" max="9226" width="10.42578125" style="59" customWidth="1"/>
    <col min="9227" max="9227" width="53" style="59" customWidth="1"/>
    <col min="9228" max="9228" width="3" style="59" customWidth="1"/>
    <col min="9229" max="9229" width="2.7109375" style="59" customWidth="1"/>
    <col min="9230" max="9230" width="10" style="59" customWidth="1"/>
    <col min="9231" max="9231" width="7.140625" style="59" customWidth="1"/>
    <col min="9232" max="9232" width="7.28515625" style="59" customWidth="1"/>
    <col min="9233" max="9233" width="7.42578125" style="59" customWidth="1"/>
    <col min="9234" max="9234" width="9.42578125" style="59" customWidth="1"/>
    <col min="9235" max="9235" width="8.42578125" style="59" customWidth="1"/>
    <col min="9236" max="9236" width="11.85546875" style="59" customWidth="1"/>
    <col min="9237" max="9237" width="13.7109375" style="59" customWidth="1"/>
    <col min="9238" max="9238" width="61.5703125" style="59" customWidth="1"/>
    <col min="9239" max="9239" width="13.28515625" style="59" customWidth="1"/>
    <col min="9240" max="9477" width="9.140625" style="59"/>
    <col min="9478" max="9478" width="1.7109375" style="59" customWidth="1"/>
    <col min="9479" max="9479" width="29" style="59" bestFit="1" customWidth="1"/>
    <col min="9480" max="9480" width="11.28515625" style="59" customWidth="1"/>
    <col min="9481" max="9481" width="10.140625" style="59" customWidth="1"/>
    <col min="9482" max="9482" width="10.42578125" style="59" customWidth="1"/>
    <col min="9483" max="9483" width="53" style="59" customWidth="1"/>
    <col min="9484" max="9484" width="3" style="59" customWidth="1"/>
    <col min="9485" max="9485" width="2.7109375" style="59" customWidth="1"/>
    <col min="9486" max="9486" width="10" style="59" customWidth="1"/>
    <col min="9487" max="9487" width="7.140625" style="59" customWidth="1"/>
    <col min="9488" max="9488" width="7.28515625" style="59" customWidth="1"/>
    <col min="9489" max="9489" width="7.42578125" style="59" customWidth="1"/>
    <col min="9490" max="9490" width="9.42578125" style="59" customWidth="1"/>
    <col min="9491" max="9491" width="8.42578125" style="59" customWidth="1"/>
    <col min="9492" max="9492" width="11.85546875" style="59" customWidth="1"/>
    <col min="9493" max="9493" width="13.7109375" style="59" customWidth="1"/>
    <col min="9494" max="9494" width="61.5703125" style="59" customWidth="1"/>
    <col min="9495" max="9495" width="13.28515625" style="59" customWidth="1"/>
    <col min="9496" max="9733" width="9.140625" style="59"/>
    <col min="9734" max="9734" width="1.7109375" style="59" customWidth="1"/>
    <col min="9735" max="9735" width="29" style="59" bestFit="1" customWidth="1"/>
    <col min="9736" max="9736" width="11.28515625" style="59" customWidth="1"/>
    <col min="9737" max="9737" width="10.140625" style="59" customWidth="1"/>
    <col min="9738" max="9738" width="10.42578125" style="59" customWidth="1"/>
    <col min="9739" max="9739" width="53" style="59" customWidth="1"/>
    <col min="9740" max="9740" width="3" style="59" customWidth="1"/>
    <col min="9741" max="9741" width="2.7109375" style="59" customWidth="1"/>
    <col min="9742" max="9742" width="10" style="59" customWidth="1"/>
    <col min="9743" max="9743" width="7.140625" style="59" customWidth="1"/>
    <col min="9744" max="9744" width="7.28515625" style="59" customWidth="1"/>
    <col min="9745" max="9745" width="7.42578125" style="59" customWidth="1"/>
    <col min="9746" max="9746" width="9.42578125" style="59" customWidth="1"/>
    <col min="9747" max="9747" width="8.42578125" style="59" customWidth="1"/>
    <col min="9748" max="9748" width="11.85546875" style="59" customWidth="1"/>
    <col min="9749" max="9749" width="13.7109375" style="59" customWidth="1"/>
    <col min="9750" max="9750" width="61.5703125" style="59" customWidth="1"/>
    <col min="9751" max="9751" width="13.28515625" style="59" customWidth="1"/>
    <col min="9752" max="9989" width="9.140625" style="59"/>
    <col min="9990" max="9990" width="1.7109375" style="59" customWidth="1"/>
    <col min="9991" max="9991" width="29" style="59" bestFit="1" customWidth="1"/>
    <col min="9992" max="9992" width="11.28515625" style="59" customWidth="1"/>
    <col min="9993" max="9993" width="10.140625" style="59" customWidth="1"/>
    <col min="9994" max="9994" width="10.42578125" style="59" customWidth="1"/>
    <col min="9995" max="9995" width="53" style="59" customWidth="1"/>
    <col min="9996" max="9996" width="3" style="59" customWidth="1"/>
    <col min="9997" max="9997" width="2.7109375" style="59" customWidth="1"/>
    <col min="9998" max="9998" width="10" style="59" customWidth="1"/>
    <col min="9999" max="9999" width="7.140625" style="59" customWidth="1"/>
    <col min="10000" max="10000" width="7.28515625" style="59" customWidth="1"/>
    <col min="10001" max="10001" width="7.42578125" style="59" customWidth="1"/>
    <col min="10002" max="10002" width="9.42578125" style="59" customWidth="1"/>
    <col min="10003" max="10003" width="8.42578125" style="59" customWidth="1"/>
    <col min="10004" max="10004" width="11.85546875" style="59" customWidth="1"/>
    <col min="10005" max="10005" width="13.7109375" style="59" customWidth="1"/>
    <col min="10006" max="10006" width="61.5703125" style="59" customWidth="1"/>
    <col min="10007" max="10007" width="13.28515625" style="59" customWidth="1"/>
    <col min="10008" max="10245" width="9.140625" style="59"/>
    <col min="10246" max="10246" width="1.7109375" style="59" customWidth="1"/>
    <col min="10247" max="10247" width="29" style="59" bestFit="1" customWidth="1"/>
    <col min="10248" max="10248" width="11.28515625" style="59" customWidth="1"/>
    <col min="10249" max="10249" width="10.140625" style="59" customWidth="1"/>
    <col min="10250" max="10250" width="10.42578125" style="59" customWidth="1"/>
    <col min="10251" max="10251" width="53" style="59" customWidth="1"/>
    <col min="10252" max="10252" width="3" style="59" customWidth="1"/>
    <col min="10253" max="10253" width="2.7109375" style="59" customWidth="1"/>
    <col min="10254" max="10254" width="10" style="59" customWidth="1"/>
    <col min="10255" max="10255" width="7.140625" style="59" customWidth="1"/>
    <col min="10256" max="10256" width="7.28515625" style="59" customWidth="1"/>
    <col min="10257" max="10257" width="7.42578125" style="59" customWidth="1"/>
    <col min="10258" max="10258" width="9.42578125" style="59" customWidth="1"/>
    <col min="10259" max="10259" width="8.42578125" style="59" customWidth="1"/>
    <col min="10260" max="10260" width="11.85546875" style="59" customWidth="1"/>
    <col min="10261" max="10261" width="13.7109375" style="59" customWidth="1"/>
    <col min="10262" max="10262" width="61.5703125" style="59" customWidth="1"/>
    <col min="10263" max="10263" width="13.28515625" style="59" customWidth="1"/>
    <col min="10264" max="10501" width="9.140625" style="59"/>
    <col min="10502" max="10502" width="1.7109375" style="59" customWidth="1"/>
    <col min="10503" max="10503" width="29" style="59" bestFit="1" customWidth="1"/>
    <col min="10504" max="10504" width="11.28515625" style="59" customWidth="1"/>
    <col min="10505" max="10505" width="10.140625" style="59" customWidth="1"/>
    <col min="10506" max="10506" width="10.42578125" style="59" customWidth="1"/>
    <col min="10507" max="10507" width="53" style="59" customWidth="1"/>
    <col min="10508" max="10508" width="3" style="59" customWidth="1"/>
    <col min="10509" max="10509" width="2.7109375" style="59" customWidth="1"/>
    <col min="10510" max="10510" width="10" style="59" customWidth="1"/>
    <col min="10511" max="10511" width="7.140625" style="59" customWidth="1"/>
    <col min="10512" max="10512" width="7.28515625" style="59" customWidth="1"/>
    <col min="10513" max="10513" width="7.42578125" style="59" customWidth="1"/>
    <col min="10514" max="10514" width="9.42578125" style="59" customWidth="1"/>
    <col min="10515" max="10515" width="8.42578125" style="59" customWidth="1"/>
    <col min="10516" max="10516" width="11.85546875" style="59" customWidth="1"/>
    <col min="10517" max="10517" width="13.7109375" style="59" customWidth="1"/>
    <col min="10518" max="10518" width="61.5703125" style="59" customWidth="1"/>
    <col min="10519" max="10519" width="13.28515625" style="59" customWidth="1"/>
    <col min="10520" max="10757" width="9.140625" style="59"/>
    <col min="10758" max="10758" width="1.7109375" style="59" customWidth="1"/>
    <col min="10759" max="10759" width="29" style="59" bestFit="1" customWidth="1"/>
    <col min="10760" max="10760" width="11.28515625" style="59" customWidth="1"/>
    <col min="10761" max="10761" width="10.140625" style="59" customWidth="1"/>
    <col min="10762" max="10762" width="10.42578125" style="59" customWidth="1"/>
    <col min="10763" max="10763" width="53" style="59" customWidth="1"/>
    <col min="10764" max="10764" width="3" style="59" customWidth="1"/>
    <col min="10765" max="10765" width="2.7109375" style="59" customWidth="1"/>
    <col min="10766" max="10766" width="10" style="59" customWidth="1"/>
    <col min="10767" max="10767" width="7.140625" style="59" customWidth="1"/>
    <col min="10768" max="10768" width="7.28515625" style="59" customWidth="1"/>
    <col min="10769" max="10769" width="7.42578125" style="59" customWidth="1"/>
    <col min="10770" max="10770" width="9.42578125" style="59" customWidth="1"/>
    <col min="10771" max="10771" width="8.42578125" style="59" customWidth="1"/>
    <col min="10772" max="10772" width="11.85546875" style="59" customWidth="1"/>
    <col min="10773" max="10773" width="13.7109375" style="59" customWidth="1"/>
    <col min="10774" max="10774" width="61.5703125" style="59" customWidth="1"/>
    <col min="10775" max="10775" width="13.28515625" style="59" customWidth="1"/>
    <col min="10776" max="11013" width="9.140625" style="59"/>
    <col min="11014" max="11014" width="1.7109375" style="59" customWidth="1"/>
    <col min="11015" max="11015" width="29" style="59" bestFit="1" customWidth="1"/>
    <col min="11016" max="11016" width="11.28515625" style="59" customWidth="1"/>
    <col min="11017" max="11017" width="10.140625" style="59" customWidth="1"/>
    <col min="11018" max="11018" width="10.42578125" style="59" customWidth="1"/>
    <col min="11019" max="11019" width="53" style="59" customWidth="1"/>
    <col min="11020" max="11020" width="3" style="59" customWidth="1"/>
    <col min="11021" max="11021" width="2.7109375" style="59" customWidth="1"/>
    <col min="11022" max="11022" width="10" style="59" customWidth="1"/>
    <col min="11023" max="11023" width="7.140625" style="59" customWidth="1"/>
    <col min="11024" max="11024" width="7.28515625" style="59" customWidth="1"/>
    <col min="11025" max="11025" width="7.42578125" style="59" customWidth="1"/>
    <col min="11026" max="11026" width="9.42578125" style="59" customWidth="1"/>
    <col min="11027" max="11027" width="8.42578125" style="59" customWidth="1"/>
    <col min="11028" max="11028" width="11.85546875" style="59" customWidth="1"/>
    <col min="11029" max="11029" width="13.7109375" style="59" customWidth="1"/>
    <col min="11030" max="11030" width="61.5703125" style="59" customWidth="1"/>
    <col min="11031" max="11031" width="13.28515625" style="59" customWidth="1"/>
    <col min="11032" max="11269" width="9.140625" style="59"/>
    <col min="11270" max="11270" width="1.7109375" style="59" customWidth="1"/>
    <col min="11271" max="11271" width="29" style="59" bestFit="1" customWidth="1"/>
    <col min="11272" max="11272" width="11.28515625" style="59" customWidth="1"/>
    <col min="11273" max="11273" width="10.140625" style="59" customWidth="1"/>
    <col min="11274" max="11274" width="10.42578125" style="59" customWidth="1"/>
    <col min="11275" max="11275" width="53" style="59" customWidth="1"/>
    <col min="11276" max="11276" width="3" style="59" customWidth="1"/>
    <col min="11277" max="11277" width="2.7109375" style="59" customWidth="1"/>
    <col min="11278" max="11278" width="10" style="59" customWidth="1"/>
    <col min="11279" max="11279" width="7.140625" style="59" customWidth="1"/>
    <col min="11280" max="11280" width="7.28515625" style="59" customWidth="1"/>
    <col min="11281" max="11281" width="7.42578125" style="59" customWidth="1"/>
    <col min="11282" max="11282" width="9.42578125" style="59" customWidth="1"/>
    <col min="11283" max="11283" width="8.42578125" style="59" customWidth="1"/>
    <col min="11284" max="11284" width="11.85546875" style="59" customWidth="1"/>
    <col min="11285" max="11285" width="13.7109375" style="59" customWidth="1"/>
    <col min="11286" max="11286" width="61.5703125" style="59" customWidth="1"/>
    <col min="11287" max="11287" width="13.28515625" style="59" customWidth="1"/>
    <col min="11288" max="11525" width="9.140625" style="59"/>
    <col min="11526" max="11526" width="1.7109375" style="59" customWidth="1"/>
    <col min="11527" max="11527" width="29" style="59" bestFit="1" customWidth="1"/>
    <col min="11528" max="11528" width="11.28515625" style="59" customWidth="1"/>
    <col min="11529" max="11529" width="10.140625" style="59" customWidth="1"/>
    <col min="11530" max="11530" width="10.42578125" style="59" customWidth="1"/>
    <col min="11531" max="11531" width="53" style="59" customWidth="1"/>
    <col min="11532" max="11532" width="3" style="59" customWidth="1"/>
    <col min="11533" max="11533" width="2.7109375" style="59" customWidth="1"/>
    <col min="11534" max="11534" width="10" style="59" customWidth="1"/>
    <col min="11535" max="11535" width="7.140625" style="59" customWidth="1"/>
    <col min="11536" max="11536" width="7.28515625" style="59" customWidth="1"/>
    <col min="11537" max="11537" width="7.42578125" style="59" customWidth="1"/>
    <col min="11538" max="11538" width="9.42578125" style="59" customWidth="1"/>
    <col min="11539" max="11539" width="8.42578125" style="59" customWidth="1"/>
    <col min="11540" max="11540" width="11.85546875" style="59" customWidth="1"/>
    <col min="11541" max="11541" width="13.7109375" style="59" customWidth="1"/>
    <col min="11542" max="11542" width="61.5703125" style="59" customWidth="1"/>
    <col min="11543" max="11543" width="13.28515625" style="59" customWidth="1"/>
    <col min="11544" max="11781" width="9.140625" style="59"/>
    <col min="11782" max="11782" width="1.7109375" style="59" customWidth="1"/>
    <col min="11783" max="11783" width="29" style="59" bestFit="1" customWidth="1"/>
    <col min="11784" max="11784" width="11.28515625" style="59" customWidth="1"/>
    <col min="11785" max="11785" width="10.140625" style="59" customWidth="1"/>
    <col min="11786" max="11786" width="10.42578125" style="59" customWidth="1"/>
    <col min="11787" max="11787" width="53" style="59" customWidth="1"/>
    <col min="11788" max="11788" width="3" style="59" customWidth="1"/>
    <col min="11789" max="11789" width="2.7109375" style="59" customWidth="1"/>
    <col min="11790" max="11790" width="10" style="59" customWidth="1"/>
    <col min="11791" max="11791" width="7.140625" style="59" customWidth="1"/>
    <col min="11792" max="11792" width="7.28515625" style="59" customWidth="1"/>
    <col min="11793" max="11793" width="7.42578125" style="59" customWidth="1"/>
    <col min="11794" max="11794" width="9.42578125" style="59" customWidth="1"/>
    <col min="11795" max="11795" width="8.42578125" style="59" customWidth="1"/>
    <col min="11796" max="11796" width="11.85546875" style="59" customWidth="1"/>
    <col min="11797" max="11797" width="13.7109375" style="59" customWidth="1"/>
    <col min="11798" max="11798" width="61.5703125" style="59" customWidth="1"/>
    <col min="11799" max="11799" width="13.28515625" style="59" customWidth="1"/>
    <col min="11800" max="12037" width="9.140625" style="59"/>
    <col min="12038" max="12038" width="1.7109375" style="59" customWidth="1"/>
    <col min="12039" max="12039" width="29" style="59" bestFit="1" customWidth="1"/>
    <col min="12040" max="12040" width="11.28515625" style="59" customWidth="1"/>
    <col min="12041" max="12041" width="10.140625" style="59" customWidth="1"/>
    <col min="12042" max="12042" width="10.42578125" style="59" customWidth="1"/>
    <col min="12043" max="12043" width="53" style="59" customWidth="1"/>
    <col min="12044" max="12044" width="3" style="59" customWidth="1"/>
    <col min="12045" max="12045" width="2.7109375" style="59" customWidth="1"/>
    <col min="12046" max="12046" width="10" style="59" customWidth="1"/>
    <col min="12047" max="12047" width="7.140625" style="59" customWidth="1"/>
    <col min="12048" max="12048" width="7.28515625" style="59" customWidth="1"/>
    <col min="12049" max="12049" width="7.42578125" style="59" customWidth="1"/>
    <col min="12050" max="12050" width="9.42578125" style="59" customWidth="1"/>
    <col min="12051" max="12051" width="8.42578125" style="59" customWidth="1"/>
    <col min="12052" max="12052" width="11.85546875" style="59" customWidth="1"/>
    <col min="12053" max="12053" width="13.7109375" style="59" customWidth="1"/>
    <col min="12054" max="12054" width="61.5703125" style="59" customWidth="1"/>
    <col min="12055" max="12055" width="13.28515625" style="59" customWidth="1"/>
    <col min="12056" max="12293" width="9.140625" style="59"/>
    <col min="12294" max="12294" width="1.7109375" style="59" customWidth="1"/>
    <col min="12295" max="12295" width="29" style="59" bestFit="1" customWidth="1"/>
    <col min="12296" max="12296" width="11.28515625" style="59" customWidth="1"/>
    <col min="12297" max="12297" width="10.140625" style="59" customWidth="1"/>
    <col min="12298" max="12298" width="10.42578125" style="59" customWidth="1"/>
    <col min="12299" max="12299" width="53" style="59" customWidth="1"/>
    <col min="12300" max="12300" width="3" style="59" customWidth="1"/>
    <col min="12301" max="12301" width="2.7109375" style="59" customWidth="1"/>
    <col min="12302" max="12302" width="10" style="59" customWidth="1"/>
    <col min="12303" max="12303" width="7.140625" style="59" customWidth="1"/>
    <col min="12304" max="12304" width="7.28515625" style="59" customWidth="1"/>
    <col min="12305" max="12305" width="7.42578125" style="59" customWidth="1"/>
    <col min="12306" max="12306" width="9.42578125" style="59" customWidth="1"/>
    <col min="12307" max="12307" width="8.42578125" style="59" customWidth="1"/>
    <col min="12308" max="12308" width="11.85546875" style="59" customWidth="1"/>
    <col min="12309" max="12309" width="13.7109375" style="59" customWidth="1"/>
    <col min="12310" max="12310" width="61.5703125" style="59" customWidth="1"/>
    <col min="12311" max="12311" width="13.28515625" style="59" customWidth="1"/>
    <col min="12312" max="12549" width="9.140625" style="59"/>
    <col min="12550" max="12550" width="1.7109375" style="59" customWidth="1"/>
    <col min="12551" max="12551" width="29" style="59" bestFit="1" customWidth="1"/>
    <col min="12552" max="12552" width="11.28515625" style="59" customWidth="1"/>
    <col min="12553" max="12553" width="10.140625" style="59" customWidth="1"/>
    <col min="12554" max="12554" width="10.42578125" style="59" customWidth="1"/>
    <col min="12555" max="12555" width="53" style="59" customWidth="1"/>
    <col min="12556" max="12556" width="3" style="59" customWidth="1"/>
    <col min="12557" max="12557" width="2.7109375" style="59" customWidth="1"/>
    <col min="12558" max="12558" width="10" style="59" customWidth="1"/>
    <col min="12559" max="12559" width="7.140625" style="59" customWidth="1"/>
    <col min="12560" max="12560" width="7.28515625" style="59" customWidth="1"/>
    <col min="12561" max="12561" width="7.42578125" style="59" customWidth="1"/>
    <col min="12562" max="12562" width="9.42578125" style="59" customWidth="1"/>
    <col min="12563" max="12563" width="8.42578125" style="59" customWidth="1"/>
    <col min="12564" max="12564" width="11.85546875" style="59" customWidth="1"/>
    <col min="12565" max="12565" width="13.7109375" style="59" customWidth="1"/>
    <col min="12566" max="12566" width="61.5703125" style="59" customWidth="1"/>
    <col min="12567" max="12567" width="13.28515625" style="59" customWidth="1"/>
    <col min="12568" max="12805" width="9.140625" style="59"/>
    <col min="12806" max="12806" width="1.7109375" style="59" customWidth="1"/>
    <col min="12807" max="12807" width="29" style="59" bestFit="1" customWidth="1"/>
    <col min="12808" max="12808" width="11.28515625" style="59" customWidth="1"/>
    <col min="12809" max="12809" width="10.140625" style="59" customWidth="1"/>
    <col min="12810" max="12810" width="10.42578125" style="59" customWidth="1"/>
    <col min="12811" max="12811" width="53" style="59" customWidth="1"/>
    <col min="12812" max="12812" width="3" style="59" customWidth="1"/>
    <col min="12813" max="12813" width="2.7109375" style="59" customWidth="1"/>
    <col min="12814" max="12814" width="10" style="59" customWidth="1"/>
    <col min="12815" max="12815" width="7.140625" style="59" customWidth="1"/>
    <col min="12816" max="12816" width="7.28515625" style="59" customWidth="1"/>
    <col min="12817" max="12817" width="7.42578125" style="59" customWidth="1"/>
    <col min="12818" max="12818" width="9.42578125" style="59" customWidth="1"/>
    <col min="12819" max="12819" width="8.42578125" style="59" customWidth="1"/>
    <col min="12820" max="12820" width="11.85546875" style="59" customWidth="1"/>
    <col min="12821" max="12821" width="13.7109375" style="59" customWidth="1"/>
    <col min="12822" max="12822" width="61.5703125" style="59" customWidth="1"/>
    <col min="12823" max="12823" width="13.28515625" style="59" customWidth="1"/>
    <col min="12824" max="13061" width="9.140625" style="59"/>
    <col min="13062" max="13062" width="1.7109375" style="59" customWidth="1"/>
    <col min="13063" max="13063" width="29" style="59" bestFit="1" customWidth="1"/>
    <col min="13064" max="13064" width="11.28515625" style="59" customWidth="1"/>
    <col min="13065" max="13065" width="10.140625" style="59" customWidth="1"/>
    <col min="13066" max="13066" width="10.42578125" style="59" customWidth="1"/>
    <col min="13067" max="13067" width="53" style="59" customWidth="1"/>
    <col min="13068" max="13068" width="3" style="59" customWidth="1"/>
    <col min="13069" max="13069" width="2.7109375" style="59" customWidth="1"/>
    <col min="13070" max="13070" width="10" style="59" customWidth="1"/>
    <col min="13071" max="13071" width="7.140625" style="59" customWidth="1"/>
    <col min="13072" max="13072" width="7.28515625" style="59" customWidth="1"/>
    <col min="13073" max="13073" width="7.42578125" style="59" customWidth="1"/>
    <col min="13074" max="13074" width="9.42578125" style="59" customWidth="1"/>
    <col min="13075" max="13075" width="8.42578125" style="59" customWidth="1"/>
    <col min="13076" max="13076" width="11.85546875" style="59" customWidth="1"/>
    <col min="13077" max="13077" width="13.7109375" style="59" customWidth="1"/>
    <col min="13078" max="13078" width="61.5703125" style="59" customWidth="1"/>
    <col min="13079" max="13079" width="13.28515625" style="59" customWidth="1"/>
    <col min="13080" max="13317" width="9.140625" style="59"/>
    <col min="13318" max="13318" width="1.7109375" style="59" customWidth="1"/>
    <col min="13319" max="13319" width="29" style="59" bestFit="1" customWidth="1"/>
    <col min="13320" max="13320" width="11.28515625" style="59" customWidth="1"/>
    <col min="13321" max="13321" width="10.140625" style="59" customWidth="1"/>
    <col min="13322" max="13322" width="10.42578125" style="59" customWidth="1"/>
    <col min="13323" max="13323" width="53" style="59" customWidth="1"/>
    <col min="13324" max="13324" width="3" style="59" customWidth="1"/>
    <col min="13325" max="13325" width="2.7109375" style="59" customWidth="1"/>
    <col min="13326" max="13326" width="10" style="59" customWidth="1"/>
    <col min="13327" max="13327" width="7.140625" style="59" customWidth="1"/>
    <col min="13328" max="13328" width="7.28515625" style="59" customWidth="1"/>
    <col min="13329" max="13329" width="7.42578125" style="59" customWidth="1"/>
    <col min="13330" max="13330" width="9.42578125" style="59" customWidth="1"/>
    <col min="13331" max="13331" width="8.42578125" style="59" customWidth="1"/>
    <col min="13332" max="13332" width="11.85546875" style="59" customWidth="1"/>
    <col min="13333" max="13333" width="13.7109375" style="59" customWidth="1"/>
    <col min="13334" max="13334" width="61.5703125" style="59" customWidth="1"/>
    <col min="13335" max="13335" width="13.28515625" style="59" customWidth="1"/>
    <col min="13336" max="13573" width="9.140625" style="59"/>
    <col min="13574" max="13574" width="1.7109375" style="59" customWidth="1"/>
    <col min="13575" max="13575" width="29" style="59" bestFit="1" customWidth="1"/>
    <col min="13576" max="13576" width="11.28515625" style="59" customWidth="1"/>
    <col min="13577" max="13577" width="10.140625" style="59" customWidth="1"/>
    <col min="13578" max="13578" width="10.42578125" style="59" customWidth="1"/>
    <col min="13579" max="13579" width="53" style="59" customWidth="1"/>
    <col min="13580" max="13580" width="3" style="59" customWidth="1"/>
    <col min="13581" max="13581" width="2.7109375" style="59" customWidth="1"/>
    <col min="13582" max="13582" width="10" style="59" customWidth="1"/>
    <col min="13583" max="13583" width="7.140625" style="59" customWidth="1"/>
    <col min="13584" max="13584" width="7.28515625" style="59" customWidth="1"/>
    <col min="13585" max="13585" width="7.42578125" style="59" customWidth="1"/>
    <col min="13586" max="13586" width="9.42578125" style="59" customWidth="1"/>
    <col min="13587" max="13587" width="8.42578125" style="59" customWidth="1"/>
    <col min="13588" max="13588" width="11.85546875" style="59" customWidth="1"/>
    <col min="13589" max="13589" width="13.7109375" style="59" customWidth="1"/>
    <col min="13590" max="13590" width="61.5703125" style="59" customWidth="1"/>
    <col min="13591" max="13591" width="13.28515625" style="59" customWidth="1"/>
    <col min="13592" max="13829" width="9.140625" style="59"/>
    <col min="13830" max="13830" width="1.7109375" style="59" customWidth="1"/>
    <col min="13831" max="13831" width="29" style="59" bestFit="1" customWidth="1"/>
    <col min="13832" max="13832" width="11.28515625" style="59" customWidth="1"/>
    <col min="13833" max="13833" width="10.140625" style="59" customWidth="1"/>
    <col min="13834" max="13834" width="10.42578125" style="59" customWidth="1"/>
    <col min="13835" max="13835" width="53" style="59" customWidth="1"/>
    <col min="13836" max="13836" width="3" style="59" customWidth="1"/>
    <col min="13837" max="13837" width="2.7109375" style="59" customWidth="1"/>
    <col min="13838" max="13838" width="10" style="59" customWidth="1"/>
    <col min="13839" max="13839" width="7.140625" style="59" customWidth="1"/>
    <col min="13840" max="13840" width="7.28515625" style="59" customWidth="1"/>
    <col min="13841" max="13841" width="7.42578125" style="59" customWidth="1"/>
    <col min="13842" max="13842" width="9.42578125" style="59" customWidth="1"/>
    <col min="13843" max="13843" width="8.42578125" style="59" customWidth="1"/>
    <col min="13844" max="13844" width="11.85546875" style="59" customWidth="1"/>
    <col min="13845" max="13845" width="13.7109375" style="59" customWidth="1"/>
    <col min="13846" max="13846" width="61.5703125" style="59" customWidth="1"/>
    <col min="13847" max="13847" width="13.28515625" style="59" customWidth="1"/>
    <col min="13848" max="14085" width="9.140625" style="59"/>
    <col min="14086" max="14086" width="1.7109375" style="59" customWidth="1"/>
    <col min="14087" max="14087" width="29" style="59" bestFit="1" customWidth="1"/>
    <col min="14088" max="14088" width="11.28515625" style="59" customWidth="1"/>
    <col min="14089" max="14089" width="10.140625" style="59" customWidth="1"/>
    <col min="14090" max="14090" width="10.42578125" style="59" customWidth="1"/>
    <col min="14091" max="14091" width="53" style="59" customWidth="1"/>
    <col min="14092" max="14092" width="3" style="59" customWidth="1"/>
    <col min="14093" max="14093" width="2.7109375" style="59" customWidth="1"/>
    <col min="14094" max="14094" width="10" style="59" customWidth="1"/>
    <col min="14095" max="14095" width="7.140625" style="59" customWidth="1"/>
    <col min="14096" max="14096" width="7.28515625" style="59" customWidth="1"/>
    <col min="14097" max="14097" width="7.42578125" style="59" customWidth="1"/>
    <col min="14098" max="14098" width="9.42578125" style="59" customWidth="1"/>
    <col min="14099" max="14099" width="8.42578125" style="59" customWidth="1"/>
    <col min="14100" max="14100" width="11.85546875" style="59" customWidth="1"/>
    <col min="14101" max="14101" width="13.7109375" style="59" customWidth="1"/>
    <col min="14102" max="14102" width="61.5703125" style="59" customWidth="1"/>
    <col min="14103" max="14103" width="13.28515625" style="59" customWidth="1"/>
    <col min="14104" max="14341" width="9.140625" style="59"/>
    <col min="14342" max="14342" width="1.7109375" style="59" customWidth="1"/>
    <col min="14343" max="14343" width="29" style="59" bestFit="1" customWidth="1"/>
    <col min="14344" max="14344" width="11.28515625" style="59" customWidth="1"/>
    <col min="14345" max="14345" width="10.140625" style="59" customWidth="1"/>
    <col min="14346" max="14346" width="10.42578125" style="59" customWidth="1"/>
    <col min="14347" max="14347" width="53" style="59" customWidth="1"/>
    <col min="14348" max="14348" width="3" style="59" customWidth="1"/>
    <col min="14349" max="14349" width="2.7109375" style="59" customWidth="1"/>
    <col min="14350" max="14350" width="10" style="59" customWidth="1"/>
    <col min="14351" max="14351" width="7.140625" style="59" customWidth="1"/>
    <col min="14352" max="14352" width="7.28515625" style="59" customWidth="1"/>
    <col min="14353" max="14353" width="7.42578125" style="59" customWidth="1"/>
    <col min="14354" max="14354" width="9.42578125" style="59" customWidth="1"/>
    <col min="14355" max="14355" width="8.42578125" style="59" customWidth="1"/>
    <col min="14356" max="14356" width="11.85546875" style="59" customWidth="1"/>
    <col min="14357" max="14357" width="13.7109375" style="59" customWidth="1"/>
    <col min="14358" max="14358" width="61.5703125" style="59" customWidth="1"/>
    <col min="14359" max="14359" width="13.28515625" style="59" customWidth="1"/>
    <col min="14360" max="14597" width="9.140625" style="59"/>
    <col min="14598" max="14598" width="1.7109375" style="59" customWidth="1"/>
    <col min="14599" max="14599" width="29" style="59" bestFit="1" customWidth="1"/>
    <col min="14600" max="14600" width="11.28515625" style="59" customWidth="1"/>
    <col min="14601" max="14601" width="10.140625" style="59" customWidth="1"/>
    <col min="14602" max="14602" width="10.42578125" style="59" customWidth="1"/>
    <col min="14603" max="14603" width="53" style="59" customWidth="1"/>
    <col min="14604" max="14604" width="3" style="59" customWidth="1"/>
    <col min="14605" max="14605" width="2.7109375" style="59" customWidth="1"/>
    <col min="14606" max="14606" width="10" style="59" customWidth="1"/>
    <col min="14607" max="14607" width="7.140625" style="59" customWidth="1"/>
    <col min="14608" max="14608" width="7.28515625" style="59" customWidth="1"/>
    <col min="14609" max="14609" width="7.42578125" style="59" customWidth="1"/>
    <col min="14610" max="14610" width="9.42578125" style="59" customWidth="1"/>
    <col min="14611" max="14611" width="8.42578125" style="59" customWidth="1"/>
    <col min="14612" max="14612" width="11.85546875" style="59" customWidth="1"/>
    <col min="14613" max="14613" width="13.7109375" style="59" customWidth="1"/>
    <col min="14614" max="14614" width="61.5703125" style="59" customWidth="1"/>
    <col min="14615" max="14615" width="13.28515625" style="59" customWidth="1"/>
    <col min="14616" max="14853" width="9.140625" style="59"/>
    <col min="14854" max="14854" width="1.7109375" style="59" customWidth="1"/>
    <col min="14855" max="14855" width="29" style="59" bestFit="1" customWidth="1"/>
    <col min="14856" max="14856" width="11.28515625" style="59" customWidth="1"/>
    <col min="14857" max="14857" width="10.140625" style="59" customWidth="1"/>
    <col min="14858" max="14858" width="10.42578125" style="59" customWidth="1"/>
    <col min="14859" max="14859" width="53" style="59" customWidth="1"/>
    <col min="14860" max="14860" width="3" style="59" customWidth="1"/>
    <col min="14861" max="14861" width="2.7109375" style="59" customWidth="1"/>
    <col min="14862" max="14862" width="10" style="59" customWidth="1"/>
    <col min="14863" max="14863" width="7.140625" style="59" customWidth="1"/>
    <col min="14864" max="14864" width="7.28515625" style="59" customWidth="1"/>
    <col min="14865" max="14865" width="7.42578125" style="59" customWidth="1"/>
    <col min="14866" max="14866" width="9.42578125" style="59" customWidth="1"/>
    <col min="14867" max="14867" width="8.42578125" style="59" customWidth="1"/>
    <col min="14868" max="14868" width="11.85546875" style="59" customWidth="1"/>
    <col min="14869" max="14869" width="13.7109375" style="59" customWidth="1"/>
    <col min="14870" max="14870" width="61.5703125" style="59" customWidth="1"/>
    <col min="14871" max="14871" width="13.28515625" style="59" customWidth="1"/>
    <col min="14872" max="15109" width="9.140625" style="59"/>
    <col min="15110" max="15110" width="1.7109375" style="59" customWidth="1"/>
    <col min="15111" max="15111" width="29" style="59" bestFit="1" customWidth="1"/>
    <col min="15112" max="15112" width="11.28515625" style="59" customWidth="1"/>
    <col min="15113" max="15113" width="10.140625" style="59" customWidth="1"/>
    <col min="15114" max="15114" width="10.42578125" style="59" customWidth="1"/>
    <col min="15115" max="15115" width="53" style="59" customWidth="1"/>
    <col min="15116" max="15116" width="3" style="59" customWidth="1"/>
    <col min="15117" max="15117" width="2.7109375" style="59" customWidth="1"/>
    <col min="15118" max="15118" width="10" style="59" customWidth="1"/>
    <col min="15119" max="15119" width="7.140625" style="59" customWidth="1"/>
    <col min="15120" max="15120" width="7.28515625" style="59" customWidth="1"/>
    <col min="15121" max="15121" width="7.42578125" style="59" customWidth="1"/>
    <col min="15122" max="15122" width="9.42578125" style="59" customWidth="1"/>
    <col min="15123" max="15123" width="8.42578125" style="59" customWidth="1"/>
    <col min="15124" max="15124" width="11.85546875" style="59" customWidth="1"/>
    <col min="15125" max="15125" width="13.7109375" style="59" customWidth="1"/>
    <col min="15126" max="15126" width="61.5703125" style="59" customWidth="1"/>
    <col min="15127" max="15127" width="13.28515625" style="59" customWidth="1"/>
    <col min="15128" max="15365" width="9.140625" style="59"/>
    <col min="15366" max="15366" width="1.7109375" style="59" customWidth="1"/>
    <col min="15367" max="15367" width="29" style="59" bestFit="1" customWidth="1"/>
    <col min="15368" max="15368" width="11.28515625" style="59" customWidth="1"/>
    <col min="15369" max="15369" width="10.140625" style="59" customWidth="1"/>
    <col min="15370" max="15370" width="10.42578125" style="59" customWidth="1"/>
    <col min="15371" max="15371" width="53" style="59" customWidth="1"/>
    <col min="15372" max="15372" width="3" style="59" customWidth="1"/>
    <col min="15373" max="15373" width="2.7109375" style="59" customWidth="1"/>
    <col min="15374" max="15374" width="10" style="59" customWidth="1"/>
    <col min="15375" max="15375" width="7.140625" style="59" customWidth="1"/>
    <col min="15376" max="15376" width="7.28515625" style="59" customWidth="1"/>
    <col min="15377" max="15377" width="7.42578125" style="59" customWidth="1"/>
    <col min="15378" max="15378" width="9.42578125" style="59" customWidth="1"/>
    <col min="15379" max="15379" width="8.42578125" style="59" customWidth="1"/>
    <col min="15380" max="15380" width="11.85546875" style="59" customWidth="1"/>
    <col min="15381" max="15381" width="13.7109375" style="59" customWidth="1"/>
    <col min="15382" max="15382" width="61.5703125" style="59" customWidth="1"/>
    <col min="15383" max="15383" width="13.28515625" style="59" customWidth="1"/>
    <col min="15384" max="15621" width="9.140625" style="59"/>
    <col min="15622" max="15622" width="1.7109375" style="59" customWidth="1"/>
    <col min="15623" max="15623" width="29" style="59" bestFit="1" customWidth="1"/>
    <col min="15624" max="15624" width="11.28515625" style="59" customWidth="1"/>
    <col min="15625" max="15625" width="10.140625" style="59" customWidth="1"/>
    <col min="15626" max="15626" width="10.42578125" style="59" customWidth="1"/>
    <col min="15627" max="15627" width="53" style="59" customWidth="1"/>
    <col min="15628" max="15628" width="3" style="59" customWidth="1"/>
    <col min="15629" max="15629" width="2.7109375" style="59" customWidth="1"/>
    <col min="15630" max="15630" width="10" style="59" customWidth="1"/>
    <col min="15631" max="15631" width="7.140625" style="59" customWidth="1"/>
    <col min="15632" max="15632" width="7.28515625" style="59" customWidth="1"/>
    <col min="15633" max="15633" width="7.42578125" style="59" customWidth="1"/>
    <col min="15634" max="15634" width="9.42578125" style="59" customWidth="1"/>
    <col min="15635" max="15635" width="8.42578125" style="59" customWidth="1"/>
    <col min="15636" max="15636" width="11.85546875" style="59" customWidth="1"/>
    <col min="15637" max="15637" width="13.7109375" style="59" customWidth="1"/>
    <col min="15638" max="15638" width="61.5703125" style="59" customWidth="1"/>
    <col min="15639" max="15639" width="13.28515625" style="59" customWidth="1"/>
    <col min="15640" max="15877" width="9.140625" style="59"/>
    <col min="15878" max="15878" width="1.7109375" style="59" customWidth="1"/>
    <col min="15879" max="15879" width="29" style="59" bestFit="1" customWidth="1"/>
    <col min="15880" max="15880" width="11.28515625" style="59" customWidth="1"/>
    <col min="15881" max="15881" width="10.140625" style="59" customWidth="1"/>
    <col min="15882" max="15882" width="10.42578125" style="59" customWidth="1"/>
    <col min="15883" max="15883" width="53" style="59" customWidth="1"/>
    <col min="15884" max="15884" width="3" style="59" customWidth="1"/>
    <col min="15885" max="15885" width="2.7109375" style="59" customWidth="1"/>
    <col min="15886" max="15886" width="10" style="59" customWidth="1"/>
    <col min="15887" max="15887" width="7.140625" style="59" customWidth="1"/>
    <col min="15888" max="15888" width="7.28515625" style="59" customWidth="1"/>
    <col min="15889" max="15889" width="7.42578125" style="59" customWidth="1"/>
    <col min="15890" max="15890" width="9.42578125" style="59" customWidth="1"/>
    <col min="15891" max="15891" width="8.42578125" style="59" customWidth="1"/>
    <col min="15892" max="15892" width="11.85546875" style="59" customWidth="1"/>
    <col min="15893" max="15893" width="13.7109375" style="59" customWidth="1"/>
    <col min="15894" max="15894" width="61.5703125" style="59" customWidth="1"/>
    <col min="15895" max="15895" width="13.28515625" style="59" customWidth="1"/>
    <col min="15896" max="16133" width="9.140625" style="59"/>
    <col min="16134" max="16134" width="1.7109375" style="59" customWidth="1"/>
    <col min="16135" max="16135" width="29" style="59" bestFit="1" customWidth="1"/>
    <col min="16136" max="16136" width="11.28515625" style="59" customWidth="1"/>
    <col min="16137" max="16137" width="10.140625" style="59" customWidth="1"/>
    <col min="16138" max="16138" width="10.42578125" style="59" customWidth="1"/>
    <col min="16139" max="16139" width="53" style="59" customWidth="1"/>
    <col min="16140" max="16140" width="3" style="59" customWidth="1"/>
    <col min="16141" max="16141" width="2.7109375" style="59" customWidth="1"/>
    <col min="16142" max="16142" width="10" style="59" customWidth="1"/>
    <col min="16143" max="16143" width="7.140625" style="59" customWidth="1"/>
    <col min="16144" max="16144" width="7.28515625" style="59" customWidth="1"/>
    <col min="16145" max="16145" width="7.42578125" style="59" customWidth="1"/>
    <col min="16146" max="16146" width="9.42578125" style="59" customWidth="1"/>
    <col min="16147" max="16147" width="8.42578125" style="59" customWidth="1"/>
    <col min="16148" max="16148" width="11.85546875" style="59" customWidth="1"/>
    <col min="16149" max="16149" width="13.7109375" style="59" customWidth="1"/>
    <col min="16150" max="16150" width="61.5703125" style="59" customWidth="1"/>
    <col min="16151" max="16151" width="13.28515625" style="59" customWidth="1"/>
    <col min="16152" max="16384" width="9.140625" style="59"/>
  </cols>
  <sheetData>
    <row r="1" spans="2:23" ht="16.5" thickBot="1" x14ac:dyDescent="0.3">
      <c r="I1" s="172"/>
      <c r="J1" s="171" t="s">
        <v>53</v>
      </c>
      <c r="K1" s="170" t="str">
        <f>IF(G46&lt;=59,"NOT COMPLETED",IF(G46&gt;=60,"COMPLETED"))</f>
        <v>COMPLETED</v>
      </c>
    </row>
    <row r="2" spans="2:23" ht="24" thickBot="1" x14ac:dyDescent="0.3">
      <c r="B2" s="84" t="s">
        <v>82</v>
      </c>
      <c r="C2" s="281" t="s">
        <v>181</v>
      </c>
      <c r="D2" s="282"/>
      <c r="H2" s="68"/>
      <c r="I2" s="273" t="s">
        <v>58</v>
      </c>
      <c r="J2" s="273"/>
      <c r="K2" s="170" t="str">
        <f>IF(G46&lt;=$O$10,"Basic", IF(AND(G46&gt;=P9,G46&lt;=P10),"Intermediate", "Advanced"))</f>
        <v>Advanced</v>
      </c>
    </row>
    <row r="3" spans="2:23" ht="45" x14ac:dyDescent="0.25">
      <c r="B3" s="106" t="s">
        <v>66</v>
      </c>
      <c r="C3" s="106" t="s">
        <v>78</v>
      </c>
      <c r="D3" s="106" t="s">
        <v>69</v>
      </c>
      <c r="E3" s="106" t="s">
        <v>170</v>
      </c>
      <c r="F3" s="128" t="s">
        <v>81</v>
      </c>
      <c r="G3" s="85" t="s">
        <v>165</v>
      </c>
      <c r="H3" s="106" t="s">
        <v>166</v>
      </c>
      <c r="I3" s="106" t="s">
        <v>171</v>
      </c>
      <c r="J3" s="106" t="s">
        <v>47</v>
      </c>
      <c r="K3" s="106" t="s">
        <v>44</v>
      </c>
      <c r="N3" s="277" t="s">
        <v>46</v>
      </c>
      <c r="O3" s="277"/>
      <c r="P3" s="277"/>
      <c r="Q3" s="277"/>
      <c r="R3" s="277"/>
      <c r="S3" s="277"/>
      <c r="T3" s="60"/>
      <c r="U3" s="174" t="s">
        <v>47</v>
      </c>
      <c r="V3" s="174" t="s">
        <v>45</v>
      </c>
      <c r="W3" s="174" t="s">
        <v>44</v>
      </c>
    </row>
    <row r="4" spans="2:23" ht="15" customHeight="1" x14ac:dyDescent="0.25">
      <c r="B4" s="285" t="s">
        <v>67</v>
      </c>
      <c r="C4" s="283" t="s">
        <v>84</v>
      </c>
      <c r="D4" s="129" t="s">
        <v>70</v>
      </c>
      <c r="E4" s="287">
        <v>0.1</v>
      </c>
      <c r="F4" s="133">
        <v>0.05</v>
      </c>
      <c r="G4" s="130">
        <v>100</v>
      </c>
      <c r="H4" s="134">
        <f>(G4*F4)/100</f>
        <v>0.05</v>
      </c>
      <c r="I4" s="271">
        <f>SUM(H4:H6)</f>
        <v>0.1</v>
      </c>
      <c r="J4" s="131" t="str">
        <f>IF(AND(G4&gt;=N6,G4&lt;=O6),N4,IF(AND(G4&gt;=P6,G4&lt;=Q6),P4,R4))</f>
        <v>SI 3</v>
      </c>
      <c r="K4" s="132" t="str">
        <f t="shared" ref="K4:K45" si="0">VLOOKUP(J4,$U$4:$W$6,3,FALSE)</f>
        <v>Advanced</v>
      </c>
      <c r="N4" s="277" t="s">
        <v>48</v>
      </c>
      <c r="O4" s="277"/>
      <c r="P4" s="277" t="s">
        <v>49</v>
      </c>
      <c r="Q4" s="277"/>
      <c r="R4" s="277" t="s">
        <v>50</v>
      </c>
      <c r="S4" s="277"/>
      <c r="T4" s="60"/>
      <c r="U4" s="62" t="s">
        <v>48</v>
      </c>
      <c r="V4" s="63" t="s">
        <v>51</v>
      </c>
      <c r="W4" s="62" t="s">
        <v>52</v>
      </c>
    </row>
    <row r="5" spans="2:23" ht="15" customHeight="1" x14ac:dyDescent="0.25">
      <c r="B5" s="286"/>
      <c r="C5" s="284"/>
      <c r="D5" s="107" t="s">
        <v>71</v>
      </c>
      <c r="E5" s="287"/>
      <c r="F5" s="133">
        <v>0.03</v>
      </c>
      <c r="G5" s="113">
        <v>100</v>
      </c>
      <c r="H5" s="134">
        <f t="shared" ref="H5:H45" si="1">(G5*F5)/100</f>
        <v>0.03</v>
      </c>
      <c r="I5" s="272"/>
      <c r="J5" s="108" t="str">
        <f>IF(AND(G5&gt;=N6,G5&lt;=O6),N4,IF(AND(G5&gt;=P6,G5&lt;=Q6),P4,R4))</f>
        <v>SI 3</v>
      </c>
      <c r="K5" s="112" t="str">
        <f t="shared" si="0"/>
        <v>Advanced</v>
      </c>
      <c r="N5" s="174" t="s">
        <v>54</v>
      </c>
      <c r="O5" s="174" t="s">
        <v>55</v>
      </c>
      <c r="P5" s="174" t="s">
        <v>54</v>
      </c>
      <c r="Q5" s="174" t="s">
        <v>55</v>
      </c>
      <c r="R5" s="174" t="s">
        <v>54</v>
      </c>
      <c r="S5" s="174" t="s">
        <v>55</v>
      </c>
      <c r="T5" s="60"/>
      <c r="U5" s="62" t="s">
        <v>49</v>
      </c>
      <c r="V5" s="63" t="s">
        <v>56</v>
      </c>
      <c r="W5" s="62" t="s">
        <v>57</v>
      </c>
    </row>
    <row r="6" spans="2:23" ht="82.5" customHeight="1" x14ac:dyDescent="0.25">
      <c r="B6" s="286"/>
      <c r="C6" s="284"/>
      <c r="D6" s="107" t="s">
        <v>72</v>
      </c>
      <c r="E6" s="287"/>
      <c r="F6" s="133">
        <v>0.02</v>
      </c>
      <c r="G6" s="113">
        <v>100</v>
      </c>
      <c r="H6" s="134">
        <f t="shared" si="1"/>
        <v>0.02</v>
      </c>
      <c r="I6" s="274"/>
      <c r="J6" s="108" t="str">
        <f>IF(AND(G6&gt;=N6,G6&lt;=O6),N4,IF(AND(G6&gt;=P6,G6&lt;=Q6),P4,R4))</f>
        <v>SI 3</v>
      </c>
      <c r="K6" s="112" t="str">
        <f t="shared" si="0"/>
        <v>Advanced</v>
      </c>
      <c r="N6" s="64">
        <v>0</v>
      </c>
      <c r="O6" s="64">
        <v>59</v>
      </c>
      <c r="P6" s="64">
        <v>60</v>
      </c>
      <c r="Q6" s="64">
        <v>79</v>
      </c>
      <c r="R6" s="64">
        <v>80</v>
      </c>
      <c r="S6" s="64">
        <v>100</v>
      </c>
      <c r="T6" s="60"/>
      <c r="U6" s="62" t="s">
        <v>50</v>
      </c>
      <c r="V6" s="63" t="s">
        <v>59</v>
      </c>
      <c r="W6" s="62" t="s">
        <v>60</v>
      </c>
    </row>
    <row r="7" spans="2:23" x14ac:dyDescent="0.25">
      <c r="B7" s="285" t="s">
        <v>68</v>
      </c>
      <c r="C7" s="284" t="s">
        <v>79</v>
      </c>
      <c r="D7" s="107" t="s">
        <v>73</v>
      </c>
      <c r="E7" s="287">
        <v>0.1</v>
      </c>
      <c r="F7" s="133">
        <v>0.02</v>
      </c>
      <c r="G7" s="113">
        <v>100</v>
      </c>
      <c r="H7" s="134">
        <f t="shared" si="1"/>
        <v>0.02</v>
      </c>
      <c r="I7" s="271">
        <f>SUM(H7:H10)</f>
        <v>0.1</v>
      </c>
      <c r="J7" s="108" t="str">
        <f>IF(AND(G7&gt;=N6,G7&lt;=O6),N4,IF(AND(G7&gt;=P6,G7&lt;=Q6),P4,R4))</f>
        <v>SI 3</v>
      </c>
      <c r="K7" s="112" t="str">
        <f t="shared" si="0"/>
        <v>Advanced</v>
      </c>
      <c r="N7" s="278" t="s">
        <v>61</v>
      </c>
      <c r="O7" s="278"/>
      <c r="P7" s="279" t="s">
        <v>62</v>
      </c>
      <c r="Q7" s="279"/>
      <c r="R7" s="280" t="s">
        <v>63</v>
      </c>
      <c r="S7" s="280"/>
    </row>
    <row r="8" spans="2:23" x14ac:dyDescent="0.25">
      <c r="B8" s="286"/>
      <c r="C8" s="284"/>
      <c r="D8" s="107" t="s">
        <v>74</v>
      </c>
      <c r="E8" s="287"/>
      <c r="F8" s="133">
        <v>0.03</v>
      </c>
      <c r="G8" s="113">
        <v>100</v>
      </c>
      <c r="H8" s="134">
        <f t="shared" si="1"/>
        <v>0.03</v>
      </c>
      <c r="I8" s="272"/>
      <c r="J8" s="108" t="str">
        <f>IF(AND(G8&gt;=N6,G8&lt;=O6),N4,IF(AND(G8&gt;=P6,G8&lt;=Q6),P4,R4))</f>
        <v>SI 3</v>
      </c>
      <c r="K8" s="112" t="str">
        <f t="shared" si="0"/>
        <v>Advanced</v>
      </c>
    </row>
    <row r="9" spans="2:23" x14ac:dyDescent="0.25">
      <c r="B9" s="286"/>
      <c r="C9" s="284"/>
      <c r="D9" s="107" t="s">
        <v>75</v>
      </c>
      <c r="E9" s="287"/>
      <c r="F9" s="133">
        <v>0.03</v>
      </c>
      <c r="G9" s="113">
        <v>100</v>
      </c>
      <c r="H9" s="134">
        <f t="shared" si="1"/>
        <v>0.03</v>
      </c>
      <c r="I9" s="272"/>
      <c r="J9" s="109" t="str">
        <f>IF(AND(G9&gt;=N6,G9&lt;=O6),N4,IF(AND(G9&gt;=P6,G9&lt;=Q6),P4,R4))</f>
        <v>SI 3</v>
      </c>
      <c r="K9" s="112" t="str">
        <f t="shared" si="0"/>
        <v>Advanced</v>
      </c>
      <c r="M9" s="173"/>
      <c r="N9" s="174" t="s">
        <v>64</v>
      </c>
      <c r="O9" s="64">
        <v>0</v>
      </c>
      <c r="P9" s="64">
        <v>60</v>
      </c>
      <c r="Q9" s="64">
        <v>80</v>
      </c>
      <c r="R9" s="66"/>
      <c r="S9" s="66"/>
    </row>
    <row r="10" spans="2:23" ht="48" customHeight="1" x14ac:dyDescent="0.25">
      <c r="B10" s="288"/>
      <c r="C10" s="284"/>
      <c r="D10" s="107" t="s">
        <v>76</v>
      </c>
      <c r="E10" s="287"/>
      <c r="F10" s="133">
        <v>0.02</v>
      </c>
      <c r="G10" s="113">
        <v>100</v>
      </c>
      <c r="H10" s="134">
        <f t="shared" si="1"/>
        <v>0.02</v>
      </c>
      <c r="I10" s="274"/>
      <c r="J10" s="108" t="str">
        <f>IF(AND(G10&gt;=N6,G10&lt;=O6),N4,IF(AND(G10&gt;=P6,G10&lt;=Q6),P4,R4))</f>
        <v>SI 3</v>
      </c>
      <c r="K10" s="112" t="str">
        <f t="shared" si="0"/>
        <v>Advanced</v>
      </c>
      <c r="M10" s="173"/>
      <c r="N10" s="174" t="s">
        <v>65</v>
      </c>
      <c r="O10" s="64">
        <v>59</v>
      </c>
      <c r="P10" s="64">
        <v>79</v>
      </c>
      <c r="Q10" s="64">
        <v>100</v>
      </c>
      <c r="R10" s="67"/>
      <c r="S10" s="173"/>
    </row>
    <row r="11" spans="2:23" ht="30" x14ac:dyDescent="0.25">
      <c r="B11" s="285" t="s">
        <v>157</v>
      </c>
      <c r="C11" s="284" t="s">
        <v>80</v>
      </c>
      <c r="D11" s="107" t="s">
        <v>77</v>
      </c>
      <c r="E11" s="287">
        <v>0.1</v>
      </c>
      <c r="F11" s="133">
        <v>0.04</v>
      </c>
      <c r="G11" s="113">
        <v>100</v>
      </c>
      <c r="H11" s="134">
        <f t="shared" si="1"/>
        <v>0.04</v>
      </c>
      <c r="I11" s="275">
        <f>SUM(H11:H12)</f>
        <v>0.1</v>
      </c>
      <c r="J11" s="108" t="str">
        <f>IF(AND(G11&gt;=N6,G11&lt;=O6),N4,IF(AND(G11&gt;=P6,G11&lt;=Q6),P4,R4))</f>
        <v>SI 3</v>
      </c>
      <c r="K11" s="112" t="str">
        <f t="shared" si="0"/>
        <v>Advanced</v>
      </c>
      <c r="M11" s="276"/>
      <c r="N11" s="276"/>
      <c r="O11" s="173"/>
      <c r="P11" s="173"/>
      <c r="Q11" s="67"/>
      <c r="R11" s="173"/>
    </row>
    <row r="12" spans="2:23" ht="44.25" customHeight="1" x14ac:dyDescent="0.25">
      <c r="B12" s="288"/>
      <c r="C12" s="284"/>
      <c r="D12" s="107" t="s">
        <v>164</v>
      </c>
      <c r="E12" s="287"/>
      <c r="F12" s="133">
        <v>0.06</v>
      </c>
      <c r="G12" s="113">
        <v>100</v>
      </c>
      <c r="H12" s="134">
        <f t="shared" si="1"/>
        <v>0.06</v>
      </c>
      <c r="I12" s="275"/>
      <c r="J12" s="108" t="str">
        <f>IF(AND(G12&gt;=N6,G12&lt;=O6),N4,IF(AND(G12&gt;=P6,G12&lt;=Q6),P4,R4))</f>
        <v>SI 3</v>
      </c>
      <c r="K12" s="112" t="str">
        <f t="shared" si="0"/>
        <v>Advanced</v>
      </c>
      <c r="M12" s="276"/>
      <c r="N12" s="276"/>
      <c r="O12" s="173"/>
      <c r="P12" s="173"/>
      <c r="Q12" s="67"/>
      <c r="R12" s="173"/>
    </row>
    <row r="13" spans="2:23" ht="15" customHeight="1" x14ac:dyDescent="0.25">
      <c r="B13" s="294" t="s">
        <v>161</v>
      </c>
      <c r="C13" s="292" t="s">
        <v>173</v>
      </c>
      <c r="D13" s="110" t="s">
        <v>91</v>
      </c>
      <c r="E13" s="287">
        <v>0.1</v>
      </c>
      <c r="F13" s="133">
        <v>0.02</v>
      </c>
      <c r="G13" s="114">
        <v>100</v>
      </c>
      <c r="H13" s="134">
        <f t="shared" si="1"/>
        <v>0.02</v>
      </c>
      <c r="I13" s="275">
        <f>SUM(H13:H17)</f>
        <v>0.1</v>
      </c>
      <c r="J13" s="108" t="str">
        <f>IF(AND(G13&gt;=N6,G13&lt;=O6),N4,IF(AND(G13&gt;=P6,G13&lt;=Q6),P4,R4))</f>
        <v>SI 3</v>
      </c>
      <c r="K13" s="112" t="str">
        <f t="shared" si="0"/>
        <v>Advanced</v>
      </c>
    </row>
    <row r="14" spans="2:23" x14ac:dyDescent="0.25">
      <c r="B14" s="295"/>
      <c r="C14" s="293"/>
      <c r="D14" s="110" t="s">
        <v>93</v>
      </c>
      <c r="E14" s="287"/>
      <c r="F14" s="133">
        <v>0.02</v>
      </c>
      <c r="G14" s="114">
        <v>100</v>
      </c>
      <c r="H14" s="134">
        <f t="shared" si="1"/>
        <v>0.02</v>
      </c>
      <c r="I14" s="275"/>
      <c r="J14" s="108" t="str">
        <f>IF(AND(G14&gt;=N6,G14&lt;=O6),N4,IF(AND(G14&gt;=P6,G14&lt;=Q6),P4,R4))</f>
        <v>SI 3</v>
      </c>
      <c r="K14" s="112" t="str">
        <f t="shared" si="0"/>
        <v>Advanced</v>
      </c>
    </row>
    <row r="15" spans="2:23" x14ac:dyDescent="0.25">
      <c r="B15" s="295"/>
      <c r="C15" s="293"/>
      <c r="D15" s="110" t="s">
        <v>92</v>
      </c>
      <c r="E15" s="287"/>
      <c r="F15" s="133">
        <v>0.02</v>
      </c>
      <c r="G15" s="114">
        <v>100</v>
      </c>
      <c r="H15" s="134">
        <f t="shared" si="1"/>
        <v>0.02</v>
      </c>
      <c r="I15" s="275"/>
      <c r="J15" s="108" t="str">
        <f>IF(AND(G15&gt;=N6,G15&lt;=O6),N4,IF(AND(G15&gt;=P6,G15&lt;=Q6),P4,R4))</f>
        <v>SI 3</v>
      </c>
      <c r="K15" s="112" t="str">
        <f t="shared" si="0"/>
        <v>Advanced</v>
      </c>
    </row>
    <row r="16" spans="2:23" ht="30" x14ac:dyDescent="0.25">
      <c r="B16" s="295"/>
      <c r="C16" s="293"/>
      <c r="D16" s="110" t="s">
        <v>94</v>
      </c>
      <c r="E16" s="287"/>
      <c r="F16" s="133">
        <v>0.02</v>
      </c>
      <c r="G16" s="114">
        <v>100</v>
      </c>
      <c r="H16" s="134">
        <f t="shared" si="1"/>
        <v>0.02</v>
      </c>
      <c r="I16" s="275"/>
      <c r="J16" s="108" t="str">
        <f>IF(AND(G16&gt;=N6,G16&lt;=O6),N4,IF(AND(G16&gt;=P6,G16&lt;=Q6),P4,R4))</f>
        <v>SI 3</v>
      </c>
      <c r="K16" s="112" t="str">
        <f t="shared" si="0"/>
        <v>Advanced</v>
      </c>
    </row>
    <row r="17" spans="2:11" ht="30" x14ac:dyDescent="0.25">
      <c r="B17" s="296"/>
      <c r="C17" s="283"/>
      <c r="D17" s="111" t="s">
        <v>111</v>
      </c>
      <c r="E17" s="287"/>
      <c r="F17" s="133">
        <v>0.02</v>
      </c>
      <c r="G17" s="115">
        <v>100</v>
      </c>
      <c r="H17" s="134">
        <f t="shared" si="1"/>
        <v>0.02</v>
      </c>
      <c r="I17" s="275"/>
      <c r="J17" s="108" t="str">
        <f>IF(AND(G17&gt;=N6,G17&lt;=O6),N4,IF(AND(G17&gt;=P6,G17&lt;=Q6),P4,R4))</f>
        <v>SI 3</v>
      </c>
      <c r="K17" s="112" t="str">
        <f t="shared" si="0"/>
        <v>Advanced</v>
      </c>
    </row>
    <row r="18" spans="2:11" ht="30" x14ac:dyDescent="0.25">
      <c r="B18" s="297" t="s">
        <v>167</v>
      </c>
      <c r="C18" s="284" t="s">
        <v>97</v>
      </c>
      <c r="D18" s="110" t="s">
        <v>14</v>
      </c>
      <c r="E18" s="300">
        <v>0.1</v>
      </c>
      <c r="F18" s="133">
        <v>0.02</v>
      </c>
      <c r="G18" s="115">
        <v>100</v>
      </c>
      <c r="H18" s="134">
        <f t="shared" si="1"/>
        <v>0.02</v>
      </c>
      <c r="I18" s="271">
        <f>SUM(H18:H24)</f>
        <v>9.9999999999999992E-2</v>
      </c>
      <c r="J18" s="108" t="str">
        <f>IF(AND(G18&gt;=N6,G18&lt;=O6),N4,IF(AND(G18&gt;=P6,G18&lt;=Q6),P4,R4))</f>
        <v>SI 3</v>
      </c>
      <c r="K18" s="112" t="str">
        <f t="shared" si="0"/>
        <v>Advanced</v>
      </c>
    </row>
    <row r="19" spans="2:11" ht="45" x14ac:dyDescent="0.25">
      <c r="B19" s="298"/>
      <c r="C19" s="284"/>
      <c r="D19" s="110" t="s">
        <v>96</v>
      </c>
      <c r="E19" s="301"/>
      <c r="F19" s="133">
        <v>0.01</v>
      </c>
      <c r="G19" s="115">
        <v>100</v>
      </c>
      <c r="H19" s="134">
        <f t="shared" si="1"/>
        <v>0.01</v>
      </c>
      <c r="I19" s="272"/>
      <c r="J19" s="108" t="str">
        <f>IF(AND(G19&gt;=N6,G19&lt;=O6),N4,IF(AND(G19&gt;=P6,G19&lt;=Q6),P4,R4))</f>
        <v>SI 3</v>
      </c>
      <c r="K19" s="112" t="str">
        <f t="shared" si="0"/>
        <v>Advanced</v>
      </c>
    </row>
    <row r="20" spans="2:11" ht="30" x14ac:dyDescent="0.25">
      <c r="B20" s="298"/>
      <c r="C20" s="284"/>
      <c r="D20" s="111" t="s">
        <v>95</v>
      </c>
      <c r="E20" s="301"/>
      <c r="F20" s="133">
        <v>0.01</v>
      </c>
      <c r="G20" s="115">
        <v>100</v>
      </c>
      <c r="H20" s="134">
        <f t="shared" si="1"/>
        <v>0.01</v>
      </c>
      <c r="I20" s="272"/>
      <c r="J20" s="108" t="str">
        <f>IF(AND(G20&gt;=N6,G20&lt;=O6),N4,IF(AND(G20&gt;=P6,G20&lt;=Q6),P4,R4))</f>
        <v>SI 3</v>
      </c>
      <c r="K20" s="112" t="str">
        <f t="shared" si="0"/>
        <v>Advanced</v>
      </c>
    </row>
    <row r="21" spans="2:11" ht="45" x14ac:dyDescent="0.25">
      <c r="B21" s="298"/>
      <c r="C21" s="303" t="s">
        <v>112</v>
      </c>
      <c r="D21" s="111" t="s">
        <v>108</v>
      </c>
      <c r="E21" s="301"/>
      <c r="F21" s="133">
        <v>0.01</v>
      </c>
      <c r="G21" s="115">
        <v>100</v>
      </c>
      <c r="H21" s="134">
        <f t="shared" si="1"/>
        <v>0.01</v>
      </c>
      <c r="I21" s="272"/>
      <c r="J21" s="108" t="str">
        <f>IF(AND(G21&gt;=N6,G21&lt;=O6),N4,IF(AND(G21&gt;=P6,G21&lt;=Q6),P4,R4))</f>
        <v>SI 3</v>
      </c>
      <c r="K21" s="112" t="str">
        <f t="shared" si="0"/>
        <v>Advanced</v>
      </c>
    </row>
    <row r="22" spans="2:11" ht="30" x14ac:dyDescent="0.25">
      <c r="B22" s="298"/>
      <c r="C22" s="303"/>
      <c r="D22" s="111" t="s">
        <v>109</v>
      </c>
      <c r="E22" s="301"/>
      <c r="F22" s="133">
        <v>0.03</v>
      </c>
      <c r="G22" s="115">
        <v>100</v>
      </c>
      <c r="H22" s="134">
        <f t="shared" si="1"/>
        <v>0.03</v>
      </c>
      <c r="I22" s="272"/>
      <c r="J22" s="108" t="str">
        <f>IF(AND(G22&gt;=N6,G22&lt;=O6),N4,IF(AND(G22&gt;=P6,G22&lt;=Q6),P4,R4))</f>
        <v>SI 3</v>
      </c>
      <c r="K22" s="112" t="str">
        <f t="shared" si="0"/>
        <v>Advanced</v>
      </c>
    </row>
    <row r="23" spans="2:11" ht="30" x14ac:dyDescent="0.25">
      <c r="B23" s="298"/>
      <c r="C23" s="303"/>
      <c r="D23" s="111" t="s">
        <v>110</v>
      </c>
      <c r="E23" s="301"/>
      <c r="F23" s="133">
        <v>0.01</v>
      </c>
      <c r="G23" s="115">
        <v>100</v>
      </c>
      <c r="H23" s="134">
        <f t="shared" si="1"/>
        <v>0.01</v>
      </c>
      <c r="I23" s="272"/>
      <c r="J23" s="108" t="str">
        <f>IF(AND(G23&gt;=N6,G23&lt;=O6),N4,IF(AND(G23&gt;=P6,G23&lt;=Q6),P4,R4))</f>
        <v>SI 3</v>
      </c>
      <c r="K23" s="112" t="str">
        <f t="shared" si="0"/>
        <v>Advanced</v>
      </c>
    </row>
    <row r="24" spans="2:11" x14ac:dyDescent="0.25">
      <c r="B24" s="299"/>
      <c r="C24" s="303"/>
      <c r="D24" s="111" t="s">
        <v>180</v>
      </c>
      <c r="E24" s="302"/>
      <c r="F24" s="133">
        <v>0.01</v>
      </c>
      <c r="G24" s="115">
        <v>100</v>
      </c>
      <c r="H24" s="134">
        <f t="shared" si="1"/>
        <v>0.01</v>
      </c>
      <c r="I24" s="274"/>
      <c r="J24" s="108" t="str">
        <f>IF(AND(G24&gt;=N6,G24&lt;=O6),N4,IF(AND(G24&gt;=P6,G24&lt;=Q6),P4,R4))</f>
        <v>SI 3</v>
      </c>
      <c r="K24" s="112" t="str">
        <f t="shared" si="0"/>
        <v>Advanced</v>
      </c>
    </row>
    <row r="25" spans="2:11" ht="15" customHeight="1" x14ac:dyDescent="0.25">
      <c r="B25" s="289" t="s">
        <v>178</v>
      </c>
      <c r="C25" s="292" t="s">
        <v>98</v>
      </c>
      <c r="D25" s="111" t="s">
        <v>99</v>
      </c>
      <c r="E25" s="300">
        <v>0.5</v>
      </c>
      <c r="F25" s="133">
        <v>0.05</v>
      </c>
      <c r="G25" s="116">
        <v>100</v>
      </c>
      <c r="H25" s="134">
        <f t="shared" si="1"/>
        <v>0.05</v>
      </c>
      <c r="I25" s="271">
        <f>SUM(H25:H45)</f>
        <v>0.50000000000000022</v>
      </c>
      <c r="J25" s="108" t="str">
        <f>IF(AND(G25&gt;=N6,G25&lt;=O6),N4,IF(AND(G25&gt;=P6,G25&lt;=Q6),P4,R4))</f>
        <v>SI 3</v>
      </c>
      <c r="K25" s="112" t="str">
        <f t="shared" si="0"/>
        <v>Advanced</v>
      </c>
    </row>
    <row r="26" spans="2:11" x14ac:dyDescent="0.25">
      <c r="B26" s="290"/>
      <c r="C26" s="293"/>
      <c r="D26" s="111" t="s">
        <v>100</v>
      </c>
      <c r="E26" s="301"/>
      <c r="F26" s="133">
        <v>0.04</v>
      </c>
      <c r="G26" s="116">
        <v>100</v>
      </c>
      <c r="H26" s="134">
        <f t="shared" si="1"/>
        <v>0.04</v>
      </c>
      <c r="I26" s="272"/>
      <c r="J26" s="108" t="str">
        <f>IF(AND(G26&gt;=N6,G26&lt;=O6),N4,IF(AND(G26&gt;=P6,G26&lt;=Q6),P4,R4))</f>
        <v>SI 3</v>
      </c>
      <c r="K26" s="112" t="str">
        <f t="shared" si="0"/>
        <v>Advanced</v>
      </c>
    </row>
    <row r="27" spans="2:11" x14ac:dyDescent="0.25">
      <c r="B27" s="290"/>
      <c r="C27" s="293"/>
      <c r="D27" s="111" t="s">
        <v>101</v>
      </c>
      <c r="E27" s="301"/>
      <c r="F27" s="133">
        <v>0.03</v>
      </c>
      <c r="G27" s="116">
        <v>100</v>
      </c>
      <c r="H27" s="134">
        <f t="shared" si="1"/>
        <v>0.03</v>
      </c>
      <c r="I27" s="272"/>
      <c r="J27" s="108" t="str">
        <f>IF(AND(G27&gt;=N6,G27&lt;=O6),N4,IF(AND(G27&gt;=P6,G27&lt;=Q6),P4,R4))</f>
        <v>SI 3</v>
      </c>
      <c r="K27" s="112" t="str">
        <f t="shared" si="0"/>
        <v>Advanced</v>
      </c>
    </row>
    <row r="28" spans="2:11" x14ac:dyDescent="0.25">
      <c r="B28" s="290"/>
      <c r="C28" s="293"/>
      <c r="D28" s="111" t="s">
        <v>102</v>
      </c>
      <c r="E28" s="301"/>
      <c r="F28" s="133">
        <v>0.03</v>
      </c>
      <c r="G28" s="116">
        <v>100</v>
      </c>
      <c r="H28" s="134">
        <f t="shared" si="1"/>
        <v>0.03</v>
      </c>
      <c r="I28" s="272"/>
      <c r="J28" s="108" t="str">
        <f>IF(AND(G28&gt;=N6,G28&lt;=O6),N4,IF(AND(G28&gt;=P6,G28&lt;=Q6),P4,R4))</f>
        <v>SI 3</v>
      </c>
      <c r="K28" s="112" t="str">
        <f t="shared" si="0"/>
        <v>Advanced</v>
      </c>
    </row>
    <row r="29" spans="2:11" x14ac:dyDescent="0.25">
      <c r="B29" s="290"/>
      <c r="C29" s="293"/>
      <c r="D29" s="111" t="s">
        <v>103</v>
      </c>
      <c r="E29" s="301"/>
      <c r="F29" s="133">
        <v>0.02</v>
      </c>
      <c r="G29" s="116">
        <v>100</v>
      </c>
      <c r="H29" s="134">
        <f t="shared" si="1"/>
        <v>0.02</v>
      </c>
      <c r="I29" s="272"/>
      <c r="J29" s="108" t="str">
        <f>IF(AND(G29&gt;=N6,G29&lt;=O6),N4,IF(AND(G29&gt;=P6,G29&lt;=Q6),P4,R4))</f>
        <v>SI 3</v>
      </c>
      <c r="K29" s="112" t="str">
        <f t="shared" si="0"/>
        <v>Advanced</v>
      </c>
    </row>
    <row r="30" spans="2:11" x14ac:dyDescent="0.25">
      <c r="B30" s="290"/>
      <c r="C30" s="293"/>
      <c r="D30" s="111" t="s">
        <v>104</v>
      </c>
      <c r="E30" s="301"/>
      <c r="F30" s="133">
        <v>0.01</v>
      </c>
      <c r="G30" s="116">
        <v>100</v>
      </c>
      <c r="H30" s="134">
        <f t="shared" si="1"/>
        <v>0.01</v>
      </c>
      <c r="I30" s="272"/>
      <c r="J30" s="108" t="str">
        <f>IF(AND(G30&gt;=N6,G30&lt;=O6),N4,IF(AND(G30&gt;=P6,G30&lt;=Q6),P4,R4))</f>
        <v>SI 3</v>
      </c>
      <c r="K30" s="112" t="str">
        <f t="shared" si="0"/>
        <v>Advanced</v>
      </c>
    </row>
    <row r="31" spans="2:11" x14ac:dyDescent="0.25">
      <c r="B31" s="290"/>
      <c r="C31" s="293"/>
      <c r="D31" s="111" t="s">
        <v>118</v>
      </c>
      <c r="E31" s="301"/>
      <c r="F31" s="133">
        <v>0.01</v>
      </c>
      <c r="G31" s="116">
        <v>100</v>
      </c>
      <c r="H31" s="134">
        <f t="shared" si="1"/>
        <v>0.01</v>
      </c>
      <c r="I31" s="272"/>
      <c r="J31" s="108" t="str">
        <f>IF(AND(G31&gt;=N6,G31&lt;=O6),N4,IF(AND(G31&gt;=P6,G31&lt;=Q6),P4,R4))</f>
        <v>SI 3</v>
      </c>
      <c r="K31" s="112" t="str">
        <f t="shared" si="0"/>
        <v>Advanced</v>
      </c>
    </row>
    <row r="32" spans="2:11" x14ac:dyDescent="0.25">
      <c r="B32" s="290"/>
      <c r="C32" s="293"/>
      <c r="D32" s="111" t="s">
        <v>105</v>
      </c>
      <c r="E32" s="301"/>
      <c r="F32" s="133">
        <v>0.01</v>
      </c>
      <c r="G32" s="116">
        <v>100</v>
      </c>
      <c r="H32" s="134">
        <f t="shared" si="1"/>
        <v>0.01</v>
      </c>
      <c r="I32" s="272"/>
      <c r="J32" s="108" t="str">
        <f>IF(AND(G32&gt;=N6,G32&lt;=O6),N4,IF(AND(G32&gt;=P6,G32&lt;=Q6),P4,R4))</f>
        <v>SI 3</v>
      </c>
      <c r="K32" s="112" t="str">
        <f t="shared" si="0"/>
        <v>Advanced</v>
      </c>
    </row>
    <row r="33" spans="2:11" x14ac:dyDescent="0.25">
      <c r="B33" s="290"/>
      <c r="C33" s="293"/>
      <c r="D33" s="111" t="s">
        <v>106</v>
      </c>
      <c r="E33" s="301"/>
      <c r="F33" s="133">
        <v>0.01</v>
      </c>
      <c r="G33" s="116">
        <v>100</v>
      </c>
      <c r="H33" s="134">
        <f t="shared" si="1"/>
        <v>0.01</v>
      </c>
      <c r="I33" s="272"/>
      <c r="J33" s="108" t="str">
        <f>IF(AND(G33&gt;=N6,G33&lt;=O6),N4,IF(AND(G33&gt;=P6,G33&lt;=Q6),P4,R4))</f>
        <v>SI 3</v>
      </c>
      <c r="K33" s="112" t="str">
        <f t="shared" si="0"/>
        <v>Advanced</v>
      </c>
    </row>
    <row r="34" spans="2:11" x14ac:dyDescent="0.25">
      <c r="B34" s="290"/>
      <c r="C34" s="293"/>
      <c r="D34" s="111" t="s">
        <v>107</v>
      </c>
      <c r="E34" s="301"/>
      <c r="F34" s="133">
        <v>0.01</v>
      </c>
      <c r="G34" s="116">
        <v>100</v>
      </c>
      <c r="H34" s="134">
        <f t="shared" si="1"/>
        <v>0.01</v>
      </c>
      <c r="I34" s="272"/>
      <c r="J34" s="108" t="str">
        <f>IF(AND(G34&gt;=N6,G34&lt;=O6),N4,IF(AND(G34&gt;=P6,G34&lt;=Q6),P4,R4))</f>
        <v>SI 3</v>
      </c>
      <c r="K34" s="112" t="str">
        <f t="shared" si="0"/>
        <v>Advanced</v>
      </c>
    </row>
    <row r="35" spans="2:11" x14ac:dyDescent="0.25">
      <c r="B35" s="290"/>
      <c r="C35" s="293"/>
      <c r="D35" s="111" t="s">
        <v>164</v>
      </c>
      <c r="E35" s="301"/>
      <c r="F35" s="133">
        <v>0.01</v>
      </c>
      <c r="G35" s="116">
        <v>100</v>
      </c>
      <c r="H35" s="134">
        <f t="shared" si="1"/>
        <v>0.01</v>
      </c>
      <c r="I35" s="272"/>
      <c r="J35" s="108" t="str">
        <f>IF(AND(G35&gt;=N6,G35&lt;=O6),N4,IF(AND(G35&gt;=P6,G35&lt;=Q6),P4,R4))</f>
        <v>SI 3</v>
      </c>
      <c r="K35" s="112" t="str">
        <f t="shared" si="0"/>
        <v>Advanced</v>
      </c>
    </row>
    <row r="36" spans="2:11" x14ac:dyDescent="0.25">
      <c r="B36" s="290"/>
      <c r="C36" s="283"/>
      <c r="D36" s="111" t="s">
        <v>168</v>
      </c>
      <c r="E36" s="301"/>
      <c r="F36" s="133">
        <v>0.05</v>
      </c>
      <c r="G36" s="116">
        <v>100</v>
      </c>
      <c r="H36" s="134">
        <f t="shared" si="1"/>
        <v>0.05</v>
      </c>
      <c r="I36" s="272"/>
      <c r="J36" s="108" t="str">
        <f>IF(AND(G36&gt;=N6,G36&lt;=O6),N4,IF(AND(G36&gt;=P6,G36&lt;=Q6),P4,R4))</f>
        <v>SI 3</v>
      </c>
      <c r="K36" s="112" t="str">
        <f t="shared" si="0"/>
        <v>Advanced</v>
      </c>
    </row>
    <row r="37" spans="2:11" ht="45" x14ac:dyDescent="0.25">
      <c r="B37" s="290"/>
      <c r="C37" s="284" t="s">
        <v>113</v>
      </c>
      <c r="D37" s="111" t="s">
        <v>129</v>
      </c>
      <c r="E37" s="301"/>
      <c r="F37" s="133">
        <v>0.02</v>
      </c>
      <c r="G37" s="117">
        <v>100</v>
      </c>
      <c r="H37" s="134">
        <f t="shared" si="1"/>
        <v>0.02</v>
      </c>
      <c r="I37" s="272"/>
      <c r="J37" s="108" t="str">
        <f>IF(AND(G37&gt;=N6,G37&lt;=O6),N4,IF(AND(G37&gt;=P6,G37&lt;=Q6),P4,R4))</f>
        <v>SI 3</v>
      </c>
      <c r="K37" s="112" t="str">
        <f t="shared" si="0"/>
        <v>Advanced</v>
      </c>
    </row>
    <row r="38" spans="2:11" ht="30" x14ac:dyDescent="0.25">
      <c r="B38" s="290"/>
      <c r="C38" s="284"/>
      <c r="D38" s="111" t="s">
        <v>127</v>
      </c>
      <c r="E38" s="301"/>
      <c r="F38" s="133">
        <v>0.03</v>
      </c>
      <c r="G38" s="117">
        <v>100</v>
      </c>
      <c r="H38" s="134">
        <f t="shared" si="1"/>
        <v>0.03</v>
      </c>
      <c r="I38" s="272"/>
      <c r="J38" s="108" t="str">
        <f>IF(AND(G38&gt;=N6,G38&lt;=O6),N4,IF(AND(G38&gt;=P6,G38&lt;=Q6),P4,R4))</f>
        <v>SI 3</v>
      </c>
      <c r="K38" s="112" t="str">
        <f t="shared" si="0"/>
        <v>Advanced</v>
      </c>
    </row>
    <row r="39" spans="2:11" x14ac:dyDescent="0.25">
      <c r="B39" s="290"/>
      <c r="C39" s="284"/>
      <c r="D39" s="111" t="s">
        <v>130</v>
      </c>
      <c r="E39" s="301"/>
      <c r="F39" s="133">
        <v>0.03</v>
      </c>
      <c r="G39" s="117">
        <v>100</v>
      </c>
      <c r="H39" s="134">
        <f t="shared" si="1"/>
        <v>0.03</v>
      </c>
      <c r="I39" s="272"/>
      <c r="J39" s="108" t="str">
        <f>IF(AND(G39&gt;=N6,G39&lt;=O6),N4,IF(AND(G39&gt;=P6,G39&lt;=Q6),P4,R4))</f>
        <v>SI 3</v>
      </c>
      <c r="K39" s="112" t="str">
        <f t="shared" si="0"/>
        <v>Advanced</v>
      </c>
    </row>
    <row r="40" spans="2:11" ht="30" x14ac:dyDescent="0.25">
      <c r="B40" s="290"/>
      <c r="C40" s="284"/>
      <c r="D40" s="111" t="s">
        <v>131</v>
      </c>
      <c r="E40" s="301"/>
      <c r="F40" s="133">
        <v>0.02</v>
      </c>
      <c r="G40" s="117">
        <v>100</v>
      </c>
      <c r="H40" s="134">
        <f t="shared" si="1"/>
        <v>0.02</v>
      </c>
      <c r="I40" s="272"/>
      <c r="J40" s="108" t="str">
        <f>IF(AND(G40&gt;=N6,G40&lt;=O6),N4,IF(AND(G40&gt;=P6,G40&lt;=Q6),P4,R4))</f>
        <v>SI 3</v>
      </c>
      <c r="K40" s="112" t="str">
        <f t="shared" si="0"/>
        <v>Advanced</v>
      </c>
    </row>
    <row r="41" spans="2:11" x14ac:dyDescent="0.25">
      <c r="B41" s="290"/>
      <c r="C41" s="284" t="s">
        <v>114</v>
      </c>
      <c r="D41" s="139" t="s">
        <v>119</v>
      </c>
      <c r="E41" s="301"/>
      <c r="F41" s="133">
        <v>0.03</v>
      </c>
      <c r="G41" s="117">
        <v>100</v>
      </c>
      <c r="H41" s="134">
        <f t="shared" si="1"/>
        <v>0.03</v>
      </c>
      <c r="I41" s="272"/>
      <c r="J41" s="108" t="str">
        <f>IF(AND(G41&gt;=N6,G41&lt;=O6),N4,IF(AND(G41&gt;=P6,G41&lt;=Q6),P4,R4))</f>
        <v>SI 3</v>
      </c>
      <c r="K41" s="112" t="str">
        <f t="shared" si="0"/>
        <v>Advanced</v>
      </c>
    </row>
    <row r="42" spans="2:11" ht="30" x14ac:dyDescent="0.25">
      <c r="B42" s="290"/>
      <c r="C42" s="284"/>
      <c r="D42" s="139" t="s">
        <v>128</v>
      </c>
      <c r="E42" s="301"/>
      <c r="F42" s="133">
        <v>0.02</v>
      </c>
      <c r="G42" s="117">
        <v>100</v>
      </c>
      <c r="H42" s="134">
        <f t="shared" si="1"/>
        <v>0.02</v>
      </c>
      <c r="I42" s="272"/>
      <c r="J42" s="108" t="str">
        <f>IF(AND(G42&gt;=N6,G42&lt;=O6),N4,IF(AND(G42&gt;=P6,G42&lt;=Q6),P4,R4))</f>
        <v>SI 3</v>
      </c>
      <c r="K42" s="112" t="str">
        <f t="shared" si="0"/>
        <v>Advanced</v>
      </c>
    </row>
    <row r="43" spans="2:11" x14ac:dyDescent="0.25">
      <c r="B43" s="290"/>
      <c r="C43" s="284"/>
      <c r="D43" s="139" t="s">
        <v>115</v>
      </c>
      <c r="E43" s="301"/>
      <c r="F43" s="133">
        <v>0.03</v>
      </c>
      <c r="G43" s="117">
        <v>100</v>
      </c>
      <c r="H43" s="134">
        <f t="shared" si="1"/>
        <v>0.03</v>
      </c>
      <c r="I43" s="272"/>
      <c r="J43" s="108" t="str">
        <f>IF(AND(G43&gt;=N6,G43&lt;=O6),N4,IF(AND(G43&gt;=P6,G43&lt;=Q6),P4,R4))</f>
        <v>SI 3</v>
      </c>
      <c r="K43" s="112" t="str">
        <f t="shared" si="0"/>
        <v>Advanced</v>
      </c>
    </row>
    <row r="44" spans="2:11" x14ac:dyDescent="0.25">
      <c r="B44" s="290"/>
      <c r="C44" s="284"/>
      <c r="D44" s="139" t="s">
        <v>116</v>
      </c>
      <c r="E44" s="301"/>
      <c r="F44" s="133">
        <v>0.02</v>
      </c>
      <c r="G44" s="117">
        <v>100</v>
      </c>
      <c r="H44" s="134">
        <f t="shared" si="1"/>
        <v>0.02</v>
      </c>
      <c r="I44" s="272"/>
      <c r="J44" s="108" t="str">
        <f>IF(AND(G44&gt;=N6,G44&lt;=O6),N4,IF(AND(G44&gt;=P6,G44&lt;=Q6),P4,R4))</f>
        <v>SI 3</v>
      </c>
      <c r="K44" s="112" t="str">
        <f t="shared" si="0"/>
        <v>Advanced</v>
      </c>
    </row>
    <row r="45" spans="2:11" x14ac:dyDescent="0.25">
      <c r="B45" s="291"/>
      <c r="C45" s="284"/>
      <c r="D45" s="139" t="s">
        <v>117</v>
      </c>
      <c r="E45" s="301"/>
      <c r="F45" s="135">
        <v>0.02</v>
      </c>
      <c r="G45" s="136">
        <v>100</v>
      </c>
      <c r="H45" s="137">
        <f t="shared" si="1"/>
        <v>0.02</v>
      </c>
      <c r="I45" s="272"/>
      <c r="J45" s="108" t="str">
        <f>IF(AND(G45&gt;=N6,G45&lt;=O6),N4,IF(AND(G45&gt;=P6,G45&lt;=Q6),P4,R4))</f>
        <v>SI 3</v>
      </c>
      <c r="K45" s="112" t="str">
        <f t="shared" si="0"/>
        <v>Advanced</v>
      </c>
    </row>
    <row r="46" spans="2:11" ht="21" x14ac:dyDescent="0.25">
      <c r="D46" s="141" t="s">
        <v>172</v>
      </c>
      <c r="E46" s="138">
        <f>SUM(E4:E45)</f>
        <v>1</v>
      </c>
      <c r="F46" s="138">
        <f>SUM(F4:F45)</f>
        <v>1.0000000000000007</v>
      </c>
      <c r="G46" s="175">
        <f>ROUND(SUM(G4:G45)/COUNT(G4:G45),0)</f>
        <v>100</v>
      </c>
      <c r="H46" s="140">
        <f>SUM(H4:H45)</f>
        <v>1.0000000000000007</v>
      </c>
      <c r="I46" s="140">
        <f>SUM(I4:I45)</f>
        <v>1.0000000000000002</v>
      </c>
    </row>
    <row r="48" spans="2:11" hidden="1" x14ac:dyDescent="0.25"/>
    <row r="49" spans="4:8" ht="15.75" hidden="1" x14ac:dyDescent="0.25">
      <c r="D49" s="100" t="s">
        <v>158</v>
      </c>
      <c r="E49" s="100"/>
      <c r="F49" s="100"/>
      <c r="G49" s="101">
        <f>SUM(G4:G24)/COUNT(G4:G24)</f>
        <v>100</v>
      </c>
      <c r="H49" s="142">
        <f>I46</f>
        <v>1.0000000000000002</v>
      </c>
    </row>
    <row r="50" spans="4:8" ht="15.75" hidden="1" x14ac:dyDescent="0.25">
      <c r="D50" s="71" t="s">
        <v>58</v>
      </c>
      <c r="E50" s="71"/>
      <c r="F50" s="71"/>
      <c r="G50" s="101" t="str">
        <f>IF(G49&lt;=$O$10,"Basic", IF(AND(G49&gt;=P9,G49&lt;=P10),"Intermediate", "Advanced"))</f>
        <v>Advanced</v>
      </c>
      <c r="H50" s="100"/>
    </row>
    <row r="51" spans="4:8" ht="15.75" hidden="1" x14ac:dyDescent="0.25">
      <c r="D51" s="100" t="s">
        <v>67</v>
      </c>
      <c r="E51" s="100"/>
      <c r="F51" s="100"/>
      <c r="G51" s="101">
        <f>SUM(G4:G6)/COUNT(G4:G6)</f>
        <v>100</v>
      </c>
      <c r="H51" s="142">
        <f>I4</f>
        <v>0.1</v>
      </c>
    </row>
    <row r="52" spans="4:8" ht="15.75" hidden="1" x14ac:dyDescent="0.25">
      <c r="D52" s="71" t="s">
        <v>58</v>
      </c>
      <c r="E52" s="71"/>
      <c r="F52" s="71"/>
      <c r="G52" s="101" t="str">
        <f>IF(G51&lt;=$O$10,"Basic", IF(AND(G51&gt;=P9,G51&lt;=P10),"Intermediate", "Advanced"))</f>
        <v>Advanced</v>
      </c>
      <c r="H52" s="100"/>
    </row>
    <row r="53" spans="4:8" hidden="1" x14ac:dyDescent="0.25">
      <c r="D53" s="100" t="s">
        <v>68</v>
      </c>
      <c r="E53" s="100"/>
      <c r="F53" s="100"/>
      <c r="G53" s="102">
        <f>SUM(G7:G10)/COUNT(G7:G10)</f>
        <v>100</v>
      </c>
      <c r="H53" s="142">
        <f>I7</f>
        <v>0.1</v>
      </c>
    </row>
    <row r="54" spans="4:8" hidden="1" x14ac:dyDescent="0.25">
      <c r="D54" s="71" t="s">
        <v>58</v>
      </c>
      <c r="E54" s="71"/>
      <c r="F54" s="71"/>
      <c r="G54" s="102" t="str">
        <f>IF(G53&lt;=$O$10,"Basic", IF(AND(G53&gt;=P9,G53&lt;=P10),"Intermediate", "Advanced"))</f>
        <v>Advanced</v>
      </c>
      <c r="H54" s="100"/>
    </row>
    <row r="55" spans="4:8" hidden="1" x14ac:dyDescent="0.25">
      <c r="D55" s="100" t="s">
        <v>159</v>
      </c>
      <c r="E55" s="100"/>
      <c r="F55" s="100"/>
      <c r="G55" s="102">
        <f>SUM(G11:G12)/COUNT(G11:G12)</f>
        <v>100</v>
      </c>
      <c r="H55" s="142">
        <f>I11</f>
        <v>0.1</v>
      </c>
    </row>
    <row r="56" spans="4:8" hidden="1" x14ac:dyDescent="0.25">
      <c r="D56" s="71" t="s">
        <v>58</v>
      </c>
      <c r="E56" s="71"/>
      <c r="F56" s="71"/>
      <c r="G56" s="102" t="str">
        <f>IF(G55&lt;=$O$10,"Basic", IF(AND(G55&gt;=P9,G55&lt;=P10),"Intermediate", "Advanced"))</f>
        <v>Advanced</v>
      </c>
      <c r="H56" s="100"/>
    </row>
    <row r="57" spans="4:8" hidden="1" x14ac:dyDescent="0.25">
      <c r="D57" s="100" t="s">
        <v>161</v>
      </c>
      <c r="E57" s="100"/>
      <c r="F57" s="100"/>
      <c r="G57" s="102">
        <f>SUM(G13:G17)/COUNT(G13:G17)</f>
        <v>100</v>
      </c>
      <c r="H57" s="142">
        <f>I13</f>
        <v>0.1</v>
      </c>
    </row>
    <row r="58" spans="4:8" hidden="1" x14ac:dyDescent="0.25">
      <c r="D58" s="71" t="s">
        <v>58</v>
      </c>
      <c r="E58" s="71"/>
      <c r="F58" s="71"/>
      <c r="G58" s="102" t="str">
        <f>IF(G57&lt;=$O$10,"Basic", IF(AND(G57&gt;=P11,G57&lt;=P12),"Intermediate", "Advanced"))</f>
        <v>Advanced</v>
      </c>
      <c r="H58" s="100"/>
    </row>
    <row r="59" spans="4:8" hidden="1" x14ac:dyDescent="0.25">
      <c r="D59" s="100" t="s">
        <v>167</v>
      </c>
      <c r="E59" s="100"/>
      <c r="F59" s="100"/>
      <c r="G59" s="102">
        <f>SUM(G18:G24)/COUNT(G18:G24)</f>
        <v>100</v>
      </c>
      <c r="H59" s="142">
        <f>I18</f>
        <v>9.9999999999999992E-2</v>
      </c>
    </row>
    <row r="60" spans="4:8" hidden="1" x14ac:dyDescent="0.25">
      <c r="D60" s="71" t="s">
        <v>58</v>
      </c>
      <c r="E60" s="71"/>
      <c r="F60" s="71"/>
      <c r="G60" s="102" t="str">
        <f>IF(G59&lt;=$O$10,"Basic", IF(AND(G59&gt;=P13,G59&lt;=P14),"Intermediate", "Advanced"))</f>
        <v>Advanced</v>
      </c>
      <c r="H60" s="100"/>
    </row>
    <row r="61" spans="4:8" hidden="1" x14ac:dyDescent="0.25">
      <c r="D61" s="100" t="s">
        <v>174</v>
      </c>
      <c r="E61" s="100"/>
      <c r="F61" s="100"/>
      <c r="G61" s="102">
        <f>SUM(G25:G45)/COUNT(G25:G45)</f>
        <v>100</v>
      </c>
      <c r="H61" s="142">
        <f>I25</f>
        <v>0.50000000000000022</v>
      </c>
    </row>
    <row r="62" spans="4:8" hidden="1" x14ac:dyDescent="0.25">
      <c r="D62" s="71" t="s">
        <v>58</v>
      </c>
      <c r="E62" s="71"/>
      <c r="F62" s="71"/>
      <c r="G62" s="102" t="str">
        <f>IF(G61&lt;=$O$10,"Basic", IF(AND(G61&gt;=P15,G61&lt;=P16),"Intermediate", "Advanced"))</f>
        <v>Advanced</v>
      </c>
      <c r="H62" s="100"/>
    </row>
    <row r="63" spans="4:8" hidden="1" x14ac:dyDescent="0.25"/>
    <row r="64" spans="4:8" hidden="1" x14ac:dyDescent="0.25"/>
  </sheetData>
  <sheetProtection algorithmName="SHA-512" hashValue="gOR2PrkpEgsYZuNV/c/chpcARTe9gTo6jEr31PpCD5SyZkhNUtO1rocLA64w15iggH7rWfNYACqf/8ffFu6/qg==" saltValue="L3mN0HEvlOo4a7mLLB1Adg==" spinCount="100000" sheet="1" objects="1" scenarios="1" selectLockedCells="1"/>
  <mergeCells count="38">
    <mergeCell ref="B25:B45"/>
    <mergeCell ref="C25:C36"/>
    <mergeCell ref="E25:E45"/>
    <mergeCell ref="I25:I45"/>
    <mergeCell ref="C37:C40"/>
    <mergeCell ref="C41:C45"/>
    <mergeCell ref="B13:B17"/>
    <mergeCell ref="C13:C17"/>
    <mergeCell ref="E13:E17"/>
    <mergeCell ref="I13:I17"/>
    <mergeCell ref="B18:B24"/>
    <mergeCell ref="C18:C20"/>
    <mergeCell ref="E18:E24"/>
    <mergeCell ref="I18:I24"/>
    <mergeCell ref="C21:C24"/>
    <mergeCell ref="R7:S7"/>
    <mergeCell ref="B11:B12"/>
    <mergeCell ref="C11:C12"/>
    <mergeCell ref="E11:E12"/>
    <mergeCell ref="I11:I12"/>
    <mergeCell ref="M11:M12"/>
    <mergeCell ref="N11:N12"/>
    <mergeCell ref="B7:B10"/>
    <mergeCell ref="C7:C10"/>
    <mergeCell ref="E7:E10"/>
    <mergeCell ref="I7:I10"/>
    <mergeCell ref="N7:O7"/>
    <mergeCell ref="P7:Q7"/>
    <mergeCell ref="C2:D2"/>
    <mergeCell ref="I2:J2"/>
    <mergeCell ref="N3:S3"/>
    <mergeCell ref="B4:B6"/>
    <mergeCell ref="C4:C6"/>
    <mergeCell ref="E4:E6"/>
    <mergeCell ref="I4:I6"/>
    <mergeCell ref="N4:O4"/>
    <mergeCell ref="P4:Q4"/>
    <mergeCell ref="R4:S4"/>
  </mergeCells>
  <dataValidations count="1">
    <dataValidation type="whole" allowBlank="1" showInputMessage="1" showErrorMessage="1" promptTitle="What to enter?" prompt="This cell allow only whole numbers from 0 to 100. Based on the value Skill Index &amp; Skill Level will be computed." sqref="G4:G45">
      <formula1>0</formula1>
      <formula2>100</formula2>
    </dataValidation>
  </dataValidation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
  <sheetViews>
    <sheetView workbookViewId="0"/>
  </sheetViews>
  <sheetFormatPr defaultRowHeight="15" x14ac:dyDescent="0.25"/>
  <cols>
    <col min="2" max="2" width="46.28515625" style="70" customWidth="1"/>
    <col min="3" max="3" width="52.85546875" style="70" customWidth="1"/>
    <col min="256" max="256" width="46.28515625" customWidth="1"/>
    <col min="257" max="257" width="52.85546875" customWidth="1"/>
    <col min="512" max="512" width="46.28515625" customWidth="1"/>
    <col min="513" max="513" width="52.85546875" customWidth="1"/>
    <col min="768" max="768" width="46.28515625" customWidth="1"/>
    <col min="769" max="769" width="52.85546875" customWidth="1"/>
    <col min="1024" max="1024" width="46.28515625" customWidth="1"/>
    <col min="1025" max="1025" width="52.85546875" customWidth="1"/>
    <col min="1280" max="1280" width="46.28515625" customWidth="1"/>
    <col min="1281" max="1281" width="52.85546875" customWidth="1"/>
    <col min="1536" max="1536" width="46.28515625" customWidth="1"/>
    <col min="1537" max="1537" width="52.85546875" customWidth="1"/>
    <col min="1792" max="1792" width="46.28515625" customWidth="1"/>
    <col min="1793" max="1793" width="52.85546875" customWidth="1"/>
    <col min="2048" max="2048" width="46.28515625" customWidth="1"/>
    <col min="2049" max="2049" width="52.85546875" customWidth="1"/>
    <col min="2304" max="2304" width="46.28515625" customWidth="1"/>
    <col min="2305" max="2305" width="52.85546875" customWidth="1"/>
    <col min="2560" max="2560" width="46.28515625" customWidth="1"/>
    <col min="2561" max="2561" width="52.85546875" customWidth="1"/>
    <col min="2816" max="2816" width="46.28515625" customWidth="1"/>
    <col min="2817" max="2817" width="52.85546875" customWidth="1"/>
    <col min="3072" max="3072" width="46.28515625" customWidth="1"/>
    <col min="3073" max="3073" width="52.85546875" customWidth="1"/>
    <col min="3328" max="3328" width="46.28515625" customWidth="1"/>
    <col min="3329" max="3329" width="52.85546875" customWidth="1"/>
    <col min="3584" max="3584" width="46.28515625" customWidth="1"/>
    <col min="3585" max="3585" width="52.85546875" customWidth="1"/>
    <col min="3840" max="3840" width="46.28515625" customWidth="1"/>
    <col min="3841" max="3841" width="52.85546875" customWidth="1"/>
    <col min="4096" max="4096" width="46.28515625" customWidth="1"/>
    <col min="4097" max="4097" width="52.85546875" customWidth="1"/>
    <col min="4352" max="4352" width="46.28515625" customWidth="1"/>
    <col min="4353" max="4353" width="52.85546875" customWidth="1"/>
    <col min="4608" max="4608" width="46.28515625" customWidth="1"/>
    <col min="4609" max="4609" width="52.85546875" customWidth="1"/>
    <col min="4864" max="4864" width="46.28515625" customWidth="1"/>
    <col min="4865" max="4865" width="52.85546875" customWidth="1"/>
    <col min="5120" max="5120" width="46.28515625" customWidth="1"/>
    <col min="5121" max="5121" width="52.85546875" customWidth="1"/>
    <col min="5376" max="5376" width="46.28515625" customWidth="1"/>
    <col min="5377" max="5377" width="52.85546875" customWidth="1"/>
    <col min="5632" max="5632" width="46.28515625" customWidth="1"/>
    <col min="5633" max="5633" width="52.85546875" customWidth="1"/>
    <col min="5888" max="5888" width="46.28515625" customWidth="1"/>
    <col min="5889" max="5889" width="52.85546875" customWidth="1"/>
    <col min="6144" max="6144" width="46.28515625" customWidth="1"/>
    <col min="6145" max="6145" width="52.85546875" customWidth="1"/>
    <col min="6400" max="6400" width="46.28515625" customWidth="1"/>
    <col min="6401" max="6401" width="52.85546875" customWidth="1"/>
    <col min="6656" max="6656" width="46.28515625" customWidth="1"/>
    <col min="6657" max="6657" width="52.85546875" customWidth="1"/>
    <col min="6912" max="6912" width="46.28515625" customWidth="1"/>
    <col min="6913" max="6913" width="52.85546875" customWidth="1"/>
    <col min="7168" max="7168" width="46.28515625" customWidth="1"/>
    <col min="7169" max="7169" width="52.85546875" customWidth="1"/>
    <col min="7424" max="7424" width="46.28515625" customWidth="1"/>
    <col min="7425" max="7425" width="52.85546875" customWidth="1"/>
    <col min="7680" max="7680" width="46.28515625" customWidth="1"/>
    <col min="7681" max="7681" width="52.85546875" customWidth="1"/>
    <col min="7936" max="7936" width="46.28515625" customWidth="1"/>
    <col min="7937" max="7937" width="52.85546875" customWidth="1"/>
    <col min="8192" max="8192" width="46.28515625" customWidth="1"/>
    <col min="8193" max="8193" width="52.85546875" customWidth="1"/>
    <col min="8448" max="8448" width="46.28515625" customWidth="1"/>
    <col min="8449" max="8449" width="52.85546875" customWidth="1"/>
    <col min="8704" max="8704" width="46.28515625" customWidth="1"/>
    <col min="8705" max="8705" width="52.85546875" customWidth="1"/>
    <col min="8960" max="8960" width="46.28515625" customWidth="1"/>
    <col min="8961" max="8961" width="52.85546875" customWidth="1"/>
    <col min="9216" max="9216" width="46.28515625" customWidth="1"/>
    <col min="9217" max="9217" width="52.85546875" customWidth="1"/>
    <col min="9472" max="9472" width="46.28515625" customWidth="1"/>
    <col min="9473" max="9473" width="52.85546875" customWidth="1"/>
    <col min="9728" max="9728" width="46.28515625" customWidth="1"/>
    <col min="9729" max="9729" width="52.85546875" customWidth="1"/>
    <col min="9984" max="9984" width="46.28515625" customWidth="1"/>
    <col min="9985" max="9985" width="52.85546875" customWidth="1"/>
    <col min="10240" max="10240" width="46.28515625" customWidth="1"/>
    <col min="10241" max="10241" width="52.85546875" customWidth="1"/>
    <col min="10496" max="10496" width="46.28515625" customWidth="1"/>
    <col min="10497" max="10497" width="52.85546875" customWidth="1"/>
    <col min="10752" max="10752" width="46.28515625" customWidth="1"/>
    <col min="10753" max="10753" width="52.85546875" customWidth="1"/>
    <col min="11008" max="11008" width="46.28515625" customWidth="1"/>
    <col min="11009" max="11009" width="52.85546875" customWidth="1"/>
    <col min="11264" max="11264" width="46.28515625" customWidth="1"/>
    <col min="11265" max="11265" width="52.85546875" customWidth="1"/>
    <col min="11520" max="11520" width="46.28515625" customWidth="1"/>
    <col min="11521" max="11521" width="52.85546875" customWidth="1"/>
    <col min="11776" max="11776" width="46.28515625" customWidth="1"/>
    <col min="11777" max="11777" width="52.85546875" customWidth="1"/>
    <col min="12032" max="12032" width="46.28515625" customWidth="1"/>
    <col min="12033" max="12033" width="52.85546875" customWidth="1"/>
    <col min="12288" max="12288" width="46.28515625" customWidth="1"/>
    <col min="12289" max="12289" width="52.85546875" customWidth="1"/>
    <col min="12544" max="12544" width="46.28515625" customWidth="1"/>
    <col min="12545" max="12545" width="52.85546875" customWidth="1"/>
    <col min="12800" max="12800" width="46.28515625" customWidth="1"/>
    <col min="12801" max="12801" width="52.85546875" customWidth="1"/>
    <col min="13056" max="13056" width="46.28515625" customWidth="1"/>
    <col min="13057" max="13057" width="52.85546875" customWidth="1"/>
    <col min="13312" max="13312" width="46.28515625" customWidth="1"/>
    <col min="13313" max="13313" width="52.85546875" customWidth="1"/>
    <col min="13568" max="13568" width="46.28515625" customWidth="1"/>
    <col min="13569" max="13569" width="52.85546875" customWidth="1"/>
    <col min="13824" max="13824" width="46.28515625" customWidth="1"/>
    <col min="13825" max="13825" width="52.85546875" customWidth="1"/>
    <col min="14080" max="14080" width="46.28515625" customWidth="1"/>
    <col min="14081" max="14081" width="52.85546875" customWidth="1"/>
    <col min="14336" max="14336" width="46.28515625" customWidth="1"/>
    <col min="14337" max="14337" width="52.85546875" customWidth="1"/>
    <col min="14592" max="14592" width="46.28515625" customWidth="1"/>
    <col min="14593" max="14593" width="52.85546875" customWidth="1"/>
    <col min="14848" max="14848" width="46.28515625" customWidth="1"/>
    <col min="14849" max="14849" width="52.85546875" customWidth="1"/>
    <col min="15104" max="15104" width="46.28515625" customWidth="1"/>
    <col min="15105" max="15105" width="52.85546875" customWidth="1"/>
    <col min="15360" max="15360" width="46.28515625" customWidth="1"/>
    <col min="15361" max="15361" width="52.85546875" customWidth="1"/>
    <col min="15616" max="15616" width="46.28515625" customWidth="1"/>
    <col min="15617" max="15617" width="52.85546875" customWidth="1"/>
    <col min="15872" max="15872" width="46.28515625" customWidth="1"/>
    <col min="15873" max="15873" width="52.85546875" customWidth="1"/>
    <col min="16128" max="16128" width="46.28515625" customWidth="1"/>
    <col min="16129" max="16129" width="52.85546875" customWidth="1"/>
  </cols>
  <sheetData>
    <row r="1" spans="2:3" ht="12" customHeight="1" thickBot="1" x14ac:dyDescent="0.3"/>
    <row r="2" spans="2:3" ht="210" x14ac:dyDescent="0.25">
      <c r="B2" s="304" t="s">
        <v>83</v>
      </c>
      <c r="C2" s="86" t="s">
        <v>176</v>
      </c>
    </row>
    <row r="3" spans="2:3" ht="120.75" thickBot="1" x14ac:dyDescent="0.3">
      <c r="B3" s="304"/>
      <c r="C3" s="87" t="s">
        <v>120</v>
      </c>
    </row>
  </sheetData>
  <sheetProtection algorithmName="SHA-512" hashValue="MyAiLxcY9F69CO3dq2wBXb/+X98f/gSrhB8HwvcMePw4ecy5eeAuRiMpE0Esa+RpzwrHCpljB6PxL7MPmvHU/Q==" saltValue="Quq9VHSmJvDXse9P8U5FuQ==" spinCount="100000" sheet="1" objects="1" scenarios="1" selectLockedCells="1"/>
  <mergeCells count="1">
    <mergeCell ref="B2:B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D20"/>
  <sheetViews>
    <sheetView workbookViewId="0">
      <selection activeCell="D4" sqref="D4:I4"/>
    </sheetView>
  </sheetViews>
  <sheetFormatPr defaultRowHeight="15" x14ac:dyDescent="0.25"/>
  <cols>
    <col min="3" max="3" width="5.140625" bestFit="1" customWidth="1"/>
    <col min="4" max="4" width="18.28515625" customWidth="1"/>
    <col min="5" max="5" width="38.140625" customWidth="1"/>
    <col min="6" max="6" width="23.7109375" customWidth="1"/>
    <col min="7" max="7" width="14" bestFit="1" customWidth="1"/>
    <col min="8" max="8" width="8.42578125" bestFit="1" customWidth="1"/>
    <col min="9" max="9" width="26" customWidth="1"/>
    <col min="10" max="10" width="19.5703125" customWidth="1"/>
    <col min="30" max="30" width="13.5703125" bestFit="1" customWidth="1"/>
  </cols>
  <sheetData>
    <row r="2" spans="3:30" ht="18.75" customHeight="1" x14ac:dyDescent="0.25">
      <c r="C2" s="200" t="s">
        <v>25</v>
      </c>
      <c r="D2" s="200"/>
      <c r="E2" s="200"/>
      <c r="F2" s="200"/>
      <c r="G2" s="200"/>
      <c r="H2" s="200"/>
      <c r="I2" s="200"/>
      <c r="J2" s="200"/>
    </row>
    <row r="3" spans="3:30" x14ac:dyDescent="0.25">
      <c r="C3" s="69" t="s">
        <v>28</v>
      </c>
      <c r="D3" s="69" t="s">
        <v>29</v>
      </c>
      <c r="E3" s="69" t="s">
        <v>18</v>
      </c>
      <c r="F3" s="69" t="s">
        <v>19</v>
      </c>
      <c r="G3" s="69" t="s">
        <v>32</v>
      </c>
      <c r="H3" s="69" t="s">
        <v>31</v>
      </c>
      <c r="I3" s="69" t="s">
        <v>30</v>
      </c>
      <c r="J3" s="69" t="s">
        <v>86</v>
      </c>
    </row>
    <row r="4" spans="3:30" x14ac:dyDescent="0.25">
      <c r="C4" s="58">
        <v>1</v>
      </c>
      <c r="D4" s="94" t="s">
        <v>187</v>
      </c>
      <c r="E4" s="94" t="s">
        <v>185</v>
      </c>
      <c r="F4" s="94" t="s">
        <v>85</v>
      </c>
      <c r="G4" s="94"/>
      <c r="H4" s="94" t="s">
        <v>188</v>
      </c>
      <c r="I4" s="94">
        <v>9940362209</v>
      </c>
      <c r="J4" s="98"/>
    </row>
    <row r="5" spans="3:30" x14ac:dyDescent="0.25">
      <c r="C5" s="58">
        <v>2</v>
      </c>
      <c r="D5" s="94"/>
      <c r="E5" s="94"/>
      <c r="F5" s="94" t="s">
        <v>26</v>
      </c>
      <c r="G5" s="94"/>
      <c r="H5" s="94" t="s">
        <v>188</v>
      </c>
      <c r="I5" s="94"/>
      <c r="J5" s="98"/>
    </row>
    <row r="6" spans="3:30" x14ac:dyDescent="0.25">
      <c r="C6" s="58">
        <v>3</v>
      </c>
      <c r="D6" s="94"/>
      <c r="E6" s="94"/>
      <c r="F6" s="94" t="s">
        <v>27</v>
      </c>
      <c r="G6" s="95"/>
      <c r="H6" s="94" t="s">
        <v>188</v>
      </c>
      <c r="I6" s="96"/>
      <c r="J6" s="98"/>
      <c r="AD6" t="s">
        <v>26</v>
      </c>
    </row>
    <row r="7" spans="3:30" x14ac:dyDescent="0.25">
      <c r="C7" s="58">
        <v>4</v>
      </c>
      <c r="D7" s="95">
        <v>764748</v>
      </c>
      <c r="E7" s="95" t="s">
        <v>189</v>
      </c>
      <c r="F7" s="94" t="s">
        <v>33</v>
      </c>
      <c r="G7" s="94" t="s">
        <v>34</v>
      </c>
      <c r="H7" s="94" t="s">
        <v>188</v>
      </c>
      <c r="I7" s="96">
        <v>7358322426</v>
      </c>
      <c r="J7" s="99" t="s">
        <v>87</v>
      </c>
      <c r="AD7" t="s">
        <v>27</v>
      </c>
    </row>
    <row r="8" spans="3:30" x14ac:dyDescent="0.25">
      <c r="C8" s="58">
        <v>5</v>
      </c>
      <c r="D8" s="95">
        <v>764774</v>
      </c>
      <c r="E8" s="95" t="s">
        <v>190</v>
      </c>
      <c r="F8" s="94" t="s">
        <v>33</v>
      </c>
      <c r="G8" s="94" t="s">
        <v>34</v>
      </c>
      <c r="H8" s="94" t="s">
        <v>188</v>
      </c>
      <c r="I8" s="96">
        <v>9494743454</v>
      </c>
      <c r="J8" s="99" t="s">
        <v>88</v>
      </c>
      <c r="AD8" t="s">
        <v>33</v>
      </c>
    </row>
    <row r="9" spans="3:30" x14ac:dyDescent="0.25">
      <c r="C9" s="58">
        <v>6</v>
      </c>
      <c r="D9" s="95"/>
      <c r="E9" s="95"/>
      <c r="F9" s="94" t="s">
        <v>33</v>
      </c>
      <c r="G9" s="94" t="s">
        <v>34</v>
      </c>
      <c r="H9" s="95"/>
      <c r="I9" s="96"/>
      <c r="J9" s="99" t="s">
        <v>89</v>
      </c>
      <c r="AD9" t="s">
        <v>85</v>
      </c>
    </row>
    <row r="10" spans="3:30" x14ac:dyDescent="0.25">
      <c r="C10" s="58">
        <v>7</v>
      </c>
      <c r="D10" s="95"/>
      <c r="E10" s="95"/>
      <c r="F10" s="94" t="s">
        <v>33</v>
      </c>
      <c r="G10" s="94" t="s">
        <v>34</v>
      </c>
      <c r="H10" s="95"/>
      <c r="I10" s="96"/>
      <c r="J10" s="99" t="s">
        <v>90</v>
      </c>
    </row>
    <row r="11" spans="3:30" x14ac:dyDescent="0.25">
      <c r="C11" s="58">
        <v>8</v>
      </c>
      <c r="D11" s="95"/>
      <c r="E11" s="95"/>
      <c r="F11" s="94" t="s">
        <v>33</v>
      </c>
      <c r="G11" s="94" t="s">
        <v>34</v>
      </c>
      <c r="H11" s="95"/>
      <c r="I11" s="96"/>
      <c r="J11" s="99" t="s">
        <v>183</v>
      </c>
    </row>
    <row r="12" spans="3:30" x14ac:dyDescent="0.25">
      <c r="C12" s="58">
        <v>9</v>
      </c>
      <c r="D12" s="95"/>
      <c r="E12" s="95"/>
      <c r="F12" s="94" t="s">
        <v>33</v>
      </c>
      <c r="G12" s="94" t="s">
        <v>34</v>
      </c>
      <c r="H12" s="95"/>
      <c r="I12" s="96"/>
      <c r="J12" s="99" t="s">
        <v>184</v>
      </c>
    </row>
    <row r="14" spans="3:30" ht="15.75" thickBot="1" x14ac:dyDescent="0.3"/>
    <row r="15" spans="3:30" ht="30" customHeight="1" x14ac:dyDescent="0.25">
      <c r="E15" s="201" t="s">
        <v>155</v>
      </c>
      <c r="F15" s="202"/>
      <c r="G15" s="202"/>
      <c r="H15" s="203"/>
    </row>
    <row r="16" spans="3:30" ht="15.75" x14ac:dyDescent="0.25">
      <c r="E16" s="97"/>
      <c r="F16" s="204" t="s">
        <v>154</v>
      </c>
      <c r="G16" s="204"/>
      <c r="H16" s="205"/>
    </row>
    <row r="17" spans="5:8" ht="15.75" x14ac:dyDescent="0.25">
      <c r="E17" s="163"/>
      <c r="F17" s="206" t="s">
        <v>150</v>
      </c>
      <c r="G17" s="206"/>
      <c r="H17" s="207"/>
    </row>
    <row r="18" spans="5:8" ht="15.75" x14ac:dyDescent="0.25">
      <c r="E18" s="164"/>
      <c r="F18" s="194" t="s">
        <v>151</v>
      </c>
      <c r="G18" s="194"/>
      <c r="H18" s="195"/>
    </row>
    <row r="19" spans="5:8" ht="15.75" x14ac:dyDescent="0.25">
      <c r="E19" s="208"/>
      <c r="F19" s="196" t="s">
        <v>152</v>
      </c>
      <c r="G19" s="196"/>
      <c r="H19" s="197"/>
    </row>
    <row r="20" spans="5:8" ht="16.5" thickBot="1" x14ac:dyDescent="0.3">
      <c r="E20" s="209"/>
      <c r="F20" s="198" t="s">
        <v>153</v>
      </c>
      <c r="G20" s="198"/>
      <c r="H20" s="199"/>
    </row>
  </sheetData>
  <sheetProtection algorithmName="SHA-512" hashValue="xgoOa2AHzqTq3Us4Pj7cQJ1+OvwZg7LhZh5IcSMrTW5lIMj/bpEKYzgD8u3K/HePnc9xhsmYdELEm8biWMVAhA==" saltValue="vBRhcrqDejveAuPbK2bGog==" spinCount="100000" sheet="1" objects="1" scenarios="1" selectLockedCells="1"/>
  <mergeCells count="8">
    <mergeCell ref="F18:H18"/>
    <mergeCell ref="F19:H19"/>
    <mergeCell ref="F20:H20"/>
    <mergeCell ref="C2:J2"/>
    <mergeCell ref="E15:H15"/>
    <mergeCell ref="F16:H16"/>
    <mergeCell ref="F17:H17"/>
    <mergeCell ref="E19:E20"/>
  </mergeCells>
  <dataValidations count="2">
    <dataValidation type="list" allowBlank="1" showInputMessage="1" showErrorMessage="1" sqref="F5:F12">
      <formula1>$AD$6:$AD$8</formula1>
    </dataValidation>
    <dataValidation type="list" allowBlank="1" showInputMessage="1" showErrorMessage="1" sqref="F4">
      <formula1>$AD$6:$AD$9</formula1>
    </dataValidation>
  </dataValidations>
  <hyperlinks>
    <hyperlink ref="J7" location="'Intern #1 Score Card'!A1" display="Intern #1 Score Card"/>
    <hyperlink ref="J8" location="'Intern #2 Score Card'!A1" display="Intern #2 Score Card"/>
    <hyperlink ref="J9" location="'Intern #3 Score Card'!A1" display="Intern #3 Score Card"/>
    <hyperlink ref="J10" location="'Intern #4 Score Card'!A1" display="Intern #4 Score Card"/>
    <hyperlink ref="J11" location="'Intern #5 Score Card'!A1" display="Intern #5 Score Card"/>
    <hyperlink ref="J12" location="'Intern #6 Score Card'!A1" display="Intern #6 Score Card"/>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94"/>
  <sheetViews>
    <sheetView workbookViewId="0">
      <selection activeCell="E42" sqref="E42"/>
    </sheetView>
  </sheetViews>
  <sheetFormatPr defaultRowHeight="15" x14ac:dyDescent="0.25"/>
  <cols>
    <col min="1" max="2" width="9.140625" style="104"/>
    <col min="3" max="3" width="19.85546875" style="104" bestFit="1" customWidth="1"/>
    <col min="4" max="4" width="19.7109375" style="104" bestFit="1" customWidth="1"/>
    <col min="5" max="5" width="18.7109375" style="104" customWidth="1"/>
    <col min="6" max="6" width="11.7109375" style="104" customWidth="1"/>
    <col min="7" max="8" width="10.7109375" style="104" customWidth="1"/>
    <col min="9" max="9" width="19.85546875" style="104" customWidth="1"/>
    <col min="10" max="10" width="19.7109375" style="104" bestFit="1" customWidth="1"/>
    <col min="11" max="11" width="18.7109375" style="104" customWidth="1"/>
    <col min="12" max="12" width="11.28515625" style="104" customWidth="1"/>
    <col min="13" max="16384" width="9.140625" style="104"/>
  </cols>
  <sheetData>
    <row r="3" spans="2:12" ht="15.75" thickBot="1" x14ac:dyDescent="0.3"/>
    <row r="4" spans="2:12" ht="49.5" customHeight="1" thickBot="1" x14ac:dyDescent="0.3">
      <c r="B4" s="219" t="s">
        <v>121</v>
      </c>
      <c r="C4" s="220"/>
      <c r="D4" s="216">
        <f>'Project Evaluation'!J10</f>
        <v>100</v>
      </c>
      <c r="E4" s="217"/>
      <c r="F4" s="217"/>
      <c r="G4" s="217"/>
      <c r="H4" s="217"/>
      <c r="I4" s="217"/>
      <c r="J4" s="217"/>
      <c r="K4" s="217"/>
      <c r="L4" s="218"/>
    </row>
    <row r="5" spans="2:12" ht="15.75" thickBot="1" x14ac:dyDescent="0.3"/>
    <row r="6" spans="2:12" ht="21.75" thickBot="1" x14ac:dyDescent="0.3">
      <c r="B6" s="210" t="s">
        <v>86</v>
      </c>
      <c r="C6" s="211"/>
      <c r="D6" s="211"/>
      <c r="E6" s="211"/>
      <c r="F6" s="212"/>
    </row>
    <row r="7" spans="2:12" ht="21.75" thickBot="1" x14ac:dyDescent="0.3">
      <c r="B7" s="149"/>
      <c r="C7" s="213" t="str">
        <f>'Intern #1 Score Card'!C2</f>
        <v>Padma Saranya</v>
      </c>
      <c r="D7" s="214"/>
      <c r="E7" s="215"/>
      <c r="F7" s="150"/>
    </row>
    <row r="8" spans="2:12" x14ac:dyDescent="0.25">
      <c r="B8" s="149"/>
      <c r="C8" s="155" t="s">
        <v>160</v>
      </c>
      <c r="D8" s="154" t="s">
        <v>169</v>
      </c>
      <c r="E8" s="156" t="s">
        <v>122</v>
      </c>
      <c r="F8" s="150"/>
    </row>
    <row r="9" spans="2:12" x14ac:dyDescent="0.25">
      <c r="B9" s="149"/>
      <c r="C9" s="157" t="s">
        <v>67</v>
      </c>
      <c r="D9" s="143">
        <v>0.1</v>
      </c>
      <c r="E9" s="158">
        <f>'Intern #1 Score Card'!H51</f>
        <v>9.6000000000000002E-2</v>
      </c>
      <c r="F9" s="150"/>
    </row>
    <row r="10" spans="2:12" x14ac:dyDescent="0.25">
      <c r="B10" s="149"/>
      <c r="C10" s="157" t="s">
        <v>68</v>
      </c>
      <c r="D10" s="143">
        <v>0.1</v>
      </c>
      <c r="E10" s="158">
        <f>'Intern #1 Score Card'!H53</f>
        <v>0.1</v>
      </c>
      <c r="F10" s="150"/>
    </row>
    <row r="11" spans="2:12" x14ac:dyDescent="0.25">
      <c r="B11" s="149"/>
      <c r="C11" s="157" t="s">
        <v>157</v>
      </c>
      <c r="D11" s="143">
        <v>0.1</v>
      </c>
      <c r="E11" s="158">
        <f>'Intern #1 Score Card'!H55</f>
        <v>0.1</v>
      </c>
      <c r="F11" s="150"/>
    </row>
    <row r="12" spans="2:12" x14ac:dyDescent="0.25">
      <c r="B12" s="149"/>
      <c r="C12" s="157" t="s">
        <v>161</v>
      </c>
      <c r="D12" s="143">
        <v>0.1</v>
      </c>
      <c r="E12" s="158">
        <f>'Intern #1 Score Card'!H57</f>
        <v>9.5000000000000015E-2</v>
      </c>
      <c r="F12" s="150"/>
    </row>
    <row r="13" spans="2:12" x14ac:dyDescent="0.25">
      <c r="B13" s="149"/>
      <c r="C13" s="157" t="s">
        <v>167</v>
      </c>
      <c r="D13" s="143">
        <v>0.1</v>
      </c>
      <c r="E13" s="158">
        <f>'Intern #1 Score Card'!H59</f>
        <v>9.6499999999999989E-2</v>
      </c>
      <c r="F13" s="150"/>
    </row>
    <row r="14" spans="2:12" ht="15.75" thickBot="1" x14ac:dyDescent="0.3">
      <c r="B14" s="149"/>
      <c r="C14" s="159" t="s">
        <v>179</v>
      </c>
      <c r="D14" s="144">
        <v>0.5</v>
      </c>
      <c r="E14" s="160">
        <f>'Intern #1 Score Card'!H61</f>
        <v>0.4760000000000002</v>
      </c>
      <c r="F14" s="150"/>
    </row>
    <row r="15" spans="2:12" ht="15.75" thickBot="1" x14ac:dyDescent="0.3">
      <c r="B15" s="149"/>
      <c r="C15" s="145" t="s">
        <v>175</v>
      </c>
      <c r="D15" s="146">
        <f>SUM(D9:D14)</f>
        <v>1</v>
      </c>
      <c r="E15" s="147">
        <f>'Intern #1 Score Card'!H49</f>
        <v>0.96350000000000025</v>
      </c>
      <c r="F15" s="150"/>
    </row>
    <row r="16" spans="2:12" x14ac:dyDescent="0.25">
      <c r="B16" s="149"/>
      <c r="C16" s="103"/>
      <c r="D16" s="103"/>
      <c r="E16" s="103"/>
      <c r="F16" s="150"/>
    </row>
    <row r="17" spans="2:6" ht="15.75" x14ac:dyDescent="0.25">
      <c r="B17" s="149"/>
      <c r="C17" s="103"/>
      <c r="D17" s="148" t="s">
        <v>53</v>
      </c>
      <c r="E17" s="161" t="str">
        <f>'Intern #1 Score Card'!K1</f>
        <v>COMPLETED</v>
      </c>
      <c r="F17" s="150"/>
    </row>
    <row r="18" spans="2:6" ht="15.75" x14ac:dyDescent="0.25">
      <c r="B18" s="149"/>
      <c r="C18" s="103"/>
      <c r="D18" s="148" t="s">
        <v>58</v>
      </c>
      <c r="E18" s="161" t="str">
        <f>'Intern #1 Score Card'!K2</f>
        <v>Advanced</v>
      </c>
      <c r="F18" s="150"/>
    </row>
    <row r="19" spans="2:6" ht="15.75" thickBot="1" x14ac:dyDescent="0.3">
      <c r="B19" s="151"/>
      <c r="C19" s="152"/>
      <c r="D19" s="152"/>
      <c r="E19" s="152"/>
      <c r="F19" s="153"/>
    </row>
    <row r="20" spans="2:6" ht="15.75" thickBot="1" x14ac:dyDescent="0.3"/>
    <row r="21" spans="2:6" ht="21.75" thickBot="1" x14ac:dyDescent="0.3">
      <c r="B21" s="210" t="s">
        <v>86</v>
      </c>
      <c r="C21" s="211"/>
      <c r="D21" s="211"/>
      <c r="E21" s="211"/>
      <c r="F21" s="212"/>
    </row>
    <row r="22" spans="2:6" ht="28.5" customHeight="1" thickBot="1" x14ac:dyDescent="0.3">
      <c r="B22" s="149"/>
      <c r="C22" s="213" t="str">
        <f>'Intern #2 Score Card'!C2</f>
        <v>Dwarakanath</v>
      </c>
      <c r="D22" s="214"/>
      <c r="E22" s="215"/>
      <c r="F22" s="150"/>
    </row>
    <row r="23" spans="2:6" x14ac:dyDescent="0.25">
      <c r="B23" s="149"/>
      <c r="C23" s="155" t="s">
        <v>160</v>
      </c>
      <c r="D23" s="154" t="s">
        <v>169</v>
      </c>
      <c r="E23" s="156" t="s">
        <v>122</v>
      </c>
      <c r="F23" s="150"/>
    </row>
    <row r="24" spans="2:6" x14ac:dyDescent="0.25">
      <c r="B24" s="149"/>
      <c r="C24" s="157" t="s">
        <v>67</v>
      </c>
      <c r="D24" s="143">
        <v>0.1</v>
      </c>
      <c r="E24" s="158">
        <f>'Intern #2 Score Card'!H51</f>
        <v>9.6000000000000002E-2</v>
      </c>
      <c r="F24" s="150"/>
    </row>
    <row r="25" spans="2:6" x14ac:dyDescent="0.25">
      <c r="B25" s="149"/>
      <c r="C25" s="157" t="s">
        <v>68</v>
      </c>
      <c r="D25" s="143">
        <v>0.1</v>
      </c>
      <c r="E25" s="158">
        <f>'Intern #2 Score Card'!H53</f>
        <v>0.1</v>
      </c>
      <c r="F25" s="150"/>
    </row>
    <row r="26" spans="2:6" x14ac:dyDescent="0.25">
      <c r="B26" s="149"/>
      <c r="C26" s="157" t="s">
        <v>157</v>
      </c>
      <c r="D26" s="143">
        <v>0.1</v>
      </c>
      <c r="E26" s="158">
        <f>'Intern #2 Score Card'!H55</f>
        <v>0.1</v>
      </c>
      <c r="F26" s="150"/>
    </row>
    <row r="27" spans="2:6" x14ac:dyDescent="0.25">
      <c r="B27" s="149"/>
      <c r="C27" s="157" t="s">
        <v>161</v>
      </c>
      <c r="D27" s="143">
        <v>0.1</v>
      </c>
      <c r="E27" s="158">
        <f>'Intern #2 Score Card'!H57</f>
        <v>9.5000000000000015E-2</v>
      </c>
      <c r="F27" s="150"/>
    </row>
    <row r="28" spans="2:6" x14ac:dyDescent="0.25">
      <c r="B28" s="149"/>
      <c r="C28" s="157" t="s">
        <v>167</v>
      </c>
      <c r="D28" s="143">
        <v>0.1</v>
      </c>
      <c r="E28" s="158">
        <f>'Intern #2 Score Card'!H59</f>
        <v>9.1000000000000011E-2</v>
      </c>
      <c r="F28" s="150"/>
    </row>
    <row r="29" spans="2:6" ht="15.75" thickBot="1" x14ac:dyDescent="0.3">
      <c r="B29" s="149"/>
      <c r="C29" s="159" t="s">
        <v>179</v>
      </c>
      <c r="D29" s="144">
        <v>0.5</v>
      </c>
      <c r="E29" s="158">
        <f>'Intern #2 Score Card'!H61</f>
        <v>0.46300000000000019</v>
      </c>
      <c r="F29" s="150"/>
    </row>
    <row r="30" spans="2:6" ht="15.75" thickBot="1" x14ac:dyDescent="0.3">
      <c r="B30" s="149"/>
      <c r="C30" s="145" t="s">
        <v>175</v>
      </c>
      <c r="D30" s="146">
        <f>SUM(D24:D29)</f>
        <v>1</v>
      </c>
      <c r="E30" s="147">
        <f>'Intern #2 Score Card'!H49</f>
        <v>0.94500000000000028</v>
      </c>
      <c r="F30" s="150"/>
    </row>
    <row r="31" spans="2:6" x14ac:dyDescent="0.25">
      <c r="B31" s="149"/>
      <c r="C31" s="103"/>
      <c r="D31" s="103"/>
      <c r="E31" s="103"/>
      <c r="F31" s="150"/>
    </row>
    <row r="32" spans="2:6" ht="15.75" x14ac:dyDescent="0.25">
      <c r="B32" s="149"/>
      <c r="C32" s="103"/>
      <c r="D32" s="148" t="s">
        <v>53</v>
      </c>
      <c r="E32" s="161" t="str">
        <f>'Intern #2 Score Card'!K1</f>
        <v>COMPLETED</v>
      </c>
      <c r="F32" s="150"/>
    </row>
    <row r="33" spans="2:6" ht="15.75" x14ac:dyDescent="0.25">
      <c r="B33" s="149"/>
      <c r="C33" s="103"/>
      <c r="D33" s="148" t="s">
        <v>58</v>
      </c>
      <c r="E33" s="161" t="str">
        <f>'Intern #2 Score Card'!K2</f>
        <v>Advanced</v>
      </c>
      <c r="F33" s="150"/>
    </row>
    <row r="34" spans="2:6" ht="15.75" thickBot="1" x14ac:dyDescent="0.3">
      <c r="B34" s="151"/>
      <c r="C34" s="152"/>
      <c r="D34" s="152"/>
      <c r="E34" s="152"/>
      <c r="F34" s="153"/>
    </row>
    <row r="35" spans="2:6" ht="15.75" thickBot="1" x14ac:dyDescent="0.3"/>
    <row r="36" spans="2:6" ht="21.75" thickBot="1" x14ac:dyDescent="0.3">
      <c r="B36" s="210" t="s">
        <v>86</v>
      </c>
      <c r="C36" s="211"/>
      <c r="D36" s="211"/>
      <c r="E36" s="211"/>
      <c r="F36" s="212"/>
    </row>
    <row r="37" spans="2:6" ht="21.75" thickBot="1" x14ac:dyDescent="0.3">
      <c r="B37" s="149"/>
      <c r="C37" s="213" t="str">
        <f>'Intern #3 Score Card'!C2</f>
        <v>Intern Name 3</v>
      </c>
      <c r="D37" s="214"/>
      <c r="E37" s="215"/>
      <c r="F37" s="150"/>
    </row>
    <row r="38" spans="2:6" x14ac:dyDescent="0.25">
      <c r="B38" s="149"/>
      <c r="C38" s="155" t="s">
        <v>160</v>
      </c>
      <c r="D38" s="154" t="s">
        <v>169</v>
      </c>
      <c r="E38" s="156" t="s">
        <v>122</v>
      </c>
      <c r="F38" s="150"/>
    </row>
    <row r="39" spans="2:6" x14ac:dyDescent="0.25">
      <c r="B39" s="149"/>
      <c r="C39" s="157" t="s">
        <v>67</v>
      </c>
      <c r="D39" s="143">
        <v>0.1</v>
      </c>
      <c r="E39" s="158">
        <f>'Intern #3 Score Card'!H51</f>
        <v>0.1</v>
      </c>
      <c r="F39" s="150"/>
    </row>
    <row r="40" spans="2:6" x14ac:dyDescent="0.25">
      <c r="B40" s="149"/>
      <c r="C40" s="157" t="s">
        <v>68</v>
      </c>
      <c r="D40" s="143">
        <v>0.1</v>
      </c>
      <c r="E40" s="158">
        <f>'Intern #3 Score Card'!H53</f>
        <v>0.1</v>
      </c>
      <c r="F40" s="150"/>
    </row>
    <row r="41" spans="2:6" x14ac:dyDescent="0.25">
      <c r="B41" s="149"/>
      <c r="C41" s="157" t="s">
        <v>157</v>
      </c>
      <c r="D41" s="143">
        <v>0.1</v>
      </c>
      <c r="E41" s="158">
        <f>'Intern #3 Score Card'!H55</f>
        <v>0.1</v>
      </c>
      <c r="F41" s="150"/>
    </row>
    <row r="42" spans="2:6" x14ac:dyDescent="0.25">
      <c r="B42" s="149"/>
      <c r="C42" s="157" t="s">
        <v>161</v>
      </c>
      <c r="D42" s="143">
        <v>0.1</v>
      </c>
      <c r="E42" s="158">
        <f>'Intern #3 Score Card'!H57</f>
        <v>0.1</v>
      </c>
      <c r="F42" s="150"/>
    </row>
    <row r="43" spans="2:6" x14ac:dyDescent="0.25">
      <c r="B43" s="149"/>
      <c r="C43" s="157" t="s">
        <v>167</v>
      </c>
      <c r="D43" s="143">
        <v>0.1</v>
      </c>
      <c r="E43" s="158">
        <f>'Intern #3 Score Card'!H59</f>
        <v>9.9999999999999992E-2</v>
      </c>
      <c r="F43" s="150"/>
    </row>
    <row r="44" spans="2:6" ht="15.75" thickBot="1" x14ac:dyDescent="0.3">
      <c r="B44" s="149"/>
      <c r="C44" s="159" t="s">
        <v>179</v>
      </c>
      <c r="D44" s="144">
        <v>0.5</v>
      </c>
      <c r="E44" s="158">
        <f>'Intern #3 Score Card'!H61</f>
        <v>0.50000000000000022</v>
      </c>
      <c r="F44" s="150"/>
    </row>
    <row r="45" spans="2:6" ht="15.75" thickBot="1" x14ac:dyDescent="0.3">
      <c r="B45" s="149"/>
      <c r="C45" s="145" t="s">
        <v>175</v>
      </c>
      <c r="D45" s="146">
        <f>SUM(D39:D44)</f>
        <v>1</v>
      </c>
      <c r="E45" s="147">
        <f>'Intern #3 Score Card'!H49</f>
        <v>1.0000000000000002</v>
      </c>
      <c r="F45" s="150"/>
    </row>
    <row r="46" spans="2:6" x14ac:dyDescent="0.25">
      <c r="B46" s="149"/>
      <c r="C46" s="103"/>
      <c r="D46" s="103"/>
      <c r="E46" s="103"/>
      <c r="F46" s="150"/>
    </row>
    <row r="47" spans="2:6" ht="15.75" x14ac:dyDescent="0.25">
      <c r="B47" s="149"/>
      <c r="C47" s="103"/>
      <c r="D47" s="148" t="s">
        <v>53</v>
      </c>
      <c r="E47" s="162" t="str">
        <f>'Intern #3 Score Card'!K1</f>
        <v>COMPLETED</v>
      </c>
      <c r="F47" s="150"/>
    </row>
    <row r="48" spans="2:6" ht="15.75" x14ac:dyDescent="0.25">
      <c r="B48" s="149"/>
      <c r="C48" s="103"/>
      <c r="D48" s="148" t="s">
        <v>58</v>
      </c>
      <c r="E48" s="161" t="str">
        <f>'Intern #3 Score Card'!K2</f>
        <v>Advanced</v>
      </c>
      <c r="F48" s="150"/>
    </row>
    <row r="49" spans="2:6" ht="15.75" thickBot="1" x14ac:dyDescent="0.3">
      <c r="B49" s="151"/>
      <c r="C49" s="152"/>
      <c r="D49" s="152"/>
      <c r="E49" s="152"/>
      <c r="F49" s="153"/>
    </row>
    <row r="50" spans="2:6" ht="15.75" thickBot="1" x14ac:dyDescent="0.3"/>
    <row r="51" spans="2:6" ht="21.75" thickBot="1" x14ac:dyDescent="0.3">
      <c r="B51" s="210" t="s">
        <v>86</v>
      </c>
      <c r="C51" s="211"/>
      <c r="D51" s="211"/>
      <c r="E51" s="211"/>
      <c r="F51" s="212"/>
    </row>
    <row r="52" spans="2:6" ht="21.75" thickBot="1" x14ac:dyDescent="0.3">
      <c r="B52" s="149"/>
      <c r="C52" s="213" t="str">
        <f>'Intern #4 Score Card'!C2</f>
        <v>Intern Name 4</v>
      </c>
      <c r="D52" s="214"/>
      <c r="E52" s="215"/>
      <c r="F52" s="150"/>
    </row>
    <row r="53" spans="2:6" x14ac:dyDescent="0.25">
      <c r="B53" s="149"/>
      <c r="C53" s="155" t="s">
        <v>160</v>
      </c>
      <c r="D53" s="154" t="s">
        <v>169</v>
      </c>
      <c r="E53" s="156" t="s">
        <v>122</v>
      </c>
      <c r="F53" s="150"/>
    </row>
    <row r="54" spans="2:6" x14ac:dyDescent="0.25">
      <c r="B54" s="149"/>
      <c r="C54" s="157" t="s">
        <v>67</v>
      </c>
      <c r="D54" s="143">
        <v>0.1</v>
      </c>
      <c r="E54" s="158">
        <f>'Intern #4 Score Card'!H51</f>
        <v>0</v>
      </c>
      <c r="F54" s="150"/>
    </row>
    <row r="55" spans="2:6" x14ac:dyDescent="0.25">
      <c r="B55" s="149"/>
      <c r="C55" s="157" t="s">
        <v>68</v>
      </c>
      <c r="D55" s="143">
        <v>0.1</v>
      </c>
      <c r="E55" s="158">
        <f>'Intern #4 Score Card'!H53</f>
        <v>0</v>
      </c>
      <c r="F55" s="150"/>
    </row>
    <row r="56" spans="2:6" x14ac:dyDescent="0.25">
      <c r="B56" s="149"/>
      <c r="C56" s="157" t="s">
        <v>157</v>
      </c>
      <c r="D56" s="143">
        <v>0.1</v>
      </c>
      <c r="E56" s="158">
        <f>'Intern #4 Score Card'!H55</f>
        <v>0</v>
      </c>
      <c r="F56" s="150"/>
    </row>
    <row r="57" spans="2:6" x14ac:dyDescent="0.25">
      <c r="B57" s="149"/>
      <c r="C57" s="157" t="s">
        <v>161</v>
      </c>
      <c r="D57" s="143">
        <v>0.1</v>
      </c>
      <c r="E57" s="158">
        <f>'Intern #4 Score Card'!H57</f>
        <v>0</v>
      </c>
      <c r="F57" s="150"/>
    </row>
    <row r="58" spans="2:6" x14ac:dyDescent="0.25">
      <c r="B58" s="149"/>
      <c r="C58" s="157" t="s">
        <v>167</v>
      </c>
      <c r="D58" s="143">
        <v>0.1</v>
      </c>
      <c r="E58" s="158">
        <f>'Intern #4 Score Card'!H59</f>
        <v>0</v>
      </c>
      <c r="F58" s="150"/>
    </row>
    <row r="59" spans="2:6" ht="15.75" thickBot="1" x14ac:dyDescent="0.3">
      <c r="B59" s="149"/>
      <c r="C59" s="159" t="s">
        <v>179</v>
      </c>
      <c r="D59" s="144">
        <v>0.5</v>
      </c>
      <c r="E59" s="158">
        <f>'Intern #4 Score Card'!H61</f>
        <v>0</v>
      </c>
      <c r="F59" s="150"/>
    </row>
    <row r="60" spans="2:6" ht="15.75" thickBot="1" x14ac:dyDescent="0.3">
      <c r="B60" s="149"/>
      <c r="C60" s="145" t="s">
        <v>175</v>
      </c>
      <c r="D60" s="146">
        <f>SUM(D54:D59)</f>
        <v>1</v>
      </c>
      <c r="E60" s="147">
        <f>'Intern #4 Score Card'!H49</f>
        <v>0</v>
      </c>
      <c r="F60" s="150"/>
    </row>
    <row r="61" spans="2:6" x14ac:dyDescent="0.25">
      <c r="B61" s="149"/>
      <c r="C61" s="103"/>
      <c r="D61" s="103"/>
      <c r="E61" s="103"/>
      <c r="F61" s="150"/>
    </row>
    <row r="62" spans="2:6" ht="15.75" x14ac:dyDescent="0.25">
      <c r="B62" s="149"/>
      <c r="C62" s="103"/>
      <c r="D62" s="148" t="s">
        <v>53</v>
      </c>
      <c r="E62" s="162" t="str">
        <f>'Intern #4 Score Card'!K1</f>
        <v>NOT COMPLETED</v>
      </c>
      <c r="F62" s="150"/>
    </row>
    <row r="63" spans="2:6" ht="15.75" x14ac:dyDescent="0.25">
      <c r="B63" s="149"/>
      <c r="C63" s="103"/>
      <c r="D63" s="148" t="s">
        <v>58</v>
      </c>
      <c r="E63" s="161" t="str">
        <f>'Intern #4 Score Card'!K2</f>
        <v>Basic</v>
      </c>
      <c r="F63" s="150"/>
    </row>
    <row r="64" spans="2:6" ht="15.75" thickBot="1" x14ac:dyDescent="0.3">
      <c r="B64" s="151"/>
      <c r="C64" s="152"/>
      <c r="D64" s="152"/>
      <c r="E64" s="152"/>
      <c r="F64" s="153"/>
    </row>
    <row r="65" spans="2:6" ht="15.75" thickBot="1" x14ac:dyDescent="0.3"/>
    <row r="66" spans="2:6" ht="21.75" thickBot="1" x14ac:dyDescent="0.3">
      <c r="B66" s="210" t="s">
        <v>86</v>
      </c>
      <c r="C66" s="211"/>
      <c r="D66" s="211"/>
      <c r="E66" s="211"/>
      <c r="F66" s="212"/>
    </row>
    <row r="67" spans="2:6" ht="21.75" thickBot="1" x14ac:dyDescent="0.3">
      <c r="B67" s="149"/>
      <c r="C67" s="213" t="str">
        <f>'Intern #5 Score Card'!C2</f>
        <v>Intern Name 5</v>
      </c>
      <c r="D67" s="214"/>
      <c r="E67" s="215"/>
      <c r="F67" s="150"/>
    </row>
    <row r="68" spans="2:6" x14ac:dyDescent="0.25">
      <c r="B68" s="149"/>
      <c r="C68" s="155" t="s">
        <v>160</v>
      </c>
      <c r="D68" s="154" t="s">
        <v>169</v>
      </c>
      <c r="E68" s="156" t="s">
        <v>122</v>
      </c>
      <c r="F68" s="150"/>
    </row>
    <row r="69" spans="2:6" x14ac:dyDescent="0.25">
      <c r="B69" s="149"/>
      <c r="C69" s="157" t="s">
        <v>67</v>
      </c>
      <c r="D69" s="143">
        <v>0.1</v>
      </c>
      <c r="E69" s="158">
        <f>'Intern #5 Score Card'!H51</f>
        <v>0.1</v>
      </c>
      <c r="F69" s="150"/>
    </row>
    <row r="70" spans="2:6" x14ac:dyDescent="0.25">
      <c r="B70" s="149"/>
      <c r="C70" s="157" t="s">
        <v>68</v>
      </c>
      <c r="D70" s="143">
        <v>0.1</v>
      </c>
      <c r="E70" s="158">
        <f>'Intern #5 Score Card'!H53</f>
        <v>0.1</v>
      </c>
      <c r="F70" s="150"/>
    </row>
    <row r="71" spans="2:6" x14ac:dyDescent="0.25">
      <c r="B71" s="149"/>
      <c r="C71" s="157" t="s">
        <v>157</v>
      </c>
      <c r="D71" s="143">
        <v>0.1</v>
      </c>
      <c r="E71" s="158">
        <f>'Intern #5 Score Card'!H55</f>
        <v>0.1</v>
      </c>
      <c r="F71" s="150"/>
    </row>
    <row r="72" spans="2:6" x14ac:dyDescent="0.25">
      <c r="B72" s="149"/>
      <c r="C72" s="157" t="s">
        <v>161</v>
      </c>
      <c r="D72" s="143">
        <v>0.1</v>
      </c>
      <c r="E72" s="158">
        <f>'Intern #5 Score Card'!H57</f>
        <v>0.1</v>
      </c>
      <c r="F72" s="150"/>
    </row>
    <row r="73" spans="2:6" x14ac:dyDescent="0.25">
      <c r="B73" s="149"/>
      <c r="C73" s="157" t="s">
        <v>167</v>
      </c>
      <c r="D73" s="143">
        <v>0.1</v>
      </c>
      <c r="E73" s="158">
        <f>'Intern #5 Score Card'!H59</f>
        <v>9.9999999999999992E-2</v>
      </c>
      <c r="F73" s="150"/>
    </row>
    <row r="74" spans="2:6" ht="15.75" thickBot="1" x14ac:dyDescent="0.3">
      <c r="B74" s="149"/>
      <c r="C74" s="159" t="s">
        <v>179</v>
      </c>
      <c r="D74" s="144">
        <v>0.5</v>
      </c>
      <c r="E74" s="158">
        <f>'Intern #5 Score Card'!H61</f>
        <v>0.50000000000000022</v>
      </c>
      <c r="F74" s="150"/>
    </row>
    <row r="75" spans="2:6" ht="15.75" thickBot="1" x14ac:dyDescent="0.3">
      <c r="B75" s="149"/>
      <c r="C75" s="145" t="s">
        <v>175</v>
      </c>
      <c r="D75" s="146">
        <f>SUM(D69:D74)</f>
        <v>1</v>
      </c>
      <c r="E75" s="147">
        <f>'Intern #5 Score Card'!H49</f>
        <v>1.0000000000000002</v>
      </c>
      <c r="F75" s="150"/>
    </row>
    <row r="76" spans="2:6" x14ac:dyDescent="0.25">
      <c r="B76" s="149"/>
      <c r="C76" s="103"/>
      <c r="D76" s="103"/>
      <c r="E76" s="103"/>
      <c r="F76" s="150"/>
    </row>
    <row r="77" spans="2:6" ht="15.75" x14ac:dyDescent="0.25">
      <c r="B77" s="149"/>
      <c r="C77" s="103"/>
      <c r="D77" s="148" t="s">
        <v>53</v>
      </c>
      <c r="E77" s="162" t="str">
        <f>'Intern #5 Score Card'!K1</f>
        <v>COMPLETED</v>
      </c>
      <c r="F77" s="150"/>
    </row>
    <row r="78" spans="2:6" ht="15.75" x14ac:dyDescent="0.25">
      <c r="B78" s="149"/>
      <c r="C78" s="103"/>
      <c r="D78" s="148" t="s">
        <v>58</v>
      </c>
      <c r="E78" s="161" t="str">
        <f>'Intern #5 Score Card'!K2</f>
        <v>Advanced</v>
      </c>
      <c r="F78" s="150"/>
    </row>
    <row r="79" spans="2:6" ht="15.75" thickBot="1" x14ac:dyDescent="0.3">
      <c r="B79" s="151"/>
      <c r="C79" s="152"/>
      <c r="D79" s="152"/>
      <c r="E79" s="152"/>
      <c r="F79" s="153"/>
    </row>
    <row r="80" spans="2:6" ht="15.75" thickBot="1" x14ac:dyDescent="0.3"/>
    <row r="81" spans="2:6" ht="21.75" thickBot="1" x14ac:dyDescent="0.3">
      <c r="B81" s="210" t="s">
        <v>86</v>
      </c>
      <c r="C81" s="211"/>
      <c r="D81" s="211"/>
      <c r="E81" s="211"/>
      <c r="F81" s="212"/>
    </row>
    <row r="82" spans="2:6" ht="21.75" thickBot="1" x14ac:dyDescent="0.3">
      <c r="B82" s="149"/>
      <c r="C82" s="213" t="str">
        <f>'Intern #6 Score Card'!C2</f>
        <v>Intern Name 6</v>
      </c>
      <c r="D82" s="214"/>
      <c r="E82" s="215"/>
      <c r="F82" s="150"/>
    </row>
    <row r="83" spans="2:6" x14ac:dyDescent="0.25">
      <c r="B83" s="149"/>
      <c r="C83" s="155" t="s">
        <v>160</v>
      </c>
      <c r="D83" s="154" t="s">
        <v>169</v>
      </c>
      <c r="E83" s="156" t="s">
        <v>122</v>
      </c>
      <c r="F83" s="150"/>
    </row>
    <row r="84" spans="2:6" x14ac:dyDescent="0.25">
      <c r="B84" s="149"/>
      <c r="C84" s="157" t="s">
        <v>67</v>
      </c>
      <c r="D84" s="143">
        <v>0.1</v>
      </c>
      <c r="E84" s="158">
        <f>'Intern #6 Score Card'!H51</f>
        <v>0.1</v>
      </c>
      <c r="F84" s="150"/>
    </row>
    <row r="85" spans="2:6" x14ac:dyDescent="0.25">
      <c r="B85" s="149"/>
      <c r="C85" s="157" t="s">
        <v>68</v>
      </c>
      <c r="D85" s="143">
        <v>0.1</v>
      </c>
      <c r="E85" s="158">
        <f>'Intern #6 Score Card'!H53</f>
        <v>0.1</v>
      </c>
      <c r="F85" s="150"/>
    </row>
    <row r="86" spans="2:6" x14ac:dyDescent="0.25">
      <c r="B86" s="149"/>
      <c r="C86" s="157" t="s">
        <v>157</v>
      </c>
      <c r="D86" s="143">
        <v>0.1</v>
      </c>
      <c r="E86" s="158">
        <f>'Intern #6 Score Card'!H55</f>
        <v>0.1</v>
      </c>
      <c r="F86" s="150"/>
    </row>
    <row r="87" spans="2:6" x14ac:dyDescent="0.25">
      <c r="B87" s="149"/>
      <c r="C87" s="157" t="s">
        <v>161</v>
      </c>
      <c r="D87" s="143">
        <v>0.1</v>
      </c>
      <c r="E87" s="158">
        <f>'Intern #6 Score Card'!H57</f>
        <v>0.1</v>
      </c>
      <c r="F87" s="150"/>
    </row>
    <row r="88" spans="2:6" x14ac:dyDescent="0.25">
      <c r="B88" s="149"/>
      <c r="C88" s="157" t="s">
        <v>167</v>
      </c>
      <c r="D88" s="143">
        <v>0.1</v>
      </c>
      <c r="E88" s="158">
        <f>'Intern #6 Score Card'!H59</f>
        <v>9.9999999999999992E-2</v>
      </c>
      <c r="F88" s="150"/>
    </row>
    <row r="89" spans="2:6" ht="15.75" thickBot="1" x14ac:dyDescent="0.3">
      <c r="B89" s="149"/>
      <c r="C89" s="159" t="s">
        <v>179</v>
      </c>
      <c r="D89" s="144">
        <v>0.5</v>
      </c>
      <c r="E89" s="158">
        <f>'Intern #6 Score Card'!H61</f>
        <v>0.50000000000000022</v>
      </c>
      <c r="F89" s="150"/>
    </row>
    <row r="90" spans="2:6" ht="15.75" thickBot="1" x14ac:dyDescent="0.3">
      <c r="B90" s="149"/>
      <c r="C90" s="145" t="s">
        <v>175</v>
      </c>
      <c r="D90" s="146">
        <f>SUM(D84:D89)</f>
        <v>1</v>
      </c>
      <c r="E90" s="147">
        <f>'Intern #6 Score Card'!H49</f>
        <v>1.0000000000000002</v>
      </c>
      <c r="F90" s="150"/>
    </row>
    <row r="91" spans="2:6" x14ac:dyDescent="0.25">
      <c r="B91" s="149"/>
      <c r="C91" s="103"/>
      <c r="D91" s="103"/>
      <c r="E91" s="103"/>
      <c r="F91" s="150"/>
    </row>
    <row r="92" spans="2:6" ht="15.75" x14ac:dyDescent="0.25">
      <c r="B92" s="149"/>
      <c r="C92" s="103"/>
      <c r="D92" s="148" t="s">
        <v>53</v>
      </c>
      <c r="E92" s="162" t="str">
        <f>'Intern #6 Score Card'!K1</f>
        <v>COMPLETED</v>
      </c>
      <c r="F92" s="150"/>
    </row>
    <row r="93" spans="2:6" ht="15.75" x14ac:dyDescent="0.25">
      <c r="B93" s="149"/>
      <c r="C93" s="103"/>
      <c r="D93" s="148" t="s">
        <v>58</v>
      </c>
      <c r="E93" s="161" t="str">
        <f>'Intern #6 Score Card'!K2</f>
        <v>Advanced</v>
      </c>
      <c r="F93" s="150"/>
    </row>
    <row r="94" spans="2:6" ht="15.75" thickBot="1" x14ac:dyDescent="0.3">
      <c r="B94" s="151"/>
      <c r="C94" s="152"/>
      <c r="D94" s="152"/>
      <c r="E94" s="152"/>
      <c r="F94" s="153"/>
    </row>
  </sheetData>
  <sheetProtection algorithmName="SHA-512" hashValue="L7i03FgHk7G1fb1RMopYrgL/mXKA4b/xSp02jAauydp39hjaDk8AgqTOGW60O16alwgBhgFyjJ4KdG41o6fPfA==" saltValue="3dQefJaAEzy3oRDGG/JQsA==" spinCount="100000" sheet="1" selectLockedCells="1" selectUnlockedCells="1"/>
  <mergeCells count="14">
    <mergeCell ref="D4:L4"/>
    <mergeCell ref="C7:E7"/>
    <mergeCell ref="B6:F6"/>
    <mergeCell ref="B21:F21"/>
    <mergeCell ref="C22:E22"/>
    <mergeCell ref="B4:C4"/>
    <mergeCell ref="B66:F66"/>
    <mergeCell ref="C67:E67"/>
    <mergeCell ref="B81:F81"/>
    <mergeCell ref="C82:E82"/>
    <mergeCell ref="B36:F36"/>
    <mergeCell ref="B51:F51"/>
    <mergeCell ref="C52:E52"/>
    <mergeCell ref="C37:E3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topLeftCell="A10" workbookViewId="0">
      <selection activeCell="B1" sqref="B1"/>
    </sheetView>
  </sheetViews>
  <sheetFormatPr defaultRowHeight="15" x14ac:dyDescent="0.25"/>
  <cols>
    <col min="9" max="9" width="14.85546875" bestFit="1" customWidth="1"/>
    <col min="10" max="10" width="88.28515625" customWidth="1"/>
  </cols>
  <sheetData>
    <row r="1" spans="2:10" ht="15.75" thickBot="1" x14ac:dyDescent="0.3"/>
    <row r="2" spans="2:10" ht="29.25" customHeight="1" thickBot="1" x14ac:dyDescent="0.3">
      <c r="B2" s="224" t="s">
        <v>162</v>
      </c>
      <c r="C2" s="225"/>
      <c r="D2" s="225"/>
      <c r="E2" s="225"/>
      <c r="F2" s="225"/>
      <c r="G2" s="225"/>
      <c r="H2" s="225"/>
      <c r="I2" s="225"/>
      <c r="J2" s="226"/>
    </row>
    <row r="3" spans="2:10" ht="16.5" thickBot="1" x14ac:dyDescent="0.3">
      <c r="B3" s="88"/>
      <c r="C3" s="88"/>
      <c r="D3" s="88"/>
      <c r="E3" s="88"/>
      <c r="F3" s="88"/>
      <c r="G3" s="88"/>
      <c r="H3" s="88"/>
      <c r="I3" s="88"/>
      <c r="J3" s="88"/>
    </row>
    <row r="4" spans="2:10" ht="51" customHeight="1" thickBot="1" x14ac:dyDescent="0.3">
      <c r="B4" s="221" t="s">
        <v>177</v>
      </c>
      <c r="C4" s="222"/>
      <c r="D4" s="222"/>
      <c r="E4" s="222"/>
      <c r="F4" s="222"/>
      <c r="G4" s="222"/>
      <c r="H4" s="222"/>
      <c r="I4" s="222"/>
      <c r="J4" s="223"/>
    </row>
    <row r="6" spans="2:10" x14ac:dyDescent="0.25">
      <c r="B6" s="227" t="s">
        <v>46</v>
      </c>
      <c r="C6" s="227"/>
      <c r="D6" s="227"/>
      <c r="E6" s="227"/>
      <c r="F6" s="227"/>
      <c r="G6" s="227"/>
      <c r="H6" s="165"/>
      <c r="I6" s="166" t="s">
        <v>47</v>
      </c>
      <c r="J6" s="166" t="s">
        <v>45</v>
      </c>
    </row>
    <row r="7" spans="2:10" ht="60" x14ac:dyDescent="0.25">
      <c r="B7" s="227" t="s">
        <v>48</v>
      </c>
      <c r="C7" s="227"/>
      <c r="D7" s="227" t="s">
        <v>49</v>
      </c>
      <c r="E7" s="227"/>
      <c r="F7" s="227" t="s">
        <v>50</v>
      </c>
      <c r="G7" s="227"/>
      <c r="H7" s="165"/>
      <c r="I7" s="167" t="s">
        <v>48</v>
      </c>
      <c r="J7" s="168" t="s">
        <v>51</v>
      </c>
    </row>
    <row r="8" spans="2:10" ht="90" x14ac:dyDescent="0.25">
      <c r="B8" s="166" t="s">
        <v>54</v>
      </c>
      <c r="C8" s="166" t="s">
        <v>55</v>
      </c>
      <c r="D8" s="166" t="s">
        <v>54</v>
      </c>
      <c r="E8" s="166" t="s">
        <v>55</v>
      </c>
      <c r="F8" s="166" t="s">
        <v>54</v>
      </c>
      <c r="G8" s="166" t="s">
        <v>55</v>
      </c>
      <c r="H8" s="165"/>
      <c r="I8" s="167" t="s">
        <v>49</v>
      </c>
      <c r="J8" s="168" t="s">
        <v>56</v>
      </c>
    </row>
    <row r="9" spans="2:10" ht="90" x14ac:dyDescent="0.25">
      <c r="B9" s="169">
        <v>0</v>
      </c>
      <c r="C9" s="169">
        <v>59</v>
      </c>
      <c r="D9" s="169">
        <v>60</v>
      </c>
      <c r="E9" s="169">
        <v>79</v>
      </c>
      <c r="F9" s="169">
        <v>80</v>
      </c>
      <c r="G9" s="169">
        <v>100</v>
      </c>
      <c r="H9" s="165"/>
      <c r="I9" s="167" t="s">
        <v>50</v>
      </c>
      <c r="J9" s="168" t="s">
        <v>59</v>
      </c>
    </row>
    <row r="10" spans="2:10" ht="15.75" x14ac:dyDescent="0.25">
      <c r="B10" s="231" t="s">
        <v>61</v>
      </c>
      <c r="C10" s="231"/>
      <c r="D10" s="232" t="s">
        <v>62</v>
      </c>
      <c r="E10" s="232"/>
      <c r="F10" s="233" t="s">
        <v>63</v>
      </c>
      <c r="G10" s="233"/>
      <c r="H10" s="59"/>
    </row>
    <row r="12" spans="2:10" ht="27.75" customHeight="1" x14ac:dyDescent="0.25">
      <c r="B12" s="227" t="s">
        <v>163</v>
      </c>
      <c r="C12" s="227"/>
      <c r="D12" s="227"/>
      <c r="E12" s="227"/>
      <c r="F12" s="227"/>
      <c r="G12" s="105"/>
      <c r="H12" s="105"/>
    </row>
    <row r="13" spans="2:10" x14ac:dyDescent="0.25">
      <c r="B13" s="238" t="s">
        <v>160</v>
      </c>
      <c r="C13" s="239"/>
      <c r="D13" s="240"/>
      <c r="E13" s="234" t="s">
        <v>169</v>
      </c>
      <c r="F13" s="235"/>
    </row>
    <row r="14" spans="2:10" x14ac:dyDescent="0.25">
      <c r="B14" s="228" t="s">
        <v>67</v>
      </c>
      <c r="C14" s="229"/>
      <c r="D14" s="230"/>
      <c r="E14" s="236">
        <v>0.1</v>
      </c>
      <c r="F14" s="237"/>
    </row>
    <row r="15" spans="2:10" x14ac:dyDescent="0.25">
      <c r="B15" s="228" t="s">
        <v>68</v>
      </c>
      <c r="C15" s="229"/>
      <c r="D15" s="230"/>
      <c r="E15" s="236">
        <v>0.1</v>
      </c>
      <c r="F15" s="237"/>
    </row>
    <row r="16" spans="2:10" x14ac:dyDescent="0.25">
      <c r="B16" s="228" t="s">
        <v>157</v>
      </c>
      <c r="C16" s="229"/>
      <c r="D16" s="230"/>
      <c r="E16" s="236">
        <v>0.1</v>
      </c>
      <c r="F16" s="237"/>
    </row>
    <row r="17" spans="2:6" x14ac:dyDescent="0.25">
      <c r="B17" s="228" t="s">
        <v>161</v>
      </c>
      <c r="C17" s="229"/>
      <c r="D17" s="230"/>
      <c r="E17" s="236">
        <v>0.1</v>
      </c>
      <c r="F17" s="237"/>
    </row>
    <row r="18" spans="2:6" x14ac:dyDescent="0.25">
      <c r="B18" s="243" t="s">
        <v>167</v>
      </c>
      <c r="C18" s="244"/>
      <c r="D18" s="245"/>
      <c r="E18" s="236">
        <v>0.1</v>
      </c>
      <c r="F18" s="237"/>
    </row>
    <row r="19" spans="2:6" x14ac:dyDescent="0.25">
      <c r="B19" s="246" t="s">
        <v>156</v>
      </c>
      <c r="C19" s="247"/>
      <c r="D19" s="248"/>
      <c r="E19" s="236">
        <v>0.5</v>
      </c>
      <c r="F19" s="237"/>
    </row>
    <row r="20" spans="2:6" x14ac:dyDescent="0.25">
      <c r="E20" s="241">
        <f>SUM(E14:F19)</f>
        <v>1</v>
      </c>
      <c r="F20" s="242"/>
    </row>
  </sheetData>
  <sheetProtection algorithmName="SHA-512" hashValue="c/N4VL07Xmto/GjX0F7gQnSwWrOxjLZCAMGQTepTLL+QEVMp+8+MPpnXlIq1HsXNIi6vUbwvFvwkPzivZMptaQ==" saltValue="699Ije3AMTHXVv4i+slMIA==" spinCount="100000" sheet="1" selectLockedCells="1"/>
  <mergeCells count="25">
    <mergeCell ref="E17:F17"/>
    <mergeCell ref="B13:D13"/>
    <mergeCell ref="E20:F20"/>
    <mergeCell ref="B17:D17"/>
    <mergeCell ref="B16:D16"/>
    <mergeCell ref="E16:F16"/>
    <mergeCell ref="B18:D18"/>
    <mergeCell ref="B19:D19"/>
    <mergeCell ref="E18:F18"/>
    <mergeCell ref="E19:F19"/>
    <mergeCell ref="B12:F12"/>
    <mergeCell ref="B14:D14"/>
    <mergeCell ref="B15:D15"/>
    <mergeCell ref="B10:C10"/>
    <mergeCell ref="D10:E10"/>
    <mergeCell ref="F10:G10"/>
    <mergeCell ref="E13:F13"/>
    <mergeCell ref="E14:F14"/>
    <mergeCell ref="E15:F15"/>
    <mergeCell ref="B4:J4"/>
    <mergeCell ref="B2:J2"/>
    <mergeCell ref="B6:G6"/>
    <mergeCell ref="B7:C7"/>
    <mergeCell ref="D7:E7"/>
    <mergeCell ref="F7:G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AB39"/>
  <sheetViews>
    <sheetView topLeftCell="A7" zoomScaleNormal="100" workbookViewId="0">
      <selection activeCell="E26" sqref="E26:M26"/>
    </sheetView>
  </sheetViews>
  <sheetFormatPr defaultRowHeight="15" x14ac:dyDescent="0.25"/>
  <cols>
    <col min="1" max="3" width="9.140625" style="1"/>
    <col min="4" max="4" width="21.85546875" style="1" customWidth="1"/>
    <col min="5" max="5" width="33.5703125" style="4" customWidth="1"/>
    <col min="6" max="6" width="14.85546875" style="1" hidden="1" customWidth="1"/>
    <col min="7" max="7" width="19.140625" style="1" hidden="1" customWidth="1"/>
    <col min="8" max="8" width="24.42578125" style="12" bestFit="1" customWidth="1"/>
    <col min="9" max="9" width="18.28515625" style="2" bestFit="1" customWidth="1"/>
    <col min="10" max="10" width="15.7109375" style="3" customWidth="1"/>
    <col min="11" max="11" width="8.5703125" style="3" hidden="1" customWidth="1"/>
    <col min="12" max="12" width="13.42578125" style="3" hidden="1" customWidth="1"/>
    <col min="13" max="13" width="23.85546875" style="1" customWidth="1"/>
    <col min="14" max="21" width="9.140625" style="1"/>
    <col min="22" max="22" width="19" style="1" customWidth="1"/>
    <col min="23" max="24" width="9.140625" style="1" customWidth="1"/>
    <col min="25" max="25" width="12.42578125" style="1" bestFit="1" customWidth="1"/>
    <col min="26" max="26" width="9.140625" style="1" customWidth="1"/>
    <col min="27" max="27" width="28.28515625" style="1" bestFit="1" customWidth="1"/>
    <col min="28" max="28" width="5.42578125" style="1" customWidth="1"/>
    <col min="29" max="30" width="9.140625" style="1"/>
    <col min="31" max="31" width="19" style="1" bestFit="1" customWidth="1"/>
    <col min="32" max="16384" width="9.140625" style="1"/>
  </cols>
  <sheetData>
    <row r="2" spans="4:28" ht="28.5" x14ac:dyDescent="0.2">
      <c r="D2" s="266" t="s">
        <v>133</v>
      </c>
      <c r="E2" s="266"/>
      <c r="F2" s="266"/>
      <c r="G2" s="266"/>
      <c r="H2" s="266"/>
      <c r="I2" s="266"/>
      <c r="J2" s="266"/>
      <c r="K2" s="266"/>
      <c r="L2" s="266"/>
      <c r="M2" s="266"/>
      <c r="N2" s="6"/>
      <c r="O2" s="6"/>
      <c r="P2" s="6"/>
      <c r="Q2" s="6"/>
      <c r="R2" s="6"/>
      <c r="S2" s="6"/>
      <c r="V2" s="1" t="s">
        <v>9</v>
      </c>
      <c r="W2" s="1" t="s">
        <v>10</v>
      </c>
      <c r="Y2" s="1" t="s">
        <v>9</v>
      </c>
      <c r="Z2" s="1" t="s">
        <v>11</v>
      </c>
      <c r="AA2" s="1" t="s">
        <v>9</v>
      </c>
      <c r="AB2" s="1" t="s">
        <v>10</v>
      </c>
    </row>
    <row r="3" spans="4:28" ht="18.75" customHeight="1" x14ac:dyDescent="0.2">
      <c r="D3" s="267"/>
      <c r="E3" s="268"/>
      <c r="F3" s="268"/>
      <c r="G3" s="268"/>
      <c r="H3" s="268"/>
      <c r="I3" s="268"/>
      <c r="J3" s="268"/>
      <c r="K3" s="268"/>
      <c r="L3" s="268"/>
      <c r="M3" s="269"/>
      <c r="N3" s="6"/>
      <c r="O3" s="6"/>
      <c r="P3" s="6"/>
      <c r="Q3" s="6"/>
      <c r="R3" s="6"/>
      <c r="S3" s="6"/>
      <c r="V3" s="1" t="s">
        <v>136</v>
      </c>
      <c r="W3" s="1">
        <v>0</v>
      </c>
      <c r="Y3" s="1" t="s">
        <v>139</v>
      </c>
      <c r="Z3" s="1">
        <v>0</v>
      </c>
      <c r="AA3" s="1" t="s">
        <v>144</v>
      </c>
      <c r="AB3" s="1">
        <v>0</v>
      </c>
    </row>
    <row r="4" spans="4:28" ht="32.25" customHeight="1" x14ac:dyDescent="0.25">
      <c r="D4" s="73" t="s">
        <v>42</v>
      </c>
      <c r="E4" s="81" t="s">
        <v>187</v>
      </c>
      <c r="G4" s="92"/>
      <c r="H4" s="75" t="s">
        <v>43</v>
      </c>
      <c r="I4" s="93" t="s">
        <v>191</v>
      </c>
      <c r="J4" s="75" t="s">
        <v>126</v>
      </c>
      <c r="K4" s="56" t="s">
        <v>13</v>
      </c>
      <c r="L4" s="57"/>
      <c r="M4" s="82" t="s">
        <v>186</v>
      </c>
      <c r="O4" s="6"/>
      <c r="P4" s="7"/>
      <c r="Q4" s="7"/>
      <c r="R4" s="7"/>
      <c r="S4" s="7"/>
      <c r="V4" s="1" t="s">
        <v>137</v>
      </c>
      <c r="W4" s="1">
        <v>0.5</v>
      </c>
      <c r="Y4" s="1" t="s">
        <v>140</v>
      </c>
      <c r="Z4" s="1">
        <v>0.25</v>
      </c>
      <c r="AA4" s="1" t="s">
        <v>145</v>
      </c>
      <c r="AB4" s="1">
        <v>0.25</v>
      </c>
    </row>
    <row r="5" spans="4:28" ht="24.75" customHeight="1" x14ac:dyDescent="0.2">
      <c r="D5" s="77" t="s">
        <v>0</v>
      </c>
      <c r="E5" s="78" t="s">
        <v>1</v>
      </c>
      <c r="F5" s="79" t="s">
        <v>2</v>
      </c>
      <c r="G5" s="79" t="s">
        <v>3</v>
      </c>
      <c r="H5" s="80" t="s">
        <v>4</v>
      </c>
      <c r="I5" s="91" t="s">
        <v>134</v>
      </c>
      <c r="J5" s="77" t="s">
        <v>5</v>
      </c>
      <c r="K5" s="78" t="s">
        <v>6</v>
      </c>
      <c r="L5" s="78" t="s">
        <v>7</v>
      </c>
      <c r="M5" s="77" t="s">
        <v>41</v>
      </c>
      <c r="V5" s="1" t="s">
        <v>138</v>
      </c>
      <c r="W5" s="1">
        <v>1</v>
      </c>
      <c r="Y5" s="1" t="s">
        <v>141</v>
      </c>
      <c r="Z5" s="1">
        <v>0.5</v>
      </c>
      <c r="AA5" s="1" t="s">
        <v>146</v>
      </c>
      <c r="AB5" s="1">
        <v>0.5</v>
      </c>
    </row>
    <row r="6" spans="4:28" ht="30" x14ac:dyDescent="0.25">
      <c r="D6" s="264" t="s">
        <v>125</v>
      </c>
      <c r="E6" s="118" t="s">
        <v>38</v>
      </c>
      <c r="F6" s="119">
        <v>100</v>
      </c>
      <c r="G6" s="120"/>
      <c r="H6" s="120"/>
      <c r="I6" s="120"/>
      <c r="J6" s="120" t="s">
        <v>8</v>
      </c>
      <c r="K6" s="120"/>
      <c r="L6" s="120"/>
      <c r="M6" s="120"/>
      <c r="Y6" s="1" t="s">
        <v>142</v>
      </c>
      <c r="Z6" s="1">
        <v>0.75</v>
      </c>
      <c r="AA6" s="1" t="s">
        <v>147</v>
      </c>
      <c r="AB6" s="1">
        <v>0.75</v>
      </c>
    </row>
    <row r="7" spans="4:28" ht="30" x14ac:dyDescent="0.25">
      <c r="D7" s="264"/>
      <c r="E7" s="121" t="s">
        <v>135</v>
      </c>
      <c r="F7" s="122"/>
      <c r="G7" s="123">
        <v>100</v>
      </c>
      <c r="H7" s="124" t="s">
        <v>143</v>
      </c>
      <c r="I7" s="125">
        <f>VLOOKUP(H7,Y3:Z7,2)*G7</f>
        <v>100</v>
      </c>
      <c r="J7" s="265">
        <f>SUM(I7:I9)*F6/SUM(G7:G9)</f>
        <v>100</v>
      </c>
      <c r="K7" s="126">
        <v>1</v>
      </c>
      <c r="L7" s="126" t="e">
        <f>VLOOKUP(H7,#REF!,2)*K7</f>
        <v>#REF!</v>
      </c>
      <c r="M7" s="127"/>
      <c r="Y7" s="1" t="s">
        <v>143</v>
      </c>
      <c r="Z7" s="1">
        <v>1</v>
      </c>
      <c r="AA7" s="1" t="s">
        <v>148</v>
      </c>
      <c r="AB7" s="1">
        <v>1</v>
      </c>
    </row>
    <row r="8" spans="4:28" ht="30" x14ac:dyDescent="0.25">
      <c r="D8" s="264"/>
      <c r="E8" s="121" t="s">
        <v>149</v>
      </c>
      <c r="F8" s="122"/>
      <c r="G8" s="123">
        <v>100</v>
      </c>
      <c r="H8" s="124" t="s">
        <v>148</v>
      </c>
      <c r="I8" s="125">
        <f>VLOOKUP(H8,AA3:AB7,2)*G8</f>
        <v>100</v>
      </c>
      <c r="J8" s="265"/>
      <c r="K8" s="126"/>
      <c r="L8" s="126" t="e">
        <f>VLOOKUP(H8,#REF!,2)*K8</f>
        <v>#REF!</v>
      </c>
      <c r="M8" s="127"/>
    </row>
    <row r="9" spans="4:28" ht="45" x14ac:dyDescent="0.25">
      <c r="D9" s="264"/>
      <c r="E9" s="121" t="s">
        <v>39</v>
      </c>
      <c r="F9" s="122"/>
      <c r="G9" s="123">
        <v>100</v>
      </c>
      <c r="H9" s="124" t="s">
        <v>138</v>
      </c>
      <c r="I9" s="125">
        <f>VLOOKUP(H9,V3:W5,2)*G9</f>
        <v>100</v>
      </c>
      <c r="J9" s="265"/>
      <c r="K9" s="126">
        <v>3</v>
      </c>
      <c r="L9" s="126" t="e">
        <f>VLOOKUP(H9,#REF!,2)*K9</f>
        <v>#REF!</v>
      </c>
      <c r="M9" s="127"/>
    </row>
    <row r="10" spans="4:28" ht="21" x14ac:dyDescent="0.35">
      <c r="D10" s="74"/>
      <c r="E10" s="8"/>
      <c r="F10" s="9">
        <f>SUM(F6:F9)</f>
        <v>100</v>
      </c>
      <c r="G10" s="10"/>
      <c r="H10" s="11" t="s">
        <v>12</v>
      </c>
      <c r="I10" s="76"/>
      <c r="J10" s="5">
        <f>ROUNDUP(SUM(J7:J9),0)</f>
        <v>100</v>
      </c>
      <c r="K10" s="5" t="e">
        <f>SUM(#REF!)</f>
        <v>#REF!</v>
      </c>
      <c r="L10" s="5"/>
      <c r="M10" s="83"/>
    </row>
    <row r="11" spans="4:28" ht="12.75" x14ac:dyDescent="0.2">
      <c r="E11" s="1"/>
      <c r="H11" s="1"/>
      <c r="I11" s="1"/>
      <c r="J11" s="1"/>
      <c r="K11" s="1"/>
      <c r="L11" s="1"/>
    </row>
    <row r="12" spans="4:28" ht="12.75" x14ac:dyDescent="0.2">
      <c r="E12" s="1"/>
      <c r="H12" s="1"/>
      <c r="I12" s="1"/>
      <c r="J12" s="1"/>
      <c r="K12" s="1"/>
      <c r="L12" s="1"/>
    </row>
    <row r="13" spans="4:28" ht="18.75" x14ac:dyDescent="0.2">
      <c r="D13" s="52" t="s">
        <v>35</v>
      </c>
      <c r="E13" s="52"/>
      <c r="F13" s="52"/>
      <c r="G13" s="52"/>
      <c r="H13" s="52"/>
      <c r="I13" s="52"/>
      <c r="J13" s="52"/>
      <c r="K13" s="52"/>
      <c r="L13" s="52"/>
      <c r="M13" s="53"/>
    </row>
    <row r="14" spans="4:28" ht="12.75" x14ac:dyDescent="0.2">
      <c r="D14" s="72">
        <v>1</v>
      </c>
      <c r="E14" s="270" t="s">
        <v>193</v>
      </c>
      <c r="F14" s="270"/>
      <c r="G14" s="270"/>
      <c r="H14" s="270"/>
      <c r="I14" s="270"/>
      <c r="J14" s="270"/>
      <c r="K14" s="270"/>
      <c r="L14" s="270"/>
      <c r="M14" s="270"/>
    </row>
    <row r="15" spans="4:28" ht="12.75" x14ac:dyDescent="0.2">
      <c r="D15" s="72">
        <v>2</v>
      </c>
      <c r="E15" s="270" t="s">
        <v>194</v>
      </c>
      <c r="F15" s="270"/>
      <c r="G15" s="270"/>
      <c r="H15" s="270"/>
      <c r="I15" s="270"/>
      <c r="J15" s="270"/>
      <c r="K15" s="270"/>
      <c r="L15" s="270"/>
      <c r="M15" s="270"/>
    </row>
    <row r="16" spans="4:28" ht="12.75" x14ac:dyDescent="0.2">
      <c r="D16" s="72">
        <v>3</v>
      </c>
      <c r="E16" s="270"/>
      <c r="F16" s="270"/>
      <c r="G16" s="270"/>
      <c r="H16" s="270"/>
      <c r="I16" s="270"/>
      <c r="J16" s="270"/>
      <c r="K16" s="270"/>
      <c r="L16" s="270"/>
      <c r="M16" s="270"/>
    </row>
    <row r="17" spans="4:13" ht="12.75" x14ac:dyDescent="0.2">
      <c r="D17" s="72">
        <v>4</v>
      </c>
      <c r="E17" s="270"/>
      <c r="F17" s="270"/>
      <c r="G17" s="270"/>
      <c r="H17" s="270"/>
      <c r="I17" s="270"/>
      <c r="J17" s="270"/>
      <c r="K17" s="270"/>
      <c r="L17" s="270"/>
      <c r="M17" s="270"/>
    </row>
    <row r="18" spans="4:13" ht="12.75" x14ac:dyDescent="0.2">
      <c r="D18" s="72">
        <v>5</v>
      </c>
      <c r="E18" s="270"/>
      <c r="F18" s="270"/>
      <c r="G18" s="270"/>
      <c r="H18" s="270"/>
      <c r="I18" s="270"/>
      <c r="J18" s="270"/>
      <c r="K18" s="270"/>
      <c r="L18" s="270"/>
      <c r="M18" s="270"/>
    </row>
    <row r="19" spans="4:13" ht="12.75" x14ac:dyDescent="0.2">
      <c r="D19" s="72">
        <v>6</v>
      </c>
      <c r="E19" s="270"/>
      <c r="F19" s="270"/>
      <c r="G19" s="270"/>
      <c r="H19" s="270"/>
      <c r="I19" s="270"/>
      <c r="J19" s="270"/>
      <c r="K19" s="270"/>
      <c r="L19" s="270"/>
      <c r="M19" s="270"/>
    </row>
    <row r="20" spans="4:13" ht="12.75" x14ac:dyDescent="0.2">
      <c r="D20" s="72">
        <v>7</v>
      </c>
      <c r="E20" s="270"/>
      <c r="F20" s="270"/>
      <c r="G20" s="270"/>
      <c r="H20" s="270"/>
      <c r="I20" s="270"/>
      <c r="J20" s="270"/>
      <c r="K20" s="270"/>
      <c r="L20" s="270"/>
      <c r="M20" s="270"/>
    </row>
    <row r="21" spans="4:13" ht="12.75" x14ac:dyDescent="0.2">
      <c r="D21" s="72">
        <v>8</v>
      </c>
      <c r="E21" s="270"/>
      <c r="F21" s="270"/>
      <c r="G21" s="270"/>
      <c r="H21" s="270"/>
      <c r="I21" s="270"/>
      <c r="J21" s="270"/>
      <c r="K21" s="270"/>
      <c r="L21" s="270"/>
      <c r="M21" s="270"/>
    </row>
    <row r="22" spans="4:13" ht="12.75" x14ac:dyDescent="0.2">
      <c r="D22" s="72">
        <v>9</v>
      </c>
      <c r="E22" s="270"/>
      <c r="F22" s="270"/>
      <c r="G22" s="270"/>
      <c r="H22" s="270"/>
      <c r="I22" s="270"/>
      <c r="J22" s="270"/>
      <c r="K22" s="270"/>
      <c r="L22" s="270"/>
      <c r="M22" s="270"/>
    </row>
    <row r="23" spans="4:13" ht="12.75" x14ac:dyDescent="0.2">
      <c r="D23" s="72">
        <v>10</v>
      </c>
      <c r="E23" s="270"/>
      <c r="F23" s="270"/>
      <c r="G23" s="270"/>
      <c r="H23" s="270"/>
      <c r="I23" s="270"/>
      <c r="J23" s="270"/>
      <c r="K23" s="270"/>
      <c r="L23" s="270"/>
      <c r="M23" s="270"/>
    </row>
    <row r="24" spans="4:13" ht="15.75" customHeight="1" x14ac:dyDescent="0.25"/>
    <row r="25" spans="4:13" ht="18.75" customHeight="1" x14ac:dyDescent="0.2">
      <c r="D25" s="54" t="s">
        <v>36</v>
      </c>
      <c r="E25" s="54"/>
      <c r="F25" s="54"/>
      <c r="G25" s="54"/>
      <c r="H25" s="54"/>
      <c r="I25" s="54"/>
      <c r="J25" s="54"/>
      <c r="K25" s="54"/>
      <c r="L25" s="54"/>
      <c r="M25" s="55"/>
    </row>
    <row r="26" spans="4:13" ht="12.75" customHeight="1" x14ac:dyDescent="0.2">
      <c r="D26" s="72">
        <v>1</v>
      </c>
      <c r="E26" s="249" t="s">
        <v>195</v>
      </c>
      <c r="F26" s="250"/>
      <c r="G26" s="250"/>
      <c r="H26" s="250"/>
      <c r="I26" s="250"/>
      <c r="J26" s="250"/>
      <c r="K26" s="250"/>
      <c r="L26" s="250"/>
      <c r="M26" s="251"/>
    </row>
    <row r="27" spans="4:13" ht="12.75" x14ac:dyDescent="0.2">
      <c r="D27" s="72">
        <v>2</v>
      </c>
      <c r="E27" s="249"/>
      <c r="F27" s="250"/>
      <c r="G27" s="250"/>
      <c r="H27" s="250"/>
      <c r="I27" s="250"/>
      <c r="J27" s="250"/>
      <c r="K27" s="250"/>
      <c r="L27" s="250"/>
      <c r="M27" s="251"/>
    </row>
    <row r="28" spans="4:13" ht="12.75" x14ac:dyDescent="0.2">
      <c r="D28" s="72">
        <v>3</v>
      </c>
      <c r="E28" s="249"/>
      <c r="F28" s="250"/>
      <c r="G28" s="250"/>
      <c r="H28" s="250"/>
      <c r="I28" s="250"/>
      <c r="J28" s="250"/>
      <c r="K28" s="250"/>
      <c r="L28" s="250"/>
      <c r="M28" s="251"/>
    </row>
    <row r="29" spans="4:13" ht="12.75" x14ac:dyDescent="0.2">
      <c r="D29" s="72">
        <v>4</v>
      </c>
      <c r="E29" s="249"/>
      <c r="F29" s="250"/>
      <c r="G29" s="250"/>
      <c r="H29" s="250"/>
      <c r="I29" s="250"/>
      <c r="J29" s="250"/>
      <c r="K29" s="250"/>
      <c r="L29" s="250"/>
      <c r="M29" s="251"/>
    </row>
    <row r="30" spans="4:13" ht="12.75" x14ac:dyDescent="0.2">
      <c r="D30" s="72">
        <v>5</v>
      </c>
      <c r="E30" s="249"/>
      <c r="F30" s="250"/>
      <c r="G30" s="250"/>
      <c r="H30" s="250"/>
      <c r="I30" s="250"/>
      <c r="J30" s="250"/>
      <c r="K30" s="250"/>
      <c r="L30" s="250"/>
      <c r="M30" s="251"/>
    </row>
    <row r="31" spans="4:13" ht="12.75" x14ac:dyDescent="0.2">
      <c r="D31" s="72">
        <v>6</v>
      </c>
      <c r="E31" s="249"/>
      <c r="F31" s="250"/>
      <c r="G31" s="250"/>
      <c r="H31" s="250"/>
      <c r="I31" s="250"/>
      <c r="J31" s="250"/>
      <c r="K31" s="250"/>
      <c r="L31" s="250"/>
      <c r="M31" s="251"/>
    </row>
    <row r="32" spans="4:13" ht="12.75" x14ac:dyDescent="0.2">
      <c r="D32" s="72">
        <v>7</v>
      </c>
      <c r="E32" s="249"/>
      <c r="F32" s="250"/>
      <c r="G32" s="250"/>
      <c r="H32" s="250"/>
      <c r="I32" s="250"/>
      <c r="J32" s="250"/>
      <c r="K32" s="250"/>
      <c r="L32" s="250"/>
      <c r="M32" s="251"/>
    </row>
    <row r="33" spans="4:13" ht="12.75" x14ac:dyDescent="0.2">
      <c r="D33" s="72">
        <v>8</v>
      </c>
      <c r="E33" s="249"/>
      <c r="F33" s="250"/>
      <c r="G33" s="250"/>
      <c r="H33" s="250"/>
      <c r="I33" s="250"/>
      <c r="J33" s="250"/>
      <c r="K33" s="250"/>
      <c r="L33" s="250"/>
      <c r="M33" s="251"/>
    </row>
    <row r="34" spans="4:13" ht="12.75" x14ac:dyDescent="0.2">
      <c r="D34" s="72">
        <v>9</v>
      </c>
      <c r="E34" s="249"/>
      <c r="F34" s="250"/>
      <c r="G34" s="250"/>
      <c r="H34" s="250"/>
      <c r="I34" s="250"/>
      <c r="J34" s="250"/>
      <c r="K34" s="250"/>
      <c r="L34" s="250"/>
      <c r="M34" s="251"/>
    </row>
    <row r="35" spans="4:13" ht="12.75" x14ac:dyDescent="0.2">
      <c r="D35" s="72">
        <v>10</v>
      </c>
      <c r="E35" s="249"/>
      <c r="F35" s="250"/>
      <c r="G35" s="250"/>
      <c r="H35" s="250"/>
      <c r="I35" s="250"/>
      <c r="J35" s="250"/>
      <c r="K35" s="250"/>
      <c r="L35" s="250"/>
      <c r="M35" s="251"/>
    </row>
    <row r="36" spans="4:13" ht="15.75" thickBot="1" x14ac:dyDescent="0.3"/>
    <row r="37" spans="4:13" ht="15" customHeight="1" x14ac:dyDescent="0.2">
      <c r="H37" s="252" t="s">
        <v>37</v>
      </c>
      <c r="I37" s="255" t="s">
        <v>40</v>
      </c>
      <c r="J37" s="256"/>
      <c r="K37" s="256"/>
      <c r="L37" s="256"/>
      <c r="M37" s="257"/>
    </row>
    <row r="38" spans="4:13" ht="15" customHeight="1" x14ac:dyDescent="0.2">
      <c r="H38" s="253"/>
      <c r="I38" s="258"/>
      <c r="J38" s="259"/>
      <c r="K38" s="259"/>
      <c r="L38" s="259"/>
      <c r="M38" s="260"/>
    </row>
    <row r="39" spans="4:13" ht="15" customHeight="1" thickBot="1" x14ac:dyDescent="0.25">
      <c r="H39" s="254"/>
      <c r="I39" s="261"/>
      <c r="J39" s="262"/>
      <c r="K39" s="262"/>
      <c r="L39" s="262"/>
      <c r="M39" s="263"/>
    </row>
  </sheetData>
  <sheetProtection algorithmName="SHA-512" hashValue="EKT6MO32/3T09kBHK2Z45+cSg7VU4zn7CqbXHhLfLKDH5ZS16m1BPkrf5WBxn/uaBy8UOqCGzx2/69WFQXuA0w==" saltValue="zbKX2V2EY/noYIIGAtCuIA==" spinCount="100000" sheet="1" selectLockedCells="1"/>
  <mergeCells count="26">
    <mergeCell ref="D6:D9"/>
    <mergeCell ref="J7:J9"/>
    <mergeCell ref="D2:M2"/>
    <mergeCell ref="D3:M3"/>
    <mergeCell ref="E27:M27"/>
    <mergeCell ref="E14:M14"/>
    <mergeCell ref="E15:M15"/>
    <mergeCell ref="E16:M16"/>
    <mergeCell ref="E17:M17"/>
    <mergeCell ref="E18:M18"/>
    <mergeCell ref="E19:M19"/>
    <mergeCell ref="E20:M20"/>
    <mergeCell ref="E21:M21"/>
    <mergeCell ref="E22:M22"/>
    <mergeCell ref="E23:M23"/>
    <mergeCell ref="E26:M26"/>
    <mergeCell ref="E34:M34"/>
    <mergeCell ref="E35:M35"/>
    <mergeCell ref="H37:H39"/>
    <mergeCell ref="I37:M39"/>
    <mergeCell ref="E28:M28"/>
    <mergeCell ref="E29:M29"/>
    <mergeCell ref="E30:M30"/>
    <mergeCell ref="E31:M31"/>
    <mergeCell ref="E32:M32"/>
    <mergeCell ref="E33:M33"/>
  </mergeCells>
  <dataValidations count="4">
    <dataValidation type="list" allowBlank="1" showInputMessage="1" showErrorMessage="1" sqref="H10 H24 H56:H1048576 H5:H6">
      <formula1>#REF!</formula1>
    </dataValidation>
    <dataValidation type="list" allowBlank="1" showInputMessage="1" showErrorMessage="1" sqref="H9">
      <formula1>$V$3:$V$5</formula1>
    </dataValidation>
    <dataValidation type="list" allowBlank="1" showInputMessage="1" showErrorMessage="1" sqref="H7">
      <formula1>$Y$3:$Y$7</formula1>
    </dataValidation>
    <dataValidation type="list" allowBlank="1" showInputMessage="1" showErrorMessage="1" sqref="H8">
      <formula1>$AA$3:$AA$7</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64"/>
  <sheetViews>
    <sheetView workbookViewId="0">
      <selection activeCell="G4" sqref="G4:G45"/>
    </sheetView>
  </sheetViews>
  <sheetFormatPr defaultRowHeight="15" x14ac:dyDescent="0.25"/>
  <cols>
    <col min="1" max="1" width="1.7109375" style="59" customWidth="1"/>
    <col min="2" max="2" width="20.140625" style="59" bestFit="1" customWidth="1"/>
    <col min="3" max="3" width="29" style="59" customWidth="1"/>
    <col min="4" max="4" width="35.42578125" style="59" customWidth="1"/>
    <col min="5" max="5" width="10.5703125" style="59" customWidth="1"/>
    <col min="6" max="6" width="11.140625" style="59" bestFit="1" customWidth="1"/>
    <col min="7" max="7" width="12.85546875" style="59" bestFit="1" customWidth="1"/>
    <col min="8" max="9" width="12.7109375" style="59" customWidth="1"/>
    <col min="10" max="10" width="18.28515625" style="59" bestFit="1" customWidth="1"/>
    <col min="11" max="11" width="19.140625" style="59" bestFit="1" customWidth="1"/>
    <col min="12" max="12" width="3" style="59" customWidth="1"/>
    <col min="13" max="13" width="2.7109375" style="59" customWidth="1"/>
    <col min="14" max="14" width="10" style="59" hidden="1" customWidth="1"/>
    <col min="15" max="15" width="7.140625" style="59" hidden="1" customWidth="1"/>
    <col min="16" max="16" width="7.28515625" style="59" hidden="1" customWidth="1"/>
    <col min="17" max="17" width="7.42578125" style="59" hidden="1" customWidth="1"/>
    <col min="18" max="18" width="9.42578125" style="59" hidden="1" customWidth="1"/>
    <col min="19" max="19" width="8.42578125" style="59" hidden="1" customWidth="1"/>
    <col min="20" max="20" width="11.85546875" style="59" hidden="1" customWidth="1"/>
    <col min="21" max="21" width="13.7109375" style="59" hidden="1" customWidth="1"/>
    <col min="22" max="22" width="61.5703125" style="59" hidden="1" customWidth="1"/>
    <col min="23" max="23" width="13.28515625" style="59" hidden="1" customWidth="1"/>
    <col min="24" max="261" width="9.140625" style="59"/>
    <col min="262" max="262" width="1.7109375" style="59" customWidth="1"/>
    <col min="263" max="263" width="29" style="59" bestFit="1" customWidth="1"/>
    <col min="264" max="264" width="11.28515625" style="59" customWidth="1"/>
    <col min="265" max="265" width="10.140625" style="59" customWidth="1"/>
    <col min="266" max="266" width="10.42578125" style="59" customWidth="1"/>
    <col min="267" max="267" width="53" style="59" customWidth="1"/>
    <col min="268" max="268" width="3" style="59" customWidth="1"/>
    <col min="269" max="269" width="2.7109375" style="59" customWidth="1"/>
    <col min="270" max="270" width="10" style="59" customWidth="1"/>
    <col min="271" max="271" width="7.140625" style="59" customWidth="1"/>
    <col min="272" max="272" width="7.28515625" style="59" customWidth="1"/>
    <col min="273" max="273" width="7.42578125" style="59" customWidth="1"/>
    <col min="274" max="274" width="9.42578125" style="59" customWidth="1"/>
    <col min="275" max="275" width="8.42578125" style="59" customWidth="1"/>
    <col min="276" max="276" width="11.85546875" style="59" customWidth="1"/>
    <col min="277" max="277" width="13.7109375" style="59" customWidth="1"/>
    <col min="278" max="278" width="61.5703125" style="59" customWidth="1"/>
    <col min="279" max="279" width="13.28515625" style="59" customWidth="1"/>
    <col min="280" max="517" width="9.140625" style="59"/>
    <col min="518" max="518" width="1.7109375" style="59" customWidth="1"/>
    <col min="519" max="519" width="29" style="59" bestFit="1" customWidth="1"/>
    <col min="520" max="520" width="11.28515625" style="59" customWidth="1"/>
    <col min="521" max="521" width="10.140625" style="59" customWidth="1"/>
    <col min="522" max="522" width="10.42578125" style="59" customWidth="1"/>
    <col min="523" max="523" width="53" style="59" customWidth="1"/>
    <col min="524" max="524" width="3" style="59" customWidth="1"/>
    <col min="525" max="525" width="2.7109375" style="59" customWidth="1"/>
    <col min="526" max="526" width="10" style="59" customWidth="1"/>
    <col min="527" max="527" width="7.140625" style="59" customWidth="1"/>
    <col min="528" max="528" width="7.28515625" style="59" customWidth="1"/>
    <col min="529" max="529" width="7.42578125" style="59" customWidth="1"/>
    <col min="530" max="530" width="9.42578125" style="59" customWidth="1"/>
    <col min="531" max="531" width="8.42578125" style="59" customWidth="1"/>
    <col min="532" max="532" width="11.85546875" style="59" customWidth="1"/>
    <col min="533" max="533" width="13.7109375" style="59" customWidth="1"/>
    <col min="534" max="534" width="61.5703125" style="59" customWidth="1"/>
    <col min="535" max="535" width="13.28515625" style="59" customWidth="1"/>
    <col min="536" max="773" width="9.140625" style="59"/>
    <col min="774" max="774" width="1.7109375" style="59" customWidth="1"/>
    <col min="775" max="775" width="29" style="59" bestFit="1" customWidth="1"/>
    <col min="776" max="776" width="11.28515625" style="59" customWidth="1"/>
    <col min="777" max="777" width="10.140625" style="59" customWidth="1"/>
    <col min="778" max="778" width="10.42578125" style="59" customWidth="1"/>
    <col min="779" max="779" width="53" style="59" customWidth="1"/>
    <col min="780" max="780" width="3" style="59" customWidth="1"/>
    <col min="781" max="781" width="2.7109375" style="59" customWidth="1"/>
    <col min="782" max="782" width="10" style="59" customWidth="1"/>
    <col min="783" max="783" width="7.140625" style="59" customWidth="1"/>
    <col min="784" max="784" width="7.28515625" style="59" customWidth="1"/>
    <col min="785" max="785" width="7.42578125" style="59" customWidth="1"/>
    <col min="786" max="786" width="9.42578125" style="59" customWidth="1"/>
    <col min="787" max="787" width="8.42578125" style="59" customWidth="1"/>
    <col min="788" max="788" width="11.85546875" style="59" customWidth="1"/>
    <col min="789" max="789" width="13.7109375" style="59" customWidth="1"/>
    <col min="790" max="790" width="61.5703125" style="59" customWidth="1"/>
    <col min="791" max="791" width="13.28515625" style="59" customWidth="1"/>
    <col min="792" max="1029" width="9.140625" style="59"/>
    <col min="1030" max="1030" width="1.7109375" style="59" customWidth="1"/>
    <col min="1031" max="1031" width="29" style="59" bestFit="1" customWidth="1"/>
    <col min="1032" max="1032" width="11.28515625" style="59" customWidth="1"/>
    <col min="1033" max="1033" width="10.140625" style="59" customWidth="1"/>
    <col min="1034" max="1034" width="10.42578125" style="59" customWidth="1"/>
    <col min="1035" max="1035" width="53" style="59" customWidth="1"/>
    <col min="1036" max="1036" width="3" style="59" customWidth="1"/>
    <col min="1037" max="1037" width="2.7109375" style="59" customWidth="1"/>
    <col min="1038" max="1038" width="10" style="59" customWidth="1"/>
    <col min="1039" max="1039" width="7.140625" style="59" customWidth="1"/>
    <col min="1040" max="1040" width="7.28515625" style="59" customWidth="1"/>
    <col min="1041" max="1041" width="7.42578125" style="59" customWidth="1"/>
    <col min="1042" max="1042" width="9.42578125" style="59" customWidth="1"/>
    <col min="1043" max="1043" width="8.42578125" style="59" customWidth="1"/>
    <col min="1044" max="1044" width="11.85546875" style="59" customWidth="1"/>
    <col min="1045" max="1045" width="13.7109375" style="59" customWidth="1"/>
    <col min="1046" max="1046" width="61.5703125" style="59" customWidth="1"/>
    <col min="1047" max="1047" width="13.28515625" style="59" customWidth="1"/>
    <col min="1048" max="1285" width="9.140625" style="59"/>
    <col min="1286" max="1286" width="1.7109375" style="59" customWidth="1"/>
    <col min="1287" max="1287" width="29" style="59" bestFit="1" customWidth="1"/>
    <col min="1288" max="1288" width="11.28515625" style="59" customWidth="1"/>
    <col min="1289" max="1289" width="10.140625" style="59" customWidth="1"/>
    <col min="1290" max="1290" width="10.42578125" style="59" customWidth="1"/>
    <col min="1291" max="1291" width="53" style="59" customWidth="1"/>
    <col min="1292" max="1292" width="3" style="59" customWidth="1"/>
    <col min="1293" max="1293" width="2.7109375" style="59" customWidth="1"/>
    <col min="1294" max="1294" width="10" style="59" customWidth="1"/>
    <col min="1295" max="1295" width="7.140625" style="59" customWidth="1"/>
    <col min="1296" max="1296" width="7.28515625" style="59" customWidth="1"/>
    <col min="1297" max="1297" width="7.42578125" style="59" customWidth="1"/>
    <col min="1298" max="1298" width="9.42578125" style="59" customWidth="1"/>
    <col min="1299" max="1299" width="8.42578125" style="59" customWidth="1"/>
    <col min="1300" max="1300" width="11.85546875" style="59" customWidth="1"/>
    <col min="1301" max="1301" width="13.7109375" style="59" customWidth="1"/>
    <col min="1302" max="1302" width="61.5703125" style="59" customWidth="1"/>
    <col min="1303" max="1303" width="13.28515625" style="59" customWidth="1"/>
    <col min="1304" max="1541" width="9.140625" style="59"/>
    <col min="1542" max="1542" width="1.7109375" style="59" customWidth="1"/>
    <col min="1543" max="1543" width="29" style="59" bestFit="1" customWidth="1"/>
    <col min="1544" max="1544" width="11.28515625" style="59" customWidth="1"/>
    <col min="1545" max="1545" width="10.140625" style="59" customWidth="1"/>
    <col min="1546" max="1546" width="10.42578125" style="59" customWidth="1"/>
    <col min="1547" max="1547" width="53" style="59" customWidth="1"/>
    <col min="1548" max="1548" width="3" style="59" customWidth="1"/>
    <col min="1549" max="1549" width="2.7109375" style="59" customWidth="1"/>
    <col min="1550" max="1550" width="10" style="59" customWidth="1"/>
    <col min="1551" max="1551" width="7.140625" style="59" customWidth="1"/>
    <col min="1552" max="1552" width="7.28515625" style="59" customWidth="1"/>
    <col min="1553" max="1553" width="7.42578125" style="59" customWidth="1"/>
    <col min="1554" max="1554" width="9.42578125" style="59" customWidth="1"/>
    <col min="1555" max="1555" width="8.42578125" style="59" customWidth="1"/>
    <col min="1556" max="1556" width="11.85546875" style="59" customWidth="1"/>
    <col min="1557" max="1557" width="13.7109375" style="59" customWidth="1"/>
    <col min="1558" max="1558" width="61.5703125" style="59" customWidth="1"/>
    <col min="1559" max="1559" width="13.28515625" style="59" customWidth="1"/>
    <col min="1560" max="1797" width="9.140625" style="59"/>
    <col min="1798" max="1798" width="1.7109375" style="59" customWidth="1"/>
    <col min="1799" max="1799" width="29" style="59" bestFit="1" customWidth="1"/>
    <col min="1800" max="1800" width="11.28515625" style="59" customWidth="1"/>
    <col min="1801" max="1801" width="10.140625" style="59" customWidth="1"/>
    <col min="1802" max="1802" width="10.42578125" style="59" customWidth="1"/>
    <col min="1803" max="1803" width="53" style="59" customWidth="1"/>
    <col min="1804" max="1804" width="3" style="59" customWidth="1"/>
    <col min="1805" max="1805" width="2.7109375" style="59" customWidth="1"/>
    <col min="1806" max="1806" width="10" style="59" customWidth="1"/>
    <col min="1807" max="1807" width="7.140625" style="59" customWidth="1"/>
    <col min="1808" max="1808" width="7.28515625" style="59" customWidth="1"/>
    <col min="1809" max="1809" width="7.42578125" style="59" customWidth="1"/>
    <col min="1810" max="1810" width="9.42578125" style="59" customWidth="1"/>
    <col min="1811" max="1811" width="8.42578125" style="59" customWidth="1"/>
    <col min="1812" max="1812" width="11.85546875" style="59" customWidth="1"/>
    <col min="1813" max="1813" width="13.7109375" style="59" customWidth="1"/>
    <col min="1814" max="1814" width="61.5703125" style="59" customWidth="1"/>
    <col min="1815" max="1815" width="13.28515625" style="59" customWidth="1"/>
    <col min="1816" max="2053" width="9.140625" style="59"/>
    <col min="2054" max="2054" width="1.7109375" style="59" customWidth="1"/>
    <col min="2055" max="2055" width="29" style="59" bestFit="1" customWidth="1"/>
    <col min="2056" max="2056" width="11.28515625" style="59" customWidth="1"/>
    <col min="2057" max="2057" width="10.140625" style="59" customWidth="1"/>
    <col min="2058" max="2058" width="10.42578125" style="59" customWidth="1"/>
    <col min="2059" max="2059" width="53" style="59" customWidth="1"/>
    <col min="2060" max="2060" width="3" style="59" customWidth="1"/>
    <col min="2061" max="2061" width="2.7109375" style="59" customWidth="1"/>
    <col min="2062" max="2062" width="10" style="59" customWidth="1"/>
    <col min="2063" max="2063" width="7.140625" style="59" customWidth="1"/>
    <col min="2064" max="2064" width="7.28515625" style="59" customWidth="1"/>
    <col min="2065" max="2065" width="7.42578125" style="59" customWidth="1"/>
    <col min="2066" max="2066" width="9.42578125" style="59" customWidth="1"/>
    <col min="2067" max="2067" width="8.42578125" style="59" customWidth="1"/>
    <col min="2068" max="2068" width="11.85546875" style="59" customWidth="1"/>
    <col min="2069" max="2069" width="13.7109375" style="59" customWidth="1"/>
    <col min="2070" max="2070" width="61.5703125" style="59" customWidth="1"/>
    <col min="2071" max="2071" width="13.28515625" style="59" customWidth="1"/>
    <col min="2072" max="2309" width="9.140625" style="59"/>
    <col min="2310" max="2310" width="1.7109375" style="59" customWidth="1"/>
    <col min="2311" max="2311" width="29" style="59" bestFit="1" customWidth="1"/>
    <col min="2312" max="2312" width="11.28515625" style="59" customWidth="1"/>
    <col min="2313" max="2313" width="10.140625" style="59" customWidth="1"/>
    <col min="2314" max="2314" width="10.42578125" style="59" customWidth="1"/>
    <col min="2315" max="2315" width="53" style="59" customWidth="1"/>
    <col min="2316" max="2316" width="3" style="59" customWidth="1"/>
    <col min="2317" max="2317" width="2.7109375" style="59" customWidth="1"/>
    <col min="2318" max="2318" width="10" style="59" customWidth="1"/>
    <col min="2319" max="2319" width="7.140625" style="59" customWidth="1"/>
    <col min="2320" max="2320" width="7.28515625" style="59" customWidth="1"/>
    <col min="2321" max="2321" width="7.42578125" style="59" customWidth="1"/>
    <col min="2322" max="2322" width="9.42578125" style="59" customWidth="1"/>
    <col min="2323" max="2323" width="8.42578125" style="59" customWidth="1"/>
    <col min="2324" max="2324" width="11.85546875" style="59" customWidth="1"/>
    <col min="2325" max="2325" width="13.7109375" style="59" customWidth="1"/>
    <col min="2326" max="2326" width="61.5703125" style="59" customWidth="1"/>
    <col min="2327" max="2327" width="13.28515625" style="59" customWidth="1"/>
    <col min="2328" max="2565" width="9.140625" style="59"/>
    <col min="2566" max="2566" width="1.7109375" style="59" customWidth="1"/>
    <col min="2567" max="2567" width="29" style="59" bestFit="1" customWidth="1"/>
    <col min="2568" max="2568" width="11.28515625" style="59" customWidth="1"/>
    <col min="2569" max="2569" width="10.140625" style="59" customWidth="1"/>
    <col min="2570" max="2570" width="10.42578125" style="59" customWidth="1"/>
    <col min="2571" max="2571" width="53" style="59" customWidth="1"/>
    <col min="2572" max="2572" width="3" style="59" customWidth="1"/>
    <col min="2573" max="2573" width="2.7109375" style="59" customWidth="1"/>
    <col min="2574" max="2574" width="10" style="59" customWidth="1"/>
    <col min="2575" max="2575" width="7.140625" style="59" customWidth="1"/>
    <col min="2576" max="2576" width="7.28515625" style="59" customWidth="1"/>
    <col min="2577" max="2577" width="7.42578125" style="59" customWidth="1"/>
    <col min="2578" max="2578" width="9.42578125" style="59" customWidth="1"/>
    <col min="2579" max="2579" width="8.42578125" style="59" customWidth="1"/>
    <col min="2580" max="2580" width="11.85546875" style="59" customWidth="1"/>
    <col min="2581" max="2581" width="13.7109375" style="59" customWidth="1"/>
    <col min="2582" max="2582" width="61.5703125" style="59" customWidth="1"/>
    <col min="2583" max="2583" width="13.28515625" style="59" customWidth="1"/>
    <col min="2584" max="2821" width="9.140625" style="59"/>
    <col min="2822" max="2822" width="1.7109375" style="59" customWidth="1"/>
    <col min="2823" max="2823" width="29" style="59" bestFit="1" customWidth="1"/>
    <col min="2824" max="2824" width="11.28515625" style="59" customWidth="1"/>
    <col min="2825" max="2825" width="10.140625" style="59" customWidth="1"/>
    <col min="2826" max="2826" width="10.42578125" style="59" customWidth="1"/>
    <col min="2827" max="2827" width="53" style="59" customWidth="1"/>
    <col min="2828" max="2828" width="3" style="59" customWidth="1"/>
    <col min="2829" max="2829" width="2.7109375" style="59" customWidth="1"/>
    <col min="2830" max="2830" width="10" style="59" customWidth="1"/>
    <col min="2831" max="2831" width="7.140625" style="59" customWidth="1"/>
    <col min="2832" max="2832" width="7.28515625" style="59" customWidth="1"/>
    <col min="2833" max="2833" width="7.42578125" style="59" customWidth="1"/>
    <col min="2834" max="2834" width="9.42578125" style="59" customWidth="1"/>
    <col min="2835" max="2835" width="8.42578125" style="59" customWidth="1"/>
    <col min="2836" max="2836" width="11.85546875" style="59" customWidth="1"/>
    <col min="2837" max="2837" width="13.7109375" style="59" customWidth="1"/>
    <col min="2838" max="2838" width="61.5703125" style="59" customWidth="1"/>
    <col min="2839" max="2839" width="13.28515625" style="59" customWidth="1"/>
    <col min="2840" max="3077" width="9.140625" style="59"/>
    <col min="3078" max="3078" width="1.7109375" style="59" customWidth="1"/>
    <col min="3079" max="3079" width="29" style="59" bestFit="1" customWidth="1"/>
    <col min="3080" max="3080" width="11.28515625" style="59" customWidth="1"/>
    <col min="3081" max="3081" width="10.140625" style="59" customWidth="1"/>
    <col min="3082" max="3082" width="10.42578125" style="59" customWidth="1"/>
    <col min="3083" max="3083" width="53" style="59" customWidth="1"/>
    <col min="3084" max="3084" width="3" style="59" customWidth="1"/>
    <col min="3085" max="3085" width="2.7109375" style="59" customWidth="1"/>
    <col min="3086" max="3086" width="10" style="59" customWidth="1"/>
    <col min="3087" max="3087" width="7.140625" style="59" customWidth="1"/>
    <col min="3088" max="3088" width="7.28515625" style="59" customWidth="1"/>
    <col min="3089" max="3089" width="7.42578125" style="59" customWidth="1"/>
    <col min="3090" max="3090" width="9.42578125" style="59" customWidth="1"/>
    <col min="3091" max="3091" width="8.42578125" style="59" customWidth="1"/>
    <col min="3092" max="3092" width="11.85546875" style="59" customWidth="1"/>
    <col min="3093" max="3093" width="13.7109375" style="59" customWidth="1"/>
    <col min="3094" max="3094" width="61.5703125" style="59" customWidth="1"/>
    <col min="3095" max="3095" width="13.28515625" style="59" customWidth="1"/>
    <col min="3096" max="3333" width="9.140625" style="59"/>
    <col min="3334" max="3334" width="1.7109375" style="59" customWidth="1"/>
    <col min="3335" max="3335" width="29" style="59" bestFit="1" customWidth="1"/>
    <col min="3336" max="3336" width="11.28515625" style="59" customWidth="1"/>
    <col min="3337" max="3337" width="10.140625" style="59" customWidth="1"/>
    <col min="3338" max="3338" width="10.42578125" style="59" customWidth="1"/>
    <col min="3339" max="3339" width="53" style="59" customWidth="1"/>
    <col min="3340" max="3340" width="3" style="59" customWidth="1"/>
    <col min="3341" max="3341" width="2.7109375" style="59" customWidth="1"/>
    <col min="3342" max="3342" width="10" style="59" customWidth="1"/>
    <col min="3343" max="3343" width="7.140625" style="59" customWidth="1"/>
    <col min="3344" max="3344" width="7.28515625" style="59" customWidth="1"/>
    <col min="3345" max="3345" width="7.42578125" style="59" customWidth="1"/>
    <col min="3346" max="3346" width="9.42578125" style="59" customWidth="1"/>
    <col min="3347" max="3347" width="8.42578125" style="59" customWidth="1"/>
    <col min="3348" max="3348" width="11.85546875" style="59" customWidth="1"/>
    <col min="3349" max="3349" width="13.7109375" style="59" customWidth="1"/>
    <col min="3350" max="3350" width="61.5703125" style="59" customWidth="1"/>
    <col min="3351" max="3351" width="13.28515625" style="59" customWidth="1"/>
    <col min="3352" max="3589" width="9.140625" style="59"/>
    <col min="3590" max="3590" width="1.7109375" style="59" customWidth="1"/>
    <col min="3591" max="3591" width="29" style="59" bestFit="1" customWidth="1"/>
    <col min="3592" max="3592" width="11.28515625" style="59" customWidth="1"/>
    <col min="3593" max="3593" width="10.140625" style="59" customWidth="1"/>
    <col min="3594" max="3594" width="10.42578125" style="59" customWidth="1"/>
    <col min="3595" max="3595" width="53" style="59" customWidth="1"/>
    <col min="3596" max="3596" width="3" style="59" customWidth="1"/>
    <col min="3597" max="3597" width="2.7109375" style="59" customWidth="1"/>
    <col min="3598" max="3598" width="10" style="59" customWidth="1"/>
    <col min="3599" max="3599" width="7.140625" style="59" customWidth="1"/>
    <col min="3600" max="3600" width="7.28515625" style="59" customWidth="1"/>
    <col min="3601" max="3601" width="7.42578125" style="59" customWidth="1"/>
    <col min="3602" max="3602" width="9.42578125" style="59" customWidth="1"/>
    <col min="3603" max="3603" width="8.42578125" style="59" customWidth="1"/>
    <col min="3604" max="3604" width="11.85546875" style="59" customWidth="1"/>
    <col min="3605" max="3605" width="13.7109375" style="59" customWidth="1"/>
    <col min="3606" max="3606" width="61.5703125" style="59" customWidth="1"/>
    <col min="3607" max="3607" width="13.28515625" style="59" customWidth="1"/>
    <col min="3608" max="3845" width="9.140625" style="59"/>
    <col min="3846" max="3846" width="1.7109375" style="59" customWidth="1"/>
    <col min="3847" max="3847" width="29" style="59" bestFit="1" customWidth="1"/>
    <col min="3848" max="3848" width="11.28515625" style="59" customWidth="1"/>
    <col min="3849" max="3849" width="10.140625" style="59" customWidth="1"/>
    <col min="3850" max="3850" width="10.42578125" style="59" customWidth="1"/>
    <col min="3851" max="3851" width="53" style="59" customWidth="1"/>
    <col min="3852" max="3852" width="3" style="59" customWidth="1"/>
    <col min="3853" max="3853" width="2.7109375" style="59" customWidth="1"/>
    <col min="3854" max="3854" width="10" style="59" customWidth="1"/>
    <col min="3855" max="3855" width="7.140625" style="59" customWidth="1"/>
    <col min="3856" max="3856" width="7.28515625" style="59" customWidth="1"/>
    <col min="3857" max="3857" width="7.42578125" style="59" customWidth="1"/>
    <col min="3858" max="3858" width="9.42578125" style="59" customWidth="1"/>
    <col min="3859" max="3859" width="8.42578125" style="59" customWidth="1"/>
    <col min="3860" max="3860" width="11.85546875" style="59" customWidth="1"/>
    <col min="3861" max="3861" width="13.7109375" style="59" customWidth="1"/>
    <col min="3862" max="3862" width="61.5703125" style="59" customWidth="1"/>
    <col min="3863" max="3863" width="13.28515625" style="59" customWidth="1"/>
    <col min="3864" max="4101" width="9.140625" style="59"/>
    <col min="4102" max="4102" width="1.7109375" style="59" customWidth="1"/>
    <col min="4103" max="4103" width="29" style="59" bestFit="1" customWidth="1"/>
    <col min="4104" max="4104" width="11.28515625" style="59" customWidth="1"/>
    <col min="4105" max="4105" width="10.140625" style="59" customWidth="1"/>
    <col min="4106" max="4106" width="10.42578125" style="59" customWidth="1"/>
    <col min="4107" max="4107" width="53" style="59" customWidth="1"/>
    <col min="4108" max="4108" width="3" style="59" customWidth="1"/>
    <col min="4109" max="4109" width="2.7109375" style="59" customWidth="1"/>
    <col min="4110" max="4110" width="10" style="59" customWidth="1"/>
    <col min="4111" max="4111" width="7.140625" style="59" customWidth="1"/>
    <col min="4112" max="4112" width="7.28515625" style="59" customWidth="1"/>
    <col min="4113" max="4113" width="7.42578125" style="59" customWidth="1"/>
    <col min="4114" max="4114" width="9.42578125" style="59" customWidth="1"/>
    <col min="4115" max="4115" width="8.42578125" style="59" customWidth="1"/>
    <col min="4116" max="4116" width="11.85546875" style="59" customWidth="1"/>
    <col min="4117" max="4117" width="13.7109375" style="59" customWidth="1"/>
    <col min="4118" max="4118" width="61.5703125" style="59" customWidth="1"/>
    <col min="4119" max="4119" width="13.28515625" style="59" customWidth="1"/>
    <col min="4120" max="4357" width="9.140625" style="59"/>
    <col min="4358" max="4358" width="1.7109375" style="59" customWidth="1"/>
    <col min="4359" max="4359" width="29" style="59" bestFit="1" customWidth="1"/>
    <col min="4360" max="4360" width="11.28515625" style="59" customWidth="1"/>
    <col min="4361" max="4361" width="10.140625" style="59" customWidth="1"/>
    <col min="4362" max="4362" width="10.42578125" style="59" customWidth="1"/>
    <col min="4363" max="4363" width="53" style="59" customWidth="1"/>
    <col min="4364" max="4364" width="3" style="59" customWidth="1"/>
    <col min="4365" max="4365" width="2.7109375" style="59" customWidth="1"/>
    <col min="4366" max="4366" width="10" style="59" customWidth="1"/>
    <col min="4367" max="4367" width="7.140625" style="59" customWidth="1"/>
    <col min="4368" max="4368" width="7.28515625" style="59" customWidth="1"/>
    <col min="4369" max="4369" width="7.42578125" style="59" customWidth="1"/>
    <col min="4370" max="4370" width="9.42578125" style="59" customWidth="1"/>
    <col min="4371" max="4371" width="8.42578125" style="59" customWidth="1"/>
    <col min="4372" max="4372" width="11.85546875" style="59" customWidth="1"/>
    <col min="4373" max="4373" width="13.7109375" style="59" customWidth="1"/>
    <col min="4374" max="4374" width="61.5703125" style="59" customWidth="1"/>
    <col min="4375" max="4375" width="13.28515625" style="59" customWidth="1"/>
    <col min="4376" max="4613" width="9.140625" style="59"/>
    <col min="4614" max="4614" width="1.7109375" style="59" customWidth="1"/>
    <col min="4615" max="4615" width="29" style="59" bestFit="1" customWidth="1"/>
    <col min="4616" max="4616" width="11.28515625" style="59" customWidth="1"/>
    <col min="4617" max="4617" width="10.140625" style="59" customWidth="1"/>
    <col min="4618" max="4618" width="10.42578125" style="59" customWidth="1"/>
    <col min="4619" max="4619" width="53" style="59" customWidth="1"/>
    <col min="4620" max="4620" width="3" style="59" customWidth="1"/>
    <col min="4621" max="4621" width="2.7109375" style="59" customWidth="1"/>
    <col min="4622" max="4622" width="10" style="59" customWidth="1"/>
    <col min="4623" max="4623" width="7.140625" style="59" customWidth="1"/>
    <col min="4624" max="4624" width="7.28515625" style="59" customWidth="1"/>
    <col min="4625" max="4625" width="7.42578125" style="59" customWidth="1"/>
    <col min="4626" max="4626" width="9.42578125" style="59" customWidth="1"/>
    <col min="4627" max="4627" width="8.42578125" style="59" customWidth="1"/>
    <col min="4628" max="4628" width="11.85546875" style="59" customWidth="1"/>
    <col min="4629" max="4629" width="13.7109375" style="59" customWidth="1"/>
    <col min="4630" max="4630" width="61.5703125" style="59" customWidth="1"/>
    <col min="4631" max="4631" width="13.28515625" style="59" customWidth="1"/>
    <col min="4632" max="4869" width="9.140625" style="59"/>
    <col min="4870" max="4870" width="1.7109375" style="59" customWidth="1"/>
    <col min="4871" max="4871" width="29" style="59" bestFit="1" customWidth="1"/>
    <col min="4872" max="4872" width="11.28515625" style="59" customWidth="1"/>
    <col min="4873" max="4873" width="10.140625" style="59" customWidth="1"/>
    <col min="4874" max="4874" width="10.42578125" style="59" customWidth="1"/>
    <col min="4875" max="4875" width="53" style="59" customWidth="1"/>
    <col min="4876" max="4876" width="3" style="59" customWidth="1"/>
    <col min="4877" max="4877" width="2.7109375" style="59" customWidth="1"/>
    <col min="4878" max="4878" width="10" style="59" customWidth="1"/>
    <col min="4879" max="4879" width="7.140625" style="59" customWidth="1"/>
    <col min="4880" max="4880" width="7.28515625" style="59" customWidth="1"/>
    <col min="4881" max="4881" width="7.42578125" style="59" customWidth="1"/>
    <col min="4882" max="4882" width="9.42578125" style="59" customWidth="1"/>
    <col min="4883" max="4883" width="8.42578125" style="59" customWidth="1"/>
    <col min="4884" max="4884" width="11.85546875" style="59" customWidth="1"/>
    <col min="4885" max="4885" width="13.7109375" style="59" customWidth="1"/>
    <col min="4886" max="4886" width="61.5703125" style="59" customWidth="1"/>
    <col min="4887" max="4887" width="13.28515625" style="59" customWidth="1"/>
    <col min="4888" max="5125" width="9.140625" style="59"/>
    <col min="5126" max="5126" width="1.7109375" style="59" customWidth="1"/>
    <col min="5127" max="5127" width="29" style="59" bestFit="1" customWidth="1"/>
    <col min="5128" max="5128" width="11.28515625" style="59" customWidth="1"/>
    <col min="5129" max="5129" width="10.140625" style="59" customWidth="1"/>
    <col min="5130" max="5130" width="10.42578125" style="59" customWidth="1"/>
    <col min="5131" max="5131" width="53" style="59" customWidth="1"/>
    <col min="5132" max="5132" width="3" style="59" customWidth="1"/>
    <col min="5133" max="5133" width="2.7109375" style="59" customWidth="1"/>
    <col min="5134" max="5134" width="10" style="59" customWidth="1"/>
    <col min="5135" max="5135" width="7.140625" style="59" customWidth="1"/>
    <col min="5136" max="5136" width="7.28515625" style="59" customWidth="1"/>
    <col min="5137" max="5137" width="7.42578125" style="59" customWidth="1"/>
    <col min="5138" max="5138" width="9.42578125" style="59" customWidth="1"/>
    <col min="5139" max="5139" width="8.42578125" style="59" customWidth="1"/>
    <col min="5140" max="5140" width="11.85546875" style="59" customWidth="1"/>
    <col min="5141" max="5141" width="13.7109375" style="59" customWidth="1"/>
    <col min="5142" max="5142" width="61.5703125" style="59" customWidth="1"/>
    <col min="5143" max="5143" width="13.28515625" style="59" customWidth="1"/>
    <col min="5144" max="5381" width="9.140625" style="59"/>
    <col min="5382" max="5382" width="1.7109375" style="59" customWidth="1"/>
    <col min="5383" max="5383" width="29" style="59" bestFit="1" customWidth="1"/>
    <col min="5384" max="5384" width="11.28515625" style="59" customWidth="1"/>
    <col min="5385" max="5385" width="10.140625" style="59" customWidth="1"/>
    <col min="5386" max="5386" width="10.42578125" style="59" customWidth="1"/>
    <col min="5387" max="5387" width="53" style="59" customWidth="1"/>
    <col min="5388" max="5388" width="3" style="59" customWidth="1"/>
    <col min="5389" max="5389" width="2.7109375" style="59" customWidth="1"/>
    <col min="5390" max="5390" width="10" style="59" customWidth="1"/>
    <col min="5391" max="5391" width="7.140625" style="59" customWidth="1"/>
    <col min="5392" max="5392" width="7.28515625" style="59" customWidth="1"/>
    <col min="5393" max="5393" width="7.42578125" style="59" customWidth="1"/>
    <col min="5394" max="5394" width="9.42578125" style="59" customWidth="1"/>
    <col min="5395" max="5395" width="8.42578125" style="59" customWidth="1"/>
    <col min="5396" max="5396" width="11.85546875" style="59" customWidth="1"/>
    <col min="5397" max="5397" width="13.7109375" style="59" customWidth="1"/>
    <col min="5398" max="5398" width="61.5703125" style="59" customWidth="1"/>
    <col min="5399" max="5399" width="13.28515625" style="59" customWidth="1"/>
    <col min="5400" max="5637" width="9.140625" style="59"/>
    <col min="5638" max="5638" width="1.7109375" style="59" customWidth="1"/>
    <col min="5639" max="5639" width="29" style="59" bestFit="1" customWidth="1"/>
    <col min="5640" max="5640" width="11.28515625" style="59" customWidth="1"/>
    <col min="5641" max="5641" width="10.140625" style="59" customWidth="1"/>
    <col min="5642" max="5642" width="10.42578125" style="59" customWidth="1"/>
    <col min="5643" max="5643" width="53" style="59" customWidth="1"/>
    <col min="5644" max="5644" width="3" style="59" customWidth="1"/>
    <col min="5645" max="5645" width="2.7109375" style="59" customWidth="1"/>
    <col min="5646" max="5646" width="10" style="59" customWidth="1"/>
    <col min="5647" max="5647" width="7.140625" style="59" customWidth="1"/>
    <col min="5648" max="5648" width="7.28515625" style="59" customWidth="1"/>
    <col min="5649" max="5649" width="7.42578125" style="59" customWidth="1"/>
    <col min="5650" max="5650" width="9.42578125" style="59" customWidth="1"/>
    <col min="5651" max="5651" width="8.42578125" style="59" customWidth="1"/>
    <col min="5652" max="5652" width="11.85546875" style="59" customWidth="1"/>
    <col min="5653" max="5653" width="13.7109375" style="59" customWidth="1"/>
    <col min="5654" max="5654" width="61.5703125" style="59" customWidth="1"/>
    <col min="5655" max="5655" width="13.28515625" style="59" customWidth="1"/>
    <col min="5656" max="5893" width="9.140625" style="59"/>
    <col min="5894" max="5894" width="1.7109375" style="59" customWidth="1"/>
    <col min="5895" max="5895" width="29" style="59" bestFit="1" customWidth="1"/>
    <col min="5896" max="5896" width="11.28515625" style="59" customWidth="1"/>
    <col min="5897" max="5897" width="10.140625" style="59" customWidth="1"/>
    <col min="5898" max="5898" width="10.42578125" style="59" customWidth="1"/>
    <col min="5899" max="5899" width="53" style="59" customWidth="1"/>
    <col min="5900" max="5900" width="3" style="59" customWidth="1"/>
    <col min="5901" max="5901" width="2.7109375" style="59" customWidth="1"/>
    <col min="5902" max="5902" width="10" style="59" customWidth="1"/>
    <col min="5903" max="5903" width="7.140625" style="59" customWidth="1"/>
    <col min="5904" max="5904" width="7.28515625" style="59" customWidth="1"/>
    <col min="5905" max="5905" width="7.42578125" style="59" customWidth="1"/>
    <col min="5906" max="5906" width="9.42578125" style="59" customWidth="1"/>
    <col min="5907" max="5907" width="8.42578125" style="59" customWidth="1"/>
    <col min="5908" max="5908" width="11.85546875" style="59" customWidth="1"/>
    <col min="5909" max="5909" width="13.7109375" style="59" customWidth="1"/>
    <col min="5910" max="5910" width="61.5703125" style="59" customWidth="1"/>
    <col min="5911" max="5911" width="13.28515625" style="59" customWidth="1"/>
    <col min="5912" max="6149" width="9.140625" style="59"/>
    <col min="6150" max="6150" width="1.7109375" style="59" customWidth="1"/>
    <col min="6151" max="6151" width="29" style="59" bestFit="1" customWidth="1"/>
    <col min="6152" max="6152" width="11.28515625" style="59" customWidth="1"/>
    <col min="6153" max="6153" width="10.140625" style="59" customWidth="1"/>
    <col min="6154" max="6154" width="10.42578125" style="59" customWidth="1"/>
    <col min="6155" max="6155" width="53" style="59" customWidth="1"/>
    <col min="6156" max="6156" width="3" style="59" customWidth="1"/>
    <col min="6157" max="6157" width="2.7109375" style="59" customWidth="1"/>
    <col min="6158" max="6158" width="10" style="59" customWidth="1"/>
    <col min="6159" max="6159" width="7.140625" style="59" customWidth="1"/>
    <col min="6160" max="6160" width="7.28515625" style="59" customWidth="1"/>
    <col min="6161" max="6161" width="7.42578125" style="59" customWidth="1"/>
    <col min="6162" max="6162" width="9.42578125" style="59" customWidth="1"/>
    <col min="6163" max="6163" width="8.42578125" style="59" customWidth="1"/>
    <col min="6164" max="6164" width="11.85546875" style="59" customWidth="1"/>
    <col min="6165" max="6165" width="13.7109375" style="59" customWidth="1"/>
    <col min="6166" max="6166" width="61.5703125" style="59" customWidth="1"/>
    <col min="6167" max="6167" width="13.28515625" style="59" customWidth="1"/>
    <col min="6168" max="6405" width="9.140625" style="59"/>
    <col min="6406" max="6406" width="1.7109375" style="59" customWidth="1"/>
    <col min="6407" max="6407" width="29" style="59" bestFit="1" customWidth="1"/>
    <col min="6408" max="6408" width="11.28515625" style="59" customWidth="1"/>
    <col min="6409" max="6409" width="10.140625" style="59" customWidth="1"/>
    <col min="6410" max="6410" width="10.42578125" style="59" customWidth="1"/>
    <col min="6411" max="6411" width="53" style="59" customWidth="1"/>
    <col min="6412" max="6412" width="3" style="59" customWidth="1"/>
    <col min="6413" max="6413" width="2.7109375" style="59" customWidth="1"/>
    <col min="6414" max="6414" width="10" style="59" customWidth="1"/>
    <col min="6415" max="6415" width="7.140625" style="59" customWidth="1"/>
    <col min="6416" max="6416" width="7.28515625" style="59" customWidth="1"/>
    <col min="6417" max="6417" width="7.42578125" style="59" customWidth="1"/>
    <col min="6418" max="6418" width="9.42578125" style="59" customWidth="1"/>
    <col min="6419" max="6419" width="8.42578125" style="59" customWidth="1"/>
    <col min="6420" max="6420" width="11.85546875" style="59" customWidth="1"/>
    <col min="6421" max="6421" width="13.7109375" style="59" customWidth="1"/>
    <col min="6422" max="6422" width="61.5703125" style="59" customWidth="1"/>
    <col min="6423" max="6423" width="13.28515625" style="59" customWidth="1"/>
    <col min="6424" max="6661" width="9.140625" style="59"/>
    <col min="6662" max="6662" width="1.7109375" style="59" customWidth="1"/>
    <col min="6663" max="6663" width="29" style="59" bestFit="1" customWidth="1"/>
    <col min="6664" max="6664" width="11.28515625" style="59" customWidth="1"/>
    <col min="6665" max="6665" width="10.140625" style="59" customWidth="1"/>
    <col min="6666" max="6666" width="10.42578125" style="59" customWidth="1"/>
    <col min="6667" max="6667" width="53" style="59" customWidth="1"/>
    <col min="6668" max="6668" width="3" style="59" customWidth="1"/>
    <col min="6669" max="6669" width="2.7109375" style="59" customWidth="1"/>
    <col min="6670" max="6670" width="10" style="59" customWidth="1"/>
    <col min="6671" max="6671" width="7.140625" style="59" customWidth="1"/>
    <col min="6672" max="6672" width="7.28515625" style="59" customWidth="1"/>
    <col min="6673" max="6673" width="7.42578125" style="59" customWidth="1"/>
    <col min="6674" max="6674" width="9.42578125" style="59" customWidth="1"/>
    <col min="6675" max="6675" width="8.42578125" style="59" customWidth="1"/>
    <col min="6676" max="6676" width="11.85546875" style="59" customWidth="1"/>
    <col min="6677" max="6677" width="13.7109375" style="59" customWidth="1"/>
    <col min="6678" max="6678" width="61.5703125" style="59" customWidth="1"/>
    <col min="6679" max="6679" width="13.28515625" style="59" customWidth="1"/>
    <col min="6680" max="6917" width="9.140625" style="59"/>
    <col min="6918" max="6918" width="1.7109375" style="59" customWidth="1"/>
    <col min="6919" max="6919" width="29" style="59" bestFit="1" customWidth="1"/>
    <col min="6920" max="6920" width="11.28515625" style="59" customWidth="1"/>
    <col min="6921" max="6921" width="10.140625" style="59" customWidth="1"/>
    <col min="6922" max="6922" width="10.42578125" style="59" customWidth="1"/>
    <col min="6923" max="6923" width="53" style="59" customWidth="1"/>
    <col min="6924" max="6924" width="3" style="59" customWidth="1"/>
    <col min="6925" max="6925" width="2.7109375" style="59" customWidth="1"/>
    <col min="6926" max="6926" width="10" style="59" customWidth="1"/>
    <col min="6927" max="6927" width="7.140625" style="59" customWidth="1"/>
    <col min="6928" max="6928" width="7.28515625" style="59" customWidth="1"/>
    <col min="6929" max="6929" width="7.42578125" style="59" customWidth="1"/>
    <col min="6930" max="6930" width="9.42578125" style="59" customWidth="1"/>
    <col min="6931" max="6931" width="8.42578125" style="59" customWidth="1"/>
    <col min="6932" max="6932" width="11.85546875" style="59" customWidth="1"/>
    <col min="6933" max="6933" width="13.7109375" style="59" customWidth="1"/>
    <col min="6934" max="6934" width="61.5703125" style="59" customWidth="1"/>
    <col min="6935" max="6935" width="13.28515625" style="59" customWidth="1"/>
    <col min="6936" max="7173" width="9.140625" style="59"/>
    <col min="7174" max="7174" width="1.7109375" style="59" customWidth="1"/>
    <col min="7175" max="7175" width="29" style="59" bestFit="1" customWidth="1"/>
    <col min="7176" max="7176" width="11.28515625" style="59" customWidth="1"/>
    <col min="7177" max="7177" width="10.140625" style="59" customWidth="1"/>
    <col min="7178" max="7178" width="10.42578125" style="59" customWidth="1"/>
    <col min="7179" max="7179" width="53" style="59" customWidth="1"/>
    <col min="7180" max="7180" width="3" style="59" customWidth="1"/>
    <col min="7181" max="7181" width="2.7109375" style="59" customWidth="1"/>
    <col min="7182" max="7182" width="10" style="59" customWidth="1"/>
    <col min="7183" max="7183" width="7.140625" style="59" customWidth="1"/>
    <col min="7184" max="7184" width="7.28515625" style="59" customWidth="1"/>
    <col min="7185" max="7185" width="7.42578125" style="59" customWidth="1"/>
    <col min="7186" max="7186" width="9.42578125" style="59" customWidth="1"/>
    <col min="7187" max="7187" width="8.42578125" style="59" customWidth="1"/>
    <col min="7188" max="7188" width="11.85546875" style="59" customWidth="1"/>
    <col min="7189" max="7189" width="13.7109375" style="59" customWidth="1"/>
    <col min="7190" max="7190" width="61.5703125" style="59" customWidth="1"/>
    <col min="7191" max="7191" width="13.28515625" style="59" customWidth="1"/>
    <col min="7192" max="7429" width="9.140625" style="59"/>
    <col min="7430" max="7430" width="1.7109375" style="59" customWidth="1"/>
    <col min="7431" max="7431" width="29" style="59" bestFit="1" customWidth="1"/>
    <col min="7432" max="7432" width="11.28515625" style="59" customWidth="1"/>
    <col min="7433" max="7433" width="10.140625" style="59" customWidth="1"/>
    <col min="7434" max="7434" width="10.42578125" style="59" customWidth="1"/>
    <col min="7435" max="7435" width="53" style="59" customWidth="1"/>
    <col min="7436" max="7436" width="3" style="59" customWidth="1"/>
    <col min="7437" max="7437" width="2.7109375" style="59" customWidth="1"/>
    <col min="7438" max="7438" width="10" style="59" customWidth="1"/>
    <col min="7439" max="7439" width="7.140625" style="59" customWidth="1"/>
    <col min="7440" max="7440" width="7.28515625" style="59" customWidth="1"/>
    <col min="7441" max="7441" width="7.42578125" style="59" customWidth="1"/>
    <col min="7442" max="7442" width="9.42578125" style="59" customWidth="1"/>
    <col min="7443" max="7443" width="8.42578125" style="59" customWidth="1"/>
    <col min="7444" max="7444" width="11.85546875" style="59" customWidth="1"/>
    <col min="7445" max="7445" width="13.7109375" style="59" customWidth="1"/>
    <col min="7446" max="7446" width="61.5703125" style="59" customWidth="1"/>
    <col min="7447" max="7447" width="13.28515625" style="59" customWidth="1"/>
    <col min="7448" max="7685" width="9.140625" style="59"/>
    <col min="7686" max="7686" width="1.7109375" style="59" customWidth="1"/>
    <col min="7687" max="7687" width="29" style="59" bestFit="1" customWidth="1"/>
    <col min="7688" max="7688" width="11.28515625" style="59" customWidth="1"/>
    <col min="7689" max="7689" width="10.140625" style="59" customWidth="1"/>
    <col min="7690" max="7690" width="10.42578125" style="59" customWidth="1"/>
    <col min="7691" max="7691" width="53" style="59" customWidth="1"/>
    <col min="7692" max="7692" width="3" style="59" customWidth="1"/>
    <col min="7693" max="7693" width="2.7109375" style="59" customWidth="1"/>
    <col min="7694" max="7694" width="10" style="59" customWidth="1"/>
    <col min="7695" max="7695" width="7.140625" style="59" customWidth="1"/>
    <col min="7696" max="7696" width="7.28515625" style="59" customWidth="1"/>
    <col min="7697" max="7697" width="7.42578125" style="59" customWidth="1"/>
    <col min="7698" max="7698" width="9.42578125" style="59" customWidth="1"/>
    <col min="7699" max="7699" width="8.42578125" style="59" customWidth="1"/>
    <col min="7700" max="7700" width="11.85546875" style="59" customWidth="1"/>
    <col min="7701" max="7701" width="13.7109375" style="59" customWidth="1"/>
    <col min="7702" max="7702" width="61.5703125" style="59" customWidth="1"/>
    <col min="7703" max="7703" width="13.28515625" style="59" customWidth="1"/>
    <col min="7704" max="7941" width="9.140625" style="59"/>
    <col min="7942" max="7942" width="1.7109375" style="59" customWidth="1"/>
    <col min="7943" max="7943" width="29" style="59" bestFit="1" customWidth="1"/>
    <col min="7944" max="7944" width="11.28515625" style="59" customWidth="1"/>
    <col min="7945" max="7945" width="10.140625" style="59" customWidth="1"/>
    <col min="7946" max="7946" width="10.42578125" style="59" customWidth="1"/>
    <col min="7947" max="7947" width="53" style="59" customWidth="1"/>
    <col min="7948" max="7948" width="3" style="59" customWidth="1"/>
    <col min="7949" max="7949" width="2.7109375" style="59" customWidth="1"/>
    <col min="7950" max="7950" width="10" style="59" customWidth="1"/>
    <col min="7951" max="7951" width="7.140625" style="59" customWidth="1"/>
    <col min="7952" max="7952" width="7.28515625" style="59" customWidth="1"/>
    <col min="7953" max="7953" width="7.42578125" style="59" customWidth="1"/>
    <col min="7954" max="7954" width="9.42578125" style="59" customWidth="1"/>
    <col min="7955" max="7955" width="8.42578125" style="59" customWidth="1"/>
    <col min="7956" max="7956" width="11.85546875" style="59" customWidth="1"/>
    <col min="7957" max="7957" width="13.7109375" style="59" customWidth="1"/>
    <col min="7958" max="7958" width="61.5703125" style="59" customWidth="1"/>
    <col min="7959" max="7959" width="13.28515625" style="59" customWidth="1"/>
    <col min="7960" max="8197" width="9.140625" style="59"/>
    <col min="8198" max="8198" width="1.7109375" style="59" customWidth="1"/>
    <col min="8199" max="8199" width="29" style="59" bestFit="1" customWidth="1"/>
    <col min="8200" max="8200" width="11.28515625" style="59" customWidth="1"/>
    <col min="8201" max="8201" width="10.140625" style="59" customWidth="1"/>
    <col min="8202" max="8202" width="10.42578125" style="59" customWidth="1"/>
    <col min="8203" max="8203" width="53" style="59" customWidth="1"/>
    <col min="8204" max="8204" width="3" style="59" customWidth="1"/>
    <col min="8205" max="8205" width="2.7109375" style="59" customWidth="1"/>
    <col min="8206" max="8206" width="10" style="59" customWidth="1"/>
    <col min="8207" max="8207" width="7.140625" style="59" customWidth="1"/>
    <col min="8208" max="8208" width="7.28515625" style="59" customWidth="1"/>
    <col min="8209" max="8209" width="7.42578125" style="59" customWidth="1"/>
    <col min="8210" max="8210" width="9.42578125" style="59" customWidth="1"/>
    <col min="8211" max="8211" width="8.42578125" style="59" customWidth="1"/>
    <col min="8212" max="8212" width="11.85546875" style="59" customWidth="1"/>
    <col min="8213" max="8213" width="13.7109375" style="59" customWidth="1"/>
    <col min="8214" max="8214" width="61.5703125" style="59" customWidth="1"/>
    <col min="8215" max="8215" width="13.28515625" style="59" customWidth="1"/>
    <col min="8216" max="8453" width="9.140625" style="59"/>
    <col min="8454" max="8454" width="1.7109375" style="59" customWidth="1"/>
    <col min="8455" max="8455" width="29" style="59" bestFit="1" customWidth="1"/>
    <col min="8456" max="8456" width="11.28515625" style="59" customWidth="1"/>
    <col min="8457" max="8457" width="10.140625" style="59" customWidth="1"/>
    <col min="8458" max="8458" width="10.42578125" style="59" customWidth="1"/>
    <col min="8459" max="8459" width="53" style="59" customWidth="1"/>
    <col min="8460" max="8460" width="3" style="59" customWidth="1"/>
    <col min="8461" max="8461" width="2.7109375" style="59" customWidth="1"/>
    <col min="8462" max="8462" width="10" style="59" customWidth="1"/>
    <col min="8463" max="8463" width="7.140625" style="59" customWidth="1"/>
    <col min="8464" max="8464" width="7.28515625" style="59" customWidth="1"/>
    <col min="8465" max="8465" width="7.42578125" style="59" customWidth="1"/>
    <col min="8466" max="8466" width="9.42578125" style="59" customWidth="1"/>
    <col min="8467" max="8467" width="8.42578125" style="59" customWidth="1"/>
    <col min="8468" max="8468" width="11.85546875" style="59" customWidth="1"/>
    <col min="8469" max="8469" width="13.7109375" style="59" customWidth="1"/>
    <col min="8470" max="8470" width="61.5703125" style="59" customWidth="1"/>
    <col min="8471" max="8471" width="13.28515625" style="59" customWidth="1"/>
    <col min="8472" max="8709" width="9.140625" style="59"/>
    <col min="8710" max="8710" width="1.7109375" style="59" customWidth="1"/>
    <col min="8711" max="8711" width="29" style="59" bestFit="1" customWidth="1"/>
    <col min="8712" max="8712" width="11.28515625" style="59" customWidth="1"/>
    <col min="8713" max="8713" width="10.140625" style="59" customWidth="1"/>
    <col min="8714" max="8714" width="10.42578125" style="59" customWidth="1"/>
    <col min="8715" max="8715" width="53" style="59" customWidth="1"/>
    <col min="8716" max="8716" width="3" style="59" customWidth="1"/>
    <col min="8717" max="8717" width="2.7109375" style="59" customWidth="1"/>
    <col min="8718" max="8718" width="10" style="59" customWidth="1"/>
    <col min="8719" max="8719" width="7.140625" style="59" customWidth="1"/>
    <col min="8720" max="8720" width="7.28515625" style="59" customWidth="1"/>
    <col min="8721" max="8721" width="7.42578125" style="59" customWidth="1"/>
    <col min="8722" max="8722" width="9.42578125" style="59" customWidth="1"/>
    <col min="8723" max="8723" width="8.42578125" style="59" customWidth="1"/>
    <col min="8724" max="8724" width="11.85546875" style="59" customWidth="1"/>
    <col min="8725" max="8725" width="13.7109375" style="59" customWidth="1"/>
    <col min="8726" max="8726" width="61.5703125" style="59" customWidth="1"/>
    <col min="8727" max="8727" width="13.28515625" style="59" customWidth="1"/>
    <col min="8728" max="8965" width="9.140625" style="59"/>
    <col min="8966" max="8966" width="1.7109375" style="59" customWidth="1"/>
    <col min="8967" max="8967" width="29" style="59" bestFit="1" customWidth="1"/>
    <col min="8968" max="8968" width="11.28515625" style="59" customWidth="1"/>
    <col min="8969" max="8969" width="10.140625" style="59" customWidth="1"/>
    <col min="8970" max="8970" width="10.42578125" style="59" customWidth="1"/>
    <col min="8971" max="8971" width="53" style="59" customWidth="1"/>
    <col min="8972" max="8972" width="3" style="59" customWidth="1"/>
    <col min="8973" max="8973" width="2.7109375" style="59" customWidth="1"/>
    <col min="8974" max="8974" width="10" style="59" customWidth="1"/>
    <col min="8975" max="8975" width="7.140625" style="59" customWidth="1"/>
    <col min="8976" max="8976" width="7.28515625" style="59" customWidth="1"/>
    <col min="8977" max="8977" width="7.42578125" style="59" customWidth="1"/>
    <col min="8978" max="8978" width="9.42578125" style="59" customWidth="1"/>
    <col min="8979" max="8979" width="8.42578125" style="59" customWidth="1"/>
    <col min="8980" max="8980" width="11.85546875" style="59" customWidth="1"/>
    <col min="8981" max="8981" width="13.7109375" style="59" customWidth="1"/>
    <col min="8982" max="8982" width="61.5703125" style="59" customWidth="1"/>
    <col min="8983" max="8983" width="13.28515625" style="59" customWidth="1"/>
    <col min="8984" max="9221" width="9.140625" style="59"/>
    <col min="9222" max="9222" width="1.7109375" style="59" customWidth="1"/>
    <col min="9223" max="9223" width="29" style="59" bestFit="1" customWidth="1"/>
    <col min="9224" max="9224" width="11.28515625" style="59" customWidth="1"/>
    <col min="9225" max="9225" width="10.140625" style="59" customWidth="1"/>
    <col min="9226" max="9226" width="10.42578125" style="59" customWidth="1"/>
    <col min="9227" max="9227" width="53" style="59" customWidth="1"/>
    <col min="9228" max="9228" width="3" style="59" customWidth="1"/>
    <col min="9229" max="9229" width="2.7109375" style="59" customWidth="1"/>
    <col min="9230" max="9230" width="10" style="59" customWidth="1"/>
    <col min="9231" max="9231" width="7.140625" style="59" customWidth="1"/>
    <col min="9232" max="9232" width="7.28515625" style="59" customWidth="1"/>
    <col min="9233" max="9233" width="7.42578125" style="59" customWidth="1"/>
    <col min="9234" max="9234" width="9.42578125" style="59" customWidth="1"/>
    <col min="9235" max="9235" width="8.42578125" style="59" customWidth="1"/>
    <col min="9236" max="9236" width="11.85546875" style="59" customWidth="1"/>
    <col min="9237" max="9237" width="13.7109375" style="59" customWidth="1"/>
    <col min="9238" max="9238" width="61.5703125" style="59" customWidth="1"/>
    <col min="9239" max="9239" width="13.28515625" style="59" customWidth="1"/>
    <col min="9240" max="9477" width="9.140625" style="59"/>
    <col min="9478" max="9478" width="1.7109375" style="59" customWidth="1"/>
    <col min="9479" max="9479" width="29" style="59" bestFit="1" customWidth="1"/>
    <col min="9480" max="9480" width="11.28515625" style="59" customWidth="1"/>
    <col min="9481" max="9481" width="10.140625" style="59" customWidth="1"/>
    <col min="9482" max="9482" width="10.42578125" style="59" customWidth="1"/>
    <col min="9483" max="9483" width="53" style="59" customWidth="1"/>
    <col min="9484" max="9484" width="3" style="59" customWidth="1"/>
    <col min="9485" max="9485" width="2.7109375" style="59" customWidth="1"/>
    <col min="9486" max="9486" width="10" style="59" customWidth="1"/>
    <col min="9487" max="9487" width="7.140625" style="59" customWidth="1"/>
    <col min="9488" max="9488" width="7.28515625" style="59" customWidth="1"/>
    <col min="9489" max="9489" width="7.42578125" style="59" customWidth="1"/>
    <col min="9490" max="9490" width="9.42578125" style="59" customWidth="1"/>
    <col min="9491" max="9491" width="8.42578125" style="59" customWidth="1"/>
    <col min="9492" max="9492" width="11.85546875" style="59" customWidth="1"/>
    <col min="9493" max="9493" width="13.7109375" style="59" customWidth="1"/>
    <col min="9494" max="9494" width="61.5703125" style="59" customWidth="1"/>
    <col min="9495" max="9495" width="13.28515625" style="59" customWidth="1"/>
    <col min="9496" max="9733" width="9.140625" style="59"/>
    <col min="9734" max="9734" width="1.7109375" style="59" customWidth="1"/>
    <col min="9735" max="9735" width="29" style="59" bestFit="1" customWidth="1"/>
    <col min="9736" max="9736" width="11.28515625" style="59" customWidth="1"/>
    <col min="9737" max="9737" width="10.140625" style="59" customWidth="1"/>
    <col min="9738" max="9738" width="10.42578125" style="59" customWidth="1"/>
    <col min="9739" max="9739" width="53" style="59" customWidth="1"/>
    <col min="9740" max="9740" width="3" style="59" customWidth="1"/>
    <col min="9741" max="9741" width="2.7109375" style="59" customWidth="1"/>
    <col min="9742" max="9742" width="10" style="59" customWidth="1"/>
    <col min="9743" max="9743" width="7.140625" style="59" customWidth="1"/>
    <col min="9744" max="9744" width="7.28515625" style="59" customWidth="1"/>
    <col min="9745" max="9745" width="7.42578125" style="59" customWidth="1"/>
    <col min="9746" max="9746" width="9.42578125" style="59" customWidth="1"/>
    <col min="9747" max="9747" width="8.42578125" style="59" customWidth="1"/>
    <col min="9748" max="9748" width="11.85546875" style="59" customWidth="1"/>
    <col min="9749" max="9749" width="13.7109375" style="59" customWidth="1"/>
    <col min="9750" max="9750" width="61.5703125" style="59" customWidth="1"/>
    <col min="9751" max="9751" width="13.28515625" style="59" customWidth="1"/>
    <col min="9752" max="9989" width="9.140625" style="59"/>
    <col min="9990" max="9990" width="1.7109375" style="59" customWidth="1"/>
    <col min="9991" max="9991" width="29" style="59" bestFit="1" customWidth="1"/>
    <col min="9992" max="9992" width="11.28515625" style="59" customWidth="1"/>
    <col min="9993" max="9993" width="10.140625" style="59" customWidth="1"/>
    <col min="9994" max="9994" width="10.42578125" style="59" customWidth="1"/>
    <col min="9995" max="9995" width="53" style="59" customWidth="1"/>
    <col min="9996" max="9996" width="3" style="59" customWidth="1"/>
    <col min="9997" max="9997" width="2.7109375" style="59" customWidth="1"/>
    <col min="9998" max="9998" width="10" style="59" customWidth="1"/>
    <col min="9999" max="9999" width="7.140625" style="59" customWidth="1"/>
    <col min="10000" max="10000" width="7.28515625" style="59" customWidth="1"/>
    <col min="10001" max="10001" width="7.42578125" style="59" customWidth="1"/>
    <col min="10002" max="10002" width="9.42578125" style="59" customWidth="1"/>
    <col min="10003" max="10003" width="8.42578125" style="59" customWidth="1"/>
    <col min="10004" max="10004" width="11.85546875" style="59" customWidth="1"/>
    <col min="10005" max="10005" width="13.7109375" style="59" customWidth="1"/>
    <col min="10006" max="10006" width="61.5703125" style="59" customWidth="1"/>
    <col min="10007" max="10007" width="13.28515625" style="59" customWidth="1"/>
    <col min="10008" max="10245" width="9.140625" style="59"/>
    <col min="10246" max="10246" width="1.7109375" style="59" customWidth="1"/>
    <col min="10247" max="10247" width="29" style="59" bestFit="1" customWidth="1"/>
    <col min="10248" max="10248" width="11.28515625" style="59" customWidth="1"/>
    <col min="10249" max="10249" width="10.140625" style="59" customWidth="1"/>
    <col min="10250" max="10250" width="10.42578125" style="59" customWidth="1"/>
    <col min="10251" max="10251" width="53" style="59" customWidth="1"/>
    <col min="10252" max="10252" width="3" style="59" customWidth="1"/>
    <col min="10253" max="10253" width="2.7109375" style="59" customWidth="1"/>
    <col min="10254" max="10254" width="10" style="59" customWidth="1"/>
    <col min="10255" max="10255" width="7.140625" style="59" customWidth="1"/>
    <col min="10256" max="10256" width="7.28515625" style="59" customWidth="1"/>
    <col min="10257" max="10257" width="7.42578125" style="59" customWidth="1"/>
    <col min="10258" max="10258" width="9.42578125" style="59" customWidth="1"/>
    <col min="10259" max="10259" width="8.42578125" style="59" customWidth="1"/>
    <col min="10260" max="10260" width="11.85546875" style="59" customWidth="1"/>
    <col min="10261" max="10261" width="13.7109375" style="59" customWidth="1"/>
    <col min="10262" max="10262" width="61.5703125" style="59" customWidth="1"/>
    <col min="10263" max="10263" width="13.28515625" style="59" customWidth="1"/>
    <col min="10264" max="10501" width="9.140625" style="59"/>
    <col min="10502" max="10502" width="1.7109375" style="59" customWidth="1"/>
    <col min="10503" max="10503" width="29" style="59" bestFit="1" customWidth="1"/>
    <col min="10504" max="10504" width="11.28515625" style="59" customWidth="1"/>
    <col min="10505" max="10505" width="10.140625" style="59" customWidth="1"/>
    <col min="10506" max="10506" width="10.42578125" style="59" customWidth="1"/>
    <col min="10507" max="10507" width="53" style="59" customWidth="1"/>
    <col min="10508" max="10508" width="3" style="59" customWidth="1"/>
    <col min="10509" max="10509" width="2.7109375" style="59" customWidth="1"/>
    <col min="10510" max="10510" width="10" style="59" customWidth="1"/>
    <col min="10511" max="10511" width="7.140625" style="59" customWidth="1"/>
    <col min="10512" max="10512" width="7.28515625" style="59" customWidth="1"/>
    <col min="10513" max="10513" width="7.42578125" style="59" customWidth="1"/>
    <col min="10514" max="10514" width="9.42578125" style="59" customWidth="1"/>
    <col min="10515" max="10515" width="8.42578125" style="59" customWidth="1"/>
    <col min="10516" max="10516" width="11.85546875" style="59" customWidth="1"/>
    <col min="10517" max="10517" width="13.7109375" style="59" customWidth="1"/>
    <col min="10518" max="10518" width="61.5703125" style="59" customWidth="1"/>
    <col min="10519" max="10519" width="13.28515625" style="59" customWidth="1"/>
    <col min="10520" max="10757" width="9.140625" style="59"/>
    <col min="10758" max="10758" width="1.7109375" style="59" customWidth="1"/>
    <col min="10759" max="10759" width="29" style="59" bestFit="1" customWidth="1"/>
    <col min="10760" max="10760" width="11.28515625" style="59" customWidth="1"/>
    <col min="10761" max="10761" width="10.140625" style="59" customWidth="1"/>
    <col min="10762" max="10762" width="10.42578125" style="59" customWidth="1"/>
    <col min="10763" max="10763" width="53" style="59" customWidth="1"/>
    <col min="10764" max="10764" width="3" style="59" customWidth="1"/>
    <col min="10765" max="10765" width="2.7109375" style="59" customWidth="1"/>
    <col min="10766" max="10766" width="10" style="59" customWidth="1"/>
    <col min="10767" max="10767" width="7.140625" style="59" customWidth="1"/>
    <col min="10768" max="10768" width="7.28515625" style="59" customWidth="1"/>
    <col min="10769" max="10769" width="7.42578125" style="59" customWidth="1"/>
    <col min="10770" max="10770" width="9.42578125" style="59" customWidth="1"/>
    <col min="10771" max="10771" width="8.42578125" style="59" customWidth="1"/>
    <col min="10772" max="10772" width="11.85546875" style="59" customWidth="1"/>
    <col min="10773" max="10773" width="13.7109375" style="59" customWidth="1"/>
    <col min="10774" max="10774" width="61.5703125" style="59" customWidth="1"/>
    <col min="10775" max="10775" width="13.28515625" style="59" customWidth="1"/>
    <col min="10776" max="11013" width="9.140625" style="59"/>
    <col min="11014" max="11014" width="1.7109375" style="59" customWidth="1"/>
    <col min="11015" max="11015" width="29" style="59" bestFit="1" customWidth="1"/>
    <col min="11016" max="11016" width="11.28515625" style="59" customWidth="1"/>
    <col min="11017" max="11017" width="10.140625" style="59" customWidth="1"/>
    <col min="11018" max="11018" width="10.42578125" style="59" customWidth="1"/>
    <col min="11019" max="11019" width="53" style="59" customWidth="1"/>
    <col min="11020" max="11020" width="3" style="59" customWidth="1"/>
    <col min="11021" max="11021" width="2.7109375" style="59" customWidth="1"/>
    <col min="11022" max="11022" width="10" style="59" customWidth="1"/>
    <col min="11023" max="11023" width="7.140625" style="59" customWidth="1"/>
    <col min="11024" max="11024" width="7.28515625" style="59" customWidth="1"/>
    <col min="11025" max="11025" width="7.42578125" style="59" customWidth="1"/>
    <col min="11026" max="11026" width="9.42578125" style="59" customWidth="1"/>
    <col min="11027" max="11027" width="8.42578125" style="59" customWidth="1"/>
    <col min="11028" max="11028" width="11.85546875" style="59" customWidth="1"/>
    <col min="11029" max="11029" width="13.7109375" style="59" customWidth="1"/>
    <col min="11030" max="11030" width="61.5703125" style="59" customWidth="1"/>
    <col min="11031" max="11031" width="13.28515625" style="59" customWidth="1"/>
    <col min="11032" max="11269" width="9.140625" style="59"/>
    <col min="11270" max="11270" width="1.7109375" style="59" customWidth="1"/>
    <col min="11271" max="11271" width="29" style="59" bestFit="1" customWidth="1"/>
    <col min="11272" max="11272" width="11.28515625" style="59" customWidth="1"/>
    <col min="11273" max="11273" width="10.140625" style="59" customWidth="1"/>
    <col min="11274" max="11274" width="10.42578125" style="59" customWidth="1"/>
    <col min="11275" max="11275" width="53" style="59" customWidth="1"/>
    <col min="11276" max="11276" width="3" style="59" customWidth="1"/>
    <col min="11277" max="11277" width="2.7109375" style="59" customWidth="1"/>
    <col min="11278" max="11278" width="10" style="59" customWidth="1"/>
    <col min="11279" max="11279" width="7.140625" style="59" customWidth="1"/>
    <col min="11280" max="11280" width="7.28515625" style="59" customWidth="1"/>
    <col min="11281" max="11281" width="7.42578125" style="59" customWidth="1"/>
    <col min="11282" max="11282" width="9.42578125" style="59" customWidth="1"/>
    <col min="11283" max="11283" width="8.42578125" style="59" customWidth="1"/>
    <col min="11284" max="11284" width="11.85546875" style="59" customWidth="1"/>
    <col min="11285" max="11285" width="13.7109375" style="59" customWidth="1"/>
    <col min="11286" max="11286" width="61.5703125" style="59" customWidth="1"/>
    <col min="11287" max="11287" width="13.28515625" style="59" customWidth="1"/>
    <col min="11288" max="11525" width="9.140625" style="59"/>
    <col min="11526" max="11526" width="1.7109375" style="59" customWidth="1"/>
    <col min="11527" max="11527" width="29" style="59" bestFit="1" customWidth="1"/>
    <col min="11528" max="11528" width="11.28515625" style="59" customWidth="1"/>
    <col min="11529" max="11529" width="10.140625" style="59" customWidth="1"/>
    <col min="11530" max="11530" width="10.42578125" style="59" customWidth="1"/>
    <col min="11531" max="11531" width="53" style="59" customWidth="1"/>
    <col min="11532" max="11532" width="3" style="59" customWidth="1"/>
    <col min="11533" max="11533" width="2.7109375" style="59" customWidth="1"/>
    <col min="11534" max="11534" width="10" style="59" customWidth="1"/>
    <col min="11535" max="11535" width="7.140625" style="59" customWidth="1"/>
    <col min="11536" max="11536" width="7.28515625" style="59" customWidth="1"/>
    <col min="11537" max="11537" width="7.42578125" style="59" customWidth="1"/>
    <col min="11538" max="11538" width="9.42578125" style="59" customWidth="1"/>
    <col min="11539" max="11539" width="8.42578125" style="59" customWidth="1"/>
    <col min="11540" max="11540" width="11.85546875" style="59" customWidth="1"/>
    <col min="11541" max="11541" width="13.7109375" style="59" customWidth="1"/>
    <col min="11542" max="11542" width="61.5703125" style="59" customWidth="1"/>
    <col min="11543" max="11543" width="13.28515625" style="59" customWidth="1"/>
    <col min="11544" max="11781" width="9.140625" style="59"/>
    <col min="11782" max="11782" width="1.7109375" style="59" customWidth="1"/>
    <col min="11783" max="11783" width="29" style="59" bestFit="1" customWidth="1"/>
    <col min="11784" max="11784" width="11.28515625" style="59" customWidth="1"/>
    <col min="11785" max="11785" width="10.140625" style="59" customWidth="1"/>
    <col min="11786" max="11786" width="10.42578125" style="59" customWidth="1"/>
    <col min="11787" max="11787" width="53" style="59" customWidth="1"/>
    <col min="11788" max="11788" width="3" style="59" customWidth="1"/>
    <col min="11789" max="11789" width="2.7109375" style="59" customWidth="1"/>
    <col min="11790" max="11790" width="10" style="59" customWidth="1"/>
    <col min="11791" max="11791" width="7.140625" style="59" customWidth="1"/>
    <col min="11792" max="11792" width="7.28515625" style="59" customWidth="1"/>
    <col min="11793" max="11793" width="7.42578125" style="59" customWidth="1"/>
    <col min="11794" max="11794" width="9.42578125" style="59" customWidth="1"/>
    <col min="11795" max="11795" width="8.42578125" style="59" customWidth="1"/>
    <col min="11796" max="11796" width="11.85546875" style="59" customWidth="1"/>
    <col min="11797" max="11797" width="13.7109375" style="59" customWidth="1"/>
    <col min="11798" max="11798" width="61.5703125" style="59" customWidth="1"/>
    <col min="11799" max="11799" width="13.28515625" style="59" customWidth="1"/>
    <col min="11800" max="12037" width="9.140625" style="59"/>
    <col min="12038" max="12038" width="1.7109375" style="59" customWidth="1"/>
    <col min="12039" max="12039" width="29" style="59" bestFit="1" customWidth="1"/>
    <col min="12040" max="12040" width="11.28515625" style="59" customWidth="1"/>
    <col min="12041" max="12041" width="10.140625" style="59" customWidth="1"/>
    <col min="12042" max="12042" width="10.42578125" style="59" customWidth="1"/>
    <col min="12043" max="12043" width="53" style="59" customWidth="1"/>
    <col min="12044" max="12044" width="3" style="59" customWidth="1"/>
    <col min="12045" max="12045" width="2.7109375" style="59" customWidth="1"/>
    <col min="12046" max="12046" width="10" style="59" customWidth="1"/>
    <col min="12047" max="12047" width="7.140625" style="59" customWidth="1"/>
    <col min="12048" max="12048" width="7.28515625" style="59" customWidth="1"/>
    <col min="12049" max="12049" width="7.42578125" style="59" customWidth="1"/>
    <col min="12050" max="12050" width="9.42578125" style="59" customWidth="1"/>
    <col min="12051" max="12051" width="8.42578125" style="59" customWidth="1"/>
    <col min="12052" max="12052" width="11.85546875" style="59" customWidth="1"/>
    <col min="12053" max="12053" width="13.7109375" style="59" customWidth="1"/>
    <col min="12054" max="12054" width="61.5703125" style="59" customWidth="1"/>
    <col min="12055" max="12055" width="13.28515625" style="59" customWidth="1"/>
    <col min="12056" max="12293" width="9.140625" style="59"/>
    <col min="12294" max="12294" width="1.7109375" style="59" customWidth="1"/>
    <col min="12295" max="12295" width="29" style="59" bestFit="1" customWidth="1"/>
    <col min="12296" max="12296" width="11.28515625" style="59" customWidth="1"/>
    <col min="12297" max="12297" width="10.140625" style="59" customWidth="1"/>
    <col min="12298" max="12298" width="10.42578125" style="59" customWidth="1"/>
    <col min="12299" max="12299" width="53" style="59" customWidth="1"/>
    <col min="12300" max="12300" width="3" style="59" customWidth="1"/>
    <col min="12301" max="12301" width="2.7109375" style="59" customWidth="1"/>
    <col min="12302" max="12302" width="10" style="59" customWidth="1"/>
    <col min="12303" max="12303" width="7.140625" style="59" customWidth="1"/>
    <col min="12304" max="12304" width="7.28515625" style="59" customWidth="1"/>
    <col min="12305" max="12305" width="7.42578125" style="59" customWidth="1"/>
    <col min="12306" max="12306" width="9.42578125" style="59" customWidth="1"/>
    <col min="12307" max="12307" width="8.42578125" style="59" customWidth="1"/>
    <col min="12308" max="12308" width="11.85546875" style="59" customWidth="1"/>
    <col min="12309" max="12309" width="13.7109375" style="59" customWidth="1"/>
    <col min="12310" max="12310" width="61.5703125" style="59" customWidth="1"/>
    <col min="12311" max="12311" width="13.28515625" style="59" customWidth="1"/>
    <col min="12312" max="12549" width="9.140625" style="59"/>
    <col min="12550" max="12550" width="1.7109375" style="59" customWidth="1"/>
    <col min="12551" max="12551" width="29" style="59" bestFit="1" customWidth="1"/>
    <col min="12552" max="12552" width="11.28515625" style="59" customWidth="1"/>
    <col min="12553" max="12553" width="10.140625" style="59" customWidth="1"/>
    <col min="12554" max="12554" width="10.42578125" style="59" customWidth="1"/>
    <col min="12555" max="12555" width="53" style="59" customWidth="1"/>
    <col min="12556" max="12556" width="3" style="59" customWidth="1"/>
    <col min="12557" max="12557" width="2.7109375" style="59" customWidth="1"/>
    <col min="12558" max="12558" width="10" style="59" customWidth="1"/>
    <col min="12559" max="12559" width="7.140625" style="59" customWidth="1"/>
    <col min="12560" max="12560" width="7.28515625" style="59" customWidth="1"/>
    <col min="12561" max="12561" width="7.42578125" style="59" customWidth="1"/>
    <col min="12562" max="12562" width="9.42578125" style="59" customWidth="1"/>
    <col min="12563" max="12563" width="8.42578125" style="59" customWidth="1"/>
    <col min="12564" max="12564" width="11.85546875" style="59" customWidth="1"/>
    <col min="12565" max="12565" width="13.7109375" style="59" customWidth="1"/>
    <col min="12566" max="12566" width="61.5703125" style="59" customWidth="1"/>
    <col min="12567" max="12567" width="13.28515625" style="59" customWidth="1"/>
    <col min="12568" max="12805" width="9.140625" style="59"/>
    <col min="12806" max="12806" width="1.7109375" style="59" customWidth="1"/>
    <col min="12807" max="12807" width="29" style="59" bestFit="1" customWidth="1"/>
    <col min="12808" max="12808" width="11.28515625" style="59" customWidth="1"/>
    <col min="12809" max="12809" width="10.140625" style="59" customWidth="1"/>
    <col min="12810" max="12810" width="10.42578125" style="59" customWidth="1"/>
    <col min="12811" max="12811" width="53" style="59" customWidth="1"/>
    <col min="12812" max="12812" width="3" style="59" customWidth="1"/>
    <col min="12813" max="12813" width="2.7109375" style="59" customWidth="1"/>
    <col min="12814" max="12814" width="10" style="59" customWidth="1"/>
    <col min="12815" max="12815" width="7.140625" style="59" customWidth="1"/>
    <col min="12816" max="12816" width="7.28515625" style="59" customWidth="1"/>
    <col min="12817" max="12817" width="7.42578125" style="59" customWidth="1"/>
    <col min="12818" max="12818" width="9.42578125" style="59" customWidth="1"/>
    <col min="12819" max="12819" width="8.42578125" style="59" customWidth="1"/>
    <col min="12820" max="12820" width="11.85546875" style="59" customWidth="1"/>
    <col min="12821" max="12821" width="13.7109375" style="59" customWidth="1"/>
    <col min="12822" max="12822" width="61.5703125" style="59" customWidth="1"/>
    <col min="12823" max="12823" width="13.28515625" style="59" customWidth="1"/>
    <col min="12824" max="13061" width="9.140625" style="59"/>
    <col min="13062" max="13062" width="1.7109375" style="59" customWidth="1"/>
    <col min="13063" max="13063" width="29" style="59" bestFit="1" customWidth="1"/>
    <col min="13064" max="13064" width="11.28515625" style="59" customWidth="1"/>
    <col min="13065" max="13065" width="10.140625" style="59" customWidth="1"/>
    <col min="13066" max="13066" width="10.42578125" style="59" customWidth="1"/>
    <col min="13067" max="13067" width="53" style="59" customWidth="1"/>
    <col min="13068" max="13068" width="3" style="59" customWidth="1"/>
    <col min="13069" max="13069" width="2.7109375" style="59" customWidth="1"/>
    <col min="13070" max="13070" width="10" style="59" customWidth="1"/>
    <col min="13071" max="13071" width="7.140625" style="59" customWidth="1"/>
    <col min="13072" max="13072" width="7.28515625" style="59" customWidth="1"/>
    <col min="13073" max="13073" width="7.42578125" style="59" customWidth="1"/>
    <col min="13074" max="13074" width="9.42578125" style="59" customWidth="1"/>
    <col min="13075" max="13075" width="8.42578125" style="59" customWidth="1"/>
    <col min="13076" max="13076" width="11.85546875" style="59" customWidth="1"/>
    <col min="13077" max="13077" width="13.7109375" style="59" customWidth="1"/>
    <col min="13078" max="13078" width="61.5703125" style="59" customWidth="1"/>
    <col min="13079" max="13079" width="13.28515625" style="59" customWidth="1"/>
    <col min="13080" max="13317" width="9.140625" style="59"/>
    <col min="13318" max="13318" width="1.7109375" style="59" customWidth="1"/>
    <col min="13319" max="13319" width="29" style="59" bestFit="1" customWidth="1"/>
    <col min="13320" max="13320" width="11.28515625" style="59" customWidth="1"/>
    <col min="13321" max="13321" width="10.140625" style="59" customWidth="1"/>
    <col min="13322" max="13322" width="10.42578125" style="59" customWidth="1"/>
    <col min="13323" max="13323" width="53" style="59" customWidth="1"/>
    <col min="13324" max="13324" width="3" style="59" customWidth="1"/>
    <col min="13325" max="13325" width="2.7109375" style="59" customWidth="1"/>
    <col min="13326" max="13326" width="10" style="59" customWidth="1"/>
    <col min="13327" max="13327" width="7.140625" style="59" customWidth="1"/>
    <col min="13328" max="13328" width="7.28515625" style="59" customWidth="1"/>
    <col min="13329" max="13329" width="7.42578125" style="59" customWidth="1"/>
    <col min="13330" max="13330" width="9.42578125" style="59" customWidth="1"/>
    <col min="13331" max="13331" width="8.42578125" style="59" customWidth="1"/>
    <col min="13332" max="13332" width="11.85546875" style="59" customWidth="1"/>
    <col min="13333" max="13333" width="13.7109375" style="59" customWidth="1"/>
    <col min="13334" max="13334" width="61.5703125" style="59" customWidth="1"/>
    <col min="13335" max="13335" width="13.28515625" style="59" customWidth="1"/>
    <col min="13336" max="13573" width="9.140625" style="59"/>
    <col min="13574" max="13574" width="1.7109375" style="59" customWidth="1"/>
    <col min="13575" max="13575" width="29" style="59" bestFit="1" customWidth="1"/>
    <col min="13576" max="13576" width="11.28515625" style="59" customWidth="1"/>
    <col min="13577" max="13577" width="10.140625" style="59" customWidth="1"/>
    <col min="13578" max="13578" width="10.42578125" style="59" customWidth="1"/>
    <col min="13579" max="13579" width="53" style="59" customWidth="1"/>
    <col min="13580" max="13580" width="3" style="59" customWidth="1"/>
    <col min="13581" max="13581" width="2.7109375" style="59" customWidth="1"/>
    <col min="13582" max="13582" width="10" style="59" customWidth="1"/>
    <col min="13583" max="13583" width="7.140625" style="59" customWidth="1"/>
    <col min="13584" max="13584" width="7.28515625" style="59" customWidth="1"/>
    <col min="13585" max="13585" width="7.42578125" style="59" customWidth="1"/>
    <col min="13586" max="13586" width="9.42578125" style="59" customWidth="1"/>
    <col min="13587" max="13587" width="8.42578125" style="59" customWidth="1"/>
    <col min="13588" max="13588" width="11.85546875" style="59" customWidth="1"/>
    <col min="13589" max="13589" width="13.7109375" style="59" customWidth="1"/>
    <col min="13590" max="13590" width="61.5703125" style="59" customWidth="1"/>
    <col min="13591" max="13591" width="13.28515625" style="59" customWidth="1"/>
    <col min="13592" max="13829" width="9.140625" style="59"/>
    <col min="13830" max="13830" width="1.7109375" style="59" customWidth="1"/>
    <col min="13831" max="13831" width="29" style="59" bestFit="1" customWidth="1"/>
    <col min="13832" max="13832" width="11.28515625" style="59" customWidth="1"/>
    <col min="13833" max="13833" width="10.140625" style="59" customWidth="1"/>
    <col min="13834" max="13834" width="10.42578125" style="59" customWidth="1"/>
    <col min="13835" max="13835" width="53" style="59" customWidth="1"/>
    <col min="13836" max="13836" width="3" style="59" customWidth="1"/>
    <col min="13837" max="13837" width="2.7109375" style="59" customWidth="1"/>
    <col min="13838" max="13838" width="10" style="59" customWidth="1"/>
    <col min="13839" max="13839" width="7.140625" style="59" customWidth="1"/>
    <col min="13840" max="13840" width="7.28515625" style="59" customWidth="1"/>
    <col min="13841" max="13841" width="7.42578125" style="59" customWidth="1"/>
    <col min="13842" max="13842" width="9.42578125" style="59" customWidth="1"/>
    <col min="13843" max="13843" width="8.42578125" style="59" customWidth="1"/>
    <col min="13844" max="13844" width="11.85546875" style="59" customWidth="1"/>
    <col min="13845" max="13845" width="13.7109375" style="59" customWidth="1"/>
    <col min="13846" max="13846" width="61.5703125" style="59" customWidth="1"/>
    <col min="13847" max="13847" width="13.28515625" style="59" customWidth="1"/>
    <col min="13848" max="14085" width="9.140625" style="59"/>
    <col min="14086" max="14086" width="1.7109375" style="59" customWidth="1"/>
    <col min="14087" max="14087" width="29" style="59" bestFit="1" customWidth="1"/>
    <col min="14088" max="14088" width="11.28515625" style="59" customWidth="1"/>
    <col min="14089" max="14089" width="10.140625" style="59" customWidth="1"/>
    <col min="14090" max="14090" width="10.42578125" style="59" customWidth="1"/>
    <col min="14091" max="14091" width="53" style="59" customWidth="1"/>
    <col min="14092" max="14092" width="3" style="59" customWidth="1"/>
    <col min="14093" max="14093" width="2.7109375" style="59" customWidth="1"/>
    <col min="14094" max="14094" width="10" style="59" customWidth="1"/>
    <col min="14095" max="14095" width="7.140625" style="59" customWidth="1"/>
    <col min="14096" max="14096" width="7.28515625" style="59" customWidth="1"/>
    <col min="14097" max="14097" width="7.42578125" style="59" customWidth="1"/>
    <col min="14098" max="14098" width="9.42578125" style="59" customWidth="1"/>
    <col min="14099" max="14099" width="8.42578125" style="59" customWidth="1"/>
    <col min="14100" max="14100" width="11.85546875" style="59" customWidth="1"/>
    <col min="14101" max="14101" width="13.7109375" style="59" customWidth="1"/>
    <col min="14102" max="14102" width="61.5703125" style="59" customWidth="1"/>
    <col min="14103" max="14103" width="13.28515625" style="59" customWidth="1"/>
    <col min="14104" max="14341" width="9.140625" style="59"/>
    <col min="14342" max="14342" width="1.7109375" style="59" customWidth="1"/>
    <col min="14343" max="14343" width="29" style="59" bestFit="1" customWidth="1"/>
    <col min="14344" max="14344" width="11.28515625" style="59" customWidth="1"/>
    <col min="14345" max="14345" width="10.140625" style="59" customWidth="1"/>
    <col min="14346" max="14346" width="10.42578125" style="59" customWidth="1"/>
    <col min="14347" max="14347" width="53" style="59" customWidth="1"/>
    <col min="14348" max="14348" width="3" style="59" customWidth="1"/>
    <col min="14349" max="14349" width="2.7109375" style="59" customWidth="1"/>
    <col min="14350" max="14350" width="10" style="59" customWidth="1"/>
    <col min="14351" max="14351" width="7.140625" style="59" customWidth="1"/>
    <col min="14352" max="14352" width="7.28515625" style="59" customWidth="1"/>
    <col min="14353" max="14353" width="7.42578125" style="59" customWidth="1"/>
    <col min="14354" max="14354" width="9.42578125" style="59" customWidth="1"/>
    <col min="14355" max="14355" width="8.42578125" style="59" customWidth="1"/>
    <col min="14356" max="14356" width="11.85546875" style="59" customWidth="1"/>
    <col min="14357" max="14357" width="13.7109375" style="59" customWidth="1"/>
    <col min="14358" max="14358" width="61.5703125" style="59" customWidth="1"/>
    <col min="14359" max="14359" width="13.28515625" style="59" customWidth="1"/>
    <col min="14360" max="14597" width="9.140625" style="59"/>
    <col min="14598" max="14598" width="1.7109375" style="59" customWidth="1"/>
    <col min="14599" max="14599" width="29" style="59" bestFit="1" customWidth="1"/>
    <col min="14600" max="14600" width="11.28515625" style="59" customWidth="1"/>
    <col min="14601" max="14601" width="10.140625" style="59" customWidth="1"/>
    <col min="14602" max="14602" width="10.42578125" style="59" customWidth="1"/>
    <col min="14603" max="14603" width="53" style="59" customWidth="1"/>
    <col min="14604" max="14604" width="3" style="59" customWidth="1"/>
    <col min="14605" max="14605" width="2.7109375" style="59" customWidth="1"/>
    <col min="14606" max="14606" width="10" style="59" customWidth="1"/>
    <col min="14607" max="14607" width="7.140625" style="59" customWidth="1"/>
    <col min="14608" max="14608" width="7.28515625" style="59" customWidth="1"/>
    <col min="14609" max="14609" width="7.42578125" style="59" customWidth="1"/>
    <col min="14610" max="14610" width="9.42578125" style="59" customWidth="1"/>
    <col min="14611" max="14611" width="8.42578125" style="59" customWidth="1"/>
    <col min="14612" max="14612" width="11.85546875" style="59" customWidth="1"/>
    <col min="14613" max="14613" width="13.7109375" style="59" customWidth="1"/>
    <col min="14614" max="14614" width="61.5703125" style="59" customWidth="1"/>
    <col min="14615" max="14615" width="13.28515625" style="59" customWidth="1"/>
    <col min="14616" max="14853" width="9.140625" style="59"/>
    <col min="14854" max="14854" width="1.7109375" style="59" customWidth="1"/>
    <col min="14855" max="14855" width="29" style="59" bestFit="1" customWidth="1"/>
    <col min="14856" max="14856" width="11.28515625" style="59" customWidth="1"/>
    <col min="14857" max="14857" width="10.140625" style="59" customWidth="1"/>
    <col min="14858" max="14858" width="10.42578125" style="59" customWidth="1"/>
    <col min="14859" max="14859" width="53" style="59" customWidth="1"/>
    <col min="14860" max="14860" width="3" style="59" customWidth="1"/>
    <col min="14861" max="14861" width="2.7109375" style="59" customWidth="1"/>
    <col min="14862" max="14862" width="10" style="59" customWidth="1"/>
    <col min="14863" max="14863" width="7.140625" style="59" customWidth="1"/>
    <col min="14864" max="14864" width="7.28515625" style="59" customWidth="1"/>
    <col min="14865" max="14865" width="7.42578125" style="59" customWidth="1"/>
    <col min="14866" max="14866" width="9.42578125" style="59" customWidth="1"/>
    <col min="14867" max="14867" width="8.42578125" style="59" customWidth="1"/>
    <col min="14868" max="14868" width="11.85546875" style="59" customWidth="1"/>
    <col min="14869" max="14869" width="13.7109375" style="59" customWidth="1"/>
    <col min="14870" max="14870" width="61.5703125" style="59" customWidth="1"/>
    <col min="14871" max="14871" width="13.28515625" style="59" customWidth="1"/>
    <col min="14872" max="15109" width="9.140625" style="59"/>
    <col min="15110" max="15110" width="1.7109375" style="59" customWidth="1"/>
    <col min="15111" max="15111" width="29" style="59" bestFit="1" customWidth="1"/>
    <col min="15112" max="15112" width="11.28515625" style="59" customWidth="1"/>
    <col min="15113" max="15113" width="10.140625" style="59" customWidth="1"/>
    <col min="15114" max="15114" width="10.42578125" style="59" customWidth="1"/>
    <col min="15115" max="15115" width="53" style="59" customWidth="1"/>
    <col min="15116" max="15116" width="3" style="59" customWidth="1"/>
    <col min="15117" max="15117" width="2.7109375" style="59" customWidth="1"/>
    <col min="15118" max="15118" width="10" style="59" customWidth="1"/>
    <col min="15119" max="15119" width="7.140625" style="59" customWidth="1"/>
    <col min="15120" max="15120" width="7.28515625" style="59" customWidth="1"/>
    <col min="15121" max="15121" width="7.42578125" style="59" customWidth="1"/>
    <col min="15122" max="15122" width="9.42578125" style="59" customWidth="1"/>
    <col min="15123" max="15123" width="8.42578125" style="59" customWidth="1"/>
    <col min="15124" max="15124" width="11.85546875" style="59" customWidth="1"/>
    <col min="15125" max="15125" width="13.7109375" style="59" customWidth="1"/>
    <col min="15126" max="15126" width="61.5703125" style="59" customWidth="1"/>
    <col min="15127" max="15127" width="13.28515625" style="59" customWidth="1"/>
    <col min="15128" max="15365" width="9.140625" style="59"/>
    <col min="15366" max="15366" width="1.7109375" style="59" customWidth="1"/>
    <col min="15367" max="15367" width="29" style="59" bestFit="1" customWidth="1"/>
    <col min="15368" max="15368" width="11.28515625" style="59" customWidth="1"/>
    <col min="15369" max="15369" width="10.140625" style="59" customWidth="1"/>
    <col min="15370" max="15370" width="10.42578125" style="59" customWidth="1"/>
    <col min="15371" max="15371" width="53" style="59" customWidth="1"/>
    <col min="15372" max="15372" width="3" style="59" customWidth="1"/>
    <col min="15373" max="15373" width="2.7109375" style="59" customWidth="1"/>
    <col min="15374" max="15374" width="10" style="59" customWidth="1"/>
    <col min="15375" max="15375" width="7.140625" style="59" customWidth="1"/>
    <col min="15376" max="15376" width="7.28515625" style="59" customWidth="1"/>
    <col min="15377" max="15377" width="7.42578125" style="59" customWidth="1"/>
    <col min="15378" max="15378" width="9.42578125" style="59" customWidth="1"/>
    <col min="15379" max="15379" width="8.42578125" style="59" customWidth="1"/>
    <col min="15380" max="15380" width="11.85546875" style="59" customWidth="1"/>
    <col min="15381" max="15381" width="13.7109375" style="59" customWidth="1"/>
    <col min="15382" max="15382" width="61.5703125" style="59" customWidth="1"/>
    <col min="15383" max="15383" width="13.28515625" style="59" customWidth="1"/>
    <col min="15384" max="15621" width="9.140625" style="59"/>
    <col min="15622" max="15622" width="1.7109375" style="59" customWidth="1"/>
    <col min="15623" max="15623" width="29" style="59" bestFit="1" customWidth="1"/>
    <col min="15624" max="15624" width="11.28515625" style="59" customWidth="1"/>
    <col min="15625" max="15625" width="10.140625" style="59" customWidth="1"/>
    <col min="15626" max="15626" width="10.42578125" style="59" customWidth="1"/>
    <col min="15627" max="15627" width="53" style="59" customWidth="1"/>
    <col min="15628" max="15628" width="3" style="59" customWidth="1"/>
    <col min="15629" max="15629" width="2.7109375" style="59" customWidth="1"/>
    <col min="15630" max="15630" width="10" style="59" customWidth="1"/>
    <col min="15631" max="15631" width="7.140625" style="59" customWidth="1"/>
    <col min="15632" max="15632" width="7.28515625" style="59" customWidth="1"/>
    <col min="15633" max="15633" width="7.42578125" style="59" customWidth="1"/>
    <col min="15634" max="15634" width="9.42578125" style="59" customWidth="1"/>
    <col min="15635" max="15635" width="8.42578125" style="59" customWidth="1"/>
    <col min="15636" max="15636" width="11.85546875" style="59" customWidth="1"/>
    <col min="15637" max="15637" width="13.7109375" style="59" customWidth="1"/>
    <col min="15638" max="15638" width="61.5703125" style="59" customWidth="1"/>
    <col min="15639" max="15639" width="13.28515625" style="59" customWidth="1"/>
    <col min="15640" max="15877" width="9.140625" style="59"/>
    <col min="15878" max="15878" width="1.7109375" style="59" customWidth="1"/>
    <col min="15879" max="15879" width="29" style="59" bestFit="1" customWidth="1"/>
    <col min="15880" max="15880" width="11.28515625" style="59" customWidth="1"/>
    <col min="15881" max="15881" width="10.140625" style="59" customWidth="1"/>
    <col min="15882" max="15882" width="10.42578125" style="59" customWidth="1"/>
    <col min="15883" max="15883" width="53" style="59" customWidth="1"/>
    <col min="15884" max="15884" width="3" style="59" customWidth="1"/>
    <col min="15885" max="15885" width="2.7109375" style="59" customWidth="1"/>
    <col min="15886" max="15886" width="10" style="59" customWidth="1"/>
    <col min="15887" max="15887" width="7.140625" style="59" customWidth="1"/>
    <col min="15888" max="15888" width="7.28515625" style="59" customWidth="1"/>
    <col min="15889" max="15889" width="7.42578125" style="59" customWidth="1"/>
    <col min="15890" max="15890" width="9.42578125" style="59" customWidth="1"/>
    <col min="15891" max="15891" width="8.42578125" style="59" customWidth="1"/>
    <col min="15892" max="15892" width="11.85546875" style="59" customWidth="1"/>
    <col min="15893" max="15893" width="13.7109375" style="59" customWidth="1"/>
    <col min="15894" max="15894" width="61.5703125" style="59" customWidth="1"/>
    <col min="15895" max="15895" width="13.28515625" style="59" customWidth="1"/>
    <col min="15896" max="16133" width="9.140625" style="59"/>
    <col min="16134" max="16134" width="1.7109375" style="59" customWidth="1"/>
    <col min="16135" max="16135" width="29" style="59" bestFit="1" customWidth="1"/>
    <col min="16136" max="16136" width="11.28515625" style="59" customWidth="1"/>
    <col min="16137" max="16137" width="10.140625" style="59" customWidth="1"/>
    <col min="16138" max="16138" width="10.42578125" style="59" customWidth="1"/>
    <col min="16139" max="16139" width="53" style="59" customWidth="1"/>
    <col min="16140" max="16140" width="3" style="59" customWidth="1"/>
    <col min="16141" max="16141" width="2.7109375" style="59" customWidth="1"/>
    <col min="16142" max="16142" width="10" style="59" customWidth="1"/>
    <col min="16143" max="16143" width="7.140625" style="59" customWidth="1"/>
    <col min="16144" max="16144" width="7.28515625" style="59" customWidth="1"/>
    <col min="16145" max="16145" width="7.42578125" style="59" customWidth="1"/>
    <col min="16146" max="16146" width="9.42578125" style="59" customWidth="1"/>
    <col min="16147" max="16147" width="8.42578125" style="59" customWidth="1"/>
    <col min="16148" max="16148" width="11.85546875" style="59" customWidth="1"/>
    <col min="16149" max="16149" width="13.7109375" style="59" customWidth="1"/>
    <col min="16150" max="16150" width="61.5703125" style="59" customWidth="1"/>
    <col min="16151" max="16151" width="13.28515625" style="59" customWidth="1"/>
    <col min="16152" max="16384" width="9.140625" style="59"/>
  </cols>
  <sheetData>
    <row r="1" spans="2:23" ht="16.5" thickBot="1" x14ac:dyDescent="0.3">
      <c r="I1" s="172"/>
      <c r="J1" s="171" t="s">
        <v>53</v>
      </c>
      <c r="K1" s="170" t="str">
        <f>IF(G46&lt;=59,"NOT COMPLETED",IF(G46&gt;=60,"COMPLETED"))</f>
        <v>COMPLETED</v>
      </c>
    </row>
    <row r="2" spans="2:23" ht="24" thickBot="1" x14ac:dyDescent="0.3">
      <c r="B2" s="84" t="s">
        <v>82</v>
      </c>
      <c r="C2" s="281" t="s">
        <v>189</v>
      </c>
      <c r="D2" s="282"/>
      <c r="H2" s="68"/>
      <c r="I2" s="273" t="s">
        <v>58</v>
      </c>
      <c r="J2" s="273"/>
      <c r="K2" s="170" t="str">
        <f>IF(G46&lt;=$O$10,"Basic", IF(AND(G46&gt;=P9,G46&lt;=P10),"Intermediate", "Advanced"))</f>
        <v>Advanced</v>
      </c>
    </row>
    <row r="3" spans="2:23" ht="45" x14ac:dyDescent="0.25">
      <c r="B3" s="106" t="s">
        <v>66</v>
      </c>
      <c r="C3" s="106" t="s">
        <v>78</v>
      </c>
      <c r="D3" s="106" t="s">
        <v>69</v>
      </c>
      <c r="E3" s="106" t="s">
        <v>170</v>
      </c>
      <c r="F3" s="128" t="s">
        <v>81</v>
      </c>
      <c r="G3" s="85" t="s">
        <v>165</v>
      </c>
      <c r="H3" s="106" t="s">
        <v>166</v>
      </c>
      <c r="I3" s="106" t="s">
        <v>171</v>
      </c>
      <c r="J3" s="106" t="s">
        <v>47</v>
      </c>
      <c r="K3" s="106" t="s">
        <v>44</v>
      </c>
      <c r="N3" s="277" t="s">
        <v>46</v>
      </c>
      <c r="O3" s="277"/>
      <c r="P3" s="277"/>
      <c r="Q3" s="277"/>
      <c r="R3" s="277"/>
      <c r="S3" s="277"/>
      <c r="T3" s="60"/>
      <c r="U3" s="61" t="s">
        <v>47</v>
      </c>
      <c r="V3" s="61" t="s">
        <v>45</v>
      </c>
      <c r="W3" s="61" t="s">
        <v>44</v>
      </c>
    </row>
    <row r="4" spans="2:23" ht="15" customHeight="1" x14ac:dyDescent="0.25">
      <c r="B4" s="285" t="s">
        <v>67</v>
      </c>
      <c r="C4" s="283" t="s">
        <v>84</v>
      </c>
      <c r="D4" s="129" t="s">
        <v>70</v>
      </c>
      <c r="E4" s="287">
        <v>0.1</v>
      </c>
      <c r="F4" s="133">
        <v>0.05</v>
      </c>
      <c r="G4" s="130">
        <v>95</v>
      </c>
      <c r="H4" s="134">
        <f>(G4*F4)/100</f>
        <v>4.7500000000000001E-2</v>
      </c>
      <c r="I4" s="271">
        <f>SUM(H4:H6)</f>
        <v>9.6000000000000002E-2</v>
      </c>
      <c r="J4" s="131" t="str">
        <f>IF(AND(G4&gt;=N6,G4&lt;=O6),N4,IF(AND(G4&gt;=P6,G4&lt;=Q6),P4,R4))</f>
        <v>SI 3</v>
      </c>
      <c r="K4" s="132" t="str">
        <f t="shared" ref="K4:K10" si="0">VLOOKUP(J4,$U$4:$W$6,3,FALSE)</f>
        <v>Advanced</v>
      </c>
      <c r="N4" s="277" t="s">
        <v>48</v>
      </c>
      <c r="O4" s="277"/>
      <c r="P4" s="277" t="s">
        <v>49</v>
      </c>
      <c r="Q4" s="277"/>
      <c r="R4" s="277" t="s">
        <v>50</v>
      </c>
      <c r="S4" s="277"/>
      <c r="T4" s="60"/>
      <c r="U4" s="62" t="s">
        <v>48</v>
      </c>
      <c r="V4" s="63" t="s">
        <v>51</v>
      </c>
      <c r="W4" s="62" t="s">
        <v>52</v>
      </c>
    </row>
    <row r="5" spans="2:23" ht="15" customHeight="1" x14ac:dyDescent="0.25">
      <c r="B5" s="286"/>
      <c r="C5" s="284"/>
      <c r="D5" s="107" t="s">
        <v>71</v>
      </c>
      <c r="E5" s="287"/>
      <c r="F5" s="133">
        <v>0.03</v>
      </c>
      <c r="G5" s="113">
        <v>95</v>
      </c>
      <c r="H5" s="134">
        <f t="shared" ref="H5:H45" si="1">(G5*F5)/100</f>
        <v>2.8500000000000001E-2</v>
      </c>
      <c r="I5" s="272"/>
      <c r="J5" s="108" t="str">
        <f>IF(AND(G5&gt;=N6,G5&lt;=O6),N4,IF(AND(G5&gt;=P6,G5&lt;=Q6),P4,R4))</f>
        <v>SI 3</v>
      </c>
      <c r="K5" s="112" t="str">
        <f t="shared" si="0"/>
        <v>Advanced</v>
      </c>
      <c r="N5" s="61" t="s">
        <v>54</v>
      </c>
      <c r="O5" s="61" t="s">
        <v>55</v>
      </c>
      <c r="P5" s="61" t="s">
        <v>54</v>
      </c>
      <c r="Q5" s="61" t="s">
        <v>55</v>
      </c>
      <c r="R5" s="61" t="s">
        <v>54</v>
      </c>
      <c r="S5" s="61" t="s">
        <v>55</v>
      </c>
      <c r="T5" s="60"/>
      <c r="U5" s="62" t="s">
        <v>49</v>
      </c>
      <c r="V5" s="63" t="s">
        <v>56</v>
      </c>
      <c r="W5" s="62" t="s">
        <v>57</v>
      </c>
    </row>
    <row r="6" spans="2:23" ht="82.5" customHeight="1" x14ac:dyDescent="0.25">
      <c r="B6" s="286"/>
      <c r="C6" s="284"/>
      <c r="D6" s="107" t="s">
        <v>72</v>
      </c>
      <c r="E6" s="287"/>
      <c r="F6" s="133">
        <v>0.02</v>
      </c>
      <c r="G6" s="113">
        <v>100</v>
      </c>
      <c r="H6" s="134">
        <f t="shared" si="1"/>
        <v>0.02</v>
      </c>
      <c r="I6" s="274"/>
      <c r="J6" s="108" t="str">
        <f>IF(AND(G6&gt;=N6,G6&lt;=O6),N4,IF(AND(G6&gt;=P6,G6&lt;=Q6),P4,R4))</f>
        <v>SI 3</v>
      </c>
      <c r="K6" s="112" t="str">
        <f t="shared" si="0"/>
        <v>Advanced</v>
      </c>
      <c r="N6" s="64">
        <v>0</v>
      </c>
      <c r="O6" s="64">
        <v>59</v>
      </c>
      <c r="P6" s="64">
        <v>60</v>
      </c>
      <c r="Q6" s="64">
        <v>79</v>
      </c>
      <c r="R6" s="64">
        <v>80</v>
      </c>
      <c r="S6" s="64">
        <v>100</v>
      </c>
      <c r="T6" s="60"/>
      <c r="U6" s="62" t="s">
        <v>50</v>
      </c>
      <c r="V6" s="63" t="s">
        <v>59</v>
      </c>
      <c r="W6" s="62" t="s">
        <v>60</v>
      </c>
    </row>
    <row r="7" spans="2:23" x14ac:dyDescent="0.25">
      <c r="B7" s="285" t="s">
        <v>68</v>
      </c>
      <c r="C7" s="284" t="s">
        <v>79</v>
      </c>
      <c r="D7" s="107" t="s">
        <v>73</v>
      </c>
      <c r="E7" s="287">
        <v>0.1</v>
      </c>
      <c r="F7" s="133">
        <v>0.02</v>
      </c>
      <c r="G7" s="113">
        <v>100</v>
      </c>
      <c r="H7" s="134">
        <f t="shared" si="1"/>
        <v>0.02</v>
      </c>
      <c r="I7" s="271">
        <f>SUM(H7:H10)</f>
        <v>0.1</v>
      </c>
      <c r="J7" s="108" t="str">
        <f>IF(AND(G7&gt;=N6,G7&lt;=O6),N4,IF(AND(G7&gt;=P6,G7&lt;=Q6),P4,R4))</f>
        <v>SI 3</v>
      </c>
      <c r="K7" s="112" t="str">
        <f t="shared" si="0"/>
        <v>Advanced</v>
      </c>
      <c r="N7" s="278" t="s">
        <v>61</v>
      </c>
      <c r="O7" s="278"/>
      <c r="P7" s="279" t="s">
        <v>62</v>
      </c>
      <c r="Q7" s="279"/>
      <c r="R7" s="280" t="s">
        <v>63</v>
      </c>
      <c r="S7" s="280"/>
    </row>
    <row r="8" spans="2:23" x14ac:dyDescent="0.25">
      <c r="B8" s="286"/>
      <c r="C8" s="284"/>
      <c r="D8" s="107" t="s">
        <v>74</v>
      </c>
      <c r="E8" s="287"/>
      <c r="F8" s="133">
        <v>0.03</v>
      </c>
      <c r="G8" s="113">
        <v>100</v>
      </c>
      <c r="H8" s="134">
        <f t="shared" si="1"/>
        <v>0.03</v>
      </c>
      <c r="I8" s="272"/>
      <c r="J8" s="108" t="str">
        <f>IF(AND(G8&gt;=N6,G8&lt;=O6),N4,IF(AND(G8&gt;=P6,G8&lt;=Q6),P4,R4))</f>
        <v>SI 3</v>
      </c>
      <c r="K8" s="112" t="str">
        <f t="shared" si="0"/>
        <v>Advanced</v>
      </c>
    </row>
    <row r="9" spans="2:23" x14ac:dyDescent="0.25">
      <c r="B9" s="286"/>
      <c r="C9" s="284"/>
      <c r="D9" s="107" t="s">
        <v>75</v>
      </c>
      <c r="E9" s="287"/>
      <c r="F9" s="133">
        <v>0.03</v>
      </c>
      <c r="G9" s="113">
        <v>100</v>
      </c>
      <c r="H9" s="134">
        <f t="shared" si="1"/>
        <v>0.03</v>
      </c>
      <c r="I9" s="272"/>
      <c r="J9" s="109" t="str">
        <f>IF(AND(G9&gt;=N6,G9&lt;=O6),N4,IF(AND(G9&gt;=P6,G9&lt;=Q6),P4,R4))</f>
        <v>SI 3</v>
      </c>
      <c r="K9" s="112" t="str">
        <f t="shared" si="0"/>
        <v>Advanced</v>
      </c>
      <c r="M9" s="65"/>
      <c r="N9" s="61" t="s">
        <v>64</v>
      </c>
      <c r="O9" s="64">
        <v>0</v>
      </c>
      <c r="P9" s="64">
        <v>60</v>
      </c>
      <c r="Q9" s="64">
        <v>80</v>
      </c>
      <c r="R9" s="66"/>
      <c r="S9" s="66"/>
    </row>
    <row r="10" spans="2:23" ht="48" customHeight="1" x14ac:dyDescent="0.25">
      <c r="B10" s="288"/>
      <c r="C10" s="284"/>
      <c r="D10" s="107" t="s">
        <v>76</v>
      </c>
      <c r="E10" s="287"/>
      <c r="F10" s="133">
        <v>0.02</v>
      </c>
      <c r="G10" s="113">
        <v>100</v>
      </c>
      <c r="H10" s="134">
        <f t="shared" si="1"/>
        <v>0.02</v>
      </c>
      <c r="I10" s="274"/>
      <c r="J10" s="108" t="str">
        <f>IF(AND(G10&gt;=N6,G10&lt;=O6),N4,IF(AND(G10&gt;=P6,G10&lt;=Q6),P4,R4))</f>
        <v>SI 3</v>
      </c>
      <c r="K10" s="112" t="str">
        <f t="shared" si="0"/>
        <v>Advanced</v>
      </c>
      <c r="M10" s="65"/>
      <c r="N10" s="61" t="s">
        <v>65</v>
      </c>
      <c r="O10" s="64">
        <v>59</v>
      </c>
      <c r="P10" s="64">
        <v>79</v>
      </c>
      <c r="Q10" s="64">
        <v>100</v>
      </c>
      <c r="R10" s="67"/>
      <c r="S10" s="65"/>
    </row>
    <row r="11" spans="2:23" ht="30" x14ac:dyDescent="0.25">
      <c r="B11" s="285" t="s">
        <v>157</v>
      </c>
      <c r="C11" s="284" t="s">
        <v>80</v>
      </c>
      <c r="D11" s="107" t="s">
        <v>77</v>
      </c>
      <c r="E11" s="287">
        <v>0.1</v>
      </c>
      <c r="F11" s="133">
        <v>0.04</v>
      </c>
      <c r="G11" s="113">
        <v>100</v>
      </c>
      <c r="H11" s="134">
        <f t="shared" si="1"/>
        <v>0.04</v>
      </c>
      <c r="I11" s="275">
        <f>SUM(H11:H12)</f>
        <v>0.1</v>
      </c>
      <c r="J11" s="108" t="str">
        <f>IF(AND(G11&gt;=N6,G11&lt;=O6),N4,IF(AND(G11&gt;=P6,G11&lt;=Q6),P4,R4))</f>
        <v>SI 3</v>
      </c>
      <c r="K11" s="112" t="str">
        <f t="shared" ref="K11:K45" si="2">VLOOKUP(J11,$U$4:$W$6,3,FALSE)</f>
        <v>Advanced</v>
      </c>
      <c r="M11" s="276"/>
      <c r="N11" s="276"/>
      <c r="O11" s="65"/>
      <c r="P11" s="65"/>
      <c r="Q11" s="67"/>
      <c r="R11" s="65"/>
    </row>
    <row r="12" spans="2:23" ht="44.25" customHeight="1" x14ac:dyDescent="0.25">
      <c r="B12" s="288"/>
      <c r="C12" s="284"/>
      <c r="D12" s="107" t="s">
        <v>164</v>
      </c>
      <c r="E12" s="287"/>
      <c r="F12" s="133">
        <v>0.06</v>
      </c>
      <c r="G12" s="113">
        <v>100</v>
      </c>
      <c r="H12" s="134">
        <f t="shared" si="1"/>
        <v>0.06</v>
      </c>
      <c r="I12" s="275"/>
      <c r="J12" s="108" t="str">
        <f>IF(AND(G12&gt;=N6,G12&lt;=O6),N4,IF(AND(G12&gt;=P6,G12&lt;=Q6),P4,R4))</f>
        <v>SI 3</v>
      </c>
      <c r="K12" s="112" t="str">
        <f t="shared" si="2"/>
        <v>Advanced</v>
      </c>
      <c r="M12" s="276"/>
      <c r="N12" s="276"/>
      <c r="O12" s="65"/>
      <c r="P12" s="65"/>
      <c r="Q12" s="67"/>
      <c r="R12" s="65"/>
    </row>
    <row r="13" spans="2:23" ht="15" customHeight="1" x14ac:dyDescent="0.25">
      <c r="B13" s="294" t="s">
        <v>161</v>
      </c>
      <c r="C13" s="292" t="s">
        <v>173</v>
      </c>
      <c r="D13" s="110" t="s">
        <v>91</v>
      </c>
      <c r="E13" s="287">
        <v>0.1</v>
      </c>
      <c r="F13" s="133">
        <v>0.02</v>
      </c>
      <c r="G13" s="114">
        <v>95</v>
      </c>
      <c r="H13" s="134">
        <f t="shared" si="1"/>
        <v>1.9000000000000003E-2</v>
      </c>
      <c r="I13" s="275">
        <f>SUM(H13:H17)</f>
        <v>9.5000000000000015E-2</v>
      </c>
      <c r="J13" s="108" t="str">
        <f>IF(AND(G13&gt;=N6,G13&lt;=O6),N4,IF(AND(G13&gt;=P6,G13&lt;=Q6),P4,R4))</f>
        <v>SI 3</v>
      </c>
      <c r="K13" s="112" t="str">
        <f t="shared" si="2"/>
        <v>Advanced</v>
      </c>
    </row>
    <row r="14" spans="2:23" x14ac:dyDescent="0.25">
      <c r="B14" s="295"/>
      <c r="C14" s="293"/>
      <c r="D14" s="110" t="s">
        <v>93</v>
      </c>
      <c r="E14" s="287"/>
      <c r="F14" s="133">
        <v>0.02</v>
      </c>
      <c r="G14" s="114">
        <v>95</v>
      </c>
      <c r="H14" s="134">
        <f t="shared" si="1"/>
        <v>1.9000000000000003E-2</v>
      </c>
      <c r="I14" s="275"/>
      <c r="J14" s="108" t="str">
        <f>IF(AND(G14&gt;=N6,G14&lt;=O6),N4,IF(AND(G14&gt;=P6,G14&lt;=Q6),P4,R4))</f>
        <v>SI 3</v>
      </c>
      <c r="K14" s="112" t="str">
        <f t="shared" si="2"/>
        <v>Advanced</v>
      </c>
    </row>
    <row r="15" spans="2:23" x14ac:dyDescent="0.25">
      <c r="B15" s="295"/>
      <c r="C15" s="293"/>
      <c r="D15" s="110" t="s">
        <v>92</v>
      </c>
      <c r="E15" s="287"/>
      <c r="F15" s="133">
        <v>0.02</v>
      </c>
      <c r="G15" s="114">
        <v>95</v>
      </c>
      <c r="H15" s="134">
        <f t="shared" si="1"/>
        <v>1.9000000000000003E-2</v>
      </c>
      <c r="I15" s="275"/>
      <c r="J15" s="108" t="str">
        <f>IF(AND(G15&gt;=N6,G15&lt;=O6),N4,IF(AND(G15&gt;=P6,G15&lt;=Q6),P4,R4))</f>
        <v>SI 3</v>
      </c>
      <c r="K15" s="112" t="str">
        <f t="shared" si="2"/>
        <v>Advanced</v>
      </c>
    </row>
    <row r="16" spans="2:23" ht="30" x14ac:dyDescent="0.25">
      <c r="B16" s="295"/>
      <c r="C16" s="293"/>
      <c r="D16" s="110" t="s">
        <v>94</v>
      </c>
      <c r="E16" s="287"/>
      <c r="F16" s="133">
        <v>0.02</v>
      </c>
      <c r="G16" s="114">
        <v>95</v>
      </c>
      <c r="H16" s="134">
        <f t="shared" si="1"/>
        <v>1.9000000000000003E-2</v>
      </c>
      <c r="I16" s="275"/>
      <c r="J16" s="108" t="str">
        <f>IF(AND(G16&gt;=N6,G16&lt;=O6),N4,IF(AND(G16&gt;=P6,G16&lt;=Q6),P4,R4))</f>
        <v>SI 3</v>
      </c>
      <c r="K16" s="112" t="str">
        <f t="shared" si="2"/>
        <v>Advanced</v>
      </c>
    </row>
    <row r="17" spans="2:11" ht="30" x14ac:dyDescent="0.25">
      <c r="B17" s="296"/>
      <c r="C17" s="283"/>
      <c r="D17" s="111" t="s">
        <v>111</v>
      </c>
      <c r="E17" s="287"/>
      <c r="F17" s="133">
        <v>0.02</v>
      </c>
      <c r="G17" s="115">
        <v>95</v>
      </c>
      <c r="H17" s="134">
        <f t="shared" si="1"/>
        <v>1.9000000000000003E-2</v>
      </c>
      <c r="I17" s="275"/>
      <c r="J17" s="108" t="str">
        <f>IF(AND(G17&gt;=N6,G17&lt;=O6),N4,IF(AND(G17&gt;=P6,G17&lt;=Q6),P4,R4))</f>
        <v>SI 3</v>
      </c>
      <c r="K17" s="112" t="str">
        <f t="shared" si="2"/>
        <v>Advanced</v>
      </c>
    </row>
    <row r="18" spans="2:11" ht="30" x14ac:dyDescent="0.25">
      <c r="B18" s="297" t="s">
        <v>167</v>
      </c>
      <c r="C18" s="284" t="s">
        <v>97</v>
      </c>
      <c r="D18" s="110" t="s">
        <v>14</v>
      </c>
      <c r="E18" s="300">
        <v>0.1</v>
      </c>
      <c r="F18" s="133">
        <v>0.02</v>
      </c>
      <c r="G18" s="115">
        <v>100</v>
      </c>
      <c r="H18" s="134">
        <f t="shared" si="1"/>
        <v>0.02</v>
      </c>
      <c r="I18" s="271">
        <f>SUM(H18:H24)</f>
        <v>9.6499999999999989E-2</v>
      </c>
      <c r="J18" s="108" t="str">
        <f>IF(AND(G18&gt;=N6,G18&lt;=O6),N4,IF(AND(G18&gt;=P6,G18&lt;=Q6),P4,R4))</f>
        <v>SI 3</v>
      </c>
      <c r="K18" s="112" t="str">
        <f t="shared" si="2"/>
        <v>Advanced</v>
      </c>
    </row>
    <row r="19" spans="2:11" ht="45" x14ac:dyDescent="0.25">
      <c r="B19" s="298"/>
      <c r="C19" s="284"/>
      <c r="D19" s="110" t="s">
        <v>96</v>
      </c>
      <c r="E19" s="301"/>
      <c r="F19" s="133">
        <v>0.01</v>
      </c>
      <c r="G19" s="115">
        <v>100</v>
      </c>
      <c r="H19" s="134">
        <f t="shared" si="1"/>
        <v>0.01</v>
      </c>
      <c r="I19" s="272"/>
      <c r="J19" s="108" t="str">
        <f>IF(AND(G19&gt;=N6,G19&lt;=O6),N4,IF(AND(G19&gt;=P6,G19&lt;=Q6),P4,R4))</f>
        <v>SI 3</v>
      </c>
      <c r="K19" s="112" t="str">
        <f t="shared" si="2"/>
        <v>Advanced</v>
      </c>
    </row>
    <row r="20" spans="2:11" ht="30" x14ac:dyDescent="0.25">
      <c r="B20" s="298"/>
      <c r="C20" s="284"/>
      <c r="D20" s="111" t="s">
        <v>95</v>
      </c>
      <c r="E20" s="301"/>
      <c r="F20" s="133">
        <v>0.01</v>
      </c>
      <c r="G20" s="115">
        <v>95</v>
      </c>
      <c r="H20" s="134">
        <f t="shared" si="1"/>
        <v>9.5000000000000015E-3</v>
      </c>
      <c r="I20" s="272"/>
      <c r="J20" s="108" t="str">
        <f>IF(AND(G20&gt;=N6,G20&lt;=O6),N4,IF(AND(G20&gt;=P6,G20&lt;=Q6),P4,R4))</f>
        <v>SI 3</v>
      </c>
      <c r="K20" s="112" t="str">
        <f t="shared" si="2"/>
        <v>Advanced</v>
      </c>
    </row>
    <row r="21" spans="2:11" ht="45" x14ac:dyDescent="0.25">
      <c r="B21" s="298"/>
      <c r="C21" s="303" t="s">
        <v>112</v>
      </c>
      <c r="D21" s="111" t="s">
        <v>108</v>
      </c>
      <c r="E21" s="301"/>
      <c r="F21" s="133">
        <v>0.01</v>
      </c>
      <c r="G21" s="115">
        <v>90</v>
      </c>
      <c r="H21" s="134">
        <f t="shared" si="1"/>
        <v>9.0000000000000011E-3</v>
      </c>
      <c r="I21" s="272"/>
      <c r="J21" s="108" t="str">
        <f>IF(AND(G21&gt;=N6,G21&lt;=O6),N4,IF(AND(G21&gt;=P6,G21&lt;=Q6),P4,R4))</f>
        <v>SI 3</v>
      </c>
      <c r="K21" s="112" t="str">
        <f t="shared" si="2"/>
        <v>Advanced</v>
      </c>
    </row>
    <row r="22" spans="2:11" ht="30" x14ac:dyDescent="0.25">
      <c r="B22" s="298"/>
      <c r="C22" s="303"/>
      <c r="D22" s="111" t="s">
        <v>109</v>
      </c>
      <c r="E22" s="301"/>
      <c r="F22" s="133">
        <v>0.03</v>
      </c>
      <c r="G22" s="115">
        <v>95</v>
      </c>
      <c r="H22" s="134">
        <f t="shared" si="1"/>
        <v>2.8500000000000001E-2</v>
      </c>
      <c r="I22" s="272"/>
      <c r="J22" s="108" t="str">
        <f>IF(AND(G22&gt;=N6,G22&lt;=O6),N4,IF(AND(G22&gt;=P6,G22&lt;=Q6),P4,R4))</f>
        <v>SI 3</v>
      </c>
      <c r="K22" s="112" t="str">
        <f t="shared" si="2"/>
        <v>Advanced</v>
      </c>
    </row>
    <row r="23" spans="2:11" ht="30" x14ac:dyDescent="0.25">
      <c r="B23" s="298"/>
      <c r="C23" s="303"/>
      <c r="D23" s="111" t="s">
        <v>110</v>
      </c>
      <c r="E23" s="301"/>
      <c r="F23" s="133">
        <v>0.01</v>
      </c>
      <c r="G23" s="115">
        <v>95</v>
      </c>
      <c r="H23" s="134">
        <f t="shared" si="1"/>
        <v>9.5000000000000015E-3</v>
      </c>
      <c r="I23" s="272"/>
      <c r="J23" s="108" t="str">
        <f>IF(AND(G23&gt;=N6,G23&lt;=O6),N4,IF(AND(G23&gt;=P6,G23&lt;=Q6),P4,R4))</f>
        <v>SI 3</v>
      </c>
      <c r="K23" s="112" t="str">
        <f t="shared" si="2"/>
        <v>Advanced</v>
      </c>
    </row>
    <row r="24" spans="2:11" x14ac:dyDescent="0.25">
      <c r="B24" s="299"/>
      <c r="C24" s="303"/>
      <c r="D24" s="111" t="s">
        <v>180</v>
      </c>
      <c r="E24" s="302"/>
      <c r="F24" s="133">
        <v>0.01</v>
      </c>
      <c r="G24" s="115">
        <v>100</v>
      </c>
      <c r="H24" s="134">
        <f t="shared" si="1"/>
        <v>0.01</v>
      </c>
      <c r="I24" s="274"/>
      <c r="J24" s="108" t="str">
        <f>IF(AND(G24&gt;=N6,G24&lt;=O6),N4,IF(AND(G24&gt;=P6,G24&lt;=Q6),P4,R4))</f>
        <v>SI 3</v>
      </c>
      <c r="K24" s="112" t="str">
        <f t="shared" si="2"/>
        <v>Advanced</v>
      </c>
    </row>
    <row r="25" spans="2:11" ht="15" customHeight="1" x14ac:dyDescent="0.25">
      <c r="B25" s="289" t="s">
        <v>178</v>
      </c>
      <c r="C25" s="292" t="s">
        <v>98</v>
      </c>
      <c r="D25" s="111" t="s">
        <v>99</v>
      </c>
      <c r="E25" s="300">
        <v>0.5</v>
      </c>
      <c r="F25" s="133">
        <v>0.05</v>
      </c>
      <c r="G25" s="116">
        <v>100</v>
      </c>
      <c r="H25" s="134">
        <f t="shared" si="1"/>
        <v>0.05</v>
      </c>
      <c r="I25" s="271">
        <f>SUM(H25:H45)</f>
        <v>0.4760000000000002</v>
      </c>
      <c r="J25" s="108" t="str">
        <f>IF(AND(G25&gt;=N6,G25&lt;=O6),N4,IF(AND(G25&gt;=P6,G25&lt;=Q6),P4,R4))</f>
        <v>SI 3</v>
      </c>
      <c r="K25" s="112" t="str">
        <f t="shared" si="2"/>
        <v>Advanced</v>
      </c>
    </row>
    <row r="26" spans="2:11" x14ac:dyDescent="0.25">
      <c r="B26" s="290"/>
      <c r="C26" s="293"/>
      <c r="D26" s="111" t="s">
        <v>100</v>
      </c>
      <c r="E26" s="301"/>
      <c r="F26" s="133">
        <v>0.04</v>
      </c>
      <c r="G26" s="116">
        <v>95</v>
      </c>
      <c r="H26" s="134">
        <f t="shared" si="1"/>
        <v>3.8000000000000006E-2</v>
      </c>
      <c r="I26" s="272"/>
      <c r="J26" s="108" t="str">
        <f>IF(AND(G26&gt;=N6,G26&lt;=O6),N4,IF(AND(G26&gt;=P6,G26&lt;=Q6),P4,R4))</f>
        <v>SI 3</v>
      </c>
      <c r="K26" s="112" t="str">
        <f t="shared" si="2"/>
        <v>Advanced</v>
      </c>
    </row>
    <row r="27" spans="2:11" x14ac:dyDescent="0.25">
      <c r="B27" s="290"/>
      <c r="C27" s="293"/>
      <c r="D27" s="111" t="s">
        <v>101</v>
      </c>
      <c r="E27" s="301"/>
      <c r="F27" s="133">
        <v>0.03</v>
      </c>
      <c r="G27" s="116">
        <v>95</v>
      </c>
      <c r="H27" s="134">
        <f t="shared" si="1"/>
        <v>2.8500000000000001E-2</v>
      </c>
      <c r="I27" s="272"/>
      <c r="J27" s="108" t="str">
        <f>IF(AND(G27&gt;=N6,G27&lt;=O6),N4,IF(AND(G27&gt;=P6,G27&lt;=Q6),P4,R4))</f>
        <v>SI 3</v>
      </c>
      <c r="K27" s="112" t="str">
        <f t="shared" si="2"/>
        <v>Advanced</v>
      </c>
    </row>
    <row r="28" spans="2:11" x14ac:dyDescent="0.25">
      <c r="B28" s="290"/>
      <c r="C28" s="293"/>
      <c r="D28" s="111" t="s">
        <v>102</v>
      </c>
      <c r="E28" s="301"/>
      <c r="F28" s="133">
        <v>0.03</v>
      </c>
      <c r="G28" s="116">
        <v>100</v>
      </c>
      <c r="H28" s="134">
        <f t="shared" si="1"/>
        <v>0.03</v>
      </c>
      <c r="I28" s="272"/>
      <c r="J28" s="108" t="str">
        <f>IF(AND(G28&gt;=N6,G28&lt;=O6),N4,IF(AND(G28&gt;=P6,G28&lt;=Q6),P4,R4))</f>
        <v>SI 3</v>
      </c>
      <c r="K28" s="112" t="str">
        <f t="shared" si="2"/>
        <v>Advanced</v>
      </c>
    </row>
    <row r="29" spans="2:11" x14ac:dyDescent="0.25">
      <c r="B29" s="290"/>
      <c r="C29" s="293"/>
      <c r="D29" s="111" t="s">
        <v>103</v>
      </c>
      <c r="E29" s="301"/>
      <c r="F29" s="133">
        <v>0.02</v>
      </c>
      <c r="G29" s="116">
        <v>95</v>
      </c>
      <c r="H29" s="134">
        <f t="shared" si="1"/>
        <v>1.9000000000000003E-2</v>
      </c>
      <c r="I29" s="272"/>
      <c r="J29" s="108" t="str">
        <f>IF(AND(G29&gt;=N6,G29&lt;=O6),N4,IF(AND(G29&gt;=P6,G29&lt;=Q6),P4,R4))</f>
        <v>SI 3</v>
      </c>
      <c r="K29" s="112" t="str">
        <f t="shared" si="2"/>
        <v>Advanced</v>
      </c>
    </row>
    <row r="30" spans="2:11" x14ac:dyDescent="0.25">
      <c r="B30" s="290"/>
      <c r="C30" s="293"/>
      <c r="D30" s="111" t="s">
        <v>104</v>
      </c>
      <c r="E30" s="301"/>
      <c r="F30" s="133">
        <v>0.01</v>
      </c>
      <c r="G30" s="116">
        <v>90</v>
      </c>
      <c r="H30" s="134">
        <f t="shared" si="1"/>
        <v>9.0000000000000011E-3</v>
      </c>
      <c r="I30" s="272"/>
      <c r="J30" s="108" t="str">
        <f>IF(AND(G30&gt;=N6,G30&lt;=O6),N4,IF(AND(G30&gt;=P6,G30&lt;=Q6),P4,R4))</f>
        <v>SI 3</v>
      </c>
      <c r="K30" s="112" t="str">
        <f t="shared" si="2"/>
        <v>Advanced</v>
      </c>
    </row>
    <row r="31" spans="2:11" x14ac:dyDescent="0.25">
      <c r="B31" s="290"/>
      <c r="C31" s="293"/>
      <c r="D31" s="111" t="s">
        <v>118</v>
      </c>
      <c r="E31" s="301"/>
      <c r="F31" s="133">
        <v>0.01</v>
      </c>
      <c r="G31" s="116">
        <v>90</v>
      </c>
      <c r="H31" s="134">
        <f t="shared" si="1"/>
        <v>9.0000000000000011E-3</v>
      </c>
      <c r="I31" s="272"/>
      <c r="J31" s="108" t="str">
        <f>IF(AND(G31&gt;=N6,G31&lt;=O6),N4,IF(AND(G31&gt;=P6,G31&lt;=Q6),P4,R4))</f>
        <v>SI 3</v>
      </c>
      <c r="K31" s="112" t="str">
        <f t="shared" si="2"/>
        <v>Advanced</v>
      </c>
    </row>
    <row r="32" spans="2:11" x14ac:dyDescent="0.25">
      <c r="B32" s="290"/>
      <c r="C32" s="293"/>
      <c r="D32" s="111" t="s">
        <v>105</v>
      </c>
      <c r="E32" s="301"/>
      <c r="F32" s="133">
        <v>0.01</v>
      </c>
      <c r="G32" s="116">
        <v>100</v>
      </c>
      <c r="H32" s="134">
        <f t="shared" si="1"/>
        <v>0.01</v>
      </c>
      <c r="I32" s="272"/>
      <c r="J32" s="108" t="str">
        <f>IF(AND(G32&gt;=N6,G32&lt;=O6),N4,IF(AND(G32&gt;=P6,G32&lt;=Q6),P4,R4))</f>
        <v>SI 3</v>
      </c>
      <c r="K32" s="112" t="str">
        <f t="shared" si="2"/>
        <v>Advanced</v>
      </c>
    </row>
    <row r="33" spans="2:11" x14ac:dyDescent="0.25">
      <c r="B33" s="290"/>
      <c r="C33" s="293"/>
      <c r="D33" s="111" t="s">
        <v>106</v>
      </c>
      <c r="E33" s="301"/>
      <c r="F33" s="133">
        <v>0.01</v>
      </c>
      <c r="G33" s="116">
        <v>100</v>
      </c>
      <c r="H33" s="134">
        <f t="shared" si="1"/>
        <v>0.01</v>
      </c>
      <c r="I33" s="272"/>
      <c r="J33" s="108" t="str">
        <f>IF(AND(G33&gt;=N6,G33&lt;=O6),N4,IF(AND(G33&gt;=P6,G33&lt;=Q6),P4,R4))</f>
        <v>SI 3</v>
      </c>
      <c r="K33" s="112" t="str">
        <f t="shared" si="2"/>
        <v>Advanced</v>
      </c>
    </row>
    <row r="34" spans="2:11" x14ac:dyDescent="0.25">
      <c r="B34" s="290"/>
      <c r="C34" s="293"/>
      <c r="D34" s="111" t="s">
        <v>107</v>
      </c>
      <c r="E34" s="301"/>
      <c r="F34" s="133">
        <v>0.01</v>
      </c>
      <c r="G34" s="116">
        <v>100</v>
      </c>
      <c r="H34" s="134">
        <f t="shared" si="1"/>
        <v>0.01</v>
      </c>
      <c r="I34" s="272"/>
      <c r="J34" s="108" t="str">
        <f>IF(AND(G34&gt;=N6,G34&lt;=O6),N4,IF(AND(G34&gt;=P6,G34&lt;=Q6),P4,R4))</f>
        <v>SI 3</v>
      </c>
      <c r="K34" s="112" t="str">
        <f t="shared" si="2"/>
        <v>Advanced</v>
      </c>
    </row>
    <row r="35" spans="2:11" x14ac:dyDescent="0.25">
      <c r="B35" s="290"/>
      <c r="C35" s="293"/>
      <c r="D35" s="111" t="s">
        <v>164</v>
      </c>
      <c r="E35" s="301"/>
      <c r="F35" s="133">
        <v>0.01</v>
      </c>
      <c r="G35" s="116">
        <v>100</v>
      </c>
      <c r="H35" s="134">
        <f t="shared" si="1"/>
        <v>0.01</v>
      </c>
      <c r="I35" s="272"/>
      <c r="J35" s="108" t="str">
        <f>IF(AND(G35&gt;=N6,G35&lt;=O6),N4,IF(AND(G35&gt;=P6,G35&lt;=Q6),P4,R4))</f>
        <v>SI 3</v>
      </c>
      <c r="K35" s="112" t="str">
        <f t="shared" si="2"/>
        <v>Advanced</v>
      </c>
    </row>
    <row r="36" spans="2:11" x14ac:dyDescent="0.25">
      <c r="B36" s="290"/>
      <c r="C36" s="283"/>
      <c r="D36" s="111" t="s">
        <v>168</v>
      </c>
      <c r="E36" s="301"/>
      <c r="F36" s="133">
        <v>0.05</v>
      </c>
      <c r="G36" s="116">
        <v>95</v>
      </c>
      <c r="H36" s="134">
        <f t="shared" si="1"/>
        <v>4.7500000000000001E-2</v>
      </c>
      <c r="I36" s="272"/>
      <c r="J36" s="108" t="str">
        <f>IF(AND(G36&gt;=N6,G36&lt;=O6),N4,IF(AND(G36&gt;=P6,G36&lt;=Q6),P4,R4))</f>
        <v>SI 3</v>
      </c>
      <c r="K36" s="112" t="str">
        <f t="shared" si="2"/>
        <v>Advanced</v>
      </c>
    </row>
    <row r="37" spans="2:11" ht="45" x14ac:dyDescent="0.25">
      <c r="B37" s="290"/>
      <c r="C37" s="284" t="s">
        <v>113</v>
      </c>
      <c r="D37" s="111" t="s">
        <v>129</v>
      </c>
      <c r="E37" s="301"/>
      <c r="F37" s="133">
        <v>0.02</v>
      </c>
      <c r="G37" s="117">
        <v>95</v>
      </c>
      <c r="H37" s="134">
        <f t="shared" si="1"/>
        <v>1.9000000000000003E-2</v>
      </c>
      <c r="I37" s="272"/>
      <c r="J37" s="108" t="str">
        <f>IF(AND(G37&gt;=N6,G37&lt;=O6),N4,IF(AND(G37&gt;=P6,G37&lt;=Q6),P4,R4))</f>
        <v>SI 3</v>
      </c>
      <c r="K37" s="112" t="str">
        <f t="shared" si="2"/>
        <v>Advanced</v>
      </c>
    </row>
    <row r="38" spans="2:11" ht="30" x14ac:dyDescent="0.25">
      <c r="B38" s="290"/>
      <c r="C38" s="284"/>
      <c r="D38" s="111" t="s">
        <v>127</v>
      </c>
      <c r="E38" s="301"/>
      <c r="F38" s="133">
        <v>0.03</v>
      </c>
      <c r="G38" s="117">
        <v>100</v>
      </c>
      <c r="H38" s="134">
        <f t="shared" si="1"/>
        <v>0.03</v>
      </c>
      <c r="I38" s="272"/>
      <c r="J38" s="108" t="str">
        <f>IF(AND(G38&gt;=N6,G38&lt;=O6),N4,IF(AND(G38&gt;=P6,G38&lt;=Q6),P4,R4))</f>
        <v>SI 3</v>
      </c>
      <c r="K38" s="112" t="str">
        <f t="shared" si="2"/>
        <v>Advanced</v>
      </c>
    </row>
    <row r="39" spans="2:11" x14ac:dyDescent="0.25">
      <c r="B39" s="290"/>
      <c r="C39" s="284"/>
      <c r="D39" s="111" t="s">
        <v>130</v>
      </c>
      <c r="E39" s="301"/>
      <c r="F39" s="133">
        <v>0.03</v>
      </c>
      <c r="G39" s="117">
        <v>100</v>
      </c>
      <c r="H39" s="134">
        <f t="shared" si="1"/>
        <v>0.03</v>
      </c>
      <c r="I39" s="272"/>
      <c r="J39" s="108" t="str">
        <f>IF(AND(G39&gt;=N6,G39&lt;=O6),N4,IF(AND(G39&gt;=P6,G39&lt;=Q6),P4,R4))</f>
        <v>SI 3</v>
      </c>
      <c r="K39" s="112" t="str">
        <f t="shared" si="2"/>
        <v>Advanced</v>
      </c>
    </row>
    <row r="40" spans="2:11" ht="30" x14ac:dyDescent="0.25">
      <c r="B40" s="290"/>
      <c r="C40" s="284"/>
      <c r="D40" s="111" t="s">
        <v>131</v>
      </c>
      <c r="E40" s="301"/>
      <c r="F40" s="133">
        <v>0.02</v>
      </c>
      <c r="G40" s="117">
        <v>100</v>
      </c>
      <c r="H40" s="134">
        <f t="shared" si="1"/>
        <v>0.02</v>
      </c>
      <c r="I40" s="272"/>
      <c r="J40" s="108" t="str">
        <f>IF(AND(G40&gt;=N6,G40&lt;=O6),N4,IF(AND(G40&gt;=P6,G40&lt;=Q6),P4,R4))</f>
        <v>SI 3</v>
      </c>
      <c r="K40" s="112" t="str">
        <f t="shared" si="2"/>
        <v>Advanced</v>
      </c>
    </row>
    <row r="41" spans="2:11" x14ac:dyDescent="0.25">
      <c r="B41" s="290"/>
      <c r="C41" s="284" t="s">
        <v>114</v>
      </c>
      <c r="D41" s="139" t="s">
        <v>119</v>
      </c>
      <c r="E41" s="301"/>
      <c r="F41" s="133">
        <v>0.03</v>
      </c>
      <c r="G41" s="117">
        <v>100</v>
      </c>
      <c r="H41" s="134">
        <f t="shared" si="1"/>
        <v>0.03</v>
      </c>
      <c r="I41" s="272"/>
      <c r="J41" s="108" t="str">
        <f>IF(AND(G41&gt;=N6,G41&lt;=O6),N4,IF(AND(G41&gt;=P6,G41&lt;=Q6),P4,R4))</f>
        <v>SI 3</v>
      </c>
      <c r="K41" s="112" t="str">
        <f t="shared" si="2"/>
        <v>Advanced</v>
      </c>
    </row>
    <row r="42" spans="2:11" ht="30" x14ac:dyDescent="0.25">
      <c r="B42" s="290"/>
      <c r="C42" s="284"/>
      <c r="D42" s="139" t="s">
        <v>128</v>
      </c>
      <c r="E42" s="301"/>
      <c r="F42" s="133">
        <v>0.02</v>
      </c>
      <c r="G42" s="117">
        <v>80</v>
      </c>
      <c r="H42" s="134">
        <f t="shared" si="1"/>
        <v>1.6E-2</v>
      </c>
      <c r="I42" s="272"/>
      <c r="J42" s="108" t="str">
        <f>IF(AND(G42&gt;=N6,G42&lt;=O6),N4,IF(AND(G42&gt;=P6,G42&lt;=Q6),P4,R4))</f>
        <v>SI 3</v>
      </c>
      <c r="K42" s="112" t="str">
        <f t="shared" si="2"/>
        <v>Advanced</v>
      </c>
    </row>
    <row r="43" spans="2:11" x14ac:dyDescent="0.25">
      <c r="B43" s="290"/>
      <c r="C43" s="284"/>
      <c r="D43" s="139" t="s">
        <v>115</v>
      </c>
      <c r="E43" s="301"/>
      <c r="F43" s="133">
        <v>0.03</v>
      </c>
      <c r="G43" s="117">
        <v>80</v>
      </c>
      <c r="H43" s="134">
        <f t="shared" si="1"/>
        <v>2.4E-2</v>
      </c>
      <c r="I43" s="272"/>
      <c r="J43" s="108" t="str">
        <f>IF(AND(G43&gt;=N6,G43&lt;=O6),N4,IF(AND(G43&gt;=P6,G43&lt;=Q6),P4,R4))</f>
        <v>SI 3</v>
      </c>
      <c r="K43" s="112" t="str">
        <f t="shared" si="2"/>
        <v>Advanced</v>
      </c>
    </row>
    <row r="44" spans="2:11" x14ac:dyDescent="0.25">
      <c r="B44" s="290"/>
      <c r="C44" s="284"/>
      <c r="D44" s="139" t="s">
        <v>116</v>
      </c>
      <c r="E44" s="301"/>
      <c r="F44" s="133">
        <v>0.02</v>
      </c>
      <c r="G44" s="117">
        <v>80</v>
      </c>
      <c r="H44" s="134">
        <f t="shared" si="1"/>
        <v>1.6E-2</v>
      </c>
      <c r="I44" s="272"/>
      <c r="J44" s="108" t="str">
        <f>IF(AND(G44&gt;=N6,G44&lt;=O6),N4,IF(AND(G44&gt;=P6,G44&lt;=Q6),P4,R4))</f>
        <v>SI 3</v>
      </c>
      <c r="K44" s="112" t="str">
        <f t="shared" si="2"/>
        <v>Advanced</v>
      </c>
    </row>
    <row r="45" spans="2:11" x14ac:dyDescent="0.25">
      <c r="B45" s="291"/>
      <c r="C45" s="284"/>
      <c r="D45" s="139" t="s">
        <v>117</v>
      </c>
      <c r="E45" s="301"/>
      <c r="F45" s="135">
        <v>0.02</v>
      </c>
      <c r="G45" s="136">
        <v>100</v>
      </c>
      <c r="H45" s="137">
        <f t="shared" si="1"/>
        <v>0.02</v>
      </c>
      <c r="I45" s="272"/>
      <c r="J45" s="108" t="str">
        <f>IF(AND(G45&gt;=N6,G45&lt;=O6),N4,IF(AND(G45&gt;=P6,G45&lt;=Q6),P4,R4))</f>
        <v>SI 3</v>
      </c>
      <c r="K45" s="112" t="str">
        <f t="shared" si="2"/>
        <v>Advanced</v>
      </c>
    </row>
    <row r="46" spans="2:11" ht="21" x14ac:dyDescent="0.25">
      <c r="D46" s="141" t="s">
        <v>172</v>
      </c>
      <c r="E46" s="138">
        <f>SUM(E4:E45)</f>
        <v>1</v>
      </c>
      <c r="F46" s="138">
        <f>SUM(F4:F45)</f>
        <v>1.0000000000000007</v>
      </c>
      <c r="G46" s="175">
        <f>ROUND(SUM(G4:G45)/COUNT(G4:G45),0)</f>
        <v>96</v>
      </c>
      <c r="H46" s="140">
        <f>SUM(H4:H45)</f>
        <v>0.96350000000000047</v>
      </c>
      <c r="I46" s="140">
        <f>SUM(I4:I45)</f>
        <v>0.96350000000000025</v>
      </c>
    </row>
    <row r="48" spans="2:11" hidden="1" x14ac:dyDescent="0.25"/>
    <row r="49" spans="4:8" ht="15.75" hidden="1" x14ac:dyDescent="0.25">
      <c r="D49" s="100" t="s">
        <v>158</v>
      </c>
      <c r="E49" s="100"/>
      <c r="F49" s="100"/>
      <c r="G49" s="101">
        <f>SUM(G4:G24)/COUNT(G4:G24)</f>
        <v>97.142857142857139</v>
      </c>
      <c r="H49" s="142">
        <f>I46</f>
        <v>0.96350000000000025</v>
      </c>
    </row>
    <row r="50" spans="4:8" ht="15.75" hidden="1" x14ac:dyDescent="0.25">
      <c r="D50" s="71" t="s">
        <v>58</v>
      </c>
      <c r="E50" s="71"/>
      <c r="F50" s="71"/>
      <c r="G50" s="101" t="str">
        <f>IF(G49&lt;=$O$10,"Basic", IF(AND(G49&gt;=P9,G49&lt;=P10),"Intermediate", "Advanced"))</f>
        <v>Advanced</v>
      </c>
      <c r="H50" s="100"/>
    </row>
    <row r="51" spans="4:8" ht="15.75" hidden="1" x14ac:dyDescent="0.25">
      <c r="D51" s="100" t="s">
        <v>67</v>
      </c>
      <c r="E51" s="100"/>
      <c r="F51" s="100"/>
      <c r="G51" s="101">
        <f>SUM(G4:G6)/COUNT(G4:G6)</f>
        <v>96.666666666666671</v>
      </c>
      <c r="H51" s="142">
        <f>I4</f>
        <v>9.6000000000000002E-2</v>
      </c>
    </row>
    <row r="52" spans="4:8" ht="15.75" hidden="1" x14ac:dyDescent="0.25">
      <c r="D52" s="71" t="s">
        <v>58</v>
      </c>
      <c r="E52" s="71"/>
      <c r="F52" s="71"/>
      <c r="G52" s="101" t="str">
        <f>IF(G51&lt;=$O$10,"Basic", IF(AND(G51&gt;=P9,G51&lt;=P10),"Intermediate", "Advanced"))</f>
        <v>Advanced</v>
      </c>
      <c r="H52" s="100"/>
    </row>
    <row r="53" spans="4:8" hidden="1" x14ac:dyDescent="0.25">
      <c r="D53" s="100" t="s">
        <v>68</v>
      </c>
      <c r="E53" s="100"/>
      <c r="F53" s="100"/>
      <c r="G53" s="102">
        <f>SUM(G7:G10)/COUNT(G7:G10)</f>
        <v>100</v>
      </c>
      <c r="H53" s="142">
        <f>I7</f>
        <v>0.1</v>
      </c>
    </row>
    <row r="54" spans="4:8" hidden="1" x14ac:dyDescent="0.25">
      <c r="D54" s="71" t="s">
        <v>58</v>
      </c>
      <c r="E54" s="71"/>
      <c r="F54" s="71"/>
      <c r="G54" s="102" t="str">
        <f>IF(G53&lt;=$O$10,"Basic", IF(AND(G53&gt;=P9,G53&lt;=P10),"Intermediate", "Advanced"))</f>
        <v>Advanced</v>
      </c>
      <c r="H54" s="100"/>
    </row>
    <row r="55" spans="4:8" hidden="1" x14ac:dyDescent="0.25">
      <c r="D55" s="100" t="s">
        <v>159</v>
      </c>
      <c r="E55" s="100"/>
      <c r="F55" s="100"/>
      <c r="G55" s="102">
        <f>SUM(G11:G12)/COUNT(G11:G12)</f>
        <v>100</v>
      </c>
      <c r="H55" s="142">
        <f>I11</f>
        <v>0.1</v>
      </c>
    </row>
    <row r="56" spans="4:8" hidden="1" x14ac:dyDescent="0.25">
      <c r="D56" s="71" t="s">
        <v>58</v>
      </c>
      <c r="E56" s="71"/>
      <c r="F56" s="71"/>
      <c r="G56" s="102" t="str">
        <f>IF(G55&lt;=$O$10,"Basic", IF(AND(G55&gt;=P9,G55&lt;=P10),"Intermediate", "Advanced"))</f>
        <v>Advanced</v>
      </c>
      <c r="H56" s="100"/>
    </row>
    <row r="57" spans="4:8" hidden="1" x14ac:dyDescent="0.25">
      <c r="D57" s="100" t="s">
        <v>161</v>
      </c>
      <c r="E57" s="100"/>
      <c r="F57" s="100"/>
      <c r="G57" s="102">
        <f>SUM(G13:G17)/COUNT(G13:G17)</f>
        <v>95</v>
      </c>
      <c r="H57" s="142">
        <f>I13</f>
        <v>9.5000000000000015E-2</v>
      </c>
    </row>
    <row r="58" spans="4:8" hidden="1" x14ac:dyDescent="0.25">
      <c r="D58" s="71" t="s">
        <v>58</v>
      </c>
      <c r="E58" s="71"/>
      <c r="F58" s="71"/>
      <c r="G58" s="102" t="str">
        <f>IF(G57&lt;=$O$10,"Basic", IF(AND(G57&gt;=P11,G57&lt;=P12),"Intermediate", "Advanced"))</f>
        <v>Advanced</v>
      </c>
      <c r="H58" s="100"/>
    </row>
    <row r="59" spans="4:8" hidden="1" x14ac:dyDescent="0.25">
      <c r="D59" s="100" t="s">
        <v>167</v>
      </c>
      <c r="E59" s="100"/>
      <c r="F59" s="100"/>
      <c r="G59" s="102">
        <f>SUM(G18:G24)/COUNT(G18:G24)</f>
        <v>96.428571428571431</v>
      </c>
      <c r="H59" s="142">
        <f>I18</f>
        <v>9.6499999999999989E-2</v>
      </c>
    </row>
    <row r="60" spans="4:8" hidden="1" x14ac:dyDescent="0.25">
      <c r="D60" s="71" t="s">
        <v>58</v>
      </c>
      <c r="E60" s="71"/>
      <c r="F60" s="71"/>
      <c r="G60" s="102" t="str">
        <f>IF(G59&lt;=$O$10,"Basic", IF(AND(G59&gt;=P13,G59&lt;=P14),"Intermediate", "Advanced"))</f>
        <v>Advanced</v>
      </c>
      <c r="H60" s="100"/>
    </row>
    <row r="61" spans="4:8" hidden="1" x14ac:dyDescent="0.25">
      <c r="D61" s="100" t="s">
        <v>174</v>
      </c>
      <c r="E61" s="100"/>
      <c r="F61" s="100"/>
      <c r="G61" s="102">
        <f>SUM(G25:G45)/COUNT(G25:G45)</f>
        <v>95</v>
      </c>
      <c r="H61" s="142">
        <f>I25</f>
        <v>0.4760000000000002</v>
      </c>
    </row>
    <row r="62" spans="4:8" hidden="1" x14ac:dyDescent="0.25">
      <c r="D62" s="71" t="s">
        <v>58</v>
      </c>
      <c r="E62" s="71"/>
      <c r="F62" s="71"/>
      <c r="G62" s="102" t="str">
        <f>IF(G61&lt;=$O$10,"Basic", IF(AND(G61&gt;=P15,G61&lt;=P16),"Intermediate", "Advanced"))</f>
        <v>Advanced</v>
      </c>
      <c r="H62" s="100"/>
    </row>
    <row r="63" spans="4:8" hidden="1" x14ac:dyDescent="0.25"/>
    <row r="64" spans="4:8" hidden="1" x14ac:dyDescent="0.25"/>
  </sheetData>
  <sheetProtection algorithmName="SHA-512" hashValue="7NCY6hDKH1zYNTzR7K01RE49nWGnObST9OVfdIVwpVc6BYICvkU15G5DYcm6FOW4gg6dLgt/2LaBWPQ3TDBTxQ==" saltValue="L0DzLNIJDjzhPdW3ohb+rA==" spinCount="100000" sheet="1" selectLockedCells="1"/>
  <mergeCells count="38">
    <mergeCell ref="B25:B45"/>
    <mergeCell ref="C13:C17"/>
    <mergeCell ref="C25:C36"/>
    <mergeCell ref="B13:B17"/>
    <mergeCell ref="E13:E17"/>
    <mergeCell ref="B18:B24"/>
    <mergeCell ref="E18:E24"/>
    <mergeCell ref="E25:E45"/>
    <mergeCell ref="C41:C45"/>
    <mergeCell ref="C37:C40"/>
    <mergeCell ref="C18:C20"/>
    <mergeCell ref="C21:C24"/>
    <mergeCell ref="E4:E6"/>
    <mergeCell ref="B7:B10"/>
    <mergeCell ref="E7:E10"/>
    <mergeCell ref="E11:E12"/>
    <mergeCell ref="B11:B12"/>
    <mergeCell ref="C2:D2"/>
    <mergeCell ref="C4:C6"/>
    <mergeCell ref="C7:C10"/>
    <mergeCell ref="C11:C12"/>
    <mergeCell ref="B4:B6"/>
    <mergeCell ref="M11:M12"/>
    <mergeCell ref="N11:N12"/>
    <mergeCell ref="N3:S3"/>
    <mergeCell ref="N4:O4"/>
    <mergeCell ref="P4:Q4"/>
    <mergeCell ref="R4:S4"/>
    <mergeCell ref="N7:O7"/>
    <mergeCell ref="P7:Q7"/>
    <mergeCell ref="R7:S7"/>
    <mergeCell ref="I25:I45"/>
    <mergeCell ref="I2:J2"/>
    <mergeCell ref="I4:I6"/>
    <mergeCell ref="I7:I10"/>
    <mergeCell ref="I11:I12"/>
    <mergeCell ref="I13:I17"/>
    <mergeCell ref="I18:I24"/>
  </mergeCells>
  <dataValidations count="1">
    <dataValidation type="whole" allowBlank="1" showInputMessage="1" showErrorMessage="1" promptTitle="What to enter?" prompt="This cell allow only whole numbers from 0 to 100. Based on the value Skill Index &amp; Skill Level will be computed." sqref="G4:G45">
      <formula1>0</formula1>
      <formula2>100</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64"/>
  <sheetViews>
    <sheetView workbookViewId="0">
      <selection activeCell="G18" sqref="G18"/>
    </sheetView>
  </sheetViews>
  <sheetFormatPr defaultRowHeight="15" x14ac:dyDescent="0.25"/>
  <cols>
    <col min="1" max="1" width="1.7109375" style="59" customWidth="1"/>
    <col min="2" max="2" width="20.140625" style="59" bestFit="1" customWidth="1"/>
    <col min="3" max="3" width="29" style="59" customWidth="1"/>
    <col min="4" max="4" width="35.42578125" style="59" customWidth="1"/>
    <col min="5" max="5" width="10.5703125" style="59" customWidth="1"/>
    <col min="6" max="6" width="11.140625" style="59" bestFit="1" customWidth="1"/>
    <col min="7" max="7" width="12.85546875" style="59" bestFit="1" customWidth="1"/>
    <col min="8" max="9" width="12.7109375" style="59" customWidth="1"/>
    <col min="10" max="10" width="18.28515625" style="59" bestFit="1" customWidth="1"/>
    <col min="11" max="11" width="19.140625" style="59" bestFit="1" customWidth="1"/>
    <col min="12" max="12" width="3" style="59" customWidth="1"/>
    <col min="13" max="13" width="2.7109375" style="59" customWidth="1"/>
    <col min="14" max="14" width="10" style="59" hidden="1" customWidth="1"/>
    <col min="15" max="15" width="7.140625" style="59" hidden="1" customWidth="1"/>
    <col min="16" max="16" width="7.28515625" style="59" hidden="1" customWidth="1"/>
    <col min="17" max="17" width="7.42578125" style="59" hidden="1" customWidth="1"/>
    <col min="18" max="18" width="9.42578125" style="59" hidden="1" customWidth="1"/>
    <col min="19" max="19" width="8.42578125" style="59" hidden="1" customWidth="1"/>
    <col min="20" max="20" width="11.85546875" style="59" hidden="1" customWidth="1"/>
    <col min="21" max="21" width="13.7109375" style="59" hidden="1" customWidth="1"/>
    <col min="22" max="22" width="61.5703125" style="59" hidden="1" customWidth="1"/>
    <col min="23" max="23" width="13.28515625" style="59" hidden="1" customWidth="1"/>
    <col min="24" max="261" width="9.140625" style="59"/>
    <col min="262" max="262" width="1.7109375" style="59" customWidth="1"/>
    <col min="263" max="263" width="29" style="59" bestFit="1" customWidth="1"/>
    <col min="264" max="264" width="11.28515625" style="59" customWidth="1"/>
    <col min="265" max="265" width="10.140625" style="59" customWidth="1"/>
    <col min="266" max="266" width="10.42578125" style="59" customWidth="1"/>
    <col min="267" max="267" width="53" style="59" customWidth="1"/>
    <col min="268" max="268" width="3" style="59" customWidth="1"/>
    <col min="269" max="269" width="2.7109375" style="59" customWidth="1"/>
    <col min="270" max="270" width="10" style="59" customWidth="1"/>
    <col min="271" max="271" width="7.140625" style="59" customWidth="1"/>
    <col min="272" max="272" width="7.28515625" style="59" customWidth="1"/>
    <col min="273" max="273" width="7.42578125" style="59" customWidth="1"/>
    <col min="274" max="274" width="9.42578125" style="59" customWidth="1"/>
    <col min="275" max="275" width="8.42578125" style="59" customWidth="1"/>
    <col min="276" max="276" width="11.85546875" style="59" customWidth="1"/>
    <col min="277" max="277" width="13.7109375" style="59" customWidth="1"/>
    <col min="278" max="278" width="61.5703125" style="59" customWidth="1"/>
    <col min="279" max="279" width="13.28515625" style="59" customWidth="1"/>
    <col min="280" max="517" width="9.140625" style="59"/>
    <col min="518" max="518" width="1.7109375" style="59" customWidth="1"/>
    <col min="519" max="519" width="29" style="59" bestFit="1" customWidth="1"/>
    <col min="520" max="520" width="11.28515625" style="59" customWidth="1"/>
    <col min="521" max="521" width="10.140625" style="59" customWidth="1"/>
    <col min="522" max="522" width="10.42578125" style="59" customWidth="1"/>
    <col min="523" max="523" width="53" style="59" customWidth="1"/>
    <col min="524" max="524" width="3" style="59" customWidth="1"/>
    <col min="525" max="525" width="2.7109375" style="59" customWidth="1"/>
    <col min="526" max="526" width="10" style="59" customWidth="1"/>
    <col min="527" max="527" width="7.140625" style="59" customWidth="1"/>
    <col min="528" max="528" width="7.28515625" style="59" customWidth="1"/>
    <col min="529" max="529" width="7.42578125" style="59" customWidth="1"/>
    <col min="530" max="530" width="9.42578125" style="59" customWidth="1"/>
    <col min="531" max="531" width="8.42578125" style="59" customWidth="1"/>
    <col min="532" max="532" width="11.85546875" style="59" customWidth="1"/>
    <col min="533" max="533" width="13.7109375" style="59" customWidth="1"/>
    <col min="534" max="534" width="61.5703125" style="59" customWidth="1"/>
    <col min="535" max="535" width="13.28515625" style="59" customWidth="1"/>
    <col min="536" max="773" width="9.140625" style="59"/>
    <col min="774" max="774" width="1.7109375" style="59" customWidth="1"/>
    <col min="775" max="775" width="29" style="59" bestFit="1" customWidth="1"/>
    <col min="776" max="776" width="11.28515625" style="59" customWidth="1"/>
    <col min="777" max="777" width="10.140625" style="59" customWidth="1"/>
    <col min="778" max="778" width="10.42578125" style="59" customWidth="1"/>
    <col min="779" max="779" width="53" style="59" customWidth="1"/>
    <col min="780" max="780" width="3" style="59" customWidth="1"/>
    <col min="781" max="781" width="2.7109375" style="59" customWidth="1"/>
    <col min="782" max="782" width="10" style="59" customWidth="1"/>
    <col min="783" max="783" width="7.140625" style="59" customWidth="1"/>
    <col min="784" max="784" width="7.28515625" style="59" customWidth="1"/>
    <col min="785" max="785" width="7.42578125" style="59" customWidth="1"/>
    <col min="786" max="786" width="9.42578125" style="59" customWidth="1"/>
    <col min="787" max="787" width="8.42578125" style="59" customWidth="1"/>
    <col min="788" max="788" width="11.85546875" style="59" customWidth="1"/>
    <col min="789" max="789" width="13.7109375" style="59" customWidth="1"/>
    <col min="790" max="790" width="61.5703125" style="59" customWidth="1"/>
    <col min="791" max="791" width="13.28515625" style="59" customWidth="1"/>
    <col min="792" max="1029" width="9.140625" style="59"/>
    <col min="1030" max="1030" width="1.7109375" style="59" customWidth="1"/>
    <col min="1031" max="1031" width="29" style="59" bestFit="1" customWidth="1"/>
    <col min="1032" max="1032" width="11.28515625" style="59" customWidth="1"/>
    <col min="1033" max="1033" width="10.140625" style="59" customWidth="1"/>
    <col min="1034" max="1034" width="10.42578125" style="59" customWidth="1"/>
    <col min="1035" max="1035" width="53" style="59" customWidth="1"/>
    <col min="1036" max="1036" width="3" style="59" customWidth="1"/>
    <col min="1037" max="1037" width="2.7109375" style="59" customWidth="1"/>
    <col min="1038" max="1038" width="10" style="59" customWidth="1"/>
    <col min="1039" max="1039" width="7.140625" style="59" customWidth="1"/>
    <col min="1040" max="1040" width="7.28515625" style="59" customWidth="1"/>
    <col min="1041" max="1041" width="7.42578125" style="59" customWidth="1"/>
    <col min="1042" max="1042" width="9.42578125" style="59" customWidth="1"/>
    <col min="1043" max="1043" width="8.42578125" style="59" customWidth="1"/>
    <col min="1044" max="1044" width="11.85546875" style="59" customWidth="1"/>
    <col min="1045" max="1045" width="13.7109375" style="59" customWidth="1"/>
    <col min="1046" max="1046" width="61.5703125" style="59" customWidth="1"/>
    <col min="1047" max="1047" width="13.28515625" style="59" customWidth="1"/>
    <col min="1048" max="1285" width="9.140625" style="59"/>
    <col min="1286" max="1286" width="1.7109375" style="59" customWidth="1"/>
    <col min="1287" max="1287" width="29" style="59" bestFit="1" customWidth="1"/>
    <col min="1288" max="1288" width="11.28515625" style="59" customWidth="1"/>
    <col min="1289" max="1289" width="10.140625" style="59" customWidth="1"/>
    <col min="1290" max="1290" width="10.42578125" style="59" customWidth="1"/>
    <col min="1291" max="1291" width="53" style="59" customWidth="1"/>
    <col min="1292" max="1292" width="3" style="59" customWidth="1"/>
    <col min="1293" max="1293" width="2.7109375" style="59" customWidth="1"/>
    <col min="1294" max="1294" width="10" style="59" customWidth="1"/>
    <col min="1295" max="1295" width="7.140625" style="59" customWidth="1"/>
    <col min="1296" max="1296" width="7.28515625" style="59" customWidth="1"/>
    <col min="1297" max="1297" width="7.42578125" style="59" customWidth="1"/>
    <col min="1298" max="1298" width="9.42578125" style="59" customWidth="1"/>
    <col min="1299" max="1299" width="8.42578125" style="59" customWidth="1"/>
    <col min="1300" max="1300" width="11.85546875" style="59" customWidth="1"/>
    <col min="1301" max="1301" width="13.7109375" style="59" customWidth="1"/>
    <col min="1302" max="1302" width="61.5703125" style="59" customWidth="1"/>
    <col min="1303" max="1303" width="13.28515625" style="59" customWidth="1"/>
    <col min="1304" max="1541" width="9.140625" style="59"/>
    <col min="1542" max="1542" width="1.7109375" style="59" customWidth="1"/>
    <col min="1543" max="1543" width="29" style="59" bestFit="1" customWidth="1"/>
    <col min="1544" max="1544" width="11.28515625" style="59" customWidth="1"/>
    <col min="1545" max="1545" width="10.140625" style="59" customWidth="1"/>
    <col min="1546" max="1546" width="10.42578125" style="59" customWidth="1"/>
    <col min="1547" max="1547" width="53" style="59" customWidth="1"/>
    <col min="1548" max="1548" width="3" style="59" customWidth="1"/>
    <col min="1549" max="1549" width="2.7109375" style="59" customWidth="1"/>
    <col min="1550" max="1550" width="10" style="59" customWidth="1"/>
    <col min="1551" max="1551" width="7.140625" style="59" customWidth="1"/>
    <col min="1552" max="1552" width="7.28515625" style="59" customWidth="1"/>
    <col min="1553" max="1553" width="7.42578125" style="59" customWidth="1"/>
    <col min="1554" max="1554" width="9.42578125" style="59" customWidth="1"/>
    <col min="1555" max="1555" width="8.42578125" style="59" customWidth="1"/>
    <col min="1556" max="1556" width="11.85546875" style="59" customWidth="1"/>
    <col min="1557" max="1557" width="13.7109375" style="59" customWidth="1"/>
    <col min="1558" max="1558" width="61.5703125" style="59" customWidth="1"/>
    <col min="1559" max="1559" width="13.28515625" style="59" customWidth="1"/>
    <col min="1560" max="1797" width="9.140625" style="59"/>
    <col min="1798" max="1798" width="1.7109375" style="59" customWidth="1"/>
    <col min="1799" max="1799" width="29" style="59" bestFit="1" customWidth="1"/>
    <col min="1800" max="1800" width="11.28515625" style="59" customWidth="1"/>
    <col min="1801" max="1801" width="10.140625" style="59" customWidth="1"/>
    <col min="1802" max="1802" width="10.42578125" style="59" customWidth="1"/>
    <col min="1803" max="1803" width="53" style="59" customWidth="1"/>
    <col min="1804" max="1804" width="3" style="59" customWidth="1"/>
    <col min="1805" max="1805" width="2.7109375" style="59" customWidth="1"/>
    <col min="1806" max="1806" width="10" style="59" customWidth="1"/>
    <col min="1807" max="1807" width="7.140625" style="59" customWidth="1"/>
    <col min="1808" max="1808" width="7.28515625" style="59" customWidth="1"/>
    <col min="1809" max="1809" width="7.42578125" style="59" customWidth="1"/>
    <col min="1810" max="1810" width="9.42578125" style="59" customWidth="1"/>
    <col min="1811" max="1811" width="8.42578125" style="59" customWidth="1"/>
    <col min="1812" max="1812" width="11.85546875" style="59" customWidth="1"/>
    <col min="1813" max="1813" width="13.7109375" style="59" customWidth="1"/>
    <col min="1814" max="1814" width="61.5703125" style="59" customWidth="1"/>
    <col min="1815" max="1815" width="13.28515625" style="59" customWidth="1"/>
    <col min="1816" max="2053" width="9.140625" style="59"/>
    <col min="2054" max="2054" width="1.7109375" style="59" customWidth="1"/>
    <col min="2055" max="2055" width="29" style="59" bestFit="1" customWidth="1"/>
    <col min="2056" max="2056" width="11.28515625" style="59" customWidth="1"/>
    <col min="2057" max="2057" width="10.140625" style="59" customWidth="1"/>
    <col min="2058" max="2058" width="10.42578125" style="59" customWidth="1"/>
    <col min="2059" max="2059" width="53" style="59" customWidth="1"/>
    <col min="2060" max="2060" width="3" style="59" customWidth="1"/>
    <col min="2061" max="2061" width="2.7109375" style="59" customWidth="1"/>
    <col min="2062" max="2062" width="10" style="59" customWidth="1"/>
    <col min="2063" max="2063" width="7.140625" style="59" customWidth="1"/>
    <col min="2064" max="2064" width="7.28515625" style="59" customWidth="1"/>
    <col min="2065" max="2065" width="7.42578125" style="59" customWidth="1"/>
    <col min="2066" max="2066" width="9.42578125" style="59" customWidth="1"/>
    <col min="2067" max="2067" width="8.42578125" style="59" customWidth="1"/>
    <col min="2068" max="2068" width="11.85546875" style="59" customWidth="1"/>
    <col min="2069" max="2069" width="13.7109375" style="59" customWidth="1"/>
    <col min="2070" max="2070" width="61.5703125" style="59" customWidth="1"/>
    <col min="2071" max="2071" width="13.28515625" style="59" customWidth="1"/>
    <col min="2072" max="2309" width="9.140625" style="59"/>
    <col min="2310" max="2310" width="1.7109375" style="59" customWidth="1"/>
    <col min="2311" max="2311" width="29" style="59" bestFit="1" customWidth="1"/>
    <col min="2312" max="2312" width="11.28515625" style="59" customWidth="1"/>
    <col min="2313" max="2313" width="10.140625" style="59" customWidth="1"/>
    <col min="2314" max="2314" width="10.42578125" style="59" customWidth="1"/>
    <col min="2315" max="2315" width="53" style="59" customWidth="1"/>
    <col min="2316" max="2316" width="3" style="59" customWidth="1"/>
    <col min="2317" max="2317" width="2.7109375" style="59" customWidth="1"/>
    <col min="2318" max="2318" width="10" style="59" customWidth="1"/>
    <col min="2319" max="2319" width="7.140625" style="59" customWidth="1"/>
    <col min="2320" max="2320" width="7.28515625" style="59" customWidth="1"/>
    <col min="2321" max="2321" width="7.42578125" style="59" customWidth="1"/>
    <col min="2322" max="2322" width="9.42578125" style="59" customWidth="1"/>
    <col min="2323" max="2323" width="8.42578125" style="59" customWidth="1"/>
    <col min="2324" max="2324" width="11.85546875" style="59" customWidth="1"/>
    <col min="2325" max="2325" width="13.7109375" style="59" customWidth="1"/>
    <col min="2326" max="2326" width="61.5703125" style="59" customWidth="1"/>
    <col min="2327" max="2327" width="13.28515625" style="59" customWidth="1"/>
    <col min="2328" max="2565" width="9.140625" style="59"/>
    <col min="2566" max="2566" width="1.7109375" style="59" customWidth="1"/>
    <col min="2567" max="2567" width="29" style="59" bestFit="1" customWidth="1"/>
    <col min="2568" max="2568" width="11.28515625" style="59" customWidth="1"/>
    <col min="2569" max="2569" width="10.140625" style="59" customWidth="1"/>
    <col min="2570" max="2570" width="10.42578125" style="59" customWidth="1"/>
    <col min="2571" max="2571" width="53" style="59" customWidth="1"/>
    <col min="2572" max="2572" width="3" style="59" customWidth="1"/>
    <col min="2573" max="2573" width="2.7109375" style="59" customWidth="1"/>
    <col min="2574" max="2574" width="10" style="59" customWidth="1"/>
    <col min="2575" max="2575" width="7.140625" style="59" customWidth="1"/>
    <col min="2576" max="2576" width="7.28515625" style="59" customWidth="1"/>
    <col min="2577" max="2577" width="7.42578125" style="59" customWidth="1"/>
    <col min="2578" max="2578" width="9.42578125" style="59" customWidth="1"/>
    <col min="2579" max="2579" width="8.42578125" style="59" customWidth="1"/>
    <col min="2580" max="2580" width="11.85546875" style="59" customWidth="1"/>
    <col min="2581" max="2581" width="13.7109375" style="59" customWidth="1"/>
    <col min="2582" max="2582" width="61.5703125" style="59" customWidth="1"/>
    <col min="2583" max="2583" width="13.28515625" style="59" customWidth="1"/>
    <col min="2584" max="2821" width="9.140625" style="59"/>
    <col min="2822" max="2822" width="1.7109375" style="59" customWidth="1"/>
    <col min="2823" max="2823" width="29" style="59" bestFit="1" customWidth="1"/>
    <col min="2824" max="2824" width="11.28515625" style="59" customWidth="1"/>
    <col min="2825" max="2825" width="10.140625" style="59" customWidth="1"/>
    <col min="2826" max="2826" width="10.42578125" style="59" customWidth="1"/>
    <col min="2827" max="2827" width="53" style="59" customWidth="1"/>
    <col min="2828" max="2828" width="3" style="59" customWidth="1"/>
    <col min="2829" max="2829" width="2.7109375" style="59" customWidth="1"/>
    <col min="2830" max="2830" width="10" style="59" customWidth="1"/>
    <col min="2831" max="2831" width="7.140625" style="59" customWidth="1"/>
    <col min="2832" max="2832" width="7.28515625" style="59" customWidth="1"/>
    <col min="2833" max="2833" width="7.42578125" style="59" customWidth="1"/>
    <col min="2834" max="2834" width="9.42578125" style="59" customWidth="1"/>
    <col min="2835" max="2835" width="8.42578125" style="59" customWidth="1"/>
    <col min="2836" max="2836" width="11.85546875" style="59" customWidth="1"/>
    <col min="2837" max="2837" width="13.7109375" style="59" customWidth="1"/>
    <col min="2838" max="2838" width="61.5703125" style="59" customWidth="1"/>
    <col min="2839" max="2839" width="13.28515625" style="59" customWidth="1"/>
    <col min="2840" max="3077" width="9.140625" style="59"/>
    <col min="3078" max="3078" width="1.7109375" style="59" customWidth="1"/>
    <col min="3079" max="3079" width="29" style="59" bestFit="1" customWidth="1"/>
    <col min="3080" max="3080" width="11.28515625" style="59" customWidth="1"/>
    <col min="3081" max="3081" width="10.140625" style="59" customWidth="1"/>
    <col min="3082" max="3082" width="10.42578125" style="59" customWidth="1"/>
    <col min="3083" max="3083" width="53" style="59" customWidth="1"/>
    <col min="3084" max="3084" width="3" style="59" customWidth="1"/>
    <col min="3085" max="3085" width="2.7109375" style="59" customWidth="1"/>
    <col min="3086" max="3086" width="10" style="59" customWidth="1"/>
    <col min="3087" max="3087" width="7.140625" style="59" customWidth="1"/>
    <col min="3088" max="3088" width="7.28515625" style="59" customWidth="1"/>
    <col min="3089" max="3089" width="7.42578125" style="59" customWidth="1"/>
    <col min="3090" max="3090" width="9.42578125" style="59" customWidth="1"/>
    <col min="3091" max="3091" width="8.42578125" style="59" customWidth="1"/>
    <col min="3092" max="3092" width="11.85546875" style="59" customWidth="1"/>
    <col min="3093" max="3093" width="13.7109375" style="59" customWidth="1"/>
    <col min="3094" max="3094" width="61.5703125" style="59" customWidth="1"/>
    <col min="3095" max="3095" width="13.28515625" style="59" customWidth="1"/>
    <col min="3096" max="3333" width="9.140625" style="59"/>
    <col min="3334" max="3334" width="1.7109375" style="59" customWidth="1"/>
    <col min="3335" max="3335" width="29" style="59" bestFit="1" customWidth="1"/>
    <col min="3336" max="3336" width="11.28515625" style="59" customWidth="1"/>
    <col min="3337" max="3337" width="10.140625" style="59" customWidth="1"/>
    <col min="3338" max="3338" width="10.42578125" style="59" customWidth="1"/>
    <col min="3339" max="3339" width="53" style="59" customWidth="1"/>
    <col min="3340" max="3340" width="3" style="59" customWidth="1"/>
    <col min="3341" max="3341" width="2.7109375" style="59" customWidth="1"/>
    <col min="3342" max="3342" width="10" style="59" customWidth="1"/>
    <col min="3343" max="3343" width="7.140625" style="59" customWidth="1"/>
    <col min="3344" max="3344" width="7.28515625" style="59" customWidth="1"/>
    <col min="3345" max="3345" width="7.42578125" style="59" customWidth="1"/>
    <col min="3346" max="3346" width="9.42578125" style="59" customWidth="1"/>
    <col min="3347" max="3347" width="8.42578125" style="59" customWidth="1"/>
    <col min="3348" max="3348" width="11.85546875" style="59" customWidth="1"/>
    <col min="3349" max="3349" width="13.7109375" style="59" customWidth="1"/>
    <col min="3350" max="3350" width="61.5703125" style="59" customWidth="1"/>
    <col min="3351" max="3351" width="13.28515625" style="59" customWidth="1"/>
    <col min="3352" max="3589" width="9.140625" style="59"/>
    <col min="3590" max="3590" width="1.7109375" style="59" customWidth="1"/>
    <col min="3591" max="3591" width="29" style="59" bestFit="1" customWidth="1"/>
    <col min="3592" max="3592" width="11.28515625" style="59" customWidth="1"/>
    <col min="3593" max="3593" width="10.140625" style="59" customWidth="1"/>
    <col min="3594" max="3594" width="10.42578125" style="59" customWidth="1"/>
    <col min="3595" max="3595" width="53" style="59" customWidth="1"/>
    <col min="3596" max="3596" width="3" style="59" customWidth="1"/>
    <col min="3597" max="3597" width="2.7109375" style="59" customWidth="1"/>
    <col min="3598" max="3598" width="10" style="59" customWidth="1"/>
    <col min="3599" max="3599" width="7.140625" style="59" customWidth="1"/>
    <col min="3600" max="3600" width="7.28515625" style="59" customWidth="1"/>
    <col min="3601" max="3601" width="7.42578125" style="59" customWidth="1"/>
    <col min="3602" max="3602" width="9.42578125" style="59" customWidth="1"/>
    <col min="3603" max="3603" width="8.42578125" style="59" customWidth="1"/>
    <col min="3604" max="3604" width="11.85546875" style="59" customWidth="1"/>
    <col min="3605" max="3605" width="13.7109375" style="59" customWidth="1"/>
    <col min="3606" max="3606" width="61.5703125" style="59" customWidth="1"/>
    <col min="3607" max="3607" width="13.28515625" style="59" customWidth="1"/>
    <col min="3608" max="3845" width="9.140625" style="59"/>
    <col min="3846" max="3846" width="1.7109375" style="59" customWidth="1"/>
    <col min="3847" max="3847" width="29" style="59" bestFit="1" customWidth="1"/>
    <col min="3848" max="3848" width="11.28515625" style="59" customWidth="1"/>
    <col min="3849" max="3849" width="10.140625" style="59" customWidth="1"/>
    <col min="3850" max="3850" width="10.42578125" style="59" customWidth="1"/>
    <col min="3851" max="3851" width="53" style="59" customWidth="1"/>
    <col min="3852" max="3852" width="3" style="59" customWidth="1"/>
    <col min="3853" max="3853" width="2.7109375" style="59" customWidth="1"/>
    <col min="3854" max="3854" width="10" style="59" customWidth="1"/>
    <col min="3855" max="3855" width="7.140625" style="59" customWidth="1"/>
    <col min="3856" max="3856" width="7.28515625" style="59" customWidth="1"/>
    <col min="3857" max="3857" width="7.42578125" style="59" customWidth="1"/>
    <col min="3858" max="3858" width="9.42578125" style="59" customWidth="1"/>
    <col min="3859" max="3859" width="8.42578125" style="59" customWidth="1"/>
    <col min="3860" max="3860" width="11.85546875" style="59" customWidth="1"/>
    <col min="3861" max="3861" width="13.7109375" style="59" customWidth="1"/>
    <col min="3862" max="3862" width="61.5703125" style="59" customWidth="1"/>
    <col min="3863" max="3863" width="13.28515625" style="59" customWidth="1"/>
    <col min="3864" max="4101" width="9.140625" style="59"/>
    <col min="4102" max="4102" width="1.7109375" style="59" customWidth="1"/>
    <col min="4103" max="4103" width="29" style="59" bestFit="1" customWidth="1"/>
    <col min="4104" max="4104" width="11.28515625" style="59" customWidth="1"/>
    <col min="4105" max="4105" width="10.140625" style="59" customWidth="1"/>
    <col min="4106" max="4106" width="10.42578125" style="59" customWidth="1"/>
    <col min="4107" max="4107" width="53" style="59" customWidth="1"/>
    <col min="4108" max="4108" width="3" style="59" customWidth="1"/>
    <col min="4109" max="4109" width="2.7109375" style="59" customWidth="1"/>
    <col min="4110" max="4110" width="10" style="59" customWidth="1"/>
    <col min="4111" max="4111" width="7.140625" style="59" customWidth="1"/>
    <col min="4112" max="4112" width="7.28515625" style="59" customWidth="1"/>
    <col min="4113" max="4113" width="7.42578125" style="59" customWidth="1"/>
    <col min="4114" max="4114" width="9.42578125" style="59" customWidth="1"/>
    <col min="4115" max="4115" width="8.42578125" style="59" customWidth="1"/>
    <col min="4116" max="4116" width="11.85546875" style="59" customWidth="1"/>
    <col min="4117" max="4117" width="13.7109375" style="59" customWidth="1"/>
    <col min="4118" max="4118" width="61.5703125" style="59" customWidth="1"/>
    <col min="4119" max="4119" width="13.28515625" style="59" customWidth="1"/>
    <col min="4120" max="4357" width="9.140625" style="59"/>
    <col min="4358" max="4358" width="1.7109375" style="59" customWidth="1"/>
    <col min="4359" max="4359" width="29" style="59" bestFit="1" customWidth="1"/>
    <col min="4360" max="4360" width="11.28515625" style="59" customWidth="1"/>
    <col min="4361" max="4361" width="10.140625" style="59" customWidth="1"/>
    <col min="4362" max="4362" width="10.42578125" style="59" customWidth="1"/>
    <col min="4363" max="4363" width="53" style="59" customWidth="1"/>
    <col min="4364" max="4364" width="3" style="59" customWidth="1"/>
    <col min="4365" max="4365" width="2.7109375" style="59" customWidth="1"/>
    <col min="4366" max="4366" width="10" style="59" customWidth="1"/>
    <col min="4367" max="4367" width="7.140625" style="59" customWidth="1"/>
    <col min="4368" max="4368" width="7.28515625" style="59" customWidth="1"/>
    <col min="4369" max="4369" width="7.42578125" style="59" customWidth="1"/>
    <col min="4370" max="4370" width="9.42578125" style="59" customWidth="1"/>
    <col min="4371" max="4371" width="8.42578125" style="59" customWidth="1"/>
    <col min="4372" max="4372" width="11.85546875" style="59" customWidth="1"/>
    <col min="4373" max="4373" width="13.7109375" style="59" customWidth="1"/>
    <col min="4374" max="4374" width="61.5703125" style="59" customWidth="1"/>
    <col min="4375" max="4375" width="13.28515625" style="59" customWidth="1"/>
    <col min="4376" max="4613" width="9.140625" style="59"/>
    <col min="4614" max="4614" width="1.7109375" style="59" customWidth="1"/>
    <col min="4615" max="4615" width="29" style="59" bestFit="1" customWidth="1"/>
    <col min="4616" max="4616" width="11.28515625" style="59" customWidth="1"/>
    <col min="4617" max="4617" width="10.140625" style="59" customWidth="1"/>
    <col min="4618" max="4618" width="10.42578125" style="59" customWidth="1"/>
    <col min="4619" max="4619" width="53" style="59" customWidth="1"/>
    <col min="4620" max="4620" width="3" style="59" customWidth="1"/>
    <col min="4621" max="4621" width="2.7109375" style="59" customWidth="1"/>
    <col min="4622" max="4622" width="10" style="59" customWidth="1"/>
    <col min="4623" max="4623" width="7.140625" style="59" customWidth="1"/>
    <col min="4624" max="4624" width="7.28515625" style="59" customWidth="1"/>
    <col min="4625" max="4625" width="7.42578125" style="59" customWidth="1"/>
    <col min="4626" max="4626" width="9.42578125" style="59" customWidth="1"/>
    <col min="4627" max="4627" width="8.42578125" style="59" customWidth="1"/>
    <col min="4628" max="4628" width="11.85546875" style="59" customWidth="1"/>
    <col min="4629" max="4629" width="13.7109375" style="59" customWidth="1"/>
    <col min="4630" max="4630" width="61.5703125" style="59" customWidth="1"/>
    <col min="4631" max="4631" width="13.28515625" style="59" customWidth="1"/>
    <col min="4632" max="4869" width="9.140625" style="59"/>
    <col min="4870" max="4870" width="1.7109375" style="59" customWidth="1"/>
    <col min="4871" max="4871" width="29" style="59" bestFit="1" customWidth="1"/>
    <col min="4872" max="4872" width="11.28515625" style="59" customWidth="1"/>
    <col min="4873" max="4873" width="10.140625" style="59" customWidth="1"/>
    <col min="4874" max="4874" width="10.42578125" style="59" customWidth="1"/>
    <col min="4875" max="4875" width="53" style="59" customWidth="1"/>
    <col min="4876" max="4876" width="3" style="59" customWidth="1"/>
    <col min="4877" max="4877" width="2.7109375" style="59" customWidth="1"/>
    <col min="4878" max="4878" width="10" style="59" customWidth="1"/>
    <col min="4879" max="4879" width="7.140625" style="59" customWidth="1"/>
    <col min="4880" max="4880" width="7.28515625" style="59" customWidth="1"/>
    <col min="4881" max="4881" width="7.42578125" style="59" customWidth="1"/>
    <col min="4882" max="4882" width="9.42578125" style="59" customWidth="1"/>
    <col min="4883" max="4883" width="8.42578125" style="59" customWidth="1"/>
    <col min="4884" max="4884" width="11.85546875" style="59" customWidth="1"/>
    <col min="4885" max="4885" width="13.7109375" style="59" customWidth="1"/>
    <col min="4886" max="4886" width="61.5703125" style="59" customWidth="1"/>
    <col min="4887" max="4887" width="13.28515625" style="59" customWidth="1"/>
    <col min="4888" max="5125" width="9.140625" style="59"/>
    <col min="5126" max="5126" width="1.7109375" style="59" customWidth="1"/>
    <col min="5127" max="5127" width="29" style="59" bestFit="1" customWidth="1"/>
    <col min="5128" max="5128" width="11.28515625" style="59" customWidth="1"/>
    <col min="5129" max="5129" width="10.140625" style="59" customWidth="1"/>
    <col min="5130" max="5130" width="10.42578125" style="59" customWidth="1"/>
    <col min="5131" max="5131" width="53" style="59" customWidth="1"/>
    <col min="5132" max="5132" width="3" style="59" customWidth="1"/>
    <col min="5133" max="5133" width="2.7109375" style="59" customWidth="1"/>
    <col min="5134" max="5134" width="10" style="59" customWidth="1"/>
    <col min="5135" max="5135" width="7.140625" style="59" customWidth="1"/>
    <col min="5136" max="5136" width="7.28515625" style="59" customWidth="1"/>
    <col min="5137" max="5137" width="7.42578125" style="59" customWidth="1"/>
    <col min="5138" max="5138" width="9.42578125" style="59" customWidth="1"/>
    <col min="5139" max="5139" width="8.42578125" style="59" customWidth="1"/>
    <col min="5140" max="5140" width="11.85546875" style="59" customWidth="1"/>
    <col min="5141" max="5141" width="13.7109375" style="59" customWidth="1"/>
    <col min="5142" max="5142" width="61.5703125" style="59" customWidth="1"/>
    <col min="5143" max="5143" width="13.28515625" style="59" customWidth="1"/>
    <col min="5144" max="5381" width="9.140625" style="59"/>
    <col min="5382" max="5382" width="1.7109375" style="59" customWidth="1"/>
    <col min="5383" max="5383" width="29" style="59" bestFit="1" customWidth="1"/>
    <col min="5384" max="5384" width="11.28515625" style="59" customWidth="1"/>
    <col min="5385" max="5385" width="10.140625" style="59" customWidth="1"/>
    <col min="5386" max="5386" width="10.42578125" style="59" customWidth="1"/>
    <col min="5387" max="5387" width="53" style="59" customWidth="1"/>
    <col min="5388" max="5388" width="3" style="59" customWidth="1"/>
    <col min="5389" max="5389" width="2.7109375" style="59" customWidth="1"/>
    <col min="5390" max="5390" width="10" style="59" customWidth="1"/>
    <col min="5391" max="5391" width="7.140625" style="59" customWidth="1"/>
    <col min="5392" max="5392" width="7.28515625" style="59" customWidth="1"/>
    <col min="5393" max="5393" width="7.42578125" style="59" customWidth="1"/>
    <col min="5394" max="5394" width="9.42578125" style="59" customWidth="1"/>
    <col min="5395" max="5395" width="8.42578125" style="59" customWidth="1"/>
    <col min="5396" max="5396" width="11.85546875" style="59" customWidth="1"/>
    <col min="5397" max="5397" width="13.7109375" style="59" customWidth="1"/>
    <col min="5398" max="5398" width="61.5703125" style="59" customWidth="1"/>
    <col min="5399" max="5399" width="13.28515625" style="59" customWidth="1"/>
    <col min="5400" max="5637" width="9.140625" style="59"/>
    <col min="5638" max="5638" width="1.7109375" style="59" customWidth="1"/>
    <col min="5639" max="5639" width="29" style="59" bestFit="1" customWidth="1"/>
    <col min="5640" max="5640" width="11.28515625" style="59" customWidth="1"/>
    <col min="5641" max="5641" width="10.140625" style="59" customWidth="1"/>
    <col min="5642" max="5642" width="10.42578125" style="59" customWidth="1"/>
    <col min="5643" max="5643" width="53" style="59" customWidth="1"/>
    <col min="5644" max="5644" width="3" style="59" customWidth="1"/>
    <col min="5645" max="5645" width="2.7109375" style="59" customWidth="1"/>
    <col min="5646" max="5646" width="10" style="59" customWidth="1"/>
    <col min="5647" max="5647" width="7.140625" style="59" customWidth="1"/>
    <col min="5648" max="5648" width="7.28515625" style="59" customWidth="1"/>
    <col min="5649" max="5649" width="7.42578125" style="59" customWidth="1"/>
    <col min="5650" max="5650" width="9.42578125" style="59" customWidth="1"/>
    <col min="5651" max="5651" width="8.42578125" style="59" customWidth="1"/>
    <col min="5652" max="5652" width="11.85546875" style="59" customWidth="1"/>
    <col min="5653" max="5653" width="13.7109375" style="59" customWidth="1"/>
    <col min="5654" max="5654" width="61.5703125" style="59" customWidth="1"/>
    <col min="5655" max="5655" width="13.28515625" style="59" customWidth="1"/>
    <col min="5656" max="5893" width="9.140625" style="59"/>
    <col min="5894" max="5894" width="1.7109375" style="59" customWidth="1"/>
    <col min="5895" max="5895" width="29" style="59" bestFit="1" customWidth="1"/>
    <col min="5896" max="5896" width="11.28515625" style="59" customWidth="1"/>
    <col min="5897" max="5897" width="10.140625" style="59" customWidth="1"/>
    <col min="5898" max="5898" width="10.42578125" style="59" customWidth="1"/>
    <col min="5899" max="5899" width="53" style="59" customWidth="1"/>
    <col min="5900" max="5900" width="3" style="59" customWidth="1"/>
    <col min="5901" max="5901" width="2.7109375" style="59" customWidth="1"/>
    <col min="5902" max="5902" width="10" style="59" customWidth="1"/>
    <col min="5903" max="5903" width="7.140625" style="59" customWidth="1"/>
    <col min="5904" max="5904" width="7.28515625" style="59" customWidth="1"/>
    <col min="5905" max="5905" width="7.42578125" style="59" customWidth="1"/>
    <col min="5906" max="5906" width="9.42578125" style="59" customWidth="1"/>
    <col min="5907" max="5907" width="8.42578125" style="59" customWidth="1"/>
    <col min="5908" max="5908" width="11.85546875" style="59" customWidth="1"/>
    <col min="5909" max="5909" width="13.7109375" style="59" customWidth="1"/>
    <col min="5910" max="5910" width="61.5703125" style="59" customWidth="1"/>
    <col min="5911" max="5911" width="13.28515625" style="59" customWidth="1"/>
    <col min="5912" max="6149" width="9.140625" style="59"/>
    <col min="6150" max="6150" width="1.7109375" style="59" customWidth="1"/>
    <col min="6151" max="6151" width="29" style="59" bestFit="1" customWidth="1"/>
    <col min="6152" max="6152" width="11.28515625" style="59" customWidth="1"/>
    <col min="6153" max="6153" width="10.140625" style="59" customWidth="1"/>
    <col min="6154" max="6154" width="10.42578125" style="59" customWidth="1"/>
    <col min="6155" max="6155" width="53" style="59" customWidth="1"/>
    <col min="6156" max="6156" width="3" style="59" customWidth="1"/>
    <col min="6157" max="6157" width="2.7109375" style="59" customWidth="1"/>
    <col min="6158" max="6158" width="10" style="59" customWidth="1"/>
    <col min="6159" max="6159" width="7.140625" style="59" customWidth="1"/>
    <col min="6160" max="6160" width="7.28515625" style="59" customWidth="1"/>
    <col min="6161" max="6161" width="7.42578125" style="59" customWidth="1"/>
    <col min="6162" max="6162" width="9.42578125" style="59" customWidth="1"/>
    <col min="6163" max="6163" width="8.42578125" style="59" customWidth="1"/>
    <col min="6164" max="6164" width="11.85546875" style="59" customWidth="1"/>
    <col min="6165" max="6165" width="13.7109375" style="59" customWidth="1"/>
    <col min="6166" max="6166" width="61.5703125" style="59" customWidth="1"/>
    <col min="6167" max="6167" width="13.28515625" style="59" customWidth="1"/>
    <col min="6168" max="6405" width="9.140625" style="59"/>
    <col min="6406" max="6406" width="1.7109375" style="59" customWidth="1"/>
    <col min="6407" max="6407" width="29" style="59" bestFit="1" customWidth="1"/>
    <col min="6408" max="6408" width="11.28515625" style="59" customWidth="1"/>
    <col min="6409" max="6409" width="10.140625" style="59" customWidth="1"/>
    <col min="6410" max="6410" width="10.42578125" style="59" customWidth="1"/>
    <col min="6411" max="6411" width="53" style="59" customWidth="1"/>
    <col min="6412" max="6412" width="3" style="59" customWidth="1"/>
    <col min="6413" max="6413" width="2.7109375" style="59" customWidth="1"/>
    <col min="6414" max="6414" width="10" style="59" customWidth="1"/>
    <col min="6415" max="6415" width="7.140625" style="59" customWidth="1"/>
    <col min="6416" max="6416" width="7.28515625" style="59" customWidth="1"/>
    <col min="6417" max="6417" width="7.42578125" style="59" customWidth="1"/>
    <col min="6418" max="6418" width="9.42578125" style="59" customWidth="1"/>
    <col min="6419" max="6419" width="8.42578125" style="59" customWidth="1"/>
    <col min="6420" max="6420" width="11.85546875" style="59" customWidth="1"/>
    <col min="6421" max="6421" width="13.7109375" style="59" customWidth="1"/>
    <col min="6422" max="6422" width="61.5703125" style="59" customWidth="1"/>
    <col min="6423" max="6423" width="13.28515625" style="59" customWidth="1"/>
    <col min="6424" max="6661" width="9.140625" style="59"/>
    <col min="6662" max="6662" width="1.7109375" style="59" customWidth="1"/>
    <col min="6663" max="6663" width="29" style="59" bestFit="1" customWidth="1"/>
    <col min="6664" max="6664" width="11.28515625" style="59" customWidth="1"/>
    <col min="6665" max="6665" width="10.140625" style="59" customWidth="1"/>
    <col min="6666" max="6666" width="10.42578125" style="59" customWidth="1"/>
    <col min="6667" max="6667" width="53" style="59" customWidth="1"/>
    <col min="6668" max="6668" width="3" style="59" customWidth="1"/>
    <col min="6669" max="6669" width="2.7109375" style="59" customWidth="1"/>
    <col min="6670" max="6670" width="10" style="59" customWidth="1"/>
    <col min="6671" max="6671" width="7.140625" style="59" customWidth="1"/>
    <col min="6672" max="6672" width="7.28515625" style="59" customWidth="1"/>
    <col min="6673" max="6673" width="7.42578125" style="59" customWidth="1"/>
    <col min="6674" max="6674" width="9.42578125" style="59" customWidth="1"/>
    <col min="6675" max="6675" width="8.42578125" style="59" customWidth="1"/>
    <col min="6676" max="6676" width="11.85546875" style="59" customWidth="1"/>
    <col min="6677" max="6677" width="13.7109375" style="59" customWidth="1"/>
    <col min="6678" max="6678" width="61.5703125" style="59" customWidth="1"/>
    <col min="6679" max="6679" width="13.28515625" style="59" customWidth="1"/>
    <col min="6680" max="6917" width="9.140625" style="59"/>
    <col min="6918" max="6918" width="1.7109375" style="59" customWidth="1"/>
    <col min="6919" max="6919" width="29" style="59" bestFit="1" customWidth="1"/>
    <col min="6920" max="6920" width="11.28515625" style="59" customWidth="1"/>
    <col min="6921" max="6921" width="10.140625" style="59" customWidth="1"/>
    <col min="6922" max="6922" width="10.42578125" style="59" customWidth="1"/>
    <col min="6923" max="6923" width="53" style="59" customWidth="1"/>
    <col min="6924" max="6924" width="3" style="59" customWidth="1"/>
    <col min="6925" max="6925" width="2.7109375" style="59" customWidth="1"/>
    <col min="6926" max="6926" width="10" style="59" customWidth="1"/>
    <col min="6927" max="6927" width="7.140625" style="59" customWidth="1"/>
    <col min="6928" max="6928" width="7.28515625" style="59" customWidth="1"/>
    <col min="6929" max="6929" width="7.42578125" style="59" customWidth="1"/>
    <col min="6930" max="6930" width="9.42578125" style="59" customWidth="1"/>
    <col min="6931" max="6931" width="8.42578125" style="59" customWidth="1"/>
    <col min="6932" max="6932" width="11.85546875" style="59" customWidth="1"/>
    <col min="6933" max="6933" width="13.7109375" style="59" customWidth="1"/>
    <col min="6934" max="6934" width="61.5703125" style="59" customWidth="1"/>
    <col min="6935" max="6935" width="13.28515625" style="59" customWidth="1"/>
    <col min="6936" max="7173" width="9.140625" style="59"/>
    <col min="7174" max="7174" width="1.7109375" style="59" customWidth="1"/>
    <col min="7175" max="7175" width="29" style="59" bestFit="1" customWidth="1"/>
    <col min="7176" max="7176" width="11.28515625" style="59" customWidth="1"/>
    <col min="7177" max="7177" width="10.140625" style="59" customWidth="1"/>
    <col min="7178" max="7178" width="10.42578125" style="59" customWidth="1"/>
    <col min="7179" max="7179" width="53" style="59" customWidth="1"/>
    <col min="7180" max="7180" width="3" style="59" customWidth="1"/>
    <col min="7181" max="7181" width="2.7109375" style="59" customWidth="1"/>
    <col min="7182" max="7182" width="10" style="59" customWidth="1"/>
    <col min="7183" max="7183" width="7.140625" style="59" customWidth="1"/>
    <col min="7184" max="7184" width="7.28515625" style="59" customWidth="1"/>
    <col min="7185" max="7185" width="7.42578125" style="59" customWidth="1"/>
    <col min="7186" max="7186" width="9.42578125" style="59" customWidth="1"/>
    <col min="7187" max="7187" width="8.42578125" style="59" customWidth="1"/>
    <col min="7188" max="7188" width="11.85546875" style="59" customWidth="1"/>
    <col min="7189" max="7189" width="13.7109375" style="59" customWidth="1"/>
    <col min="7190" max="7190" width="61.5703125" style="59" customWidth="1"/>
    <col min="7191" max="7191" width="13.28515625" style="59" customWidth="1"/>
    <col min="7192" max="7429" width="9.140625" style="59"/>
    <col min="7430" max="7430" width="1.7109375" style="59" customWidth="1"/>
    <col min="7431" max="7431" width="29" style="59" bestFit="1" customWidth="1"/>
    <col min="7432" max="7432" width="11.28515625" style="59" customWidth="1"/>
    <col min="7433" max="7433" width="10.140625" style="59" customWidth="1"/>
    <col min="7434" max="7434" width="10.42578125" style="59" customWidth="1"/>
    <col min="7435" max="7435" width="53" style="59" customWidth="1"/>
    <col min="7436" max="7436" width="3" style="59" customWidth="1"/>
    <col min="7437" max="7437" width="2.7109375" style="59" customWidth="1"/>
    <col min="7438" max="7438" width="10" style="59" customWidth="1"/>
    <col min="7439" max="7439" width="7.140625" style="59" customWidth="1"/>
    <col min="7440" max="7440" width="7.28515625" style="59" customWidth="1"/>
    <col min="7441" max="7441" width="7.42578125" style="59" customWidth="1"/>
    <col min="7442" max="7442" width="9.42578125" style="59" customWidth="1"/>
    <col min="7443" max="7443" width="8.42578125" style="59" customWidth="1"/>
    <col min="7444" max="7444" width="11.85546875" style="59" customWidth="1"/>
    <col min="7445" max="7445" width="13.7109375" style="59" customWidth="1"/>
    <col min="7446" max="7446" width="61.5703125" style="59" customWidth="1"/>
    <col min="7447" max="7447" width="13.28515625" style="59" customWidth="1"/>
    <col min="7448" max="7685" width="9.140625" style="59"/>
    <col min="7686" max="7686" width="1.7109375" style="59" customWidth="1"/>
    <col min="7687" max="7687" width="29" style="59" bestFit="1" customWidth="1"/>
    <col min="7688" max="7688" width="11.28515625" style="59" customWidth="1"/>
    <col min="7689" max="7689" width="10.140625" style="59" customWidth="1"/>
    <col min="7690" max="7690" width="10.42578125" style="59" customWidth="1"/>
    <col min="7691" max="7691" width="53" style="59" customWidth="1"/>
    <col min="7692" max="7692" width="3" style="59" customWidth="1"/>
    <col min="7693" max="7693" width="2.7109375" style="59" customWidth="1"/>
    <col min="7694" max="7694" width="10" style="59" customWidth="1"/>
    <col min="7695" max="7695" width="7.140625" style="59" customWidth="1"/>
    <col min="7696" max="7696" width="7.28515625" style="59" customWidth="1"/>
    <col min="7697" max="7697" width="7.42578125" style="59" customWidth="1"/>
    <col min="7698" max="7698" width="9.42578125" style="59" customWidth="1"/>
    <col min="7699" max="7699" width="8.42578125" style="59" customWidth="1"/>
    <col min="7700" max="7700" width="11.85546875" style="59" customWidth="1"/>
    <col min="7701" max="7701" width="13.7109375" style="59" customWidth="1"/>
    <col min="7702" max="7702" width="61.5703125" style="59" customWidth="1"/>
    <col min="7703" max="7703" width="13.28515625" style="59" customWidth="1"/>
    <col min="7704" max="7941" width="9.140625" style="59"/>
    <col min="7942" max="7942" width="1.7109375" style="59" customWidth="1"/>
    <col min="7943" max="7943" width="29" style="59" bestFit="1" customWidth="1"/>
    <col min="7944" max="7944" width="11.28515625" style="59" customWidth="1"/>
    <col min="7945" max="7945" width="10.140625" style="59" customWidth="1"/>
    <col min="7946" max="7946" width="10.42578125" style="59" customWidth="1"/>
    <col min="7947" max="7947" width="53" style="59" customWidth="1"/>
    <col min="7948" max="7948" width="3" style="59" customWidth="1"/>
    <col min="7949" max="7949" width="2.7109375" style="59" customWidth="1"/>
    <col min="7950" max="7950" width="10" style="59" customWidth="1"/>
    <col min="7951" max="7951" width="7.140625" style="59" customWidth="1"/>
    <col min="7952" max="7952" width="7.28515625" style="59" customWidth="1"/>
    <col min="7953" max="7953" width="7.42578125" style="59" customWidth="1"/>
    <col min="7954" max="7954" width="9.42578125" style="59" customWidth="1"/>
    <col min="7955" max="7955" width="8.42578125" style="59" customWidth="1"/>
    <col min="7956" max="7956" width="11.85546875" style="59" customWidth="1"/>
    <col min="7957" max="7957" width="13.7109375" style="59" customWidth="1"/>
    <col min="7958" max="7958" width="61.5703125" style="59" customWidth="1"/>
    <col min="7959" max="7959" width="13.28515625" style="59" customWidth="1"/>
    <col min="7960" max="8197" width="9.140625" style="59"/>
    <col min="8198" max="8198" width="1.7109375" style="59" customWidth="1"/>
    <col min="8199" max="8199" width="29" style="59" bestFit="1" customWidth="1"/>
    <col min="8200" max="8200" width="11.28515625" style="59" customWidth="1"/>
    <col min="8201" max="8201" width="10.140625" style="59" customWidth="1"/>
    <col min="8202" max="8202" width="10.42578125" style="59" customWidth="1"/>
    <col min="8203" max="8203" width="53" style="59" customWidth="1"/>
    <col min="8204" max="8204" width="3" style="59" customWidth="1"/>
    <col min="8205" max="8205" width="2.7109375" style="59" customWidth="1"/>
    <col min="8206" max="8206" width="10" style="59" customWidth="1"/>
    <col min="8207" max="8207" width="7.140625" style="59" customWidth="1"/>
    <col min="8208" max="8208" width="7.28515625" style="59" customWidth="1"/>
    <col min="8209" max="8209" width="7.42578125" style="59" customWidth="1"/>
    <col min="8210" max="8210" width="9.42578125" style="59" customWidth="1"/>
    <col min="8211" max="8211" width="8.42578125" style="59" customWidth="1"/>
    <col min="8212" max="8212" width="11.85546875" style="59" customWidth="1"/>
    <col min="8213" max="8213" width="13.7109375" style="59" customWidth="1"/>
    <col min="8214" max="8214" width="61.5703125" style="59" customWidth="1"/>
    <col min="8215" max="8215" width="13.28515625" style="59" customWidth="1"/>
    <col min="8216" max="8453" width="9.140625" style="59"/>
    <col min="8454" max="8454" width="1.7109375" style="59" customWidth="1"/>
    <col min="8455" max="8455" width="29" style="59" bestFit="1" customWidth="1"/>
    <col min="8456" max="8456" width="11.28515625" style="59" customWidth="1"/>
    <col min="8457" max="8457" width="10.140625" style="59" customWidth="1"/>
    <col min="8458" max="8458" width="10.42578125" style="59" customWidth="1"/>
    <col min="8459" max="8459" width="53" style="59" customWidth="1"/>
    <col min="8460" max="8460" width="3" style="59" customWidth="1"/>
    <col min="8461" max="8461" width="2.7109375" style="59" customWidth="1"/>
    <col min="8462" max="8462" width="10" style="59" customWidth="1"/>
    <col min="8463" max="8463" width="7.140625" style="59" customWidth="1"/>
    <col min="8464" max="8464" width="7.28515625" style="59" customWidth="1"/>
    <col min="8465" max="8465" width="7.42578125" style="59" customWidth="1"/>
    <col min="8466" max="8466" width="9.42578125" style="59" customWidth="1"/>
    <col min="8467" max="8467" width="8.42578125" style="59" customWidth="1"/>
    <col min="8468" max="8468" width="11.85546875" style="59" customWidth="1"/>
    <col min="8469" max="8469" width="13.7109375" style="59" customWidth="1"/>
    <col min="8470" max="8470" width="61.5703125" style="59" customWidth="1"/>
    <col min="8471" max="8471" width="13.28515625" style="59" customWidth="1"/>
    <col min="8472" max="8709" width="9.140625" style="59"/>
    <col min="8710" max="8710" width="1.7109375" style="59" customWidth="1"/>
    <col min="8711" max="8711" width="29" style="59" bestFit="1" customWidth="1"/>
    <col min="8712" max="8712" width="11.28515625" style="59" customWidth="1"/>
    <col min="8713" max="8713" width="10.140625" style="59" customWidth="1"/>
    <col min="8714" max="8714" width="10.42578125" style="59" customWidth="1"/>
    <col min="8715" max="8715" width="53" style="59" customWidth="1"/>
    <col min="8716" max="8716" width="3" style="59" customWidth="1"/>
    <col min="8717" max="8717" width="2.7109375" style="59" customWidth="1"/>
    <col min="8718" max="8718" width="10" style="59" customWidth="1"/>
    <col min="8719" max="8719" width="7.140625" style="59" customWidth="1"/>
    <col min="8720" max="8720" width="7.28515625" style="59" customWidth="1"/>
    <col min="8721" max="8721" width="7.42578125" style="59" customWidth="1"/>
    <col min="8722" max="8722" width="9.42578125" style="59" customWidth="1"/>
    <col min="8723" max="8723" width="8.42578125" style="59" customWidth="1"/>
    <col min="8724" max="8724" width="11.85546875" style="59" customWidth="1"/>
    <col min="8725" max="8725" width="13.7109375" style="59" customWidth="1"/>
    <col min="8726" max="8726" width="61.5703125" style="59" customWidth="1"/>
    <col min="8727" max="8727" width="13.28515625" style="59" customWidth="1"/>
    <col min="8728" max="8965" width="9.140625" style="59"/>
    <col min="8966" max="8966" width="1.7109375" style="59" customWidth="1"/>
    <col min="8967" max="8967" width="29" style="59" bestFit="1" customWidth="1"/>
    <col min="8968" max="8968" width="11.28515625" style="59" customWidth="1"/>
    <col min="8969" max="8969" width="10.140625" style="59" customWidth="1"/>
    <col min="8970" max="8970" width="10.42578125" style="59" customWidth="1"/>
    <col min="8971" max="8971" width="53" style="59" customWidth="1"/>
    <col min="8972" max="8972" width="3" style="59" customWidth="1"/>
    <col min="8973" max="8973" width="2.7109375" style="59" customWidth="1"/>
    <col min="8974" max="8974" width="10" style="59" customWidth="1"/>
    <col min="8975" max="8975" width="7.140625" style="59" customWidth="1"/>
    <col min="8976" max="8976" width="7.28515625" style="59" customWidth="1"/>
    <col min="8977" max="8977" width="7.42578125" style="59" customWidth="1"/>
    <col min="8978" max="8978" width="9.42578125" style="59" customWidth="1"/>
    <col min="8979" max="8979" width="8.42578125" style="59" customWidth="1"/>
    <col min="8980" max="8980" width="11.85546875" style="59" customWidth="1"/>
    <col min="8981" max="8981" width="13.7109375" style="59" customWidth="1"/>
    <col min="8982" max="8982" width="61.5703125" style="59" customWidth="1"/>
    <col min="8983" max="8983" width="13.28515625" style="59" customWidth="1"/>
    <col min="8984" max="9221" width="9.140625" style="59"/>
    <col min="9222" max="9222" width="1.7109375" style="59" customWidth="1"/>
    <col min="9223" max="9223" width="29" style="59" bestFit="1" customWidth="1"/>
    <col min="9224" max="9224" width="11.28515625" style="59" customWidth="1"/>
    <col min="9225" max="9225" width="10.140625" style="59" customWidth="1"/>
    <col min="9226" max="9226" width="10.42578125" style="59" customWidth="1"/>
    <col min="9227" max="9227" width="53" style="59" customWidth="1"/>
    <col min="9228" max="9228" width="3" style="59" customWidth="1"/>
    <col min="9229" max="9229" width="2.7109375" style="59" customWidth="1"/>
    <col min="9230" max="9230" width="10" style="59" customWidth="1"/>
    <col min="9231" max="9231" width="7.140625" style="59" customWidth="1"/>
    <col min="9232" max="9232" width="7.28515625" style="59" customWidth="1"/>
    <col min="9233" max="9233" width="7.42578125" style="59" customWidth="1"/>
    <col min="9234" max="9234" width="9.42578125" style="59" customWidth="1"/>
    <col min="9235" max="9235" width="8.42578125" style="59" customWidth="1"/>
    <col min="9236" max="9236" width="11.85546875" style="59" customWidth="1"/>
    <col min="9237" max="9237" width="13.7109375" style="59" customWidth="1"/>
    <col min="9238" max="9238" width="61.5703125" style="59" customWidth="1"/>
    <col min="9239" max="9239" width="13.28515625" style="59" customWidth="1"/>
    <col min="9240" max="9477" width="9.140625" style="59"/>
    <col min="9478" max="9478" width="1.7109375" style="59" customWidth="1"/>
    <col min="9479" max="9479" width="29" style="59" bestFit="1" customWidth="1"/>
    <col min="9480" max="9480" width="11.28515625" style="59" customWidth="1"/>
    <col min="9481" max="9481" width="10.140625" style="59" customWidth="1"/>
    <col min="9482" max="9482" width="10.42578125" style="59" customWidth="1"/>
    <col min="9483" max="9483" width="53" style="59" customWidth="1"/>
    <col min="9484" max="9484" width="3" style="59" customWidth="1"/>
    <col min="9485" max="9485" width="2.7109375" style="59" customWidth="1"/>
    <col min="9486" max="9486" width="10" style="59" customWidth="1"/>
    <col min="9487" max="9487" width="7.140625" style="59" customWidth="1"/>
    <col min="9488" max="9488" width="7.28515625" style="59" customWidth="1"/>
    <col min="9489" max="9489" width="7.42578125" style="59" customWidth="1"/>
    <col min="9490" max="9490" width="9.42578125" style="59" customWidth="1"/>
    <col min="9491" max="9491" width="8.42578125" style="59" customWidth="1"/>
    <col min="9492" max="9492" width="11.85546875" style="59" customWidth="1"/>
    <col min="9493" max="9493" width="13.7109375" style="59" customWidth="1"/>
    <col min="9494" max="9494" width="61.5703125" style="59" customWidth="1"/>
    <col min="9495" max="9495" width="13.28515625" style="59" customWidth="1"/>
    <col min="9496" max="9733" width="9.140625" style="59"/>
    <col min="9734" max="9734" width="1.7109375" style="59" customWidth="1"/>
    <col min="9735" max="9735" width="29" style="59" bestFit="1" customWidth="1"/>
    <col min="9736" max="9736" width="11.28515625" style="59" customWidth="1"/>
    <col min="9737" max="9737" width="10.140625" style="59" customWidth="1"/>
    <col min="9738" max="9738" width="10.42578125" style="59" customWidth="1"/>
    <col min="9739" max="9739" width="53" style="59" customWidth="1"/>
    <col min="9740" max="9740" width="3" style="59" customWidth="1"/>
    <col min="9741" max="9741" width="2.7109375" style="59" customWidth="1"/>
    <col min="9742" max="9742" width="10" style="59" customWidth="1"/>
    <col min="9743" max="9743" width="7.140625" style="59" customWidth="1"/>
    <col min="9744" max="9744" width="7.28515625" style="59" customWidth="1"/>
    <col min="9745" max="9745" width="7.42578125" style="59" customWidth="1"/>
    <col min="9746" max="9746" width="9.42578125" style="59" customWidth="1"/>
    <col min="9747" max="9747" width="8.42578125" style="59" customWidth="1"/>
    <col min="9748" max="9748" width="11.85546875" style="59" customWidth="1"/>
    <col min="9749" max="9749" width="13.7109375" style="59" customWidth="1"/>
    <col min="9750" max="9750" width="61.5703125" style="59" customWidth="1"/>
    <col min="9751" max="9751" width="13.28515625" style="59" customWidth="1"/>
    <col min="9752" max="9989" width="9.140625" style="59"/>
    <col min="9990" max="9990" width="1.7109375" style="59" customWidth="1"/>
    <col min="9991" max="9991" width="29" style="59" bestFit="1" customWidth="1"/>
    <col min="9992" max="9992" width="11.28515625" style="59" customWidth="1"/>
    <col min="9993" max="9993" width="10.140625" style="59" customWidth="1"/>
    <col min="9994" max="9994" width="10.42578125" style="59" customWidth="1"/>
    <col min="9995" max="9995" width="53" style="59" customWidth="1"/>
    <col min="9996" max="9996" width="3" style="59" customWidth="1"/>
    <col min="9997" max="9997" width="2.7109375" style="59" customWidth="1"/>
    <col min="9998" max="9998" width="10" style="59" customWidth="1"/>
    <col min="9999" max="9999" width="7.140625" style="59" customWidth="1"/>
    <col min="10000" max="10000" width="7.28515625" style="59" customWidth="1"/>
    <col min="10001" max="10001" width="7.42578125" style="59" customWidth="1"/>
    <col min="10002" max="10002" width="9.42578125" style="59" customWidth="1"/>
    <col min="10003" max="10003" width="8.42578125" style="59" customWidth="1"/>
    <col min="10004" max="10004" width="11.85546875" style="59" customWidth="1"/>
    <col min="10005" max="10005" width="13.7109375" style="59" customWidth="1"/>
    <col min="10006" max="10006" width="61.5703125" style="59" customWidth="1"/>
    <col min="10007" max="10007" width="13.28515625" style="59" customWidth="1"/>
    <col min="10008" max="10245" width="9.140625" style="59"/>
    <col min="10246" max="10246" width="1.7109375" style="59" customWidth="1"/>
    <col min="10247" max="10247" width="29" style="59" bestFit="1" customWidth="1"/>
    <col min="10248" max="10248" width="11.28515625" style="59" customWidth="1"/>
    <col min="10249" max="10249" width="10.140625" style="59" customWidth="1"/>
    <col min="10250" max="10250" width="10.42578125" style="59" customWidth="1"/>
    <col min="10251" max="10251" width="53" style="59" customWidth="1"/>
    <col min="10252" max="10252" width="3" style="59" customWidth="1"/>
    <col min="10253" max="10253" width="2.7109375" style="59" customWidth="1"/>
    <col min="10254" max="10254" width="10" style="59" customWidth="1"/>
    <col min="10255" max="10255" width="7.140625" style="59" customWidth="1"/>
    <col min="10256" max="10256" width="7.28515625" style="59" customWidth="1"/>
    <col min="10257" max="10257" width="7.42578125" style="59" customWidth="1"/>
    <col min="10258" max="10258" width="9.42578125" style="59" customWidth="1"/>
    <col min="10259" max="10259" width="8.42578125" style="59" customWidth="1"/>
    <col min="10260" max="10260" width="11.85546875" style="59" customWidth="1"/>
    <col min="10261" max="10261" width="13.7109375" style="59" customWidth="1"/>
    <col min="10262" max="10262" width="61.5703125" style="59" customWidth="1"/>
    <col min="10263" max="10263" width="13.28515625" style="59" customWidth="1"/>
    <col min="10264" max="10501" width="9.140625" style="59"/>
    <col min="10502" max="10502" width="1.7109375" style="59" customWidth="1"/>
    <col min="10503" max="10503" width="29" style="59" bestFit="1" customWidth="1"/>
    <col min="10504" max="10504" width="11.28515625" style="59" customWidth="1"/>
    <col min="10505" max="10505" width="10.140625" style="59" customWidth="1"/>
    <col min="10506" max="10506" width="10.42578125" style="59" customWidth="1"/>
    <col min="10507" max="10507" width="53" style="59" customWidth="1"/>
    <col min="10508" max="10508" width="3" style="59" customWidth="1"/>
    <col min="10509" max="10509" width="2.7109375" style="59" customWidth="1"/>
    <col min="10510" max="10510" width="10" style="59" customWidth="1"/>
    <col min="10511" max="10511" width="7.140625" style="59" customWidth="1"/>
    <col min="10512" max="10512" width="7.28515625" style="59" customWidth="1"/>
    <col min="10513" max="10513" width="7.42578125" style="59" customWidth="1"/>
    <col min="10514" max="10514" width="9.42578125" style="59" customWidth="1"/>
    <col min="10515" max="10515" width="8.42578125" style="59" customWidth="1"/>
    <col min="10516" max="10516" width="11.85546875" style="59" customWidth="1"/>
    <col min="10517" max="10517" width="13.7109375" style="59" customWidth="1"/>
    <col min="10518" max="10518" width="61.5703125" style="59" customWidth="1"/>
    <col min="10519" max="10519" width="13.28515625" style="59" customWidth="1"/>
    <col min="10520" max="10757" width="9.140625" style="59"/>
    <col min="10758" max="10758" width="1.7109375" style="59" customWidth="1"/>
    <col min="10759" max="10759" width="29" style="59" bestFit="1" customWidth="1"/>
    <col min="10760" max="10760" width="11.28515625" style="59" customWidth="1"/>
    <col min="10761" max="10761" width="10.140625" style="59" customWidth="1"/>
    <col min="10762" max="10762" width="10.42578125" style="59" customWidth="1"/>
    <col min="10763" max="10763" width="53" style="59" customWidth="1"/>
    <col min="10764" max="10764" width="3" style="59" customWidth="1"/>
    <col min="10765" max="10765" width="2.7109375" style="59" customWidth="1"/>
    <col min="10766" max="10766" width="10" style="59" customWidth="1"/>
    <col min="10767" max="10767" width="7.140625" style="59" customWidth="1"/>
    <col min="10768" max="10768" width="7.28515625" style="59" customWidth="1"/>
    <col min="10769" max="10769" width="7.42578125" style="59" customWidth="1"/>
    <col min="10770" max="10770" width="9.42578125" style="59" customWidth="1"/>
    <col min="10771" max="10771" width="8.42578125" style="59" customWidth="1"/>
    <col min="10772" max="10772" width="11.85546875" style="59" customWidth="1"/>
    <col min="10773" max="10773" width="13.7109375" style="59" customWidth="1"/>
    <col min="10774" max="10774" width="61.5703125" style="59" customWidth="1"/>
    <col min="10775" max="10775" width="13.28515625" style="59" customWidth="1"/>
    <col min="10776" max="11013" width="9.140625" style="59"/>
    <col min="11014" max="11014" width="1.7109375" style="59" customWidth="1"/>
    <col min="11015" max="11015" width="29" style="59" bestFit="1" customWidth="1"/>
    <col min="11016" max="11016" width="11.28515625" style="59" customWidth="1"/>
    <col min="11017" max="11017" width="10.140625" style="59" customWidth="1"/>
    <col min="11018" max="11018" width="10.42578125" style="59" customWidth="1"/>
    <col min="11019" max="11019" width="53" style="59" customWidth="1"/>
    <col min="11020" max="11020" width="3" style="59" customWidth="1"/>
    <col min="11021" max="11021" width="2.7109375" style="59" customWidth="1"/>
    <col min="11022" max="11022" width="10" style="59" customWidth="1"/>
    <col min="11023" max="11023" width="7.140625" style="59" customWidth="1"/>
    <col min="11024" max="11024" width="7.28515625" style="59" customWidth="1"/>
    <col min="11025" max="11025" width="7.42578125" style="59" customWidth="1"/>
    <col min="11026" max="11026" width="9.42578125" style="59" customWidth="1"/>
    <col min="11027" max="11027" width="8.42578125" style="59" customWidth="1"/>
    <col min="11028" max="11028" width="11.85546875" style="59" customWidth="1"/>
    <col min="11029" max="11029" width="13.7109375" style="59" customWidth="1"/>
    <col min="11030" max="11030" width="61.5703125" style="59" customWidth="1"/>
    <col min="11031" max="11031" width="13.28515625" style="59" customWidth="1"/>
    <col min="11032" max="11269" width="9.140625" style="59"/>
    <col min="11270" max="11270" width="1.7109375" style="59" customWidth="1"/>
    <col min="11271" max="11271" width="29" style="59" bestFit="1" customWidth="1"/>
    <col min="11272" max="11272" width="11.28515625" style="59" customWidth="1"/>
    <col min="11273" max="11273" width="10.140625" style="59" customWidth="1"/>
    <col min="11274" max="11274" width="10.42578125" style="59" customWidth="1"/>
    <col min="11275" max="11275" width="53" style="59" customWidth="1"/>
    <col min="11276" max="11276" width="3" style="59" customWidth="1"/>
    <col min="11277" max="11277" width="2.7109375" style="59" customWidth="1"/>
    <col min="11278" max="11278" width="10" style="59" customWidth="1"/>
    <col min="11279" max="11279" width="7.140625" style="59" customWidth="1"/>
    <col min="11280" max="11280" width="7.28515625" style="59" customWidth="1"/>
    <col min="11281" max="11281" width="7.42578125" style="59" customWidth="1"/>
    <col min="11282" max="11282" width="9.42578125" style="59" customWidth="1"/>
    <col min="11283" max="11283" width="8.42578125" style="59" customWidth="1"/>
    <col min="11284" max="11284" width="11.85546875" style="59" customWidth="1"/>
    <col min="11285" max="11285" width="13.7109375" style="59" customWidth="1"/>
    <col min="11286" max="11286" width="61.5703125" style="59" customWidth="1"/>
    <col min="11287" max="11287" width="13.28515625" style="59" customWidth="1"/>
    <col min="11288" max="11525" width="9.140625" style="59"/>
    <col min="11526" max="11526" width="1.7109375" style="59" customWidth="1"/>
    <col min="11527" max="11527" width="29" style="59" bestFit="1" customWidth="1"/>
    <col min="11528" max="11528" width="11.28515625" style="59" customWidth="1"/>
    <col min="11529" max="11529" width="10.140625" style="59" customWidth="1"/>
    <col min="11530" max="11530" width="10.42578125" style="59" customWidth="1"/>
    <col min="11531" max="11531" width="53" style="59" customWidth="1"/>
    <col min="11532" max="11532" width="3" style="59" customWidth="1"/>
    <col min="11533" max="11533" width="2.7109375" style="59" customWidth="1"/>
    <col min="11534" max="11534" width="10" style="59" customWidth="1"/>
    <col min="11535" max="11535" width="7.140625" style="59" customWidth="1"/>
    <col min="11536" max="11536" width="7.28515625" style="59" customWidth="1"/>
    <col min="11537" max="11537" width="7.42578125" style="59" customWidth="1"/>
    <col min="11538" max="11538" width="9.42578125" style="59" customWidth="1"/>
    <col min="11539" max="11539" width="8.42578125" style="59" customWidth="1"/>
    <col min="11540" max="11540" width="11.85546875" style="59" customWidth="1"/>
    <col min="11541" max="11541" width="13.7109375" style="59" customWidth="1"/>
    <col min="11542" max="11542" width="61.5703125" style="59" customWidth="1"/>
    <col min="11543" max="11543" width="13.28515625" style="59" customWidth="1"/>
    <col min="11544" max="11781" width="9.140625" style="59"/>
    <col min="11782" max="11782" width="1.7109375" style="59" customWidth="1"/>
    <col min="11783" max="11783" width="29" style="59" bestFit="1" customWidth="1"/>
    <col min="11784" max="11784" width="11.28515625" style="59" customWidth="1"/>
    <col min="11785" max="11785" width="10.140625" style="59" customWidth="1"/>
    <col min="11786" max="11786" width="10.42578125" style="59" customWidth="1"/>
    <col min="11787" max="11787" width="53" style="59" customWidth="1"/>
    <col min="11788" max="11788" width="3" style="59" customWidth="1"/>
    <col min="11789" max="11789" width="2.7109375" style="59" customWidth="1"/>
    <col min="11790" max="11790" width="10" style="59" customWidth="1"/>
    <col min="11791" max="11791" width="7.140625" style="59" customWidth="1"/>
    <col min="11792" max="11792" width="7.28515625" style="59" customWidth="1"/>
    <col min="11793" max="11793" width="7.42578125" style="59" customWidth="1"/>
    <col min="11794" max="11794" width="9.42578125" style="59" customWidth="1"/>
    <col min="11795" max="11795" width="8.42578125" style="59" customWidth="1"/>
    <col min="11796" max="11796" width="11.85546875" style="59" customWidth="1"/>
    <col min="11797" max="11797" width="13.7109375" style="59" customWidth="1"/>
    <col min="11798" max="11798" width="61.5703125" style="59" customWidth="1"/>
    <col min="11799" max="11799" width="13.28515625" style="59" customWidth="1"/>
    <col min="11800" max="12037" width="9.140625" style="59"/>
    <col min="12038" max="12038" width="1.7109375" style="59" customWidth="1"/>
    <col min="12039" max="12039" width="29" style="59" bestFit="1" customWidth="1"/>
    <col min="12040" max="12040" width="11.28515625" style="59" customWidth="1"/>
    <col min="12041" max="12041" width="10.140625" style="59" customWidth="1"/>
    <col min="12042" max="12042" width="10.42578125" style="59" customWidth="1"/>
    <col min="12043" max="12043" width="53" style="59" customWidth="1"/>
    <col min="12044" max="12044" width="3" style="59" customWidth="1"/>
    <col min="12045" max="12045" width="2.7109375" style="59" customWidth="1"/>
    <col min="12046" max="12046" width="10" style="59" customWidth="1"/>
    <col min="12047" max="12047" width="7.140625" style="59" customWidth="1"/>
    <col min="12048" max="12048" width="7.28515625" style="59" customWidth="1"/>
    <col min="12049" max="12049" width="7.42578125" style="59" customWidth="1"/>
    <col min="12050" max="12050" width="9.42578125" style="59" customWidth="1"/>
    <col min="12051" max="12051" width="8.42578125" style="59" customWidth="1"/>
    <col min="12052" max="12052" width="11.85546875" style="59" customWidth="1"/>
    <col min="12053" max="12053" width="13.7109375" style="59" customWidth="1"/>
    <col min="12054" max="12054" width="61.5703125" style="59" customWidth="1"/>
    <col min="12055" max="12055" width="13.28515625" style="59" customWidth="1"/>
    <col min="12056" max="12293" width="9.140625" style="59"/>
    <col min="12294" max="12294" width="1.7109375" style="59" customWidth="1"/>
    <col min="12295" max="12295" width="29" style="59" bestFit="1" customWidth="1"/>
    <col min="12296" max="12296" width="11.28515625" style="59" customWidth="1"/>
    <col min="12297" max="12297" width="10.140625" style="59" customWidth="1"/>
    <col min="12298" max="12298" width="10.42578125" style="59" customWidth="1"/>
    <col min="12299" max="12299" width="53" style="59" customWidth="1"/>
    <col min="12300" max="12300" width="3" style="59" customWidth="1"/>
    <col min="12301" max="12301" width="2.7109375" style="59" customWidth="1"/>
    <col min="12302" max="12302" width="10" style="59" customWidth="1"/>
    <col min="12303" max="12303" width="7.140625" style="59" customWidth="1"/>
    <col min="12304" max="12304" width="7.28515625" style="59" customWidth="1"/>
    <col min="12305" max="12305" width="7.42578125" style="59" customWidth="1"/>
    <col min="12306" max="12306" width="9.42578125" style="59" customWidth="1"/>
    <col min="12307" max="12307" width="8.42578125" style="59" customWidth="1"/>
    <col min="12308" max="12308" width="11.85546875" style="59" customWidth="1"/>
    <col min="12309" max="12309" width="13.7109375" style="59" customWidth="1"/>
    <col min="12310" max="12310" width="61.5703125" style="59" customWidth="1"/>
    <col min="12311" max="12311" width="13.28515625" style="59" customWidth="1"/>
    <col min="12312" max="12549" width="9.140625" style="59"/>
    <col min="12550" max="12550" width="1.7109375" style="59" customWidth="1"/>
    <col min="12551" max="12551" width="29" style="59" bestFit="1" customWidth="1"/>
    <col min="12552" max="12552" width="11.28515625" style="59" customWidth="1"/>
    <col min="12553" max="12553" width="10.140625" style="59" customWidth="1"/>
    <col min="12554" max="12554" width="10.42578125" style="59" customWidth="1"/>
    <col min="12555" max="12555" width="53" style="59" customWidth="1"/>
    <col min="12556" max="12556" width="3" style="59" customWidth="1"/>
    <col min="12557" max="12557" width="2.7109375" style="59" customWidth="1"/>
    <col min="12558" max="12558" width="10" style="59" customWidth="1"/>
    <col min="12559" max="12559" width="7.140625" style="59" customWidth="1"/>
    <col min="12560" max="12560" width="7.28515625" style="59" customWidth="1"/>
    <col min="12561" max="12561" width="7.42578125" style="59" customWidth="1"/>
    <col min="12562" max="12562" width="9.42578125" style="59" customWidth="1"/>
    <col min="12563" max="12563" width="8.42578125" style="59" customWidth="1"/>
    <col min="12564" max="12564" width="11.85546875" style="59" customWidth="1"/>
    <col min="12565" max="12565" width="13.7109375" style="59" customWidth="1"/>
    <col min="12566" max="12566" width="61.5703125" style="59" customWidth="1"/>
    <col min="12567" max="12567" width="13.28515625" style="59" customWidth="1"/>
    <col min="12568" max="12805" width="9.140625" style="59"/>
    <col min="12806" max="12806" width="1.7109375" style="59" customWidth="1"/>
    <col min="12807" max="12807" width="29" style="59" bestFit="1" customWidth="1"/>
    <col min="12808" max="12808" width="11.28515625" style="59" customWidth="1"/>
    <col min="12809" max="12809" width="10.140625" style="59" customWidth="1"/>
    <col min="12810" max="12810" width="10.42578125" style="59" customWidth="1"/>
    <col min="12811" max="12811" width="53" style="59" customWidth="1"/>
    <col min="12812" max="12812" width="3" style="59" customWidth="1"/>
    <col min="12813" max="12813" width="2.7109375" style="59" customWidth="1"/>
    <col min="12814" max="12814" width="10" style="59" customWidth="1"/>
    <col min="12815" max="12815" width="7.140625" style="59" customWidth="1"/>
    <col min="12816" max="12816" width="7.28515625" style="59" customWidth="1"/>
    <col min="12817" max="12817" width="7.42578125" style="59" customWidth="1"/>
    <col min="12818" max="12818" width="9.42578125" style="59" customWidth="1"/>
    <col min="12819" max="12819" width="8.42578125" style="59" customWidth="1"/>
    <col min="12820" max="12820" width="11.85546875" style="59" customWidth="1"/>
    <col min="12821" max="12821" width="13.7109375" style="59" customWidth="1"/>
    <col min="12822" max="12822" width="61.5703125" style="59" customWidth="1"/>
    <col min="12823" max="12823" width="13.28515625" style="59" customWidth="1"/>
    <col min="12824" max="13061" width="9.140625" style="59"/>
    <col min="13062" max="13062" width="1.7109375" style="59" customWidth="1"/>
    <col min="13063" max="13063" width="29" style="59" bestFit="1" customWidth="1"/>
    <col min="13064" max="13064" width="11.28515625" style="59" customWidth="1"/>
    <col min="13065" max="13065" width="10.140625" style="59" customWidth="1"/>
    <col min="13066" max="13066" width="10.42578125" style="59" customWidth="1"/>
    <col min="13067" max="13067" width="53" style="59" customWidth="1"/>
    <col min="13068" max="13068" width="3" style="59" customWidth="1"/>
    <col min="13069" max="13069" width="2.7109375" style="59" customWidth="1"/>
    <col min="13070" max="13070" width="10" style="59" customWidth="1"/>
    <col min="13071" max="13071" width="7.140625" style="59" customWidth="1"/>
    <col min="13072" max="13072" width="7.28515625" style="59" customWidth="1"/>
    <col min="13073" max="13073" width="7.42578125" style="59" customWidth="1"/>
    <col min="13074" max="13074" width="9.42578125" style="59" customWidth="1"/>
    <col min="13075" max="13075" width="8.42578125" style="59" customWidth="1"/>
    <col min="13076" max="13076" width="11.85546875" style="59" customWidth="1"/>
    <col min="13077" max="13077" width="13.7109375" style="59" customWidth="1"/>
    <col min="13078" max="13078" width="61.5703125" style="59" customWidth="1"/>
    <col min="13079" max="13079" width="13.28515625" style="59" customWidth="1"/>
    <col min="13080" max="13317" width="9.140625" style="59"/>
    <col min="13318" max="13318" width="1.7109375" style="59" customWidth="1"/>
    <col min="13319" max="13319" width="29" style="59" bestFit="1" customWidth="1"/>
    <col min="13320" max="13320" width="11.28515625" style="59" customWidth="1"/>
    <col min="13321" max="13321" width="10.140625" style="59" customWidth="1"/>
    <col min="13322" max="13322" width="10.42578125" style="59" customWidth="1"/>
    <col min="13323" max="13323" width="53" style="59" customWidth="1"/>
    <col min="13324" max="13324" width="3" style="59" customWidth="1"/>
    <col min="13325" max="13325" width="2.7109375" style="59" customWidth="1"/>
    <col min="13326" max="13326" width="10" style="59" customWidth="1"/>
    <col min="13327" max="13327" width="7.140625" style="59" customWidth="1"/>
    <col min="13328" max="13328" width="7.28515625" style="59" customWidth="1"/>
    <col min="13329" max="13329" width="7.42578125" style="59" customWidth="1"/>
    <col min="13330" max="13330" width="9.42578125" style="59" customWidth="1"/>
    <col min="13331" max="13331" width="8.42578125" style="59" customWidth="1"/>
    <col min="13332" max="13332" width="11.85546875" style="59" customWidth="1"/>
    <col min="13333" max="13333" width="13.7109375" style="59" customWidth="1"/>
    <col min="13334" max="13334" width="61.5703125" style="59" customWidth="1"/>
    <col min="13335" max="13335" width="13.28515625" style="59" customWidth="1"/>
    <col min="13336" max="13573" width="9.140625" style="59"/>
    <col min="13574" max="13574" width="1.7109375" style="59" customWidth="1"/>
    <col min="13575" max="13575" width="29" style="59" bestFit="1" customWidth="1"/>
    <col min="13576" max="13576" width="11.28515625" style="59" customWidth="1"/>
    <col min="13577" max="13577" width="10.140625" style="59" customWidth="1"/>
    <col min="13578" max="13578" width="10.42578125" style="59" customWidth="1"/>
    <col min="13579" max="13579" width="53" style="59" customWidth="1"/>
    <col min="13580" max="13580" width="3" style="59" customWidth="1"/>
    <col min="13581" max="13581" width="2.7109375" style="59" customWidth="1"/>
    <col min="13582" max="13582" width="10" style="59" customWidth="1"/>
    <col min="13583" max="13583" width="7.140625" style="59" customWidth="1"/>
    <col min="13584" max="13584" width="7.28515625" style="59" customWidth="1"/>
    <col min="13585" max="13585" width="7.42578125" style="59" customWidth="1"/>
    <col min="13586" max="13586" width="9.42578125" style="59" customWidth="1"/>
    <col min="13587" max="13587" width="8.42578125" style="59" customWidth="1"/>
    <col min="13588" max="13588" width="11.85546875" style="59" customWidth="1"/>
    <col min="13589" max="13589" width="13.7109375" style="59" customWidth="1"/>
    <col min="13590" max="13590" width="61.5703125" style="59" customWidth="1"/>
    <col min="13591" max="13591" width="13.28515625" style="59" customWidth="1"/>
    <col min="13592" max="13829" width="9.140625" style="59"/>
    <col min="13830" max="13830" width="1.7109375" style="59" customWidth="1"/>
    <col min="13831" max="13831" width="29" style="59" bestFit="1" customWidth="1"/>
    <col min="13832" max="13832" width="11.28515625" style="59" customWidth="1"/>
    <col min="13833" max="13833" width="10.140625" style="59" customWidth="1"/>
    <col min="13834" max="13834" width="10.42578125" style="59" customWidth="1"/>
    <col min="13835" max="13835" width="53" style="59" customWidth="1"/>
    <col min="13836" max="13836" width="3" style="59" customWidth="1"/>
    <col min="13837" max="13837" width="2.7109375" style="59" customWidth="1"/>
    <col min="13838" max="13838" width="10" style="59" customWidth="1"/>
    <col min="13839" max="13839" width="7.140625" style="59" customWidth="1"/>
    <col min="13840" max="13840" width="7.28515625" style="59" customWidth="1"/>
    <col min="13841" max="13841" width="7.42578125" style="59" customWidth="1"/>
    <col min="13842" max="13842" width="9.42578125" style="59" customWidth="1"/>
    <col min="13843" max="13843" width="8.42578125" style="59" customWidth="1"/>
    <col min="13844" max="13844" width="11.85546875" style="59" customWidth="1"/>
    <col min="13845" max="13845" width="13.7109375" style="59" customWidth="1"/>
    <col min="13846" max="13846" width="61.5703125" style="59" customWidth="1"/>
    <col min="13847" max="13847" width="13.28515625" style="59" customWidth="1"/>
    <col min="13848" max="14085" width="9.140625" style="59"/>
    <col min="14086" max="14086" width="1.7109375" style="59" customWidth="1"/>
    <col min="14087" max="14087" width="29" style="59" bestFit="1" customWidth="1"/>
    <col min="14088" max="14088" width="11.28515625" style="59" customWidth="1"/>
    <col min="14089" max="14089" width="10.140625" style="59" customWidth="1"/>
    <col min="14090" max="14090" width="10.42578125" style="59" customWidth="1"/>
    <col min="14091" max="14091" width="53" style="59" customWidth="1"/>
    <col min="14092" max="14092" width="3" style="59" customWidth="1"/>
    <col min="14093" max="14093" width="2.7109375" style="59" customWidth="1"/>
    <col min="14094" max="14094" width="10" style="59" customWidth="1"/>
    <col min="14095" max="14095" width="7.140625" style="59" customWidth="1"/>
    <col min="14096" max="14096" width="7.28515625" style="59" customWidth="1"/>
    <col min="14097" max="14097" width="7.42578125" style="59" customWidth="1"/>
    <col min="14098" max="14098" width="9.42578125" style="59" customWidth="1"/>
    <col min="14099" max="14099" width="8.42578125" style="59" customWidth="1"/>
    <col min="14100" max="14100" width="11.85546875" style="59" customWidth="1"/>
    <col min="14101" max="14101" width="13.7109375" style="59" customWidth="1"/>
    <col min="14102" max="14102" width="61.5703125" style="59" customWidth="1"/>
    <col min="14103" max="14103" width="13.28515625" style="59" customWidth="1"/>
    <col min="14104" max="14341" width="9.140625" style="59"/>
    <col min="14342" max="14342" width="1.7109375" style="59" customWidth="1"/>
    <col min="14343" max="14343" width="29" style="59" bestFit="1" customWidth="1"/>
    <col min="14344" max="14344" width="11.28515625" style="59" customWidth="1"/>
    <col min="14345" max="14345" width="10.140625" style="59" customWidth="1"/>
    <col min="14346" max="14346" width="10.42578125" style="59" customWidth="1"/>
    <col min="14347" max="14347" width="53" style="59" customWidth="1"/>
    <col min="14348" max="14348" width="3" style="59" customWidth="1"/>
    <col min="14349" max="14349" width="2.7109375" style="59" customWidth="1"/>
    <col min="14350" max="14350" width="10" style="59" customWidth="1"/>
    <col min="14351" max="14351" width="7.140625" style="59" customWidth="1"/>
    <col min="14352" max="14352" width="7.28515625" style="59" customWidth="1"/>
    <col min="14353" max="14353" width="7.42578125" style="59" customWidth="1"/>
    <col min="14354" max="14354" width="9.42578125" style="59" customWidth="1"/>
    <col min="14355" max="14355" width="8.42578125" style="59" customWidth="1"/>
    <col min="14356" max="14356" width="11.85546875" style="59" customWidth="1"/>
    <col min="14357" max="14357" width="13.7109375" style="59" customWidth="1"/>
    <col min="14358" max="14358" width="61.5703125" style="59" customWidth="1"/>
    <col min="14359" max="14359" width="13.28515625" style="59" customWidth="1"/>
    <col min="14360" max="14597" width="9.140625" style="59"/>
    <col min="14598" max="14598" width="1.7109375" style="59" customWidth="1"/>
    <col min="14599" max="14599" width="29" style="59" bestFit="1" customWidth="1"/>
    <col min="14600" max="14600" width="11.28515625" style="59" customWidth="1"/>
    <col min="14601" max="14601" width="10.140625" style="59" customWidth="1"/>
    <col min="14602" max="14602" width="10.42578125" style="59" customWidth="1"/>
    <col min="14603" max="14603" width="53" style="59" customWidth="1"/>
    <col min="14604" max="14604" width="3" style="59" customWidth="1"/>
    <col min="14605" max="14605" width="2.7109375" style="59" customWidth="1"/>
    <col min="14606" max="14606" width="10" style="59" customWidth="1"/>
    <col min="14607" max="14607" width="7.140625" style="59" customWidth="1"/>
    <col min="14608" max="14608" width="7.28515625" style="59" customWidth="1"/>
    <col min="14609" max="14609" width="7.42578125" style="59" customWidth="1"/>
    <col min="14610" max="14610" width="9.42578125" style="59" customWidth="1"/>
    <col min="14611" max="14611" width="8.42578125" style="59" customWidth="1"/>
    <col min="14612" max="14612" width="11.85546875" style="59" customWidth="1"/>
    <col min="14613" max="14613" width="13.7109375" style="59" customWidth="1"/>
    <col min="14614" max="14614" width="61.5703125" style="59" customWidth="1"/>
    <col min="14615" max="14615" width="13.28515625" style="59" customWidth="1"/>
    <col min="14616" max="14853" width="9.140625" style="59"/>
    <col min="14854" max="14854" width="1.7109375" style="59" customWidth="1"/>
    <col min="14855" max="14855" width="29" style="59" bestFit="1" customWidth="1"/>
    <col min="14856" max="14856" width="11.28515625" style="59" customWidth="1"/>
    <col min="14857" max="14857" width="10.140625" style="59" customWidth="1"/>
    <col min="14858" max="14858" width="10.42578125" style="59" customWidth="1"/>
    <col min="14859" max="14859" width="53" style="59" customWidth="1"/>
    <col min="14860" max="14860" width="3" style="59" customWidth="1"/>
    <col min="14861" max="14861" width="2.7109375" style="59" customWidth="1"/>
    <col min="14862" max="14862" width="10" style="59" customWidth="1"/>
    <col min="14863" max="14863" width="7.140625" style="59" customWidth="1"/>
    <col min="14864" max="14864" width="7.28515625" style="59" customWidth="1"/>
    <col min="14865" max="14865" width="7.42578125" style="59" customWidth="1"/>
    <col min="14866" max="14866" width="9.42578125" style="59" customWidth="1"/>
    <col min="14867" max="14867" width="8.42578125" style="59" customWidth="1"/>
    <col min="14868" max="14868" width="11.85546875" style="59" customWidth="1"/>
    <col min="14869" max="14869" width="13.7109375" style="59" customWidth="1"/>
    <col min="14870" max="14870" width="61.5703125" style="59" customWidth="1"/>
    <col min="14871" max="14871" width="13.28515625" style="59" customWidth="1"/>
    <col min="14872" max="15109" width="9.140625" style="59"/>
    <col min="15110" max="15110" width="1.7109375" style="59" customWidth="1"/>
    <col min="15111" max="15111" width="29" style="59" bestFit="1" customWidth="1"/>
    <col min="15112" max="15112" width="11.28515625" style="59" customWidth="1"/>
    <col min="15113" max="15113" width="10.140625" style="59" customWidth="1"/>
    <col min="15114" max="15114" width="10.42578125" style="59" customWidth="1"/>
    <col min="15115" max="15115" width="53" style="59" customWidth="1"/>
    <col min="15116" max="15116" width="3" style="59" customWidth="1"/>
    <col min="15117" max="15117" width="2.7109375" style="59" customWidth="1"/>
    <col min="15118" max="15118" width="10" style="59" customWidth="1"/>
    <col min="15119" max="15119" width="7.140625" style="59" customWidth="1"/>
    <col min="15120" max="15120" width="7.28515625" style="59" customWidth="1"/>
    <col min="15121" max="15121" width="7.42578125" style="59" customWidth="1"/>
    <col min="15122" max="15122" width="9.42578125" style="59" customWidth="1"/>
    <col min="15123" max="15123" width="8.42578125" style="59" customWidth="1"/>
    <col min="15124" max="15124" width="11.85546875" style="59" customWidth="1"/>
    <col min="15125" max="15125" width="13.7109375" style="59" customWidth="1"/>
    <col min="15126" max="15126" width="61.5703125" style="59" customWidth="1"/>
    <col min="15127" max="15127" width="13.28515625" style="59" customWidth="1"/>
    <col min="15128" max="15365" width="9.140625" style="59"/>
    <col min="15366" max="15366" width="1.7109375" style="59" customWidth="1"/>
    <col min="15367" max="15367" width="29" style="59" bestFit="1" customWidth="1"/>
    <col min="15368" max="15368" width="11.28515625" style="59" customWidth="1"/>
    <col min="15369" max="15369" width="10.140625" style="59" customWidth="1"/>
    <col min="15370" max="15370" width="10.42578125" style="59" customWidth="1"/>
    <col min="15371" max="15371" width="53" style="59" customWidth="1"/>
    <col min="15372" max="15372" width="3" style="59" customWidth="1"/>
    <col min="15373" max="15373" width="2.7109375" style="59" customWidth="1"/>
    <col min="15374" max="15374" width="10" style="59" customWidth="1"/>
    <col min="15375" max="15375" width="7.140625" style="59" customWidth="1"/>
    <col min="15376" max="15376" width="7.28515625" style="59" customWidth="1"/>
    <col min="15377" max="15377" width="7.42578125" style="59" customWidth="1"/>
    <col min="15378" max="15378" width="9.42578125" style="59" customWidth="1"/>
    <col min="15379" max="15379" width="8.42578125" style="59" customWidth="1"/>
    <col min="15380" max="15380" width="11.85546875" style="59" customWidth="1"/>
    <col min="15381" max="15381" width="13.7109375" style="59" customWidth="1"/>
    <col min="15382" max="15382" width="61.5703125" style="59" customWidth="1"/>
    <col min="15383" max="15383" width="13.28515625" style="59" customWidth="1"/>
    <col min="15384" max="15621" width="9.140625" style="59"/>
    <col min="15622" max="15622" width="1.7109375" style="59" customWidth="1"/>
    <col min="15623" max="15623" width="29" style="59" bestFit="1" customWidth="1"/>
    <col min="15624" max="15624" width="11.28515625" style="59" customWidth="1"/>
    <col min="15625" max="15625" width="10.140625" style="59" customWidth="1"/>
    <col min="15626" max="15626" width="10.42578125" style="59" customWidth="1"/>
    <col min="15627" max="15627" width="53" style="59" customWidth="1"/>
    <col min="15628" max="15628" width="3" style="59" customWidth="1"/>
    <col min="15629" max="15629" width="2.7109375" style="59" customWidth="1"/>
    <col min="15630" max="15630" width="10" style="59" customWidth="1"/>
    <col min="15631" max="15631" width="7.140625" style="59" customWidth="1"/>
    <col min="15632" max="15632" width="7.28515625" style="59" customWidth="1"/>
    <col min="15633" max="15633" width="7.42578125" style="59" customWidth="1"/>
    <col min="15634" max="15634" width="9.42578125" style="59" customWidth="1"/>
    <col min="15635" max="15635" width="8.42578125" style="59" customWidth="1"/>
    <col min="15636" max="15636" width="11.85546875" style="59" customWidth="1"/>
    <col min="15637" max="15637" width="13.7109375" style="59" customWidth="1"/>
    <col min="15638" max="15638" width="61.5703125" style="59" customWidth="1"/>
    <col min="15639" max="15639" width="13.28515625" style="59" customWidth="1"/>
    <col min="15640" max="15877" width="9.140625" style="59"/>
    <col min="15878" max="15878" width="1.7109375" style="59" customWidth="1"/>
    <col min="15879" max="15879" width="29" style="59" bestFit="1" customWidth="1"/>
    <col min="15880" max="15880" width="11.28515625" style="59" customWidth="1"/>
    <col min="15881" max="15881" width="10.140625" style="59" customWidth="1"/>
    <col min="15882" max="15882" width="10.42578125" style="59" customWidth="1"/>
    <col min="15883" max="15883" width="53" style="59" customWidth="1"/>
    <col min="15884" max="15884" width="3" style="59" customWidth="1"/>
    <col min="15885" max="15885" width="2.7109375" style="59" customWidth="1"/>
    <col min="15886" max="15886" width="10" style="59" customWidth="1"/>
    <col min="15887" max="15887" width="7.140625" style="59" customWidth="1"/>
    <col min="15888" max="15888" width="7.28515625" style="59" customWidth="1"/>
    <col min="15889" max="15889" width="7.42578125" style="59" customWidth="1"/>
    <col min="15890" max="15890" width="9.42578125" style="59" customWidth="1"/>
    <col min="15891" max="15891" width="8.42578125" style="59" customWidth="1"/>
    <col min="15892" max="15892" width="11.85546875" style="59" customWidth="1"/>
    <col min="15893" max="15893" width="13.7109375" style="59" customWidth="1"/>
    <col min="15894" max="15894" width="61.5703125" style="59" customWidth="1"/>
    <col min="15895" max="15895" width="13.28515625" style="59" customWidth="1"/>
    <col min="15896" max="16133" width="9.140625" style="59"/>
    <col min="16134" max="16134" width="1.7109375" style="59" customWidth="1"/>
    <col min="16135" max="16135" width="29" style="59" bestFit="1" customWidth="1"/>
    <col min="16136" max="16136" width="11.28515625" style="59" customWidth="1"/>
    <col min="16137" max="16137" width="10.140625" style="59" customWidth="1"/>
    <col min="16138" max="16138" width="10.42578125" style="59" customWidth="1"/>
    <col min="16139" max="16139" width="53" style="59" customWidth="1"/>
    <col min="16140" max="16140" width="3" style="59" customWidth="1"/>
    <col min="16141" max="16141" width="2.7109375" style="59" customWidth="1"/>
    <col min="16142" max="16142" width="10" style="59" customWidth="1"/>
    <col min="16143" max="16143" width="7.140625" style="59" customWidth="1"/>
    <col min="16144" max="16144" width="7.28515625" style="59" customWidth="1"/>
    <col min="16145" max="16145" width="7.42578125" style="59" customWidth="1"/>
    <col min="16146" max="16146" width="9.42578125" style="59" customWidth="1"/>
    <col min="16147" max="16147" width="8.42578125" style="59" customWidth="1"/>
    <col min="16148" max="16148" width="11.85546875" style="59" customWidth="1"/>
    <col min="16149" max="16149" width="13.7109375" style="59" customWidth="1"/>
    <col min="16150" max="16150" width="61.5703125" style="59" customWidth="1"/>
    <col min="16151" max="16151" width="13.28515625" style="59" customWidth="1"/>
    <col min="16152" max="16384" width="9.140625" style="59"/>
  </cols>
  <sheetData>
    <row r="1" spans="2:23" ht="16.5" thickBot="1" x14ac:dyDescent="0.3">
      <c r="I1" s="172"/>
      <c r="J1" s="171" t="s">
        <v>53</v>
      </c>
      <c r="K1" s="170" t="str">
        <f>IF(G46&lt;=59,"NOT COMPLETED",IF(G46&gt;=60,"COMPLETED"))</f>
        <v>COMPLETED</v>
      </c>
    </row>
    <row r="2" spans="2:23" ht="24" thickBot="1" x14ac:dyDescent="0.3">
      <c r="B2" s="84" t="s">
        <v>82</v>
      </c>
      <c r="C2" s="281" t="s">
        <v>192</v>
      </c>
      <c r="D2" s="282"/>
      <c r="H2" s="68"/>
      <c r="I2" s="273" t="s">
        <v>58</v>
      </c>
      <c r="J2" s="273"/>
      <c r="K2" s="170" t="str">
        <f>IF(G46&lt;=$O$10,"Basic", IF(AND(G46&gt;=P9,G46&lt;=P10),"Intermediate", "Advanced"))</f>
        <v>Advanced</v>
      </c>
    </row>
    <row r="3" spans="2:23" ht="45" x14ac:dyDescent="0.25">
      <c r="B3" s="106" t="s">
        <v>66</v>
      </c>
      <c r="C3" s="106" t="s">
        <v>78</v>
      </c>
      <c r="D3" s="106" t="s">
        <v>69</v>
      </c>
      <c r="E3" s="106" t="s">
        <v>170</v>
      </c>
      <c r="F3" s="128" t="s">
        <v>81</v>
      </c>
      <c r="G3" s="85" t="s">
        <v>165</v>
      </c>
      <c r="H3" s="106" t="s">
        <v>166</v>
      </c>
      <c r="I3" s="106" t="s">
        <v>171</v>
      </c>
      <c r="J3" s="106" t="s">
        <v>47</v>
      </c>
      <c r="K3" s="106" t="s">
        <v>44</v>
      </c>
      <c r="N3" s="277" t="s">
        <v>46</v>
      </c>
      <c r="O3" s="277"/>
      <c r="P3" s="277"/>
      <c r="Q3" s="277"/>
      <c r="R3" s="277"/>
      <c r="S3" s="277"/>
      <c r="T3" s="60"/>
      <c r="U3" s="174" t="s">
        <v>47</v>
      </c>
      <c r="V3" s="174" t="s">
        <v>45</v>
      </c>
      <c r="W3" s="174" t="s">
        <v>44</v>
      </c>
    </row>
    <row r="4" spans="2:23" ht="15" customHeight="1" x14ac:dyDescent="0.25">
      <c r="B4" s="285" t="s">
        <v>67</v>
      </c>
      <c r="C4" s="283" t="s">
        <v>84</v>
      </c>
      <c r="D4" s="129" t="s">
        <v>70</v>
      </c>
      <c r="E4" s="287">
        <v>0.1</v>
      </c>
      <c r="F4" s="133">
        <v>0.05</v>
      </c>
      <c r="G4" s="130">
        <v>95</v>
      </c>
      <c r="H4" s="134">
        <f>(G4*F4)/100</f>
        <v>4.7500000000000001E-2</v>
      </c>
      <c r="I4" s="271">
        <f>SUM(H4:H6)</f>
        <v>9.6000000000000002E-2</v>
      </c>
      <c r="J4" s="131" t="str">
        <f>IF(AND(G4&gt;=N6,G4&lt;=O6),N4,IF(AND(G4&gt;=P6,G4&lt;=Q6),P4,R4))</f>
        <v>SI 3</v>
      </c>
      <c r="K4" s="132" t="str">
        <f t="shared" ref="K4:K45" si="0">VLOOKUP(J4,$U$4:$W$6,3,FALSE)</f>
        <v>Advanced</v>
      </c>
      <c r="N4" s="277" t="s">
        <v>48</v>
      </c>
      <c r="O4" s="277"/>
      <c r="P4" s="277" t="s">
        <v>49</v>
      </c>
      <c r="Q4" s="277"/>
      <c r="R4" s="277" t="s">
        <v>50</v>
      </c>
      <c r="S4" s="277"/>
      <c r="T4" s="60"/>
      <c r="U4" s="62" t="s">
        <v>48</v>
      </c>
      <c r="V4" s="63" t="s">
        <v>51</v>
      </c>
      <c r="W4" s="62" t="s">
        <v>52</v>
      </c>
    </row>
    <row r="5" spans="2:23" ht="15" customHeight="1" x14ac:dyDescent="0.25">
      <c r="B5" s="286"/>
      <c r="C5" s="284"/>
      <c r="D5" s="107" t="s">
        <v>71</v>
      </c>
      <c r="E5" s="287"/>
      <c r="F5" s="133">
        <v>0.03</v>
      </c>
      <c r="G5" s="113">
        <v>95</v>
      </c>
      <c r="H5" s="134">
        <f t="shared" ref="H5:H45" si="1">(G5*F5)/100</f>
        <v>2.8500000000000001E-2</v>
      </c>
      <c r="I5" s="272"/>
      <c r="J5" s="108" t="str">
        <f>IF(AND(G5&gt;=N6,G5&lt;=O6),N4,IF(AND(G5&gt;=P6,G5&lt;=Q6),P4,R4))</f>
        <v>SI 3</v>
      </c>
      <c r="K5" s="112" t="str">
        <f t="shared" si="0"/>
        <v>Advanced</v>
      </c>
      <c r="N5" s="174" t="s">
        <v>54</v>
      </c>
      <c r="O5" s="174" t="s">
        <v>55</v>
      </c>
      <c r="P5" s="174" t="s">
        <v>54</v>
      </c>
      <c r="Q5" s="174" t="s">
        <v>55</v>
      </c>
      <c r="R5" s="174" t="s">
        <v>54</v>
      </c>
      <c r="S5" s="174" t="s">
        <v>55</v>
      </c>
      <c r="T5" s="60"/>
      <c r="U5" s="62" t="s">
        <v>49</v>
      </c>
      <c r="V5" s="63" t="s">
        <v>56</v>
      </c>
      <c r="W5" s="62" t="s">
        <v>57</v>
      </c>
    </row>
    <row r="6" spans="2:23" ht="82.5" customHeight="1" x14ac:dyDescent="0.25">
      <c r="B6" s="286"/>
      <c r="C6" s="284"/>
      <c r="D6" s="107" t="s">
        <v>72</v>
      </c>
      <c r="E6" s="287"/>
      <c r="F6" s="133">
        <v>0.02</v>
      </c>
      <c r="G6" s="113">
        <v>100</v>
      </c>
      <c r="H6" s="134">
        <f t="shared" si="1"/>
        <v>0.02</v>
      </c>
      <c r="I6" s="274"/>
      <c r="J6" s="108" t="str">
        <f>IF(AND(G6&gt;=N6,G6&lt;=O6),N4,IF(AND(G6&gt;=P6,G6&lt;=Q6),P4,R4))</f>
        <v>SI 3</v>
      </c>
      <c r="K6" s="112" t="str">
        <f t="shared" si="0"/>
        <v>Advanced</v>
      </c>
      <c r="N6" s="64">
        <v>0</v>
      </c>
      <c r="O6" s="64">
        <v>59</v>
      </c>
      <c r="P6" s="64">
        <v>60</v>
      </c>
      <c r="Q6" s="64">
        <v>79</v>
      </c>
      <c r="R6" s="64">
        <v>80</v>
      </c>
      <c r="S6" s="64">
        <v>100</v>
      </c>
      <c r="T6" s="60"/>
      <c r="U6" s="62" t="s">
        <v>50</v>
      </c>
      <c r="V6" s="63" t="s">
        <v>59</v>
      </c>
      <c r="W6" s="62" t="s">
        <v>60</v>
      </c>
    </row>
    <row r="7" spans="2:23" x14ac:dyDescent="0.25">
      <c r="B7" s="285" t="s">
        <v>68</v>
      </c>
      <c r="C7" s="284" t="s">
        <v>79</v>
      </c>
      <c r="D7" s="107" t="s">
        <v>73</v>
      </c>
      <c r="E7" s="287">
        <v>0.1</v>
      </c>
      <c r="F7" s="133">
        <v>0.02</v>
      </c>
      <c r="G7" s="113">
        <v>100</v>
      </c>
      <c r="H7" s="134">
        <f t="shared" si="1"/>
        <v>0.02</v>
      </c>
      <c r="I7" s="271">
        <f>SUM(H7:H10)</f>
        <v>0.1</v>
      </c>
      <c r="J7" s="108" t="str">
        <f>IF(AND(G7&gt;=N6,G7&lt;=O6),N4,IF(AND(G7&gt;=P6,G7&lt;=Q6),P4,R4))</f>
        <v>SI 3</v>
      </c>
      <c r="K7" s="112" t="str">
        <f t="shared" si="0"/>
        <v>Advanced</v>
      </c>
      <c r="N7" s="278" t="s">
        <v>61</v>
      </c>
      <c r="O7" s="278"/>
      <c r="P7" s="279" t="s">
        <v>62</v>
      </c>
      <c r="Q7" s="279"/>
      <c r="R7" s="280" t="s">
        <v>63</v>
      </c>
      <c r="S7" s="280"/>
    </row>
    <row r="8" spans="2:23" x14ac:dyDescent="0.25">
      <c r="B8" s="286"/>
      <c r="C8" s="284"/>
      <c r="D8" s="107" t="s">
        <v>74</v>
      </c>
      <c r="E8" s="287"/>
      <c r="F8" s="133">
        <v>0.03</v>
      </c>
      <c r="G8" s="113">
        <v>100</v>
      </c>
      <c r="H8" s="134">
        <f t="shared" si="1"/>
        <v>0.03</v>
      </c>
      <c r="I8" s="272"/>
      <c r="J8" s="108" t="str">
        <f>IF(AND(G8&gt;=N6,G8&lt;=O6),N4,IF(AND(G8&gt;=P6,G8&lt;=Q6),P4,R4))</f>
        <v>SI 3</v>
      </c>
      <c r="K8" s="112" t="str">
        <f t="shared" si="0"/>
        <v>Advanced</v>
      </c>
    </row>
    <row r="9" spans="2:23" x14ac:dyDescent="0.25">
      <c r="B9" s="286"/>
      <c r="C9" s="284"/>
      <c r="D9" s="107" t="s">
        <v>75</v>
      </c>
      <c r="E9" s="287"/>
      <c r="F9" s="133">
        <v>0.03</v>
      </c>
      <c r="G9" s="113">
        <v>100</v>
      </c>
      <c r="H9" s="134">
        <f t="shared" si="1"/>
        <v>0.03</v>
      </c>
      <c r="I9" s="272"/>
      <c r="J9" s="109" t="str">
        <f>IF(AND(G9&gt;=N6,G9&lt;=O6),N4,IF(AND(G9&gt;=P6,G9&lt;=Q6),P4,R4))</f>
        <v>SI 3</v>
      </c>
      <c r="K9" s="112" t="str">
        <f t="shared" si="0"/>
        <v>Advanced</v>
      </c>
      <c r="M9" s="173"/>
      <c r="N9" s="174" t="s">
        <v>64</v>
      </c>
      <c r="O9" s="64">
        <v>0</v>
      </c>
      <c r="P9" s="64">
        <v>60</v>
      </c>
      <c r="Q9" s="64">
        <v>80</v>
      </c>
      <c r="R9" s="66"/>
      <c r="S9" s="66"/>
    </row>
    <row r="10" spans="2:23" ht="48" customHeight="1" x14ac:dyDescent="0.25">
      <c r="B10" s="288"/>
      <c r="C10" s="284"/>
      <c r="D10" s="107" t="s">
        <v>76</v>
      </c>
      <c r="E10" s="287"/>
      <c r="F10" s="133">
        <v>0.02</v>
      </c>
      <c r="G10" s="113">
        <v>100</v>
      </c>
      <c r="H10" s="134">
        <f t="shared" si="1"/>
        <v>0.02</v>
      </c>
      <c r="I10" s="274"/>
      <c r="J10" s="108" t="str">
        <f>IF(AND(G10&gt;=N6,G10&lt;=O6),N4,IF(AND(G10&gt;=P6,G10&lt;=Q6),P4,R4))</f>
        <v>SI 3</v>
      </c>
      <c r="K10" s="112" t="str">
        <f t="shared" si="0"/>
        <v>Advanced</v>
      </c>
      <c r="M10" s="173"/>
      <c r="N10" s="174" t="s">
        <v>65</v>
      </c>
      <c r="O10" s="64">
        <v>59</v>
      </c>
      <c r="P10" s="64">
        <v>79</v>
      </c>
      <c r="Q10" s="64">
        <v>100</v>
      </c>
      <c r="R10" s="67"/>
      <c r="S10" s="173"/>
    </row>
    <row r="11" spans="2:23" ht="30" x14ac:dyDescent="0.25">
      <c r="B11" s="285" t="s">
        <v>157</v>
      </c>
      <c r="C11" s="284" t="s">
        <v>80</v>
      </c>
      <c r="D11" s="107" t="s">
        <v>77</v>
      </c>
      <c r="E11" s="287">
        <v>0.1</v>
      </c>
      <c r="F11" s="133">
        <v>0.04</v>
      </c>
      <c r="G11" s="113">
        <v>100</v>
      </c>
      <c r="H11" s="134">
        <f t="shared" si="1"/>
        <v>0.04</v>
      </c>
      <c r="I11" s="275">
        <f>SUM(H11:H12)</f>
        <v>0.1</v>
      </c>
      <c r="J11" s="108" t="str">
        <f>IF(AND(G11&gt;=N6,G11&lt;=O6),N4,IF(AND(G11&gt;=P6,G11&lt;=Q6),P4,R4))</f>
        <v>SI 3</v>
      </c>
      <c r="K11" s="112" t="str">
        <f t="shared" si="0"/>
        <v>Advanced</v>
      </c>
      <c r="M11" s="276"/>
      <c r="N11" s="276"/>
      <c r="O11" s="173"/>
      <c r="P11" s="173"/>
      <c r="Q11" s="67"/>
      <c r="R11" s="173"/>
    </row>
    <row r="12" spans="2:23" ht="44.25" customHeight="1" x14ac:dyDescent="0.25">
      <c r="B12" s="288"/>
      <c r="C12" s="284"/>
      <c r="D12" s="107" t="s">
        <v>164</v>
      </c>
      <c r="E12" s="287"/>
      <c r="F12" s="133">
        <v>0.06</v>
      </c>
      <c r="G12" s="113">
        <v>100</v>
      </c>
      <c r="H12" s="134">
        <f t="shared" si="1"/>
        <v>0.06</v>
      </c>
      <c r="I12" s="275"/>
      <c r="J12" s="108" t="str">
        <f>IF(AND(G12&gt;=N6,G12&lt;=O6),N4,IF(AND(G12&gt;=P6,G12&lt;=Q6),P4,R4))</f>
        <v>SI 3</v>
      </c>
      <c r="K12" s="112" t="str">
        <f t="shared" si="0"/>
        <v>Advanced</v>
      </c>
      <c r="M12" s="276"/>
      <c r="N12" s="276"/>
      <c r="O12" s="173"/>
      <c r="P12" s="173"/>
      <c r="Q12" s="67"/>
      <c r="R12" s="173"/>
    </row>
    <row r="13" spans="2:23" ht="15" customHeight="1" x14ac:dyDescent="0.25">
      <c r="B13" s="294" t="s">
        <v>161</v>
      </c>
      <c r="C13" s="292" t="s">
        <v>173</v>
      </c>
      <c r="D13" s="110" t="s">
        <v>91</v>
      </c>
      <c r="E13" s="287">
        <v>0.1</v>
      </c>
      <c r="F13" s="133">
        <v>0.02</v>
      </c>
      <c r="G13" s="114">
        <v>95</v>
      </c>
      <c r="H13" s="134">
        <f t="shared" si="1"/>
        <v>1.9000000000000003E-2</v>
      </c>
      <c r="I13" s="275">
        <f>SUM(H13:H17)</f>
        <v>9.5000000000000015E-2</v>
      </c>
      <c r="J13" s="108" t="str">
        <f>IF(AND(G13&gt;=N6,G13&lt;=O6),N4,IF(AND(G13&gt;=P6,G13&lt;=Q6),P4,R4))</f>
        <v>SI 3</v>
      </c>
      <c r="K13" s="112" t="str">
        <f t="shared" si="0"/>
        <v>Advanced</v>
      </c>
    </row>
    <row r="14" spans="2:23" x14ac:dyDescent="0.25">
      <c r="B14" s="295"/>
      <c r="C14" s="293"/>
      <c r="D14" s="110" t="s">
        <v>93</v>
      </c>
      <c r="E14" s="287"/>
      <c r="F14" s="133">
        <v>0.02</v>
      </c>
      <c r="G14" s="114">
        <v>95</v>
      </c>
      <c r="H14" s="134">
        <f t="shared" si="1"/>
        <v>1.9000000000000003E-2</v>
      </c>
      <c r="I14" s="275"/>
      <c r="J14" s="108" t="str">
        <f>IF(AND(G14&gt;=N6,G14&lt;=O6),N4,IF(AND(G14&gt;=P6,G14&lt;=Q6),P4,R4))</f>
        <v>SI 3</v>
      </c>
      <c r="K14" s="112" t="str">
        <f t="shared" si="0"/>
        <v>Advanced</v>
      </c>
    </row>
    <row r="15" spans="2:23" x14ac:dyDescent="0.25">
      <c r="B15" s="295"/>
      <c r="C15" s="293"/>
      <c r="D15" s="110" t="s">
        <v>92</v>
      </c>
      <c r="E15" s="287"/>
      <c r="F15" s="133">
        <v>0.02</v>
      </c>
      <c r="G15" s="114">
        <v>95</v>
      </c>
      <c r="H15" s="134">
        <f t="shared" si="1"/>
        <v>1.9000000000000003E-2</v>
      </c>
      <c r="I15" s="275"/>
      <c r="J15" s="108" t="str">
        <f>IF(AND(G15&gt;=N6,G15&lt;=O6),N4,IF(AND(G15&gt;=P6,G15&lt;=Q6),P4,R4))</f>
        <v>SI 3</v>
      </c>
      <c r="K15" s="112" t="str">
        <f t="shared" si="0"/>
        <v>Advanced</v>
      </c>
    </row>
    <row r="16" spans="2:23" ht="30" x14ac:dyDescent="0.25">
      <c r="B16" s="295"/>
      <c r="C16" s="293"/>
      <c r="D16" s="110" t="s">
        <v>94</v>
      </c>
      <c r="E16" s="287"/>
      <c r="F16" s="133">
        <v>0.02</v>
      </c>
      <c r="G16" s="114">
        <v>95</v>
      </c>
      <c r="H16" s="134">
        <f t="shared" si="1"/>
        <v>1.9000000000000003E-2</v>
      </c>
      <c r="I16" s="275"/>
      <c r="J16" s="108" t="str">
        <f>IF(AND(G16&gt;=N6,G16&lt;=O6),N4,IF(AND(G16&gt;=P6,G16&lt;=Q6),P4,R4))</f>
        <v>SI 3</v>
      </c>
      <c r="K16" s="112" t="str">
        <f t="shared" si="0"/>
        <v>Advanced</v>
      </c>
    </row>
    <row r="17" spans="2:11" ht="30" x14ac:dyDescent="0.25">
      <c r="B17" s="296"/>
      <c r="C17" s="283"/>
      <c r="D17" s="111" t="s">
        <v>111</v>
      </c>
      <c r="E17" s="287"/>
      <c r="F17" s="133">
        <v>0.02</v>
      </c>
      <c r="G17" s="115">
        <v>95</v>
      </c>
      <c r="H17" s="134">
        <f t="shared" si="1"/>
        <v>1.9000000000000003E-2</v>
      </c>
      <c r="I17" s="275"/>
      <c r="J17" s="108" t="str">
        <f>IF(AND(G17&gt;=N6,G17&lt;=O6),N4,IF(AND(G17&gt;=P6,G17&lt;=Q6),P4,R4))</f>
        <v>SI 3</v>
      </c>
      <c r="K17" s="112" t="str">
        <f t="shared" si="0"/>
        <v>Advanced</v>
      </c>
    </row>
    <row r="18" spans="2:11" ht="30" x14ac:dyDescent="0.25">
      <c r="B18" s="297" t="s">
        <v>167</v>
      </c>
      <c r="C18" s="284" t="s">
        <v>97</v>
      </c>
      <c r="D18" s="110" t="s">
        <v>14</v>
      </c>
      <c r="E18" s="300">
        <v>0.1</v>
      </c>
      <c r="F18" s="133">
        <v>0.02</v>
      </c>
      <c r="G18" s="115">
        <v>80</v>
      </c>
      <c r="H18" s="134">
        <f t="shared" si="1"/>
        <v>1.6E-2</v>
      </c>
      <c r="I18" s="271">
        <f>SUM(H18:H24)</f>
        <v>9.1000000000000011E-2</v>
      </c>
      <c r="J18" s="108" t="str">
        <f>IF(AND(G18&gt;=N6,G18&lt;=O6),N4,IF(AND(G18&gt;=P6,G18&lt;=Q6),P4,R4))</f>
        <v>SI 3</v>
      </c>
      <c r="K18" s="112" t="str">
        <f t="shared" si="0"/>
        <v>Advanced</v>
      </c>
    </row>
    <row r="19" spans="2:11" ht="45" x14ac:dyDescent="0.25">
      <c r="B19" s="298"/>
      <c r="C19" s="284"/>
      <c r="D19" s="110" t="s">
        <v>96</v>
      </c>
      <c r="E19" s="301"/>
      <c r="F19" s="133">
        <v>0.01</v>
      </c>
      <c r="G19" s="115">
        <v>100</v>
      </c>
      <c r="H19" s="134">
        <f t="shared" si="1"/>
        <v>0.01</v>
      </c>
      <c r="I19" s="272"/>
      <c r="J19" s="108" t="str">
        <f>IF(AND(G19&gt;=N6,G19&lt;=O6),N4,IF(AND(G19&gt;=P6,G19&lt;=Q6),P4,R4))</f>
        <v>SI 3</v>
      </c>
      <c r="K19" s="112" t="str">
        <f t="shared" si="0"/>
        <v>Advanced</v>
      </c>
    </row>
    <row r="20" spans="2:11" ht="30" x14ac:dyDescent="0.25">
      <c r="B20" s="298"/>
      <c r="C20" s="284"/>
      <c r="D20" s="111" t="s">
        <v>95</v>
      </c>
      <c r="E20" s="301"/>
      <c r="F20" s="133">
        <v>0.01</v>
      </c>
      <c r="G20" s="115">
        <v>95</v>
      </c>
      <c r="H20" s="134">
        <f t="shared" si="1"/>
        <v>9.5000000000000015E-3</v>
      </c>
      <c r="I20" s="272"/>
      <c r="J20" s="108" t="str">
        <f>IF(AND(G20&gt;=N6,G20&lt;=O6),N4,IF(AND(G20&gt;=P6,G20&lt;=Q6),P4,R4))</f>
        <v>SI 3</v>
      </c>
      <c r="K20" s="112" t="str">
        <f t="shared" si="0"/>
        <v>Advanced</v>
      </c>
    </row>
    <row r="21" spans="2:11" ht="45" x14ac:dyDescent="0.25">
      <c r="B21" s="298"/>
      <c r="C21" s="303" t="s">
        <v>112</v>
      </c>
      <c r="D21" s="111" t="s">
        <v>108</v>
      </c>
      <c r="E21" s="301"/>
      <c r="F21" s="133">
        <v>0.01</v>
      </c>
      <c r="G21" s="115">
        <v>90</v>
      </c>
      <c r="H21" s="134">
        <f t="shared" si="1"/>
        <v>9.0000000000000011E-3</v>
      </c>
      <c r="I21" s="272"/>
      <c r="J21" s="108" t="str">
        <f>IF(AND(G21&gt;=N6,G21&lt;=O6),N4,IF(AND(G21&gt;=P6,G21&lt;=Q6),P4,R4))</f>
        <v>SI 3</v>
      </c>
      <c r="K21" s="112" t="str">
        <f t="shared" si="0"/>
        <v>Advanced</v>
      </c>
    </row>
    <row r="22" spans="2:11" ht="30" x14ac:dyDescent="0.25">
      <c r="B22" s="298"/>
      <c r="C22" s="303"/>
      <c r="D22" s="111" t="s">
        <v>109</v>
      </c>
      <c r="E22" s="301"/>
      <c r="F22" s="133">
        <v>0.03</v>
      </c>
      <c r="G22" s="115">
        <v>90</v>
      </c>
      <c r="H22" s="134">
        <f t="shared" si="1"/>
        <v>2.6999999999999996E-2</v>
      </c>
      <c r="I22" s="272"/>
      <c r="J22" s="108" t="str">
        <f>IF(AND(G22&gt;=N6,G22&lt;=O6),N4,IF(AND(G22&gt;=P6,G22&lt;=Q6),P4,R4))</f>
        <v>SI 3</v>
      </c>
      <c r="K22" s="112" t="str">
        <f t="shared" si="0"/>
        <v>Advanced</v>
      </c>
    </row>
    <row r="23" spans="2:11" ht="30" x14ac:dyDescent="0.25">
      <c r="B23" s="298"/>
      <c r="C23" s="303"/>
      <c r="D23" s="111" t="s">
        <v>110</v>
      </c>
      <c r="E23" s="301"/>
      <c r="F23" s="133">
        <v>0.01</v>
      </c>
      <c r="G23" s="115">
        <v>95</v>
      </c>
      <c r="H23" s="134">
        <f t="shared" si="1"/>
        <v>9.5000000000000015E-3</v>
      </c>
      <c r="I23" s="272"/>
      <c r="J23" s="108" t="str">
        <f>IF(AND(G23&gt;=N6,G23&lt;=O6),N4,IF(AND(G23&gt;=P6,G23&lt;=Q6),P4,R4))</f>
        <v>SI 3</v>
      </c>
      <c r="K23" s="112" t="str">
        <f t="shared" si="0"/>
        <v>Advanced</v>
      </c>
    </row>
    <row r="24" spans="2:11" x14ac:dyDescent="0.25">
      <c r="B24" s="299"/>
      <c r="C24" s="303"/>
      <c r="D24" s="111" t="s">
        <v>180</v>
      </c>
      <c r="E24" s="302"/>
      <c r="F24" s="133">
        <v>0.01</v>
      </c>
      <c r="G24" s="115">
        <v>100</v>
      </c>
      <c r="H24" s="134">
        <f t="shared" si="1"/>
        <v>0.01</v>
      </c>
      <c r="I24" s="274"/>
      <c r="J24" s="108" t="str">
        <f>IF(AND(G24&gt;=N6,G24&lt;=O6),N4,IF(AND(G24&gt;=P6,G24&lt;=Q6),P4,R4))</f>
        <v>SI 3</v>
      </c>
      <c r="K24" s="112" t="str">
        <f t="shared" si="0"/>
        <v>Advanced</v>
      </c>
    </row>
    <row r="25" spans="2:11" ht="15" customHeight="1" x14ac:dyDescent="0.25">
      <c r="B25" s="289" t="s">
        <v>178</v>
      </c>
      <c r="C25" s="292" t="s">
        <v>98</v>
      </c>
      <c r="D25" s="111" t="s">
        <v>99</v>
      </c>
      <c r="E25" s="300">
        <v>0.5</v>
      </c>
      <c r="F25" s="133">
        <v>0.05</v>
      </c>
      <c r="G25" s="116">
        <v>95</v>
      </c>
      <c r="H25" s="134">
        <f t="shared" si="1"/>
        <v>4.7500000000000001E-2</v>
      </c>
      <c r="I25" s="271">
        <f>SUM(H25:H45)</f>
        <v>0.46300000000000019</v>
      </c>
      <c r="J25" s="108" t="str">
        <f>IF(AND(G25&gt;=N6,G25&lt;=O6),N4,IF(AND(G25&gt;=P6,G25&lt;=Q6),P4,R4))</f>
        <v>SI 3</v>
      </c>
      <c r="K25" s="112" t="str">
        <f t="shared" si="0"/>
        <v>Advanced</v>
      </c>
    </row>
    <row r="26" spans="2:11" x14ac:dyDescent="0.25">
      <c r="B26" s="290"/>
      <c r="C26" s="293"/>
      <c r="D26" s="111" t="s">
        <v>100</v>
      </c>
      <c r="E26" s="301"/>
      <c r="F26" s="133">
        <v>0.04</v>
      </c>
      <c r="G26" s="116">
        <v>90</v>
      </c>
      <c r="H26" s="134">
        <f t="shared" si="1"/>
        <v>3.6000000000000004E-2</v>
      </c>
      <c r="I26" s="272"/>
      <c r="J26" s="108" t="str">
        <f>IF(AND(G26&gt;=N6,G26&lt;=O6),N4,IF(AND(G26&gt;=P6,G26&lt;=Q6),P4,R4))</f>
        <v>SI 3</v>
      </c>
      <c r="K26" s="112" t="str">
        <f t="shared" si="0"/>
        <v>Advanced</v>
      </c>
    </row>
    <row r="27" spans="2:11" x14ac:dyDescent="0.25">
      <c r="B27" s="290"/>
      <c r="C27" s="293"/>
      <c r="D27" s="111" t="s">
        <v>101</v>
      </c>
      <c r="E27" s="301"/>
      <c r="F27" s="133">
        <v>0.03</v>
      </c>
      <c r="G27" s="116">
        <v>95</v>
      </c>
      <c r="H27" s="134">
        <f t="shared" si="1"/>
        <v>2.8500000000000001E-2</v>
      </c>
      <c r="I27" s="272"/>
      <c r="J27" s="108" t="str">
        <f>IF(AND(G27&gt;=N6,G27&lt;=O6),N4,IF(AND(G27&gt;=P6,G27&lt;=Q6),P4,R4))</f>
        <v>SI 3</v>
      </c>
      <c r="K27" s="112" t="str">
        <f t="shared" si="0"/>
        <v>Advanced</v>
      </c>
    </row>
    <row r="28" spans="2:11" x14ac:dyDescent="0.25">
      <c r="B28" s="290"/>
      <c r="C28" s="293"/>
      <c r="D28" s="111" t="s">
        <v>102</v>
      </c>
      <c r="E28" s="301"/>
      <c r="F28" s="133">
        <v>0.03</v>
      </c>
      <c r="G28" s="116">
        <v>90</v>
      </c>
      <c r="H28" s="134">
        <f t="shared" si="1"/>
        <v>2.6999999999999996E-2</v>
      </c>
      <c r="I28" s="272"/>
      <c r="J28" s="108" t="str">
        <f>IF(AND(G28&gt;=N6,G28&lt;=O6),N4,IF(AND(G28&gt;=P6,G28&lt;=Q6),P4,R4))</f>
        <v>SI 3</v>
      </c>
      <c r="K28" s="112" t="str">
        <f t="shared" si="0"/>
        <v>Advanced</v>
      </c>
    </row>
    <row r="29" spans="2:11" x14ac:dyDescent="0.25">
      <c r="B29" s="290"/>
      <c r="C29" s="293"/>
      <c r="D29" s="111" t="s">
        <v>103</v>
      </c>
      <c r="E29" s="301"/>
      <c r="F29" s="133">
        <v>0.02</v>
      </c>
      <c r="G29" s="116">
        <v>95</v>
      </c>
      <c r="H29" s="134">
        <f t="shared" si="1"/>
        <v>1.9000000000000003E-2</v>
      </c>
      <c r="I29" s="272"/>
      <c r="J29" s="108" t="str">
        <f>IF(AND(G29&gt;=N6,G29&lt;=O6),N4,IF(AND(G29&gt;=P6,G29&lt;=Q6),P4,R4))</f>
        <v>SI 3</v>
      </c>
      <c r="K29" s="112" t="str">
        <f t="shared" si="0"/>
        <v>Advanced</v>
      </c>
    </row>
    <row r="30" spans="2:11" x14ac:dyDescent="0.25">
      <c r="B30" s="290"/>
      <c r="C30" s="293"/>
      <c r="D30" s="111" t="s">
        <v>104</v>
      </c>
      <c r="E30" s="301"/>
      <c r="F30" s="133">
        <v>0.01</v>
      </c>
      <c r="G30" s="116">
        <v>90</v>
      </c>
      <c r="H30" s="134">
        <f t="shared" si="1"/>
        <v>9.0000000000000011E-3</v>
      </c>
      <c r="I30" s="272"/>
      <c r="J30" s="108" t="str">
        <f>IF(AND(G30&gt;=N6,G30&lt;=O6),N4,IF(AND(G30&gt;=P6,G30&lt;=Q6),P4,R4))</f>
        <v>SI 3</v>
      </c>
      <c r="K30" s="112" t="str">
        <f t="shared" si="0"/>
        <v>Advanced</v>
      </c>
    </row>
    <row r="31" spans="2:11" x14ac:dyDescent="0.25">
      <c r="B31" s="290"/>
      <c r="C31" s="293"/>
      <c r="D31" s="111" t="s">
        <v>118</v>
      </c>
      <c r="E31" s="301"/>
      <c r="F31" s="133">
        <v>0.01</v>
      </c>
      <c r="G31" s="116">
        <v>80</v>
      </c>
      <c r="H31" s="134">
        <f t="shared" si="1"/>
        <v>8.0000000000000002E-3</v>
      </c>
      <c r="I31" s="272"/>
      <c r="J31" s="108" t="str">
        <f>IF(AND(G31&gt;=N6,G31&lt;=O6),N4,IF(AND(G31&gt;=P6,G31&lt;=Q6),P4,R4))</f>
        <v>SI 3</v>
      </c>
      <c r="K31" s="112" t="str">
        <f t="shared" si="0"/>
        <v>Advanced</v>
      </c>
    </row>
    <row r="32" spans="2:11" x14ac:dyDescent="0.25">
      <c r="B32" s="290"/>
      <c r="C32" s="293"/>
      <c r="D32" s="111" t="s">
        <v>105</v>
      </c>
      <c r="E32" s="301"/>
      <c r="F32" s="133">
        <v>0.01</v>
      </c>
      <c r="G32" s="116">
        <v>85</v>
      </c>
      <c r="H32" s="134">
        <f t="shared" si="1"/>
        <v>8.5000000000000006E-3</v>
      </c>
      <c r="I32" s="272"/>
      <c r="J32" s="108" t="str">
        <f>IF(AND(G32&gt;=N6,G32&lt;=O6),N4,IF(AND(G32&gt;=P6,G32&lt;=Q6),P4,R4))</f>
        <v>SI 3</v>
      </c>
      <c r="K32" s="112" t="str">
        <f t="shared" si="0"/>
        <v>Advanced</v>
      </c>
    </row>
    <row r="33" spans="2:11" x14ac:dyDescent="0.25">
      <c r="B33" s="290"/>
      <c r="C33" s="293"/>
      <c r="D33" s="111" t="s">
        <v>106</v>
      </c>
      <c r="E33" s="301"/>
      <c r="F33" s="133">
        <v>0.01</v>
      </c>
      <c r="G33" s="116">
        <v>90</v>
      </c>
      <c r="H33" s="134">
        <f t="shared" si="1"/>
        <v>9.0000000000000011E-3</v>
      </c>
      <c r="I33" s="272"/>
      <c r="J33" s="108" t="str">
        <f>IF(AND(G33&gt;=N6,G33&lt;=O6),N4,IF(AND(G33&gt;=P6,G33&lt;=Q6),P4,R4))</f>
        <v>SI 3</v>
      </c>
      <c r="K33" s="112" t="str">
        <f t="shared" si="0"/>
        <v>Advanced</v>
      </c>
    </row>
    <row r="34" spans="2:11" x14ac:dyDescent="0.25">
      <c r="B34" s="290"/>
      <c r="C34" s="293"/>
      <c r="D34" s="111" t="s">
        <v>107</v>
      </c>
      <c r="E34" s="301"/>
      <c r="F34" s="133">
        <v>0.01</v>
      </c>
      <c r="G34" s="116">
        <v>85</v>
      </c>
      <c r="H34" s="134">
        <f t="shared" si="1"/>
        <v>8.5000000000000006E-3</v>
      </c>
      <c r="I34" s="272"/>
      <c r="J34" s="108" t="str">
        <f>IF(AND(G34&gt;=N6,G34&lt;=O6),N4,IF(AND(G34&gt;=P6,G34&lt;=Q6),P4,R4))</f>
        <v>SI 3</v>
      </c>
      <c r="K34" s="112" t="str">
        <f t="shared" si="0"/>
        <v>Advanced</v>
      </c>
    </row>
    <row r="35" spans="2:11" x14ac:dyDescent="0.25">
      <c r="B35" s="290"/>
      <c r="C35" s="293"/>
      <c r="D35" s="111" t="s">
        <v>164</v>
      </c>
      <c r="E35" s="301"/>
      <c r="F35" s="133">
        <v>0.01</v>
      </c>
      <c r="G35" s="116">
        <v>95</v>
      </c>
      <c r="H35" s="134">
        <f t="shared" si="1"/>
        <v>9.5000000000000015E-3</v>
      </c>
      <c r="I35" s="272"/>
      <c r="J35" s="108" t="str">
        <f>IF(AND(G35&gt;=N6,G35&lt;=O6),N4,IF(AND(G35&gt;=P6,G35&lt;=Q6),P4,R4))</f>
        <v>SI 3</v>
      </c>
      <c r="K35" s="112" t="str">
        <f t="shared" si="0"/>
        <v>Advanced</v>
      </c>
    </row>
    <row r="36" spans="2:11" x14ac:dyDescent="0.25">
      <c r="B36" s="290"/>
      <c r="C36" s="283"/>
      <c r="D36" s="111" t="s">
        <v>168</v>
      </c>
      <c r="E36" s="301"/>
      <c r="F36" s="133">
        <v>0.05</v>
      </c>
      <c r="G36" s="116">
        <v>95</v>
      </c>
      <c r="H36" s="134">
        <f t="shared" si="1"/>
        <v>4.7500000000000001E-2</v>
      </c>
      <c r="I36" s="272"/>
      <c r="J36" s="108" t="str">
        <f>IF(AND(G36&gt;=N6,G36&lt;=O6),N4,IF(AND(G36&gt;=P6,G36&lt;=Q6),P4,R4))</f>
        <v>SI 3</v>
      </c>
      <c r="K36" s="112" t="str">
        <f t="shared" si="0"/>
        <v>Advanced</v>
      </c>
    </row>
    <row r="37" spans="2:11" ht="45" x14ac:dyDescent="0.25">
      <c r="B37" s="290"/>
      <c r="C37" s="284" t="s">
        <v>113</v>
      </c>
      <c r="D37" s="111" t="s">
        <v>129</v>
      </c>
      <c r="E37" s="301"/>
      <c r="F37" s="133">
        <v>0.02</v>
      </c>
      <c r="G37" s="117">
        <v>95</v>
      </c>
      <c r="H37" s="134">
        <f t="shared" si="1"/>
        <v>1.9000000000000003E-2</v>
      </c>
      <c r="I37" s="272"/>
      <c r="J37" s="108" t="str">
        <f>IF(AND(G37&gt;=N6,G37&lt;=O6),N4,IF(AND(G37&gt;=P6,G37&lt;=Q6),P4,R4))</f>
        <v>SI 3</v>
      </c>
      <c r="K37" s="112" t="str">
        <f t="shared" si="0"/>
        <v>Advanced</v>
      </c>
    </row>
    <row r="38" spans="2:11" ht="30" x14ac:dyDescent="0.25">
      <c r="B38" s="290"/>
      <c r="C38" s="284"/>
      <c r="D38" s="111" t="s">
        <v>127</v>
      </c>
      <c r="E38" s="301"/>
      <c r="F38" s="133">
        <v>0.03</v>
      </c>
      <c r="G38" s="117">
        <v>100</v>
      </c>
      <c r="H38" s="134">
        <f t="shared" si="1"/>
        <v>0.03</v>
      </c>
      <c r="I38" s="272"/>
      <c r="J38" s="108" t="str">
        <f>IF(AND(G38&gt;=N6,G38&lt;=O6),N4,IF(AND(G38&gt;=P6,G38&lt;=Q6),P4,R4))</f>
        <v>SI 3</v>
      </c>
      <c r="K38" s="112" t="str">
        <f t="shared" si="0"/>
        <v>Advanced</v>
      </c>
    </row>
    <row r="39" spans="2:11" x14ac:dyDescent="0.25">
      <c r="B39" s="290"/>
      <c r="C39" s="284"/>
      <c r="D39" s="111" t="s">
        <v>130</v>
      </c>
      <c r="E39" s="301"/>
      <c r="F39" s="133">
        <v>0.03</v>
      </c>
      <c r="G39" s="117">
        <v>100</v>
      </c>
      <c r="H39" s="134">
        <f t="shared" si="1"/>
        <v>0.03</v>
      </c>
      <c r="I39" s="272"/>
      <c r="J39" s="108" t="str">
        <f>IF(AND(G39&gt;=N6,G39&lt;=O6),N4,IF(AND(G39&gt;=P6,G39&lt;=Q6),P4,R4))</f>
        <v>SI 3</v>
      </c>
      <c r="K39" s="112" t="str">
        <f t="shared" si="0"/>
        <v>Advanced</v>
      </c>
    </row>
    <row r="40" spans="2:11" ht="30" x14ac:dyDescent="0.25">
      <c r="B40" s="290"/>
      <c r="C40" s="284"/>
      <c r="D40" s="111" t="s">
        <v>131</v>
      </c>
      <c r="E40" s="301"/>
      <c r="F40" s="133">
        <v>0.02</v>
      </c>
      <c r="G40" s="117">
        <v>100</v>
      </c>
      <c r="H40" s="134">
        <f t="shared" si="1"/>
        <v>0.02</v>
      </c>
      <c r="I40" s="272"/>
      <c r="J40" s="108" t="str">
        <f>IF(AND(G40&gt;=N6,G40&lt;=O6),N4,IF(AND(G40&gt;=P6,G40&lt;=Q6),P4,R4))</f>
        <v>SI 3</v>
      </c>
      <c r="K40" s="112" t="str">
        <f t="shared" si="0"/>
        <v>Advanced</v>
      </c>
    </row>
    <row r="41" spans="2:11" x14ac:dyDescent="0.25">
      <c r="B41" s="290"/>
      <c r="C41" s="284" t="s">
        <v>114</v>
      </c>
      <c r="D41" s="139" t="s">
        <v>119</v>
      </c>
      <c r="E41" s="301"/>
      <c r="F41" s="133">
        <v>0.03</v>
      </c>
      <c r="G41" s="117">
        <v>100</v>
      </c>
      <c r="H41" s="134">
        <f t="shared" si="1"/>
        <v>0.03</v>
      </c>
      <c r="I41" s="272"/>
      <c r="J41" s="108" t="str">
        <f>IF(AND(G41&gt;=N6,G41&lt;=O6),N4,IF(AND(G41&gt;=P6,G41&lt;=Q6),P4,R4))</f>
        <v>SI 3</v>
      </c>
      <c r="K41" s="112" t="str">
        <f t="shared" si="0"/>
        <v>Advanced</v>
      </c>
    </row>
    <row r="42" spans="2:11" ht="30" x14ac:dyDescent="0.25">
      <c r="B42" s="290"/>
      <c r="C42" s="284"/>
      <c r="D42" s="139" t="s">
        <v>128</v>
      </c>
      <c r="E42" s="301"/>
      <c r="F42" s="133">
        <v>0.02</v>
      </c>
      <c r="G42" s="117">
        <v>80</v>
      </c>
      <c r="H42" s="134">
        <f t="shared" si="1"/>
        <v>1.6E-2</v>
      </c>
      <c r="I42" s="272"/>
      <c r="J42" s="108" t="str">
        <f>IF(AND(G42&gt;=N6,G42&lt;=O6),N4,IF(AND(G42&gt;=P6,G42&lt;=Q6),P4,R4))</f>
        <v>SI 3</v>
      </c>
      <c r="K42" s="112" t="str">
        <f t="shared" si="0"/>
        <v>Advanced</v>
      </c>
    </row>
    <row r="43" spans="2:11" x14ac:dyDescent="0.25">
      <c r="B43" s="290"/>
      <c r="C43" s="284"/>
      <c r="D43" s="139" t="s">
        <v>115</v>
      </c>
      <c r="E43" s="301"/>
      <c r="F43" s="133">
        <v>0.03</v>
      </c>
      <c r="G43" s="117">
        <v>80</v>
      </c>
      <c r="H43" s="134">
        <f t="shared" si="1"/>
        <v>2.4E-2</v>
      </c>
      <c r="I43" s="272"/>
      <c r="J43" s="108" t="str">
        <f>IF(AND(G43&gt;=N6,G43&lt;=O6),N4,IF(AND(G43&gt;=P6,G43&lt;=Q6),P4,R4))</f>
        <v>SI 3</v>
      </c>
      <c r="K43" s="112" t="str">
        <f t="shared" si="0"/>
        <v>Advanced</v>
      </c>
    </row>
    <row r="44" spans="2:11" x14ac:dyDescent="0.25">
      <c r="B44" s="290"/>
      <c r="C44" s="284"/>
      <c r="D44" s="139" t="s">
        <v>116</v>
      </c>
      <c r="E44" s="301"/>
      <c r="F44" s="133">
        <v>0.02</v>
      </c>
      <c r="G44" s="117">
        <v>80</v>
      </c>
      <c r="H44" s="134">
        <f t="shared" si="1"/>
        <v>1.6E-2</v>
      </c>
      <c r="I44" s="272"/>
      <c r="J44" s="108" t="str">
        <f>IF(AND(G44&gt;=N6,G44&lt;=O6),N4,IF(AND(G44&gt;=P6,G44&lt;=Q6),P4,R4))</f>
        <v>SI 3</v>
      </c>
      <c r="K44" s="112" t="str">
        <f t="shared" si="0"/>
        <v>Advanced</v>
      </c>
    </row>
    <row r="45" spans="2:11" x14ac:dyDescent="0.25">
      <c r="B45" s="291"/>
      <c r="C45" s="284"/>
      <c r="D45" s="139" t="s">
        <v>117</v>
      </c>
      <c r="E45" s="301"/>
      <c r="F45" s="135">
        <v>0.02</v>
      </c>
      <c r="G45" s="136">
        <v>100</v>
      </c>
      <c r="H45" s="137">
        <f t="shared" si="1"/>
        <v>0.02</v>
      </c>
      <c r="I45" s="272"/>
      <c r="J45" s="108" t="str">
        <f>IF(AND(G45&gt;=N6,G45&lt;=O6),N4,IF(AND(G45&gt;=P6,G45&lt;=Q6),P4,R4))</f>
        <v>SI 3</v>
      </c>
      <c r="K45" s="112" t="str">
        <f t="shared" si="0"/>
        <v>Advanced</v>
      </c>
    </row>
    <row r="46" spans="2:11" ht="21" x14ac:dyDescent="0.25">
      <c r="D46" s="141" t="s">
        <v>172</v>
      </c>
      <c r="E46" s="138">
        <f>SUM(E4:E45)</f>
        <v>1</v>
      </c>
      <c r="F46" s="138">
        <f>SUM(F4:F45)</f>
        <v>1.0000000000000007</v>
      </c>
      <c r="G46" s="175">
        <f>ROUND(SUM(G4:G45)/COUNT(G4:G45),0)</f>
        <v>94</v>
      </c>
      <c r="H46" s="140">
        <f>SUM(H4:H45)</f>
        <v>0.94500000000000028</v>
      </c>
      <c r="I46" s="140">
        <f>SUM(I4:I45)</f>
        <v>0.94500000000000028</v>
      </c>
    </row>
    <row r="48" spans="2:11" hidden="1" x14ac:dyDescent="0.25"/>
    <row r="49" spans="4:8" ht="15.75" hidden="1" x14ac:dyDescent="0.25">
      <c r="D49" s="100" t="s">
        <v>158</v>
      </c>
      <c r="E49" s="100"/>
      <c r="F49" s="100"/>
      <c r="G49" s="101">
        <f>SUM(G4:G24)/COUNT(G4:G24)</f>
        <v>95.952380952380949</v>
      </c>
      <c r="H49" s="142">
        <f>I46</f>
        <v>0.94500000000000028</v>
      </c>
    </row>
    <row r="50" spans="4:8" ht="15.75" hidden="1" x14ac:dyDescent="0.25">
      <c r="D50" s="71" t="s">
        <v>58</v>
      </c>
      <c r="E50" s="71"/>
      <c r="F50" s="71"/>
      <c r="G50" s="101" t="str">
        <f>IF(G49&lt;=$O$10,"Basic", IF(AND(G49&gt;=P9,G49&lt;=P10),"Intermediate", "Advanced"))</f>
        <v>Advanced</v>
      </c>
      <c r="H50" s="100"/>
    </row>
    <row r="51" spans="4:8" ht="15.75" hidden="1" x14ac:dyDescent="0.25">
      <c r="D51" s="100" t="s">
        <v>67</v>
      </c>
      <c r="E51" s="100"/>
      <c r="F51" s="100"/>
      <c r="G51" s="101">
        <f>SUM(G4:G6)/COUNT(G4:G6)</f>
        <v>96.666666666666671</v>
      </c>
      <c r="H51" s="142">
        <f>I4</f>
        <v>9.6000000000000002E-2</v>
      </c>
    </row>
    <row r="52" spans="4:8" ht="15.75" hidden="1" x14ac:dyDescent="0.25">
      <c r="D52" s="71" t="s">
        <v>58</v>
      </c>
      <c r="E52" s="71"/>
      <c r="F52" s="71"/>
      <c r="G52" s="101" t="str">
        <f>IF(G51&lt;=$O$10,"Basic", IF(AND(G51&gt;=P9,G51&lt;=P10),"Intermediate", "Advanced"))</f>
        <v>Advanced</v>
      </c>
      <c r="H52" s="100"/>
    </row>
    <row r="53" spans="4:8" hidden="1" x14ac:dyDescent="0.25">
      <c r="D53" s="100" t="s">
        <v>68</v>
      </c>
      <c r="E53" s="100"/>
      <c r="F53" s="100"/>
      <c r="G53" s="102">
        <f>SUM(G7:G10)/COUNT(G7:G10)</f>
        <v>100</v>
      </c>
      <c r="H53" s="142">
        <f>I7</f>
        <v>0.1</v>
      </c>
    </row>
    <row r="54" spans="4:8" hidden="1" x14ac:dyDescent="0.25">
      <c r="D54" s="71" t="s">
        <v>58</v>
      </c>
      <c r="E54" s="71"/>
      <c r="F54" s="71"/>
      <c r="G54" s="102" t="str">
        <f>IF(G53&lt;=$O$10,"Basic", IF(AND(G53&gt;=P9,G53&lt;=P10),"Intermediate", "Advanced"))</f>
        <v>Advanced</v>
      </c>
      <c r="H54" s="100"/>
    </row>
    <row r="55" spans="4:8" hidden="1" x14ac:dyDescent="0.25">
      <c r="D55" s="100" t="s">
        <v>159</v>
      </c>
      <c r="E55" s="100"/>
      <c r="F55" s="100"/>
      <c r="G55" s="102">
        <f>SUM(G11:G12)/COUNT(G11:G12)</f>
        <v>100</v>
      </c>
      <c r="H55" s="142">
        <f>I11</f>
        <v>0.1</v>
      </c>
    </row>
    <row r="56" spans="4:8" hidden="1" x14ac:dyDescent="0.25">
      <c r="D56" s="71" t="s">
        <v>58</v>
      </c>
      <c r="E56" s="71"/>
      <c r="F56" s="71"/>
      <c r="G56" s="102" t="str">
        <f>IF(G55&lt;=$O$10,"Basic", IF(AND(G55&gt;=P9,G55&lt;=P10),"Intermediate", "Advanced"))</f>
        <v>Advanced</v>
      </c>
      <c r="H56" s="100"/>
    </row>
    <row r="57" spans="4:8" hidden="1" x14ac:dyDescent="0.25">
      <c r="D57" s="100" t="s">
        <v>161</v>
      </c>
      <c r="E57" s="100"/>
      <c r="F57" s="100"/>
      <c r="G57" s="102">
        <f>SUM(G13:G17)/COUNT(G13:G17)</f>
        <v>95</v>
      </c>
      <c r="H57" s="142">
        <f>I13</f>
        <v>9.5000000000000015E-2</v>
      </c>
    </row>
    <row r="58" spans="4:8" hidden="1" x14ac:dyDescent="0.25">
      <c r="D58" s="71" t="s">
        <v>58</v>
      </c>
      <c r="E58" s="71"/>
      <c r="F58" s="71"/>
      <c r="G58" s="102" t="str">
        <f>IF(G57&lt;=$O$10,"Basic", IF(AND(G57&gt;=P11,G57&lt;=P12),"Intermediate", "Advanced"))</f>
        <v>Advanced</v>
      </c>
      <c r="H58" s="100"/>
    </row>
    <row r="59" spans="4:8" hidden="1" x14ac:dyDescent="0.25">
      <c r="D59" s="100" t="s">
        <v>167</v>
      </c>
      <c r="E59" s="100"/>
      <c r="F59" s="100"/>
      <c r="G59" s="102">
        <f>SUM(G18:G24)/COUNT(G18:G24)</f>
        <v>92.857142857142861</v>
      </c>
      <c r="H59" s="142">
        <f>I18</f>
        <v>9.1000000000000011E-2</v>
      </c>
    </row>
    <row r="60" spans="4:8" hidden="1" x14ac:dyDescent="0.25">
      <c r="D60" s="71" t="s">
        <v>58</v>
      </c>
      <c r="E60" s="71"/>
      <c r="F60" s="71"/>
      <c r="G60" s="102" t="str">
        <f>IF(G59&lt;=$O$10,"Basic", IF(AND(G59&gt;=P13,G59&lt;=P14),"Intermediate", "Advanced"))</f>
        <v>Advanced</v>
      </c>
      <c r="H60" s="100"/>
    </row>
    <row r="61" spans="4:8" hidden="1" x14ac:dyDescent="0.25">
      <c r="D61" s="100" t="s">
        <v>174</v>
      </c>
      <c r="E61" s="100"/>
      <c r="F61" s="100"/>
      <c r="G61" s="102">
        <f>SUM(G25:G45)/COUNT(G25:G45)</f>
        <v>91.428571428571431</v>
      </c>
      <c r="H61" s="142">
        <f>I25</f>
        <v>0.46300000000000019</v>
      </c>
    </row>
    <row r="62" spans="4:8" hidden="1" x14ac:dyDescent="0.25">
      <c r="D62" s="71" t="s">
        <v>58</v>
      </c>
      <c r="E62" s="71"/>
      <c r="F62" s="71"/>
      <c r="G62" s="102" t="str">
        <f>IF(G61&lt;=$O$10,"Basic", IF(AND(G61&gt;=P15,G61&lt;=P16),"Intermediate", "Advanced"))</f>
        <v>Advanced</v>
      </c>
      <c r="H62" s="100"/>
    </row>
    <row r="63" spans="4:8" hidden="1" x14ac:dyDescent="0.25"/>
    <row r="64" spans="4:8" hidden="1" x14ac:dyDescent="0.25"/>
  </sheetData>
  <sheetProtection algorithmName="SHA-512" hashValue="nMonAn7oFsb2lW4wG2FNz0c9U8ayOi984229kt6FvGmrAYp5/xdzvT/8UClxCc2bvbZttDwEiIxKiz/3kXOlmQ==" saltValue="Wbo5M8DDu9JlMnD1Tai4pg==" spinCount="100000" sheet="1" selectLockedCells="1"/>
  <mergeCells count="38">
    <mergeCell ref="I13:I17"/>
    <mergeCell ref="E13:E17"/>
    <mergeCell ref="E18:E24"/>
    <mergeCell ref="B4:B6"/>
    <mergeCell ref="C4:C6"/>
    <mergeCell ref="B11:B12"/>
    <mergeCell ref="C11:C12"/>
    <mergeCell ref="B7:B10"/>
    <mergeCell ref="C7:C10"/>
    <mergeCell ref="I18:I24"/>
    <mergeCell ref="C2:D2"/>
    <mergeCell ref="B13:B17"/>
    <mergeCell ref="C13:C17"/>
    <mergeCell ref="B18:B24"/>
    <mergeCell ref="C18:C20"/>
    <mergeCell ref="C21:C24"/>
    <mergeCell ref="I2:J2"/>
    <mergeCell ref="N3:S3"/>
    <mergeCell ref="E4:E6"/>
    <mergeCell ref="I4:I6"/>
    <mergeCell ref="N4:O4"/>
    <mergeCell ref="P4:Q4"/>
    <mergeCell ref="R4:S4"/>
    <mergeCell ref="R7:S7"/>
    <mergeCell ref="E11:E12"/>
    <mergeCell ref="I11:I12"/>
    <mergeCell ref="M11:M12"/>
    <mergeCell ref="N11:N12"/>
    <mergeCell ref="E7:E10"/>
    <mergeCell ref="I7:I10"/>
    <mergeCell ref="N7:O7"/>
    <mergeCell ref="P7:Q7"/>
    <mergeCell ref="B25:B45"/>
    <mergeCell ref="C25:C36"/>
    <mergeCell ref="E25:E45"/>
    <mergeCell ref="I25:I45"/>
    <mergeCell ref="C37:C40"/>
    <mergeCell ref="C41:C45"/>
  </mergeCells>
  <dataValidations count="1">
    <dataValidation type="whole" allowBlank="1" showInputMessage="1" showErrorMessage="1" promptTitle="What to enter?" prompt="This cell allow only whole numbers from 0 to 100. Based on the value Skill Index &amp; Skill Level will be computed." sqref="G4:G45">
      <formula1>0</formula1>
      <formula2>100</formula2>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64"/>
  <sheetViews>
    <sheetView workbookViewId="0">
      <selection activeCell="C2" sqref="C2:D2"/>
    </sheetView>
  </sheetViews>
  <sheetFormatPr defaultRowHeight="15" x14ac:dyDescent="0.25"/>
  <cols>
    <col min="1" max="1" width="1.7109375" style="59" customWidth="1"/>
    <col min="2" max="2" width="20.140625" style="59" bestFit="1" customWidth="1"/>
    <col min="3" max="3" width="29" style="59" customWidth="1"/>
    <col min="4" max="4" width="35.42578125" style="59" customWidth="1"/>
    <col min="5" max="5" width="10.5703125" style="59" customWidth="1"/>
    <col min="6" max="6" width="11.140625" style="59" bestFit="1" customWidth="1"/>
    <col min="7" max="7" width="12.85546875" style="59" bestFit="1" customWidth="1"/>
    <col min="8" max="9" width="12.7109375" style="59" customWidth="1"/>
    <col min="10" max="10" width="18.28515625" style="59" bestFit="1" customWidth="1"/>
    <col min="11" max="11" width="19.140625" style="59" bestFit="1" customWidth="1"/>
    <col min="12" max="12" width="3" style="59" customWidth="1"/>
    <col min="13" max="13" width="2.7109375" style="59" customWidth="1"/>
    <col min="14" max="14" width="10" style="59" hidden="1" customWidth="1"/>
    <col min="15" max="15" width="7.140625" style="59" hidden="1" customWidth="1"/>
    <col min="16" max="16" width="7.28515625" style="59" hidden="1" customWidth="1"/>
    <col min="17" max="17" width="7.42578125" style="59" hidden="1" customWidth="1"/>
    <col min="18" max="18" width="9.42578125" style="59" hidden="1" customWidth="1"/>
    <col min="19" max="19" width="8.42578125" style="59" hidden="1" customWidth="1"/>
    <col min="20" max="20" width="11.85546875" style="59" hidden="1" customWidth="1"/>
    <col min="21" max="21" width="13.7109375" style="59" hidden="1" customWidth="1"/>
    <col min="22" max="22" width="61.5703125" style="59" hidden="1" customWidth="1"/>
    <col min="23" max="23" width="13.28515625" style="59" hidden="1" customWidth="1"/>
    <col min="24" max="261" width="9.140625" style="59"/>
    <col min="262" max="262" width="1.7109375" style="59" customWidth="1"/>
    <col min="263" max="263" width="29" style="59" bestFit="1" customWidth="1"/>
    <col min="264" max="264" width="11.28515625" style="59" customWidth="1"/>
    <col min="265" max="265" width="10.140625" style="59" customWidth="1"/>
    <col min="266" max="266" width="10.42578125" style="59" customWidth="1"/>
    <col min="267" max="267" width="53" style="59" customWidth="1"/>
    <col min="268" max="268" width="3" style="59" customWidth="1"/>
    <col min="269" max="269" width="2.7109375" style="59" customWidth="1"/>
    <col min="270" max="270" width="10" style="59" customWidth="1"/>
    <col min="271" max="271" width="7.140625" style="59" customWidth="1"/>
    <col min="272" max="272" width="7.28515625" style="59" customWidth="1"/>
    <col min="273" max="273" width="7.42578125" style="59" customWidth="1"/>
    <col min="274" max="274" width="9.42578125" style="59" customWidth="1"/>
    <col min="275" max="275" width="8.42578125" style="59" customWidth="1"/>
    <col min="276" max="276" width="11.85546875" style="59" customWidth="1"/>
    <col min="277" max="277" width="13.7109375" style="59" customWidth="1"/>
    <col min="278" max="278" width="61.5703125" style="59" customWidth="1"/>
    <col min="279" max="279" width="13.28515625" style="59" customWidth="1"/>
    <col min="280" max="517" width="9.140625" style="59"/>
    <col min="518" max="518" width="1.7109375" style="59" customWidth="1"/>
    <col min="519" max="519" width="29" style="59" bestFit="1" customWidth="1"/>
    <col min="520" max="520" width="11.28515625" style="59" customWidth="1"/>
    <col min="521" max="521" width="10.140625" style="59" customWidth="1"/>
    <col min="522" max="522" width="10.42578125" style="59" customWidth="1"/>
    <col min="523" max="523" width="53" style="59" customWidth="1"/>
    <col min="524" max="524" width="3" style="59" customWidth="1"/>
    <col min="525" max="525" width="2.7109375" style="59" customWidth="1"/>
    <col min="526" max="526" width="10" style="59" customWidth="1"/>
    <col min="527" max="527" width="7.140625" style="59" customWidth="1"/>
    <col min="528" max="528" width="7.28515625" style="59" customWidth="1"/>
    <col min="529" max="529" width="7.42578125" style="59" customWidth="1"/>
    <col min="530" max="530" width="9.42578125" style="59" customWidth="1"/>
    <col min="531" max="531" width="8.42578125" style="59" customWidth="1"/>
    <col min="532" max="532" width="11.85546875" style="59" customWidth="1"/>
    <col min="533" max="533" width="13.7109375" style="59" customWidth="1"/>
    <col min="534" max="534" width="61.5703125" style="59" customWidth="1"/>
    <col min="535" max="535" width="13.28515625" style="59" customWidth="1"/>
    <col min="536" max="773" width="9.140625" style="59"/>
    <col min="774" max="774" width="1.7109375" style="59" customWidth="1"/>
    <col min="775" max="775" width="29" style="59" bestFit="1" customWidth="1"/>
    <col min="776" max="776" width="11.28515625" style="59" customWidth="1"/>
    <col min="777" max="777" width="10.140625" style="59" customWidth="1"/>
    <col min="778" max="778" width="10.42578125" style="59" customWidth="1"/>
    <col min="779" max="779" width="53" style="59" customWidth="1"/>
    <col min="780" max="780" width="3" style="59" customWidth="1"/>
    <col min="781" max="781" width="2.7109375" style="59" customWidth="1"/>
    <col min="782" max="782" width="10" style="59" customWidth="1"/>
    <col min="783" max="783" width="7.140625" style="59" customWidth="1"/>
    <col min="784" max="784" width="7.28515625" style="59" customWidth="1"/>
    <col min="785" max="785" width="7.42578125" style="59" customWidth="1"/>
    <col min="786" max="786" width="9.42578125" style="59" customWidth="1"/>
    <col min="787" max="787" width="8.42578125" style="59" customWidth="1"/>
    <col min="788" max="788" width="11.85546875" style="59" customWidth="1"/>
    <col min="789" max="789" width="13.7109375" style="59" customWidth="1"/>
    <col min="790" max="790" width="61.5703125" style="59" customWidth="1"/>
    <col min="791" max="791" width="13.28515625" style="59" customWidth="1"/>
    <col min="792" max="1029" width="9.140625" style="59"/>
    <col min="1030" max="1030" width="1.7109375" style="59" customWidth="1"/>
    <col min="1031" max="1031" width="29" style="59" bestFit="1" customWidth="1"/>
    <col min="1032" max="1032" width="11.28515625" style="59" customWidth="1"/>
    <col min="1033" max="1033" width="10.140625" style="59" customWidth="1"/>
    <col min="1034" max="1034" width="10.42578125" style="59" customWidth="1"/>
    <col min="1035" max="1035" width="53" style="59" customWidth="1"/>
    <col min="1036" max="1036" width="3" style="59" customWidth="1"/>
    <col min="1037" max="1037" width="2.7109375" style="59" customWidth="1"/>
    <col min="1038" max="1038" width="10" style="59" customWidth="1"/>
    <col min="1039" max="1039" width="7.140625" style="59" customWidth="1"/>
    <col min="1040" max="1040" width="7.28515625" style="59" customWidth="1"/>
    <col min="1041" max="1041" width="7.42578125" style="59" customWidth="1"/>
    <col min="1042" max="1042" width="9.42578125" style="59" customWidth="1"/>
    <col min="1043" max="1043" width="8.42578125" style="59" customWidth="1"/>
    <col min="1044" max="1044" width="11.85546875" style="59" customWidth="1"/>
    <col min="1045" max="1045" width="13.7109375" style="59" customWidth="1"/>
    <col min="1046" max="1046" width="61.5703125" style="59" customWidth="1"/>
    <col min="1047" max="1047" width="13.28515625" style="59" customWidth="1"/>
    <col min="1048" max="1285" width="9.140625" style="59"/>
    <col min="1286" max="1286" width="1.7109375" style="59" customWidth="1"/>
    <col min="1287" max="1287" width="29" style="59" bestFit="1" customWidth="1"/>
    <col min="1288" max="1288" width="11.28515625" style="59" customWidth="1"/>
    <col min="1289" max="1289" width="10.140625" style="59" customWidth="1"/>
    <col min="1290" max="1290" width="10.42578125" style="59" customWidth="1"/>
    <col min="1291" max="1291" width="53" style="59" customWidth="1"/>
    <col min="1292" max="1292" width="3" style="59" customWidth="1"/>
    <col min="1293" max="1293" width="2.7109375" style="59" customWidth="1"/>
    <col min="1294" max="1294" width="10" style="59" customWidth="1"/>
    <col min="1295" max="1295" width="7.140625" style="59" customWidth="1"/>
    <col min="1296" max="1296" width="7.28515625" style="59" customWidth="1"/>
    <col min="1297" max="1297" width="7.42578125" style="59" customWidth="1"/>
    <col min="1298" max="1298" width="9.42578125" style="59" customWidth="1"/>
    <col min="1299" max="1299" width="8.42578125" style="59" customWidth="1"/>
    <col min="1300" max="1300" width="11.85546875" style="59" customWidth="1"/>
    <col min="1301" max="1301" width="13.7109375" style="59" customWidth="1"/>
    <col min="1302" max="1302" width="61.5703125" style="59" customWidth="1"/>
    <col min="1303" max="1303" width="13.28515625" style="59" customWidth="1"/>
    <col min="1304" max="1541" width="9.140625" style="59"/>
    <col min="1542" max="1542" width="1.7109375" style="59" customWidth="1"/>
    <col min="1543" max="1543" width="29" style="59" bestFit="1" customWidth="1"/>
    <col min="1544" max="1544" width="11.28515625" style="59" customWidth="1"/>
    <col min="1545" max="1545" width="10.140625" style="59" customWidth="1"/>
    <col min="1546" max="1546" width="10.42578125" style="59" customWidth="1"/>
    <col min="1547" max="1547" width="53" style="59" customWidth="1"/>
    <col min="1548" max="1548" width="3" style="59" customWidth="1"/>
    <col min="1549" max="1549" width="2.7109375" style="59" customWidth="1"/>
    <col min="1550" max="1550" width="10" style="59" customWidth="1"/>
    <col min="1551" max="1551" width="7.140625" style="59" customWidth="1"/>
    <col min="1552" max="1552" width="7.28515625" style="59" customWidth="1"/>
    <col min="1553" max="1553" width="7.42578125" style="59" customWidth="1"/>
    <col min="1554" max="1554" width="9.42578125" style="59" customWidth="1"/>
    <col min="1555" max="1555" width="8.42578125" style="59" customWidth="1"/>
    <col min="1556" max="1556" width="11.85546875" style="59" customWidth="1"/>
    <col min="1557" max="1557" width="13.7109375" style="59" customWidth="1"/>
    <col min="1558" max="1558" width="61.5703125" style="59" customWidth="1"/>
    <col min="1559" max="1559" width="13.28515625" style="59" customWidth="1"/>
    <col min="1560" max="1797" width="9.140625" style="59"/>
    <col min="1798" max="1798" width="1.7109375" style="59" customWidth="1"/>
    <col min="1799" max="1799" width="29" style="59" bestFit="1" customWidth="1"/>
    <col min="1800" max="1800" width="11.28515625" style="59" customWidth="1"/>
    <col min="1801" max="1801" width="10.140625" style="59" customWidth="1"/>
    <col min="1802" max="1802" width="10.42578125" style="59" customWidth="1"/>
    <col min="1803" max="1803" width="53" style="59" customWidth="1"/>
    <col min="1804" max="1804" width="3" style="59" customWidth="1"/>
    <col min="1805" max="1805" width="2.7109375" style="59" customWidth="1"/>
    <col min="1806" max="1806" width="10" style="59" customWidth="1"/>
    <col min="1807" max="1807" width="7.140625" style="59" customWidth="1"/>
    <col min="1808" max="1808" width="7.28515625" style="59" customWidth="1"/>
    <col min="1809" max="1809" width="7.42578125" style="59" customWidth="1"/>
    <col min="1810" max="1810" width="9.42578125" style="59" customWidth="1"/>
    <col min="1811" max="1811" width="8.42578125" style="59" customWidth="1"/>
    <col min="1812" max="1812" width="11.85546875" style="59" customWidth="1"/>
    <col min="1813" max="1813" width="13.7109375" style="59" customWidth="1"/>
    <col min="1814" max="1814" width="61.5703125" style="59" customWidth="1"/>
    <col min="1815" max="1815" width="13.28515625" style="59" customWidth="1"/>
    <col min="1816" max="2053" width="9.140625" style="59"/>
    <col min="2054" max="2054" width="1.7109375" style="59" customWidth="1"/>
    <col min="2055" max="2055" width="29" style="59" bestFit="1" customWidth="1"/>
    <col min="2056" max="2056" width="11.28515625" style="59" customWidth="1"/>
    <col min="2057" max="2057" width="10.140625" style="59" customWidth="1"/>
    <col min="2058" max="2058" width="10.42578125" style="59" customWidth="1"/>
    <col min="2059" max="2059" width="53" style="59" customWidth="1"/>
    <col min="2060" max="2060" width="3" style="59" customWidth="1"/>
    <col min="2061" max="2061" width="2.7109375" style="59" customWidth="1"/>
    <col min="2062" max="2062" width="10" style="59" customWidth="1"/>
    <col min="2063" max="2063" width="7.140625" style="59" customWidth="1"/>
    <col min="2064" max="2064" width="7.28515625" style="59" customWidth="1"/>
    <col min="2065" max="2065" width="7.42578125" style="59" customWidth="1"/>
    <col min="2066" max="2066" width="9.42578125" style="59" customWidth="1"/>
    <col min="2067" max="2067" width="8.42578125" style="59" customWidth="1"/>
    <col min="2068" max="2068" width="11.85546875" style="59" customWidth="1"/>
    <col min="2069" max="2069" width="13.7109375" style="59" customWidth="1"/>
    <col min="2070" max="2070" width="61.5703125" style="59" customWidth="1"/>
    <col min="2071" max="2071" width="13.28515625" style="59" customWidth="1"/>
    <col min="2072" max="2309" width="9.140625" style="59"/>
    <col min="2310" max="2310" width="1.7109375" style="59" customWidth="1"/>
    <col min="2311" max="2311" width="29" style="59" bestFit="1" customWidth="1"/>
    <col min="2312" max="2312" width="11.28515625" style="59" customWidth="1"/>
    <col min="2313" max="2313" width="10.140625" style="59" customWidth="1"/>
    <col min="2314" max="2314" width="10.42578125" style="59" customWidth="1"/>
    <col min="2315" max="2315" width="53" style="59" customWidth="1"/>
    <col min="2316" max="2316" width="3" style="59" customWidth="1"/>
    <col min="2317" max="2317" width="2.7109375" style="59" customWidth="1"/>
    <col min="2318" max="2318" width="10" style="59" customWidth="1"/>
    <col min="2319" max="2319" width="7.140625" style="59" customWidth="1"/>
    <col min="2320" max="2320" width="7.28515625" style="59" customWidth="1"/>
    <col min="2321" max="2321" width="7.42578125" style="59" customWidth="1"/>
    <col min="2322" max="2322" width="9.42578125" style="59" customWidth="1"/>
    <col min="2323" max="2323" width="8.42578125" style="59" customWidth="1"/>
    <col min="2324" max="2324" width="11.85546875" style="59" customWidth="1"/>
    <col min="2325" max="2325" width="13.7109375" style="59" customWidth="1"/>
    <col min="2326" max="2326" width="61.5703125" style="59" customWidth="1"/>
    <col min="2327" max="2327" width="13.28515625" style="59" customWidth="1"/>
    <col min="2328" max="2565" width="9.140625" style="59"/>
    <col min="2566" max="2566" width="1.7109375" style="59" customWidth="1"/>
    <col min="2567" max="2567" width="29" style="59" bestFit="1" customWidth="1"/>
    <col min="2568" max="2568" width="11.28515625" style="59" customWidth="1"/>
    <col min="2569" max="2569" width="10.140625" style="59" customWidth="1"/>
    <col min="2570" max="2570" width="10.42578125" style="59" customWidth="1"/>
    <col min="2571" max="2571" width="53" style="59" customWidth="1"/>
    <col min="2572" max="2572" width="3" style="59" customWidth="1"/>
    <col min="2573" max="2573" width="2.7109375" style="59" customWidth="1"/>
    <col min="2574" max="2574" width="10" style="59" customWidth="1"/>
    <col min="2575" max="2575" width="7.140625" style="59" customWidth="1"/>
    <col min="2576" max="2576" width="7.28515625" style="59" customWidth="1"/>
    <col min="2577" max="2577" width="7.42578125" style="59" customWidth="1"/>
    <col min="2578" max="2578" width="9.42578125" style="59" customWidth="1"/>
    <col min="2579" max="2579" width="8.42578125" style="59" customWidth="1"/>
    <col min="2580" max="2580" width="11.85546875" style="59" customWidth="1"/>
    <col min="2581" max="2581" width="13.7109375" style="59" customWidth="1"/>
    <col min="2582" max="2582" width="61.5703125" style="59" customWidth="1"/>
    <col min="2583" max="2583" width="13.28515625" style="59" customWidth="1"/>
    <col min="2584" max="2821" width="9.140625" style="59"/>
    <col min="2822" max="2822" width="1.7109375" style="59" customWidth="1"/>
    <col min="2823" max="2823" width="29" style="59" bestFit="1" customWidth="1"/>
    <col min="2824" max="2824" width="11.28515625" style="59" customWidth="1"/>
    <col min="2825" max="2825" width="10.140625" style="59" customWidth="1"/>
    <col min="2826" max="2826" width="10.42578125" style="59" customWidth="1"/>
    <col min="2827" max="2827" width="53" style="59" customWidth="1"/>
    <col min="2828" max="2828" width="3" style="59" customWidth="1"/>
    <col min="2829" max="2829" width="2.7109375" style="59" customWidth="1"/>
    <col min="2830" max="2830" width="10" style="59" customWidth="1"/>
    <col min="2831" max="2831" width="7.140625" style="59" customWidth="1"/>
    <col min="2832" max="2832" width="7.28515625" style="59" customWidth="1"/>
    <col min="2833" max="2833" width="7.42578125" style="59" customWidth="1"/>
    <col min="2834" max="2834" width="9.42578125" style="59" customWidth="1"/>
    <col min="2835" max="2835" width="8.42578125" style="59" customWidth="1"/>
    <col min="2836" max="2836" width="11.85546875" style="59" customWidth="1"/>
    <col min="2837" max="2837" width="13.7109375" style="59" customWidth="1"/>
    <col min="2838" max="2838" width="61.5703125" style="59" customWidth="1"/>
    <col min="2839" max="2839" width="13.28515625" style="59" customWidth="1"/>
    <col min="2840" max="3077" width="9.140625" style="59"/>
    <col min="3078" max="3078" width="1.7109375" style="59" customWidth="1"/>
    <col min="3079" max="3079" width="29" style="59" bestFit="1" customWidth="1"/>
    <col min="3080" max="3080" width="11.28515625" style="59" customWidth="1"/>
    <col min="3081" max="3081" width="10.140625" style="59" customWidth="1"/>
    <col min="3082" max="3082" width="10.42578125" style="59" customWidth="1"/>
    <col min="3083" max="3083" width="53" style="59" customWidth="1"/>
    <col min="3084" max="3084" width="3" style="59" customWidth="1"/>
    <col min="3085" max="3085" width="2.7109375" style="59" customWidth="1"/>
    <col min="3086" max="3086" width="10" style="59" customWidth="1"/>
    <col min="3087" max="3087" width="7.140625" style="59" customWidth="1"/>
    <col min="3088" max="3088" width="7.28515625" style="59" customWidth="1"/>
    <col min="3089" max="3089" width="7.42578125" style="59" customWidth="1"/>
    <col min="3090" max="3090" width="9.42578125" style="59" customWidth="1"/>
    <col min="3091" max="3091" width="8.42578125" style="59" customWidth="1"/>
    <col min="3092" max="3092" width="11.85546875" style="59" customWidth="1"/>
    <col min="3093" max="3093" width="13.7109375" style="59" customWidth="1"/>
    <col min="3094" max="3094" width="61.5703125" style="59" customWidth="1"/>
    <col min="3095" max="3095" width="13.28515625" style="59" customWidth="1"/>
    <col min="3096" max="3333" width="9.140625" style="59"/>
    <col min="3334" max="3334" width="1.7109375" style="59" customWidth="1"/>
    <col min="3335" max="3335" width="29" style="59" bestFit="1" customWidth="1"/>
    <col min="3336" max="3336" width="11.28515625" style="59" customWidth="1"/>
    <col min="3337" max="3337" width="10.140625" style="59" customWidth="1"/>
    <col min="3338" max="3338" width="10.42578125" style="59" customWidth="1"/>
    <col min="3339" max="3339" width="53" style="59" customWidth="1"/>
    <col min="3340" max="3340" width="3" style="59" customWidth="1"/>
    <col min="3341" max="3341" width="2.7109375" style="59" customWidth="1"/>
    <col min="3342" max="3342" width="10" style="59" customWidth="1"/>
    <col min="3343" max="3343" width="7.140625" style="59" customWidth="1"/>
    <col min="3344" max="3344" width="7.28515625" style="59" customWidth="1"/>
    <col min="3345" max="3345" width="7.42578125" style="59" customWidth="1"/>
    <col min="3346" max="3346" width="9.42578125" style="59" customWidth="1"/>
    <col min="3347" max="3347" width="8.42578125" style="59" customWidth="1"/>
    <col min="3348" max="3348" width="11.85546875" style="59" customWidth="1"/>
    <col min="3349" max="3349" width="13.7109375" style="59" customWidth="1"/>
    <col min="3350" max="3350" width="61.5703125" style="59" customWidth="1"/>
    <col min="3351" max="3351" width="13.28515625" style="59" customWidth="1"/>
    <col min="3352" max="3589" width="9.140625" style="59"/>
    <col min="3590" max="3590" width="1.7109375" style="59" customWidth="1"/>
    <col min="3591" max="3591" width="29" style="59" bestFit="1" customWidth="1"/>
    <col min="3592" max="3592" width="11.28515625" style="59" customWidth="1"/>
    <col min="3593" max="3593" width="10.140625" style="59" customWidth="1"/>
    <col min="3594" max="3594" width="10.42578125" style="59" customWidth="1"/>
    <col min="3595" max="3595" width="53" style="59" customWidth="1"/>
    <col min="3596" max="3596" width="3" style="59" customWidth="1"/>
    <col min="3597" max="3597" width="2.7109375" style="59" customWidth="1"/>
    <col min="3598" max="3598" width="10" style="59" customWidth="1"/>
    <col min="3599" max="3599" width="7.140625" style="59" customWidth="1"/>
    <col min="3600" max="3600" width="7.28515625" style="59" customWidth="1"/>
    <col min="3601" max="3601" width="7.42578125" style="59" customWidth="1"/>
    <col min="3602" max="3602" width="9.42578125" style="59" customWidth="1"/>
    <col min="3603" max="3603" width="8.42578125" style="59" customWidth="1"/>
    <col min="3604" max="3604" width="11.85546875" style="59" customWidth="1"/>
    <col min="3605" max="3605" width="13.7109375" style="59" customWidth="1"/>
    <col min="3606" max="3606" width="61.5703125" style="59" customWidth="1"/>
    <col min="3607" max="3607" width="13.28515625" style="59" customWidth="1"/>
    <col min="3608" max="3845" width="9.140625" style="59"/>
    <col min="3846" max="3846" width="1.7109375" style="59" customWidth="1"/>
    <col min="3847" max="3847" width="29" style="59" bestFit="1" customWidth="1"/>
    <col min="3848" max="3848" width="11.28515625" style="59" customWidth="1"/>
    <col min="3849" max="3849" width="10.140625" style="59" customWidth="1"/>
    <col min="3850" max="3850" width="10.42578125" style="59" customWidth="1"/>
    <col min="3851" max="3851" width="53" style="59" customWidth="1"/>
    <col min="3852" max="3852" width="3" style="59" customWidth="1"/>
    <col min="3853" max="3853" width="2.7109375" style="59" customWidth="1"/>
    <col min="3854" max="3854" width="10" style="59" customWidth="1"/>
    <col min="3855" max="3855" width="7.140625" style="59" customWidth="1"/>
    <col min="3856" max="3856" width="7.28515625" style="59" customWidth="1"/>
    <col min="3857" max="3857" width="7.42578125" style="59" customWidth="1"/>
    <col min="3858" max="3858" width="9.42578125" style="59" customWidth="1"/>
    <col min="3859" max="3859" width="8.42578125" style="59" customWidth="1"/>
    <col min="3860" max="3860" width="11.85546875" style="59" customWidth="1"/>
    <col min="3861" max="3861" width="13.7109375" style="59" customWidth="1"/>
    <col min="3862" max="3862" width="61.5703125" style="59" customWidth="1"/>
    <col min="3863" max="3863" width="13.28515625" style="59" customWidth="1"/>
    <col min="3864" max="4101" width="9.140625" style="59"/>
    <col min="4102" max="4102" width="1.7109375" style="59" customWidth="1"/>
    <col min="4103" max="4103" width="29" style="59" bestFit="1" customWidth="1"/>
    <col min="4104" max="4104" width="11.28515625" style="59" customWidth="1"/>
    <col min="4105" max="4105" width="10.140625" style="59" customWidth="1"/>
    <col min="4106" max="4106" width="10.42578125" style="59" customWidth="1"/>
    <col min="4107" max="4107" width="53" style="59" customWidth="1"/>
    <col min="4108" max="4108" width="3" style="59" customWidth="1"/>
    <col min="4109" max="4109" width="2.7109375" style="59" customWidth="1"/>
    <col min="4110" max="4110" width="10" style="59" customWidth="1"/>
    <col min="4111" max="4111" width="7.140625" style="59" customWidth="1"/>
    <col min="4112" max="4112" width="7.28515625" style="59" customWidth="1"/>
    <col min="4113" max="4113" width="7.42578125" style="59" customWidth="1"/>
    <col min="4114" max="4114" width="9.42578125" style="59" customWidth="1"/>
    <col min="4115" max="4115" width="8.42578125" style="59" customWidth="1"/>
    <col min="4116" max="4116" width="11.85546875" style="59" customWidth="1"/>
    <col min="4117" max="4117" width="13.7109375" style="59" customWidth="1"/>
    <col min="4118" max="4118" width="61.5703125" style="59" customWidth="1"/>
    <col min="4119" max="4119" width="13.28515625" style="59" customWidth="1"/>
    <col min="4120" max="4357" width="9.140625" style="59"/>
    <col min="4358" max="4358" width="1.7109375" style="59" customWidth="1"/>
    <col min="4359" max="4359" width="29" style="59" bestFit="1" customWidth="1"/>
    <col min="4360" max="4360" width="11.28515625" style="59" customWidth="1"/>
    <col min="4361" max="4361" width="10.140625" style="59" customWidth="1"/>
    <col min="4362" max="4362" width="10.42578125" style="59" customWidth="1"/>
    <col min="4363" max="4363" width="53" style="59" customWidth="1"/>
    <col min="4364" max="4364" width="3" style="59" customWidth="1"/>
    <col min="4365" max="4365" width="2.7109375" style="59" customWidth="1"/>
    <col min="4366" max="4366" width="10" style="59" customWidth="1"/>
    <col min="4367" max="4367" width="7.140625" style="59" customWidth="1"/>
    <col min="4368" max="4368" width="7.28515625" style="59" customWidth="1"/>
    <col min="4369" max="4369" width="7.42578125" style="59" customWidth="1"/>
    <col min="4370" max="4370" width="9.42578125" style="59" customWidth="1"/>
    <col min="4371" max="4371" width="8.42578125" style="59" customWidth="1"/>
    <col min="4372" max="4372" width="11.85546875" style="59" customWidth="1"/>
    <col min="4373" max="4373" width="13.7109375" style="59" customWidth="1"/>
    <col min="4374" max="4374" width="61.5703125" style="59" customWidth="1"/>
    <col min="4375" max="4375" width="13.28515625" style="59" customWidth="1"/>
    <col min="4376" max="4613" width="9.140625" style="59"/>
    <col min="4614" max="4614" width="1.7109375" style="59" customWidth="1"/>
    <col min="4615" max="4615" width="29" style="59" bestFit="1" customWidth="1"/>
    <col min="4616" max="4616" width="11.28515625" style="59" customWidth="1"/>
    <col min="4617" max="4617" width="10.140625" style="59" customWidth="1"/>
    <col min="4618" max="4618" width="10.42578125" style="59" customWidth="1"/>
    <col min="4619" max="4619" width="53" style="59" customWidth="1"/>
    <col min="4620" max="4620" width="3" style="59" customWidth="1"/>
    <col min="4621" max="4621" width="2.7109375" style="59" customWidth="1"/>
    <col min="4622" max="4622" width="10" style="59" customWidth="1"/>
    <col min="4623" max="4623" width="7.140625" style="59" customWidth="1"/>
    <col min="4624" max="4624" width="7.28515625" style="59" customWidth="1"/>
    <col min="4625" max="4625" width="7.42578125" style="59" customWidth="1"/>
    <col min="4626" max="4626" width="9.42578125" style="59" customWidth="1"/>
    <col min="4627" max="4627" width="8.42578125" style="59" customWidth="1"/>
    <col min="4628" max="4628" width="11.85546875" style="59" customWidth="1"/>
    <col min="4629" max="4629" width="13.7109375" style="59" customWidth="1"/>
    <col min="4630" max="4630" width="61.5703125" style="59" customWidth="1"/>
    <col min="4631" max="4631" width="13.28515625" style="59" customWidth="1"/>
    <col min="4632" max="4869" width="9.140625" style="59"/>
    <col min="4870" max="4870" width="1.7109375" style="59" customWidth="1"/>
    <col min="4871" max="4871" width="29" style="59" bestFit="1" customWidth="1"/>
    <col min="4872" max="4872" width="11.28515625" style="59" customWidth="1"/>
    <col min="4873" max="4873" width="10.140625" style="59" customWidth="1"/>
    <col min="4874" max="4874" width="10.42578125" style="59" customWidth="1"/>
    <col min="4875" max="4875" width="53" style="59" customWidth="1"/>
    <col min="4876" max="4876" width="3" style="59" customWidth="1"/>
    <col min="4877" max="4877" width="2.7109375" style="59" customWidth="1"/>
    <col min="4878" max="4878" width="10" style="59" customWidth="1"/>
    <col min="4879" max="4879" width="7.140625" style="59" customWidth="1"/>
    <col min="4880" max="4880" width="7.28515625" style="59" customWidth="1"/>
    <col min="4881" max="4881" width="7.42578125" style="59" customWidth="1"/>
    <col min="4882" max="4882" width="9.42578125" style="59" customWidth="1"/>
    <col min="4883" max="4883" width="8.42578125" style="59" customWidth="1"/>
    <col min="4884" max="4884" width="11.85546875" style="59" customWidth="1"/>
    <col min="4885" max="4885" width="13.7109375" style="59" customWidth="1"/>
    <col min="4886" max="4886" width="61.5703125" style="59" customWidth="1"/>
    <col min="4887" max="4887" width="13.28515625" style="59" customWidth="1"/>
    <col min="4888" max="5125" width="9.140625" style="59"/>
    <col min="5126" max="5126" width="1.7109375" style="59" customWidth="1"/>
    <col min="5127" max="5127" width="29" style="59" bestFit="1" customWidth="1"/>
    <col min="5128" max="5128" width="11.28515625" style="59" customWidth="1"/>
    <col min="5129" max="5129" width="10.140625" style="59" customWidth="1"/>
    <col min="5130" max="5130" width="10.42578125" style="59" customWidth="1"/>
    <col min="5131" max="5131" width="53" style="59" customWidth="1"/>
    <col min="5132" max="5132" width="3" style="59" customWidth="1"/>
    <col min="5133" max="5133" width="2.7109375" style="59" customWidth="1"/>
    <col min="5134" max="5134" width="10" style="59" customWidth="1"/>
    <col min="5135" max="5135" width="7.140625" style="59" customWidth="1"/>
    <col min="5136" max="5136" width="7.28515625" style="59" customWidth="1"/>
    <col min="5137" max="5137" width="7.42578125" style="59" customWidth="1"/>
    <col min="5138" max="5138" width="9.42578125" style="59" customWidth="1"/>
    <col min="5139" max="5139" width="8.42578125" style="59" customWidth="1"/>
    <col min="5140" max="5140" width="11.85546875" style="59" customWidth="1"/>
    <col min="5141" max="5141" width="13.7109375" style="59" customWidth="1"/>
    <col min="5142" max="5142" width="61.5703125" style="59" customWidth="1"/>
    <col min="5143" max="5143" width="13.28515625" style="59" customWidth="1"/>
    <col min="5144" max="5381" width="9.140625" style="59"/>
    <col min="5382" max="5382" width="1.7109375" style="59" customWidth="1"/>
    <col min="5383" max="5383" width="29" style="59" bestFit="1" customWidth="1"/>
    <col min="5384" max="5384" width="11.28515625" style="59" customWidth="1"/>
    <col min="5385" max="5385" width="10.140625" style="59" customWidth="1"/>
    <col min="5386" max="5386" width="10.42578125" style="59" customWidth="1"/>
    <col min="5387" max="5387" width="53" style="59" customWidth="1"/>
    <col min="5388" max="5388" width="3" style="59" customWidth="1"/>
    <col min="5389" max="5389" width="2.7109375" style="59" customWidth="1"/>
    <col min="5390" max="5390" width="10" style="59" customWidth="1"/>
    <col min="5391" max="5391" width="7.140625" style="59" customWidth="1"/>
    <col min="5392" max="5392" width="7.28515625" style="59" customWidth="1"/>
    <col min="5393" max="5393" width="7.42578125" style="59" customWidth="1"/>
    <col min="5394" max="5394" width="9.42578125" style="59" customWidth="1"/>
    <col min="5395" max="5395" width="8.42578125" style="59" customWidth="1"/>
    <col min="5396" max="5396" width="11.85546875" style="59" customWidth="1"/>
    <col min="5397" max="5397" width="13.7109375" style="59" customWidth="1"/>
    <col min="5398" max="5398" width="61.5703125" style="59" customWidth="1"/>
    <col min="5399" max="5399" width="13.28515625" style="59" customWidth="1"/>
    <col min="5400" max="5637" width="9.140625" style="59"/>
    <col min="5638" max="5638" width="1.7109375" style="59" customWidth="1"/>
    <col min="5639" max="5639" width="29" style="59" bestFit="1" customWidth="1"/>
    <col min="5640" max="5640" width="11.28515625" style="59" customWidth="1"/>
    <col min="5641" max="5641" width="10.140625" style="59" customWidth="1"/>
    <col min="5642" max="5642" width="10.42578125" style="59" customWidth="1"/>
    <col min="5643" max="5643" width="53" style="59" customWidth="1"/>
    <col min="5644" max="5644" width="3" style="59" customWidth="1"/>
    <col min="5645" max="5645" width="2.7109375" style="59" customWidth="1"/>
    <col min="5646" max="5646" width="10" style="59" customWidth="1"/>
    <col min="5647" max="5647" width="7.140625" style="59" customWidth="1"/>
    <col min="5648" max="5648" width="7.28515625" style="59" customWidth="1"/>
    <col min="5649" max="5649" width="7.42578125" style="59" customWidth="1"/>
    <col min="5650" max="5650" width="9.42578125" style="59" customWidth="1"/>
    <col min="5651" max="5651" width="8.42578125" style="59" customWidth="1"/>
    <col min="5652" max="5652" width="11.85546875" style="59" customWidth="1"/>
    <col min="5653" max="5653" width="13.7109375" style="59" customWidth="1"/>
    <col min="5654" max="5654" width="61.5703125" style="59" customWidth="1"/>
    <col min="5655" max="5655" width="13.28515625" style="59" customWidth="1"/>
    <col min="5656" max="5893" width="9.140625" style="59"/>
    <col min="5894" max="5894" width="1.7109375" style="59" customWidth="1"/>
    <col min="5895" max="5895" width="29" style="59" bestFit="1" customWidth="1"/>
    <col min="5896" max="5896" width="11.28515625" style="59" customWidth="1"/>
    <col min="5897" max="5897" width="10.140625" style="59" customWidth="1"/>
    <col min="5898" max="5898" width="10.42578125" style="59" customWidth="1"/>
    <col min="5899" max="5899" width="53" style="59" customWidth="1"/>
    <col min="5900" max="5900" width="3" style="59" customWidth="1"/>
    <col min="5901" max="5901" width="2.7109375" style="59" customWidth="1"/>
    <col min="5902" max="5902" width="10" style="59" customWidth="1"/>
    <col min="5903" max="5903" width="7.140625" style="59" customWidth="1"/>
    <col min="5904" max="5904" width="7.28515625" style="59" customWidth="1"/>
    <col min="5905" max="5905" width="7.42578125" style="59" customWidth="1"/>
    <col min="5906" max="5906" width="9.42578125" style="59" customWidth="1"/>
    <col min="5907" max="5907" width="8.42578125" style="59" customWidth="1"/>
    <col min="5908" max="5908" width="11.85546875" style="59" customWidth="1"/>
    <col min="5909" max="5909" width="13.7109375" style="59" customWidth="1"/>
    <col min="5910" max="5910" width="61.5703125" style="59" customWidth="1"/>
    <col min="5911" max="5911" width="13.28515625" style="59" customWidth="1"/>
    <col min="5912" max="6149" width="9.140625" style="59"/>
    <col min="6150" max="6150" width="1.7109375" style="59" customWidth="1"/>
    <col min="6151" max="6151" width="29" style="59" bestFit="1" customWidth="1"/>
    <col min="6152" max="6152" width="11.28515625" style="59" customWidth="1"/>
    <col min="6153" max="6153" width="10.140625" style="59" customWidth="1"/>
    <col min="6154" max="6154" width="10.42578125" style="59" customWidth="1"/>
    <col min="6155" max="6155" width="53" style="59" customWidth="1"/>
    <col min="6156" max="6156" width="3" style="59" customWidth="1"/>
    <col min="6157" max="6157" width="2.7109375" style="59" customWidth="1"/>
    <col min="6158" max="6158" width="10" style="59" customWidth="1"/>
    <col min="6159" max="6159" width="7.140625" style="59" customWidth="1"/>
    <col min="6160" max="6160" width="7.28515625" style="59" customWidth="1"/>
    <col min="6161" max="6161" width="7.42578125" style="59" customWidth="1"/>
    <col min="6162" max="6162" width="9.42578125" style="59" customWidth="1"/>
    <col min="6163" max="6163" width="8.42578125" style="59" customWidth="1"/>
    <col min="6164" max="6164" width="11.85546875" style="59" customWidth="1"/>
    <col min="6165" max="6165" width="13.7109375" style="59" customWidth="1"/>
    <col min="6166" max="6166" width="61.5703125" style="59" customWidth="1"/>
    <col min="6167" max="6167" width="13.28515625" style="59" customWidth="1"/>
    <col min="6168" max="6405" width="9.140625" style="59"/>
    <col min="6406" max="6406" width="1.7109375" style="59" customWidth="1"/>
    <col min="6407" max="6407" width="29" style="59" bestFit="1" customWidth="1"/>
    <col min="6408" max="6408" width="11.28515625" style="59" customWidth="1"/>
    <col min="6409" max="6409" width="10.140625" style="59" customWidth="1"/>
    <col min="6410" max="6410" width="10.42578125" style="59" customWidth="1"/>
    <col min="6411" max="6411" width="53" style="59" customWidth="1"/>
    <col min="6412" max="6412" width="3" style="59" customWidth="1"/>
    <col min="6413" max="6413" width="2.7109375" style="59" customWidth="1"/>
    <col min="6414" max="6414" width="10" style="59" customWidth="1"/>
    <col min="6415" max="6415" width="7.140625" style="59" customWidth="1"/>
    <col min="6416" max="6416" width="7.28515625" style="59" customWidth="1"/>
    <col min="6417" max="6417" width="7.42578125" style="59" customWidth="1"/>
    <col min="6418" max="6418" width="9.42578125" style="59" customWidth="1"/>
    <col min="6419" max="6419" width="8.42578125" style="59" customWidth="1"/>
    <col min="6420" max="6420" width="11.85546875" style="59" customWidth="1"/>
    <col min="6421" max="6421" width="13.7109375" style="59" customWidth="1"/>
    <col min="6422" max="6422" width="61.5703125" style="59" customWidth="1"/>
    <col min="6423" max="6423" width="13.28515625" style="59" customWidth="1"/>
    <col min="6424" max="6661" width="9.140625" style="59"/>
    <col min="6662" max="6662" width="1.7109375" style="59" customWidth="1"/>
    <col min="6663" max="6663" width="29" style="59" bestFit="1" customWidth="1"/>
    <col min="6664" max="6664" width="11.28515625" style="59" customWidth="1"/>
    <col min="6665" max="6665" width="10.140625" style="59" customWidth="1"/>
    <col min="6666" max="6666" width="10.42578125" style="59" customWidth="1"/>
    <col min="6667" max="6667" width="53" style="59" customWidth="1"/>
    <col min="6668" max="6668" width="3" style="59" customWidth="1"/>
    <col min="6669" max="6669" width="2.7109375" style="59" customWidth="1"/>
    <col min="6670" max="6670" width="10" style="59" customWidth="1"/>
    <col min="6671" max="6671" width="7.140625" style="59" customWidth="1"/>
    <col min="6672" max="6672" width="7.28515625" style="59" customWidth="1"/>
    <col min="6673" max="6673" width="7.42578125" style="59" customWidth="1"/>
    <col min="6674" max="6674" width="9.42578125" style="59" customWidth="1"/>
    <col min="6675" max="6675" width="8.42578125" style="59" customWidth="1"/>
    <col min="6676" max="6676" width="11.85546875" style="59" customWidth="1"/>
    <col min="6677" max="6677" width="13.7109375" style="59" customWidth="1"/>
    <col min="6678" max="6678" width="61.5703125" style="59" customWidth="1"/>
    <col min="6679" max="6679" width="13.28515625" style="59" customWidth="1"/>
    <col min="6680" max="6917" width="9.140625" style="59"/>
    <col min="6918" max="6918" width="1.7109375" style="59" customWidth="1"/>
    <col min="6919" max="6919" width="29" style="59" bestFit="1" customWidth="1"/>
    <col min="6920" max="6920" width="11.28515625" style="59" customWidth="1"/>
    <col min="6921" max="6921" width="10.140625" style="59" customWidth="1"/>
    <col min="6922" max="6922" width="10.42578125" style="59" customWidth="1"/>
    <col min="6923" max="6923" width="53" style="59" customWidth="1"/>
    <col min="6924" max="6924" width="3" style="59" customWidth="1"/>
    <col min="6925" max="6925" width="2.7109375" style="59" customWidth="1"/>
    <col min="6926" max="6926" width="10" style="59" customWidth="1"/>
    <col min="6927" max="6927" width="7.140625" style="59" customWidth="1"/>
    <col min="6928" max="6928" width="7.28515625" style="59" customWidth="1"/>
    <col min="6929" max="6929" width="7.42578125" style="59" customWidth="1"/>
    <col min="6930" max="6930" width="9.42578125" style="59" customWidth="1"/>
    <col min="6931" max="6931" width="8.42578125" style="59" customWidth="1"/>
    <col min="6932" max="6932" width="11.85546875" style="59" customWidth="1"/>
    <col min="6933" max="6933" width="13.7109375" style="59" customWidth="1"/>
    <col min="6934" max="6934" width="61.5703125" style="59" customWidth="1"/>
    <col min="6935" max="6935" width="13.28515625" style="59" customWidth="1"/>
    <col min="6936" max="7173" width="9.140625" style="59"/>
    <col min="7174" max="7174" width="1.7109375" style="59" customWidth="1"/>
    <col min="7175" max="7175" width="29" style="59" bestFit="1" customWidth="1"/>
    <col min="7176" max="7176" width="11.28515625" style="59" customWidth="1"/>
    <col min="7177" max="7177" width="10.140625" style="59" customWidth="1"/>
    <col min="7178" max="7178" width="10.42578125" style="59" customWidth="1"/>
    <col min="7179" max="7179" width="53" style="59" customWidth="1"/>
    <col min="7180" max="7180" width="3" style="59" customWidth="1"/>
    <col min="7181" max="7181" width="2.7109375" style="59" customWidth="1"/>
    <col min="7182" max="7182" width="10" style="59" customWidth="1"/>
    <col min="7183" max="7183" width="7.140625" style="59" customWidth="1"/>
    <col min="7184" max="7184" width="7.28515625" style="59" customWidth="1"/>
    <col min="7185" max="7185" width="7.42578125" style="59" customWidth="1"/>
    <col min="7186" max="7186" width="9.42578125" style="59" customWidth="1"/>
    <col min="7187" max="7187" width="8.42578125" style="59" customWidth="1"/>
    <col min="7188" max="7188" width="11.85546875" style="59" customWidth="1"/>
    <col min="7189" max="7189" width="13.7109375" style="59" customWidth="1"/>
    <col min="7190" max="7190" width="61.5703125" style="59" customWidth="1"/>
    <col min="7191" max="7191" width="13.28515625" style="59" customWidth="1"/>
    <col min="7192" max="7429" width="9.140625" style="59"/>
    <col min="7430" max="7430" width="1.7109375" style="59" customWidth="1"/>
    <col min="7431" max="7431" width="29" style="59" bestFit="1" customWidth="1"/>
    <col min="7432" max="7432" width="11.28515625" style="59" customWidth="1"/>
    <col min="7433" max="7433" width="10.140625" style="59" customWidth="1"/>
    <col min="7434" max="7434" width="10.42578125" style="59" customWidth="1"/>
    <col min="7435" max="7435" width="53" style="59" customWidth="1"/>
    <col min="7436" max="7436" width="3" style="59" customWidth="1"/>
    <col min="7437" max="7437" width="2.7109375" style="59" customWidth="1"/>
    <col min="7438" max="7438" width="10" style="59" customWidth="1"/>
    <col min="7439" max="7439" width="7.140625" style="59" customWidth="1"/>
    <col min="7440" max="7440" width="7.28515625" style="59" customWidth="1"/>
    <col min="7441" max="7441" width="7.42578125" style="59" customWidth="1"/>
    <col min="7442" max="7442" width="9.42578125" style="59" customWidth="1"/>
    <col min="7443" max="7443" width="8.42578125" style="59" customWidth="1"/>
    <col min="7444" max="7444" width="11.85546875" style="59" customWidth="1"/>
    <col min="7445" max="7445" width="13.7109375" style="59" customWidth="1"/>
    <col min="7446" max="7446" width="61.5703125" style="59" customWidth="1"/>
    <col min="7447" max="7447" width="13.28515625" style="59" customWidth="1"/>
    <col min="7448" max="7685" width="9.140625" style="59"/>
    <col min="7686" max="7686" width="1.7109375" style="59" customWidth="1"/>
    <col min="7687" max="7687" width="29" style="59" bestFit="1" customWidth="1"/>
    <col min="7688" max="7688" width="11.28515625" style="59" customWidth="1"/>
    <col min="7689" max="7689" width="10.140625" style="59" customWidth="1"/>
    <col min="7690" max="7690" width="10.42578125" style="59" customWidth="1"/>
    <col min="7691" max="7691" width="53" style="59" customWidth="1"/>
    <col min="7692" max="7692" width="3" style="59" customWidth="1"/>
    <col min="7693" max="7693" width="2.7109375" style="59" customWidth="1"/>
    <col min="7694" max="7694" width="10" style="59" customWidth="1"/>
    <col min="7695" max="7695" width="7.140625" style="59" customWidth="1"/>
    <col min="7696" max="7696" width="7.28515625" style="59" customWidth="1"/>
    <col min="7697" max="7697" width="7.42578125" style="59" customWidth="1"/>
    <col min="7698" max="7698" width="9.42578125" style="59" customWidth="1"/>
    <col min="7699" max="7699" width="8.42578125" style="59" customWidth="1"/>
    <col min="7700" max="7700" width="11.85546875" style="59" customWidth="1"/>
    <col min="7701" max="7701" width="13.7109375" style="59" customWidth="1"/>
    <col min="7702" max="7702" width="61.5703125" style="59" customWidth="1"/>
    <col min="7703" max="7703" width="13.28515625" style="59" customWidth="1"/>
    <col min="7704" max="7941" width="9.140625" style="59"/>
    <col min="7942" max="7942" width="1.7109375" style="59" customWidth="1"/>
    <col min="7943" max="7943" width="29" style="59" bestFit="1" customWidth="1"/>
    <col min="7944" max="7944" width="11.28515625" style="59" customWidth="1"/>
    <col min="7945" max="7945" width="10.140625" style="59" customWidth="1"/>
    <col min="7946" max="7946" width="10.42578125" style="59" customWidth="1"/>
    <col min="7947" max="7947" width="53" style="59" customWidth="1"/>
    <col min="7948" max="7948" width="3" style="59" customWidth="1"/>
    <col min="7949" max="7949" width="2.7109375" style="59" customWidth="1"/>
    <col min="7950" max="7950" width="10" style="59" customWidth="1"/>
    <col min="7951" max="7951" width="7.140625" style="59" customWidth="1"/>
    <col min="7952" max="7952" width="7.28515625" style="59" customWidth="1"/>
    <col min="7953" max="7953" width="7.42578125" style="59" customWidth="1"/>
    <col min="7954" max="7954" width="9.42578125" style="59" customWidth="1"/>
    <col min="7955" max="7955" width="8.42578125" style="59" customWidth="1"/>
    <col min="7956" max="7956" width="11.85546875" style="59" customWidth="1"/>
    <col min="7957" max="7957" width="13.7109375" style="59" customWidth="1"/>
    <col min="7958" max="7958" width="61.5703125" style="59" customWidth="1"/>
    <col min="7959" max="7959" width="13.28515625" style="59" customWidth="1"/>
    <col min="7960" max="8197" width="9.140625" style="59"/>
    <col min="8198" max="8198" width="1.7109375" style="59" customWidth="1"/>
    <col min="8199" max="8199" width="29" style="59" bestFit="1" customWidth="1"/>
    <col min="8200" max="8200" width="11.28515625" style="59" customWidth="1"/>
    <col min="8201" max="8201" width="10.140625" style="59" customWidth="1"/>
    <col min="8202" max="8202" width="10.42578125" style="59" customWidth="1"/>
    <col min="8203" max="8203" width="53" style="59" customWidth="1"/>
    <col min="8204" max="8204" width="3" style="59" customWidth="1"/>
    <col min="8205" max="8205" width="2.7109375" style="59" customWidth="1"/>
    <col min="8206" max="8206" width="10" style="59" customWidth="1"/>
    <col min="8207" max="8207" width="7.140625" style="59" customWidth="1"/>
    <col min="8208" max="8208" width="7.28515625" style="59" customWidth="1"/>
    <col min="8209" max="8209" width="7.42578125" style="59" customWidth="1"/>
    <col min="8210" max="8210" width="9.42578125" style="59" customWidth="1"/>
    <col min="8211" max="8211" width="8.42578125" style="59" customWidth="1"/>
    <col min="8212" max="8212" width="11.85546875" style="59" customWidth="1"/>
    <col min="8213" max="8213" width="13.7109375" style="59" customWidth="1"/>
    <col min="8214" max="8214" width="61.5703125" style="59" customWidth="1"/>
    <col min="8215" max="8215" width="13.28515625" style="59" customWidth="1"/>
    <col min="8216" max="8453" width="9.140625" style="59"/>
    <col min="8454" max="8454" width="1.7109375" style="59" customWidth="1"/>
    <col min="8455" max="8455" width="29" style="59" bestFit="1" customWidth="1"/>
    <col min="8456" max="8456" width="11.28515625" style="59" customWidth="1"/>
    <col min="8457" max="8457" width="10.140625" style="59" customWidth="1"/>
    <col min="8458" max="8458" width="10.42578125" style="59" customWidth="1"/>
    <col min="8459" max="8459" width="53" style="59" customWidth="1"/>
    <col min="8460" max="8460" width="3" style="59" customWidth="1"/>
    <col min="8461" max="8461" width="2.7109375" style="59" customWidth="1"/>
    <col min="8462" max="8462" width="10" style="59" customWidth="1"/>
    <col min="8463" max="8463" width="7.140625" style="59" customWidth="1"/>
    <col min="8464" max="8464" width="7.28515625" style="59" customWidth="1"/>
    <col min="8465" max="8465" width="7.42578125" style="59" customWidth="1"/>
    <col min="8466" max="8466" width="9.42578125" style="59" customWidth="1"/>
    <col min="8467" max="8467" width="8.42578125" style="59" customWidth="1"/>
    <col min="8468" max="8468" width="11.85546875" style="59" customWidth="1"/>
    <col min="8469" max="8469" width="13.7109375" style="59" customWidth="1"/>
    <col min="8470" max="8470" width="61.5703125" style="59" customWidth="1"/>
    <col min="8471" max="8471" width="13.28515625" style="59" customWidth="1"/>
    <col min="8472" max="8709" width="9.140625" style="59"/>
    <col min="8710" max="8710" width="1.7109375" style="59" customWidth="1"/>
    <col min="8711" max="8711" width="29" style="59" bestFit="1" customWidth="1"/>
    <col min="8712" max="8712" width="11.28515625" style="59" customWidth="1"/>
    <col min="8713" max="8713" width="10.140625" style="59" customWidth="1"/>
    <col min="8714" max="8714" width="10.42578125" style="59" customWidth="1"/>
    <col min="8715" max="8715" width="53" style="59" customWidth="1"/>
    <col min="8716" max="8716" width="3" style="59" customWidth="1"/>
    <col min="8717" max="8717" width="2.7109375" style="59" customWidth="1"/>
    <col min="8718" max="8718" width="10" style="59" customWidth="1"/>
    <col min="8719" max="8719" width="7.140625" style="59" customWidth="1"/>
    <col min="8720" max="8720" width="7.28515625" style="59" customWidth="1"/>
    <col min="8721" max="8721" width="7.42578125" style="59" customWidth="1"/>
    <col min="8722" max="8722" width="9.42578125" style="59" customWidth="1"/>
    <col min="8723" max="8723" width="8.42578125" style="59" customWidth="1"/>
    <col min="8724" max="8724" width="11.85546875" style="59" customWidth="1"/>
    <col min="8725" max="8725" width="13.7109375" style="59" customWidth="1"/>
    <col min="8726" max="8726" width="61.5703125" style="59" customWidth="1"/>
    <col min="8727" max="8727" width="13.28515625" style="59" customWidth="1"/>
    <col min="8728" max="8965" width="9.140625" style="59"/>
    <col min="8966" max="8966" width="1.7109375" style="59" customWidth="1"/>
    <col min="8967" max="8967" width="29" style="59" bestFit="1" customWidth="1"/>
    <col min="8968" max="8968" width="11.28515625" style="59" customWidth="1"/>
    <col min="8969" max="8969" width="10.140625" style="59" customWidth="1"/>
    <col min="8970" max="8970" width="10.42578125" style="59" customWidth="1"/>
    <col min="8971" max="8971" width="53" style="59" customWidth="1"/>
    <col min="8972" max="8972" width="3" style="59" customWidth="1"/>
    <col min="8973" max="8973" width="2.7109375" style="59" customWidth="1"/>
    <col min="8974" max="8974" width="10" style="59" customWidth="1"/>
    <col min="8975" max="8975" width="7.140625" style="59" customWidth="1"/>
    <col min="8976" max="8976" width="7.28515625" style="59" customWidth="1"/>
    <col min="8977" max="8977" width="7.42578125" style="59" customWidth="1"/>
    <col min="8978" max="8978" width="9.42578125" style="59" customWidth="1"/>
    <col min="8979" max="8979" width="8.42578125" style="59" customWidth="1"/>
    <col min="8980" max="8980" width="11.85546875" style="59" customWidth="1"/>
    <col min="8981" max="8981" width="13.7109375" style="59" customWidth="1"/>
    <col min="8982" max="8982" width="61.5703125" style="59" customWidth="1"/>
    <col min="8983" max="8983" width="13.28515625" style="59" customWidth="1"/>
    <col min="8984" max="9221" width="9.140625" style="59"/>
    <col min="9222" max="9222" width="1.7109375" style="59" customWidth="1"/>
    <col min="9223" max="9223" width="29" style="59" bestFit="1" customWidth="1"/>
    <col min="9224" max="9224" width="11.28515625" style="59" customWidth="1"/>
    <col min="9225" max="9225" width="10.140625" style="59" customWidth="1"/>
    <col min="9226" max="9226" width="10.42578125" style="59" customWidth="1"/>
    <col min="9227" max="9227" width="53" style="59" customWidth="1"/>
    <col min="9228" max="9228" width="3" style="59" customWidth="1"/>
    <col min="9229" max="9229" width="2.7109375" style="59" customWidth="1"/>
    <col min="9230" max="9230" width="10" style="59" customWidth="1"/>
    <col min="9231" max="9231" width="7.140625" style="59" customWidth="1"/>
    <col min="9232" max="9232" width="7.28515625" style="59" customWidth="1"/>
    <col min="9233" max="9233" width="7.42578125" style="59" customWidth="1"/>
    <col min="9234" max="9234" width="9.42578125" style="59" customWidth="1"/>
    <col min="9235" max="9235" width="8.42578125" style="59" customWidth="1"/>
    <col min="9236" max="9236" width="11.85546875" style="59" customWidth="1"/>
    <col min="9237" max="9237" width="13.7109375" style="59" customWidth="1"/>
    <col min="9238" max="9238" width="61.5703125" style="59" customWidth="1"/>
    <col min="9239" max="9239" width="13.28515625" style="59" customWidth="1"/>
    <col min="9240" max="9477" width="9.140625" style="59"/>
    <col min="9478" max="9478" width="1.7109375" style="59" customWidth="1"/>
    <col min="9479" max="9479" width="29" style="59" bestFit="1" customWidth="1"/>
    <col min="9480" max="9480" width="11.28515625" style="59" customWidth="1"/>
    <col min="9481" max="9481" width="10.140625" style="59" customWidth="1"/>
    <col min="9482" max="9482" width="10.42578125" style="59" customWidth="1"/>
    <col min="9483" max="9483" width="53" style="59" customWidth="1"/>
    <col min="9484" max="9484" width="3" style="59" customWidth="1"/>
    <col min="9485" max="9485" width="2.7109375" style="59" customWidth="1"/>
    <col min="9486" max="9486" width="10" style="59" customWidth="1"/>
    <col min="9487" max="9487" width="7.140625" style="59" customWidth="1"/>
    <col min="9488" max="9488" width="7.28515625" style="59" customWidth="1"/>
    <col min="9489" max="9489" width="7.42578125" style="59" customWidth="1"/>
    <col min="9490" max="9490" width="9.42578125" style="59" customWidth="1"/>
    <col min="9491" max="9491" width="8.42578125" style="59" customWidth="1"/>
    <col min="9492" max="9492" width="11.85546875" style="59" customWidth="1"/>
    <col min="9493" max="9493" width="13.7109375" style="59" customWidth="1"/>
    <col min="9494" max="9494" width="61.5703125" style="59" customWidth="1"/>
    <col min="9495" max="9495" width="13.28515625" style="59" customWidth="1"/>
    <col min="9496" max="9733" width="9.140625" style="59"/>
    <col min="9734" max="9734" width="1.7109375" style="59" customWidth="1"/>
    <col min="9735" max="9735" width="29" style="59" bestFit="1" customWidth="1"/>
    <col min="9736" max="9736" width="11.28515625" style="59" customWidth="1"/>
    <col min="9737" max="9737" width="10.140625" style="59" customWidth="1"/>
    <col min="9738" max="9738" width="10.42578125" style="59" customWidth="1"/>
    <col min="9739" max="9739" width="53" style="59" customWidth="1"/>
    <col min="9740" max="9740" width="3" style="59" customWidth="1"/>
    <col min="9741" max="9741" width="2.7109375" style="59" customWidth="1"/>
    <col min="9742" max="9742" width="10" style="59" customWidth="1"/>
    <col min="9743" max="9743" width="7.140625" style="59" customWidth="1"/>
    <col min="9744" max="9744" width="7.28515625" style="59" customWidth="1"/>
    <col min="9745" max="9745" width="7.42578125" style="59" customWidth="1"/>
    <col min="9746" max="9746" width="9.42578125" style="59" customWidth="1"/>
    <col min="9747" max="9747" width="8.42578125" style="59" customWidth="1"/>
    <col min="9748" max="9748" width="11.85546875" style="59" customWidth="1"/>
    <col min="9749" max="9749" width="13.7109375" style="59" customWidth="1"/>
    <col min="9750" max="9750" width="61.5703125" style="59" customWidth="1"/>
    <col min="9751" max="9751" width="13.28515625" style="59" customWidth="1"/>
    <col min="9752" max="9989" width="9.140625" style="59"/>
    <col min="9990" max="9990" width="1.7109375" style="59" customWidth="1"/>
    <col min="9991" max="9991" width="29" style="59" bestFit="1" customWidth="1"/>
    <col min="9992" max="9992" width="11.28515625" style="59" customWidth="1"/>
    <col min="9993" max="9993" width="10.140625" style="59" customWidth="1"/>
    <col min="9994" max="9994" width="10.42578125" style="59" customWidth="1"/>
    <col min="9995" max="9995" width="53" style="59" customWidth="1"/>
    <col min="9996" max="9996" width="3" style="59" customWidth="1"/>
    <col min="9997" max="9997" width="2.7109375" style="59" customWidth="1"/>
    <col min="9998" max="9998" width="10" style="59" customWidth="1"/>
    <col min="9999" max="9999" width="7.140625" style="59" customWidth="1"/>
    <col min="10000" max="10000" width="7.28515625" style="59" customWidth="1"/>
    <col min="10001" max="10001" width="7.42578125" style="59" customWidth="1"/>
    <col min="10002" max="10002" width="9.42578125" style="59" customWidth="1"/>
    <col min="10003" max="10003" width="8.42578125" style="59" customWidth="1"/>
    <col min="10004" max="10004" width="11.85546875" style="59" customWidth="1"/>
    <col min="10005" max="10005" width="13.7109375" style="59" customWidth="1"/>
    <col min="10006" max="10006" width="61.5703125" style="59" customWidth="1"/>
    <col min="10007" max="10007" width="13.28515625" style="59" customWidth="1"/>
    <col min="10008" max="10245" width="9.140625" style="59"/>
    <col min="10246" max="10246" width="1.7109375" style="59" customWidth="1"/>
    <col min="10247" max="10247" width="29" style="59" bestFit="1" customWidth="1"/>
    <col min="10248" max="10248" width="11.28515625" style="59" customWidth="1"/>
    <col min="10249" max="10249" width="10.140625" style="59" customWidth="1"/>
    <col min="10250" max="10250" width="10.42578125" style="59" customWidth="1"/>
    <col min="10251" max="10251" width="53" style="59" customWidth="1"/>
    <col min="10252" max="10252" width="3" style="59" customWidth="1"/>
    <col min="10253" max="10253" width="2.7109375" style="59" customWidth="1"/>
    <col min="10254" max="10254" width="10" style="59" customWidth="1"/>
    <col min="10255" max="10255" width="7.140625" style="59" customWidth="1"/>
    <col min="10256" max="10256" width="7.28515625" style="59" customWidth="1"/>
    <col min="10257" max="10257" width="7.42578125" style="59" customWidth="1"/>
    <col min="10258" max="10258" width="9.42578125" style="59" customWidth="1"/>
    <col min="10259" max="10259" width="8.42578125" style="59" customWidth="1"/>
    <col min="10260" max="10260" width="11.85546875" style="59" customWidth="1"/>
    <col min="10261" max="10261" width="13.7109375" style="59" customWidth="1"/>
    <col min="10262" max="10262" width="61.5703125" style="59" customWidth="1"/>
    <col min="10263" max="10263" width="13.28515625" style="59" customWidth="1"/>
    <col min="10264" max="10501" width="9.140625" style="59"/>
    <col min="10502" max="10502" width="1.7109375" style="59" customWidth="1"/>
    <col min="10503" max="10503" width="29" style="59" bestFit="1" customWidth="1"/>
    <col min="10504" max="10504" width="11.28515625" style="59" customWidth="1"/>
    <col min="10505" max="10505" width="10.140625" style="59" customWidth="1"/>
    <col min="10506" max="10506" width="10.42578125" style="59" customWidth="1"/>
    <col min="10507" max="10507" width="53" style="59" customWidth="1"/>
    <col min="10508" max="10508" width="3" style="59" customWidth="1"/>
    <col min="10509" max="10509" width="2.7109375" style="59" customWidth="1"/>
    <col min="10510" max="10510" width="10" style="59" customWidth="1"/>
    <col min="10511" max="10511" width="7.140625" style="59" customWidth="1"/>
    <col min="10512" max="10512" width="7.28515625" style="59" customWidth="1"/>
    <col min="10513" max="10513" width="7.42578125" style="59" customWidth="1"/>
    <col min="10514" max="10514" width="9.42578125" style="59" customWidth="1"/>
    <col min="10515" max="10515" width="8.42578125" style="59" customWidth="1"/>
    <col min="10516" max="10516" width="11.85546875" style="59" customWidth="1"/>
    <col min="10517" max="10517" width="13.7109375" style="59" customWidth="1"/>
    <col min="10518" max="10518" width="61.5703125" style="59" customWidth="1"/>
    <col min="10519" max="10519" width="13.28515625" style="59" customWidth="1"/>
    <col min="10520" max="10757" width="9.140625" style="59"/>
    <col min="10758" max="10758" width="1.7109375" style="59" customWidth="1"/>
    <col min="10759" max="10759" width="29" style="59" bestFit="1" customWidth="1"/>
    <col min="10760" max="10760" width="11.28515625" style="59" customWidth="1"/>
    <col min="10761" max="10761" width="10.140625" style="59" customWidth="1"/>
    <col min="10762" max="10762" width="10.42578125" style="59" customWidth="1"/>
    <col min="10763" max="10763" width="53" style="59" customWidth="1"/>
    <col min="10764" max="10764" width="3" style="59" customWidth="1"/>
    <col min="10765" max="10765" width="2.7109375" style="59" customWidth="1"/>
    <col min="10766" max="10766" width="10" style="59" customWidth="1"/>
    <col min="10767" max="10767" width="7.140625" style="59" customWidth="1"/>
    <col min="10768" max="10768" width="7.28515625" style="59" customWidth="1"/>
    <col min="10769" max="10769" width="7.42578125" style="59" customWidth="1"/>
    <col min="10770" max="10770" width="9.42578125" style="59" customWidth="1"/>
    <col min="10771" max="10771" width="8.42578125" style="59" customWidth="1"/>
    <col min="10772" max="10772" width="11.85546875" style="59" customWidth="1"/>
    <col min="10773" max="10773" width="13.7109375" style="59" customWidth="1"/>
    <col min="10774" max="10774" width="61.5703125" style="59" customWidth="1"/>
    <col min="10775" max="10775" width="13.28515625" style="59" customWidth="1"/>
    <col min="10776" max="11013" width="9.140625" style="59"/>
    <col min="11014" max="11014" width="1.7109375" style="59" customWidth="1"/>
    <col min="11015" max="11015" width="29" style="59" bestFit="1" customWidth="1"/>
    <col min="11016" max="11016" width="11.28515625" style="59" customWidth="1"/>
    <col min="11017" max="11017" width="10.140625" style="59" customWidth="1"/>
    <col min="11018" max="11018" width="10.42578125" style="59" customWidth="1"/>
    <col min="11019" max="11019" width="53" style="59" customWidth="1"/>
    <col min="11020" max="11020" width="3" style="59" customWidth="1"/>
    <col min="11021" max="11021" width="2.7109375" style="59" customWidth="1"/>
    <col min="11022" max="11022" width="10" style="59" customWidth="1"/>
    <col min="11023" max="11023" width="7.140625" style="59" customWidth="1"/>
    <col min="11024" max="11024" width="7.28515625" style="59" customWidth="1"/>
    <col min="11025" max="11025" width="7.42578125" style="59" customWidth="1"/>
    <col min="11026" max="11026" width="9.42578125" style="59" customWidth="1"/>
    <col min="11027" max="11027" width="8.42578125" style="59" customWidth="1"/>
    <col min="11028" max="11028" width="11.85546875" style="59" customWidth="1"/>
    <col min="11029" max="11029" width="13.7109375" style="59" customWidth="1"/>
    <col min="11030" max="11030" width="61.5703125" style="59" customWidth="1"/>
    <col min="11031" max="11031" width="13.28515625" style="59" customWidth="1"/>
    <col min="11032" max="11269" width="9.140625" style="59"/>
    <col min="11270" max="11270" width="1.7109375" style="59" customWidth="1"/>
    <col min="11271" max="11271" width="29" style="59" bestFit="1" customWidth="1"/>
    <col min="11272" max="11272" width="11.28515625" style="59" customWidth="1"/>
    <col min="11273" max="11273" width="10.140625" style="59" customWidth="1"/>
    <col min="11274" max="11274" width="10.42578125" style="59" customWidth="1"/>
    <col min="11275" max="11275" width="53" style="59" customWidth="1"/>
    <col min="11276" max="11276" width="3" style="59" customWidth="1"/>
    <col min="11277" max="11277" width="2.7109375" style="59" customWidth="1"/>
    <col min="11278" max="11278" width="10" style="59" customWidth="1"/>
    <col min="11279" max="11279" width="7.140625" style="59" customWidth="1"/>
    <col min="11280" max="11280" width="7.28515625" style="59" customWidth="1"/>
    <col min="11281" max="11281" width="7.42578125" style="59" customWidth="1"/>
    <col min="11282" max="11282" width="9.42578125" style="59" customWidth="1"/>
    <col min="11283" max="11283" width="8.42578125" style="59" customWidth="1"/>
    <col min="11284" max="11284" width="11.85546875" style="59" customWidth="1"/>
    <col min="11285" max="11285" width="13.7109375" style="59" customWidth="1"/>
    <col min="11286" max="11286" width="61.5703125" style="59" customWidth="1"/>
    <col min="11287" max="11287" width="13.28515625" style="59" customWidth="1"/>
    <col min="11288" max="11525" width="9.140625" style="59"/>
    <col min="11526" max="11526" width="1.7109375" style="59" customWidth="1"/>
    <col min="11527" max="11527" width="29" style="59" bestFit="1" customWidth="1"/>
    <col min="11528" max="11528" width="11.28515625" style="59" customWidth="1"/>
    <col min="11529" max="11529" width="10.140625" style="59" customWidth="1"/>
    <col min="11530" max="11530" width="10.42578125" style="59" customWidth="1"/>
    <col min="11531" max="11531" width="53" style="59" customWidth="1"/>
    <col min="11532" max="11532" width="3" style="59" customWidth="1"/>
    <col min="11533" max="11533" width="2.7109375" style="59" customWidth="1"/>
    <col min="11534" max="11534" width="10" style="59" customWidth="1"/>
    <col min="11535" max="11535" width="7.140625" style="59" customWidth="1"/>
    <col min="11536" max="11536" width="7.28515625" style="59" customWidth="1"/>
    <col min="11537" max="11537" width="7.42578125" style="59" customWidth="1"/>
    <col min="11538" max="11538" width="9.42578125" style="59" customWidth="1"/>
    <col min="11539" max="11539" width="8.42578125" style="59" customWidth="1"/>
    <col min="11540" max="11540" width="11.85546875" style="59" customWidth="1"/>
    <col min="11541" max="11541" width="13.7109375" style="59" customWidth="1"/>
    <col min="11542" max="11542" width="61.5703125" style="59" customWidth="1"/>
    <col min="11543" max="11543" width="13.28515625" style="59" customWidth="1"/>
    <col min="11544" max="11781" width="9.140625" style="59"/>
    <col min="11782" max="11782" width="1.7109375" style="59" customWidth="1"/>
    <col min="11783" max="11783" width="29" style="59" bestFit="1" customWidth="1"/>
    <col min="11784" max="11784" width="11.28515625" style="59" customWidth="1"/>
    <col min="11785" max="11785" width="10.140625" style="59" customWidth="1"/>
    <col min="11786" max="11786" width="10.42578125" style="59" customWidth="1"/>
    <col min="11787" max="11787" width="53" style="59" customWidth="1"/>
    <col min="11788" max="11788" width="3" style="59" customWidth="1"/>
    <col min="11789" max="11789" width="2.7109375" style="59" customWidth="1"/>
    <col min="11790" max="11790" width="10" style="59" customWidth="1"/>
    <col min="11791" max="11791" width="7.140625" style="59" customWidth="1"/>
    <col min="11792" max="11792" width="7.28515625" style="59" customWidth="1"/>
    <col min="11793" max="11793" width="7.42578125" style="59" customWidth="1"/>
    <col min="11794" max="11794" width="9.42578125" style="59" customWidth="1"/>
    <col min="11795" max="11795" width="8.42578125" style="59" customWidth="1"/>
    <col min="11796" max="11796" width="11.85546875" style="59" customWidth="1"/>
    <col min="11797" max="11797" width="13.7109375" style="59" customWidth="1"/>
    <col min="11798" max="11798" width="61.5703125" style="59" customWidth="1"/>
    <col min="11799" max="11799" width="13.28515625" style="59" customWidth="1"/>
    <col min="11800" max="12037" width="9.140625" style="59"/>
    <col min="12038" max="12038" width="1.7109375" style="59" customWidth="1"/>
    <col min="12039" max="12039" width="29" style="59" bestFit="1" customWidth="1"/>
    <col min="12040" max="12040" width="11.28515625" style="59" customWidth="1"/>
    <col min="12041" max="12041" width="10.140625" style="59" customWidth="1"/>
    <col min="12042" max="12042" width="10.42578125" style="59" customWidth="1"/>
    <col min="12043" max="12043" width="53" style="59" customWidth="1"/>
    <col min="12044" max="12044" width="3" style="59" customWidth="1"/>
    <col min="12045" max="12045" width="2.7109375" style="59" customWidth="1"/>
    <col min="12046" max="12046" width="10" style="59" customWidth="1"/>
    <col min="12047" max="12047" width="7.140625" style="59" customWidth="1"/>
    <col min="12048" max="12048" width="7.28515625" style="59" customWidth="1"/>
    <col min="12049" max="12049" width="7.42578125" style="59" customWidth="1"/>
    <col min="12050" max="12050" width="9.42578125" style="59" customWidth="1"/>
    <col min="12051" max="12051" width="8.42578125" style="59" customWidth="1"/>
    <col min="12052" max="12052" width="11.85546875" style="59" customWidth="1"/>
    <col min="12053" max="12053" width="13.7109375" style="59" customWidth="1"/>
    <col min="12054" max="12054" width="61.5703125" style="59" customWidth="1"/>
    <col min="12055" max="12055" width="13.28515625" style="59" customWidth="1"/>
    <col min="12056" max="12293" width="9.140625" style="59"/>
    <col min="12294" max="12294" width="1.7109375" style="59" customWidth="1"/>
    <col min="12295" max="12295" width="29" style="59" bestFit="1" customWidth="1"/>
    <col min="12296" max="12296" width="11.28515625" style="59" customWidth="1"/>
    <col min="12297" max="12297" width="10.140625" style="59" customWidth="1"/>
    <col min="12298" max="12298" width="10.42578125" style="59" customWidth="1"/>
    <col min="12299" max="12299" width="53" style="59" customWidth="1"/>
    <col min="12300" max="12300" width="3" style="59" customWidth="1"/>
    <col min="12301" max="12301" width="2.7109375" style="59" customWidth="1"/>
    <col min="12302" max="12302" width="10" style="59" customWidth="1"/>
    <col min="12303" max="12303" width="7.140625" style="59" customWidth="1"/>
    <col min="12304" max="12304" width="7.28515625" style="59" customWidth="1"/>
    <col min="12305" max="12305" width="7.42578125" style="59" customWidth="1"/>
    <col min="12306" max="12306" width="9.42578125" style="59" customWidth="1"/>
    <col min="12307" max="12307" width="8.42578125" style="59" customWidth="1"/>
    <col min="12308" max="12308" width="11.85546875" style="59" customWidth="1"/>
    <col min="12309" max="12309" width="13.7109375" style="59" customWidth="1"/>
    <col min="12310" max="12310" width="61.5703125" style="59" customWidth="1"/>
    <col min="12311" max="12311" width="13.28515625" style="59" customWidth="1"/>
    <col min="12312" max="12549" width="9.140625" style="59"/>
    <col min="12550" max="12550" width="1.7109375" style="59" customWidth="1"/>
    <col min="12551" max="12551" width="29" style="59" bestFit="1" customWidth="1"/>
    <col min="12552" max="12552" width="11.28515625" style="59" customWidth="1"/>
    <col min="12553" max="12553" width="10.140625" style="59" customWidth="1"/>
    <col min="12554" max="12554" width="10.42578125" style="59" customWidth="1"/>
    <col min="12555" max="12555" width="53" style="59" customWidth="1"/>
    <col min="12556" max="12556" width="3" style="59" customWidth="1"/>
    <col min="12557" max="12557" width="2.7109375" style="59" customWidth="1"/>
    <col min="12558" max="12558" width="10" style="59" customWidth="1"/>
    <col min="12559" max="12559" width="7.140625" style="59" customWidth="1"/>
    <col min="12560" max="12560" width="7.28515625" style="59" customWidth="1"/>
    <col min="12561" max="12561" width="7.42578125" style="59" customWidth="1"/>
    <col min="12562" max="12562" width="9.42578125" style="59" customWidth="1"/>
    <col min="12563" max="12563" width="8.42578125" style="59" customWidth="1"/>
    <col min="12564" max="12564" width="11.85546875" style="59" customWidth="1"/>
    <col min="12565" max="12565" width="13.7109375" style="59" customWidth="1"/>
    <col min="12566" max="12566" width="61.5703125" style="59" customWidth="1"/>
    <col min="12567" max="12567" width="13.28515625" style="59" customWidth="1"/>
    <col min="12568" max="12805" width="9.140625" style="59"/>
    <col min="12806" max="12806" width="1.7109375" style="59" customWidth="1"/>
    <col min="12807" max="12807" width="29" style="59" bestFit="1" customWidth="1"/>
    <col min="12808" max="12808" width="11.28515625" style="59" customWidth="1"/>
    <col min="12809" max="12809" width="10.140625" style="59" customWidth="1"/>
    <col min="12810" max="12810" width="10.42578125" style="59" customWidth="1"/>
    <col min="12811" max="12811" width="53" style="59" customWidth="1"/>
    <col min="12812" max="12812" width="3" style="59" customWidth="1"/>
    <col min="12813" max="12813" width="2.7109375" style="59" customWidth="1"/>
    <col min="12814" max="12814" width="10" style="59" customWidth="1"/>
    <col min="12815" max="12815" width="7.140625" style="59" customWidth="1"/>
    <col min="12816" max="12816" width="7.28515625" style="59" customWidth="1"/>
    <col min="12817" max="12817" width="7.42578125" style="59" customWidth="1"/>
    <col min="12818" max="12818" width="9.42578125" style="59" customWidth="1"/>
    <col min="12819" max="12819" width="8.42578125" style="59" customWidth="1"/>
    <col min="12820" max="12820" width="11.85546875" style="59" customWidth="1"/>
    <col min="12821" max="12821" width="13.7109375" style="59" customWidth="1"/>
    <col min="12822" max="12822" width="61.5703125" style="59" customWidth="1"/>
    <col min="12823" max="12823" width="13.28515625" style="59" customWidth="1"/>
    <col min="12824" max="13061" width="9.140625" style="59"/>
    <col min="13062" max="13062" width="1.7109375" style="59" customWidth="1"/>
    <col min="13063" max="13063" width="29" style="59" bestFit="1" customWidth="1"/>
    <col min="13064" max="13064" width="11.28515625" style="59" customWidth="1"/>
    <col min="13065" max="13065" width="10.140625" style="59" customWidth="1"/>
    <col min="13066" max="13066" width="10.42578125" style="59" customWidth="1"/>
    <col min="13067" max="13067" width="53" style="59" customWidth="1"/>
    <col min="13068" max="13068" width="3" style="59" customWidth="1"/>
    <col min="13069" max="13069" width="2.7109375" style="59" customWidth="1"/>
    <col min="13070" max="13070" width="10" style="59" customWidth="1"/>
    <col min="13071" max="13071" width="7.140625" style="59" customWidth="1"/>
    <col min="13072" max="13072" width="7.28515625" style="59" customWidth="1"/>
    <col min="13073" max="13073" width="7.42578125" style="59" customWidth="1"/>
    <col min="13074" max="13074" width="9.42578125" style="59" customWidth="1"/>
    <col min="13075" max="13075" width="8.42578125" style="59" customWidth="1"/>
    <col min="13076" max="13076" width="11.85546875" style="59" customWidth="1"/>
    <col min="13077" max="13077" width="13.7109375" style="59" customWidth="1"/>
    <col min="13078" max="13078" width="61.5703125" style="59" customWidth="1"/>
    <col min="13079" max="13079" width="13.28515625" style="59" customWidth="1"/>
    <col min="13080" max="13317" width="9.140625" style="59"/>
    <col min="13318" max="13318" width="1.7109375" style="59" customWidth="1"/>
    <col min="13319" max="13319" width="29" style="59" bestFit="1" customWidth="1"/>
    <col min="13320" max="13320" width="11.28515625" style="59" customWidth="1"/>
    <col min="13321" max="13321" width="10.140625" style="59" customWidth="1"/>
    <col min="13322" max="13322" width="10.42578125" style="59" customWidth="1"/>
    <col min="13323" max="13323" width="53" style="59" customWidth="1"/>
    <col min="13324" max="13324" width="3" style="59" customWidth="1"/>
    <col min="13325" max="13325" width="2.7109375" style="59" customWidth="1"/>
    <col min="13326" max="13326" width="10" style="59" customWidth="1"/>
    <col min="13327" max="13327" width="7.140625" style="59" customWidth="1"/>
    <col min="13328" max="13328" width="7.28515625" style="59" customWidth="1"/>
    <col min="13329" max="13329" width="7.42578125" style="59" customWidth="1"/>
    <col min="13330" max="13330" width="9.42578125" style="59" customWidth="1"/>
    <col min="13331" max="13331" width="8.42578125" style="59" customWidth="1"/>
    <col min="13332" max="13332" width="11.85546875" style="59" customWidth="1"/>
    <col min="13333" max="13333" width="13.7109375" style="59" customWidth="1"/>
    <col min="13334" max="13334" width="61.5703125" style="59" customWidth="1"/>
    <col min="13335" max="13335" width="13.28515625" style="59" customWidth="1"/>
    <col min="13336" max="13573" width="9.140625" style="59"/>
    <col min="13574" max="13574" width="1.7109375" style="59" customWidth="1"/>
    <col min="13575" max="13575" width="29" style="59" bestFit="1" customWidth="1"/>
    <col min="13576" max="13576" width="11.28515625" style="59" customWidth="1"/>
    <col min="13577" max="13577" width="10.140625" style="59" customWidth="1"/>
    <col min="13578" max="13578" width="10.42578125" style="59" customWidth="1"/>
    <col min="13579" max="13579" width="53" style="59" customWidth="1"/>
    <col min="13580" max="13580" width="3" style="59" customWidth="1"/>
    <col min="13581" max="13581" width="2.7109375" style="59" customWidth="1"/>
    <col min="13582" max="13582" width="10" style="59" customWidth="1"/>
    <col min="13583" max="13583" width="7.140625" style="59" customWidth="1"/>
    <col min="13584" max="13584" width="7.28515625" style="59" customWidth="1"/>
    <col min="13585" max="13585" width="7.42578125" style="59" customWidth="1"/>
    <col min="13586" max="13586" width="9.42578125" style="59" customWidth="1"/>
    <col min="13587" max="13587" width="8.42578125" style="59" customWidth="1"/>
    <col min="13588" max="13588" width="11.85546875" style="59" customWidth="1"/>
    <col min="13589" max="13589" width="13.7109375" style="59" customWidth="1"/>
    <col min="13590" max="13590" width="61.5703125" style="59" customWidth="1"/>
    <col min="13591" max="13591" width="13.28515625" style="59" customWidth="1"/>
    <col min="13592" max="13829" width="9.140625" style="59"/>
    <col min="13830" max="13830" width="1.7109375" style="59" customWidth="1"/>
    <col min="13831" max="13831" width="29" style="59" bestFit="1" customWidth="1"/>
    <col min="13832" max="13832" width="11.28515625" style="59" customWidth="1"/>
    <col min="13833" max="13833" width="10.140625" style="59" customWidth="1"/>
    <col min="13834" max="13834" width="10.42578125" style="59" customWidth="1"/>
    <col min="13835" max="13835" width="53" style="59" customWidth="1"/>
    <col min="13836" max="13836" width="3" style="59" customWidth="1"/>
    <col min="13837" max="13837" width="2.7109375" style="59" customWidth="1"/>
    <col min="13838" max="13838" width="10" style="59" customWidth="1"/>
    <col min="13839" max="13839" width="7.140625" style="59" customWidth="1"/>
    <col min="13840" max="13840" width="7.28515625" style="59" customWidth="1"/>
    <col min="13841" max="13841" width="7.42578125" style="59" customWidth="1"/>
    <col min="13842" max="13842" width="9.42578125" style="59" customWidth="1"/>
    <col min="13843" max="13843" width="8.42578125" style="59" customWidth="1"/>
    <col min="13844" max="13844" width="11.85546875" style="59" customWidth="1"/>
    <col min="13845" max="13845" width="13.7109375" style="59" customWidth="1"/>
    <col min="13846" max="13846" width="61.5703125" style="59" customWidth="1"/>
    <col min="13847" max="13847" width="13.28515625" style="59" customWidth="1"/>
    <col min="13848" max="14085" width="9.140625" style="59"/>
    <col min="14086" max="14086" width="1.7109375" style="59" customWidth="1"/>
    <col min="14087" max="14087" width="29" style="59" bestFit="1" customWidth="1"/>
    <col min="14088" max="14088" width="11.28515625" style="59" customWidth="1"/>
    <col min="14089" max="14089" width="10.140625" style="59" customWidth="1"/>
    <col min="14090" max="14090" width="10.42578125" style="59" customWidth="1"/>
    <col min="14091" max="14091" width="53" style="59" customWidth="1"/>
    <col min="14092" max="14092" width="3" style="59" customWidth="1"/>
    <col min="14093" max="14093" width="2.7109375" style="59" customWidth="1"/>
    <col min="14094" max="14094" width="10" style="59" customWidth="1"/>
    <col min="14095" max="14095" width="7.140625" style="59" customWidth="1"/>
    <col min="14096" max="14096" width="7.28515625" style="59" customWidth="1"/>
    <col min="14097" max="14097" width="7.42578125" style="59" customWidth="1"/>
    <col min="14098" max="14098" width="9.42578125" style="59" customWidth="1"/>
    <col min="14099" max="14099" width="8.42578125" style="59" customWidth="1"/>
    <col min="14100" max="14100" width="11.85546875" style="59" customWidth="1"/>
    <col min="14101" max="14101" width="13.7109375" style="59" customWidth="1"/>
    <col min="14102" max="14102" width="61.5703125" style="59" customWidth="1"/>
    <col min="14103" max="14103" width="13.28515625" style="59" customWidth="1"/>
    <col min="14104" max="14341" width="9.140625" style="59"/>
    <col min="14342" max="14342" width="1.7109375" style="59" customWidth="1"/>
    <col min="14343" max="14343" width="29" style="59" bestFit="1" customWidth="1"/>
    <col min="14344" max="14344" width="11.28515625" style="59" customWidth="1"/>
    <col min="14345" max="14345" width="10.140625" style="59" customWidth="1"/>
    <col min="14346" max="14346" width="10.42578125" style="59" customWidth="1"/>
    <col min="14347" max="14347" width="53" style="59" customWidth="1"/>
    <col min="14348" max="14348" width="3" style="59" customWidth="1"/>
    <col min="14349" max="14349" width="2.7109375" style="59" customWidth="1"/>
    <col min="14350" max="14350" width="10" style="59" customWidth="1"/>
    <col min="14351" max="14351" width="7.140625" style="59" customWidth="1"/>
    <col min="14352" max="14352" width="7.28515625" style="59" customWidth="1"/>
    <col min="14353" max="14353" width="7.42578125" style="59" customWidth="1"/>
    <col min="14354" max="14354" width="9.42578125" style="59" customWidth="1"/>
    <col min="14355" max="14355" width="8.42578125" style="59" customWidth="1"/>
    <col min="14356" max="14356" width="11.85546875" style="59" customWidth="1"/>
    <col min="14357" max="14357" width="13.7109375" style="59" customWidth="1"/>
    <col min="14358" max="14358" width="61.5703125" style="59" customWidth="1"/>
    <col min="14359" max="14359" width="13.28515625" style="59" customWidth="1"/>
    <col min="14360" max="14597" width="9.140625" style="59"/>
    <col min="14598" max="14598" width="1.7109375" style="59" customWidth="1"/>
    <col min="14599" max="14599" width="29" style="59" bestFit="1" customWidth="1"/>
    <col min="14600" max="14600" width="11.28515625" style="59" customWidth="1"/>
    <col min="14601" max="14601" width="10.140625" style="59" customWidth="1"/>
    <col min="14602" max="14602" width="10.42578125" style="59" customWidth="1"/>
    <col min="14603" max="14603" width="53" style="59" customWidth="1"/>
    <col min="14604" max="14604" width="3" style="59" customWidth="1"/>
    <col min="14605" max="14605" width="2.7109375" style="59" customWidth="1"/>
    <col min="14606" max="14606" width="10" style="59" customWidth="1"/>
    <col min="14607" max="14607" width="7.140625" style="59" customWidth="1"/>
    <col min="14608" max="14608" width="7.28515625" style="59" customWidth="1"/>
    <col min="14609" max="14609" width="7.42578125" style="59" customWidth="1"/>
    <col min="14610" max="14610" width="9.42578125" style="59" customWidth="1"/>
    <col min="14611" max="14611" width="8.42578125" style="59" customWidth="1"/>
    <col min="14612" max="14612" width="11.85546875" style="59" customWidth="1"/>
    <col min="14613" max="14613" width="13.7109375" style="59" customWidth="1"/>
    <col min="14614" max="14614" width="61.5703125" style="59" customWidth="1"/>
    <col min="14615" max="14615" width="13.28515625" style="59" customWidth="1"/>
    <col min="14616" max="14853" width="9.140625" style="59"/>
    <col min="14854" max="14854" width="1.7109375" style="59" customWidth="1"/>
    <col min="14855" max="14855" width="29" style="59" bestFit="1" customWidth="1"/>
    <col min="14856" max="14856" width="11.28515625" style="59" customWidth="1"/>
    <col min="14857" max="14857" width="10.140625" style="59" customWidth="1"/>
    <col min="14858" max="14858" width="10.42578125" style="59" customWidth="1"/>
    <col min="14859" max="14859" width="53" style="59" customWidth="1"/>
    <col min="14860" max="14860" width="3" style="59" customWidth="1"/>
    <col min="14861" max="14861" width="2.7109375" style="59" customWidth="1"/>
    <col min="14862" max="14862" width="10" style="59" customWidth="1"/>
    <col min="14863" max="14863" width="7.140625" style="59" customWidth="1"/>
    <col min="14864" max="14864" width="7.28515625" style="59" customWidth="1"/>
    <col min="14865" max="14865" width="7.42578125" style="59" customWidth="1"/>
    <col min="14866" max="14866" width="9.42578125" style="59" customWidth="1"/>
    <col min="14867" max="14867" width="8.42578125" style="59" customWidth="1"/>
    <col min="14868" max="14868" width="11.85546875" style="59" customWidth="1"/>
    <col min="14869" max="14869" width="13.7109375" style="59" customWidth="1"/>
    <col min="14870" max="14870" width="61.5703125" style="59" customWidth="1"/>
    <col min="14871" max="14871" width="13.28515625" style="59" customWidth="1"/>
    <col min="14872" max="15109" width="9.140625" style="59"/>
    <col min="15110" max="15110" width="1.7109375" style="59" customWidth="1"/>
    <col min="15111" max="15111" width="29" style="59" bestFit="1" customWidth="1"/>
    <col min="15112" max="15112" width="11.28515625" style="59" customWidth="1"/>
    <col min="15113" max="15113" width="10.140625" style="59" customWidth="1"/>
    <col min="15114" max="15114" width="10.42578125" style="59" customWidth="1"/>
    <col min="15115" max="15115" width="53" style="59" customWidth="1"/>
    <col min="15116" max="15116" width="3" style="59" customWidth="1"/>
    <col min="15117" max="15117" width="2.7109375" style="59" customWidth="1"/>
    <col min="15118" max="15118" width="10" style="59" customWidth="1"/>
    <col min="15119" max="15119" width="7.140625" style="59" customWidth="1"/>
    <col min="15120" max="15120" width="7.28515625" style="59" customWidth="1"/>
    <col min="15121" max="15121" width="7.42578125" style="59" customWidth="1"/>
    <col min="15122" max="15122" width="9.42578125" style="59" customWidth="1"/>
    <col min="15123" max="15123" width="8.42578125" style="59" customWidth="1"/>
    <col min="15124" max="15124" width="11.85546875" style="59" customWidth="1"/>
    <col min="15125" max="15125" width="13.7109375" style="59" customWidth="1"/>
    <col min="15126" max="15126" width="61.5703125" style="59" customWidth="1"/>
    <col min="15127" max="15127" width="13.28515625" style="59" customWidth="1"/>
    <col min="15128" max="15365" width="9.140625" style="59"/>
    <col min="15366" max="15366" width="1.7109375" style="59" customWidth="1"/>
    <col min="15367" max="15367" width="29" style="59" bestFit="1" customWidth="1"/>
    <col min="15368" max="15368" width="11.28515625" style="59" customWidth="1"/>
    <col min="15369" max="15369" width="10.140625" style="59" customWidth="1"/>
    <col min="15370" max="15370" width="10.42578125" style="59" customWidth="1"/>
    <col min="15371" max="15371" width="53" style="59" customWidth="1"/>
    <col min="15372" max="15372" width="3" style="59" customWidth="1"/>
    <col min="15373" max="15373" width="2.7109375" style="59" customWidth="1"/>
    <col min="15374" max="15374" width="10" style="59" customWidth="1"/>
    <col min="15375" max="15375" width="7.140625" style="59" customWidth="1"/>
    <col min="15376" max="15376" width="7.28515625" style="59" customWidth="1"/>
    <col min="15377" max="15377" width="7.42578125" style="59" customWidth="1"/>
    <col min="15378" max="15378" width="9.42578125" style="59" customWidth="1"/>
    <col min="15379" max="15379" width="8.42578125" style="59" customWidth="1"/>
    <col min="15380" max="15380" width="11.85546875" style="59" customWidth="1"/>
    <col min="15381" max="15381" width="13.7109375" style="59" customWidth="1"/>
    <col min="15382" max="15382" width="61.5703125" style="59" customWidth="1"/>
    <col min="15383" max="15383" width="13.28515625" style="59" customWidth="1"/>
    <col min="15384" max="15621" width="9.140625" style="59"/>
    <col min="15622" max="15622" width="1.7109375" style="59" customWidth="1"/>
    <col min="15623" max="15623" width="29" style="59" bestFit="1" customWidth="1"/>
    <col min="15624" max="15624" width="11.28515625" style="59" customWidth="1"/>
    <col min="15625" max="15625" width="10.140625" style="59" customWidth="1"/>
    <col min="15626" max="15626" width="10.42578125" style="59" customWidth="1"/>
    <col min="15627" max="15627" width="53" style="59" customWidth="1"/>
    <col min="15628" max="15628" width="3" style="59" customWidth="1"/>
    <col min="15629" max="15629" width="2.7109375" style="59" customWidth="1"/>
    <col min="15630" max="15630" width="10" style="59" customWidth="1"/>
    <col min="15631" max="15631" width="7.140625" style="59" customWidth="1"/>
    <col min="15632" max="15632" width="7.28515625" style="59" customWidth="1"/>
    <col min="15633" max="15633" width="7.42578125" style="59" customWidth="1"/>
    <col min="15634" max="15634" width="9.42578125" style="59" customWidth="1"/>
    <col min="15635" max="15635" width="8.42578125" style="59" customWidth="1"/>
    <col min="15636" max="15636" width="11.85546875" style="59" customWidth="1"/>
    <col min="15637" max="15637" width="13.7109375" style="59" customWidth="1"/>
    <col min="15638" max="15638" width="61.5703125" style="59" customWidth="1"/>
    <col min="15639" max="15639" width="13.28515625" style="59" customWidth="1"/>
    <col min="15640" max="15877" width="9.140625" style="59"/>
    <col min="15878" max="15878" width="1.7109375" style="59" customWidth="1"/>
    <col min="15879" max="15879" width="29" style="59" bestFit="1" customWidth="1"/>
    <col min="15880" max="15880" width="11.28515625" style="59" customWidth="1"/>
    <col min="15881" max="15881" width="10.140625" style="59" customWidth="1"/>
    <col min="15882" max="15882" width="10.42578125" style="59" customWidth="1"/>
    <col min="15883" max="15883" width="53" style="59" customWidth="1"/>
    <col min="15884" max="15884" width="3" style="59" customWidth="1"/>
    <col min="15885" max="15885" width="2.7109375" style="59" customWidth="1"/>
    <col min="15886" max="15886" width="10" style="59" customWidth="1"/>
    <col min="15887" max="15887" width="7.140625" style="59" customWidth="1"/>
    <col min="15888" max="15888" width="7.28515625" style="59" customWidth="1"/>
    <col min="15889" max="15889" width="7.42578125" style="59" customWidth="1"/>
    <col min="15890" max="15890" width="9.42578125" style="59" customWidth="1"/>
    <col min="15891" max="15891" width="8.42578125" style="59" customWidth="1"/>
    <col min="15892" max="15892" width="11.85546875" style="59" customWidth="1"/>
    <col min="15893" max="15893" width="13.7109375" style="59" customWidth="1"/>
    <col min="15894" max="15894" width="61.5703125" style="59" customWidth="1"/>
    <col min="15895" max="15895" width="13.28515625" style="59" customWidth="1"/>
    <col min="15896" max="16133" width="9.140625" style="59"/>
    <col min="16134" max="16134" width="1.7109375" style="59" customWidth="1"/>
    <col min="16135" max="16135" width="29" style="59" bestFit="1" customWidth="1"/>
    <col min="16136" max="16136" width="11.28515625" style="59" customWidth="1"/>
    <col min="16137" max="16137" width="10.140625" style="59" customWidth="1"/>
    <col min="16138" max="16138" width="10.42578125" style="59" customWidth="1"/>
    <col min="16139" max="16139" width="53" style="59" customWidth="1"/>
    <col min="16140" max="16140" width="3" style="59" customWidth="1"/>
    <col min="16141" max="16141" width="2.7109375" style="59" customWidth="1"/>
    <col min="16142" max="16142" width="10" style="59" customWidth="1"/>
    <col min="16143" max="16143" width="7.140625" style="59" customWidth="1"/>
    <col min="16144" max="16144" width="7.28515625" style="59" customWidth="1"/>
    <col min="16145" max="16145" width="7.42578125" style="59" customWidth="1"/>
    <col min="16146" max="16146" width="9.42578125" style="59" customWidth="1"/>
    <col min="16147" max="16147" width="8.42578125" style="59" customWidth="1"/>
    <col min="16148" max="16148" width="11.85546875" style="59" customWidth="1"/>
    <col min="16149" max="16149" width="13.7109375" style="59" customWidth="1"/>
    <col min="16150" max="16150" width="61.5703125" style="59" customWidth="1"/>
    <col min="16151" max="16151" width="13.28515625" style="59" customWidth="1"/>
    <col min="16152" max="16384" width="9.140625" style="59"/>
  </cols>
  <sheetData>
    <row r="1" spans="2:23" ht="16.5" thickBot="1" x14ac:dyDescent="0.3">
      <c r="I1" s="172"/>
      <c r="J1" s="171" t="s">
        <v>53</v>
      </c>
      <c r="K1" s="170" t="str">
        <f>IF(G46&lt;=59,"NOT COMPLETED",IF(G46&gt;=60,"COMPLETED"))</f>
        <v>COMPLETED</v>
      </c>
    </row>
    <row r="2" spans="2:23" ht="24" thickBot="1" x14ac:dyDescent="0.3">
      <c r="B2" s="84" t="s">
        <v>82</v>
      </c>
      <c r="C2" s="281" t="s">
        <v>123</v>
      </c>
      <c r="D2" s="282"/>
      <c r="H2" s="68"/>
      <c r="I2" s="273" t="s">
        <v>58</v>
      </c>
      <c r="J2" s="273"/>
      <c r="K2" s="170" t="str">
        <f>IF(G46&lt;=$O$10,"Basic", IF(AND(G46&gt;=P9,G46&lt;=P10),"Intermediate", "Advanced"))</f>
        <v>Advanced</v>
      </c>
    </row>
    <row r="3" spans="2:23" ht="45" x14ac:dyDescent="0.25">
      <c r="B3" s="106" t="s">
        <v>66</v>
      </c>
      <c r="C3" s="106" t="s">
        <v>78</v>
      </c>
      <c r="D3" s="106" t="s">
        <v>69</v>
      </c>
      <c r="E3" s="106" t="s">
        <v>170</v>
      </c>
      <c r="F3" s="128" t="s">
        <v>81</v>
      </c>
      <c r="G3" s="85" t="s">
        <v>165</v>
      </c>
      <c r="H3" s="106" t="s">
        <v>166</v>
      </c>
      <c r="I3" s="106" t="s">
        <v>171</v>
      </c>
      <c r="J3" s="106" t="s">
        <v>47</v>
      </c>
      <c r="K3" s="106" t="s">
        <v>44</v>
      </c>
      <c r="N3" s="277" t="s">
        <v>46</v>
      </c>
      <c r="O3" s="277"/>
      <c r="P3" s="277"/>
      <c r="Q3" s="277"/>
      <c r="R3" s="277"/>
      <c r="S3" s="277"/>
      <c r="T3" s="60"/>
      <c r="U3" s="174" t="s">
        <v>47</v>
      </c>
      <c r="V3" s="174" t="s">
        <v>45</v>
      </c>
      <c r="W3" s="174" t="s">
        <v>44</v>
      </c>
    </row>
    <row r="4" spans="2:23" ht="15" customHeight="1" x14ac:dyDescent="0.25">
      <c r="B4" s="285" t="s">
        <v>67</v>
      </c>
      <c r="C4" s="283" t="s">
        <v>84</v>
      </c>
      <c r="D4" s="129" t="s">
        <v>70</v>
      </c>
      <c r="E4" s="287">
        <v>0.1</v>
      </c>
      <c r="F4" s="133">
        <v>0.05</v>
      </c>
      <c r="G4" s="130">
        <v>100</v>
      </c>
      <c r="H4" s="134">
        <f>(G4*F4)/100</f>
        <v>0.05</v>
      </c>
      <c r="I4" s="271">
        <f>SUM(H4:H6)</f>
        <v>0.1</v>
      </c>
      <c r="J4" s="131" t="str">
        <f>IF(AND(G4&gt;=N6,G4&lt;=O6),N4,IF(AND(G4&gt;=P6,G4&lt;=Q6),P4,R4))</f>
        <v>SI 3</v>
      </c>
      <c r="K4" s="132" t="str">
        <f t="shared" ref="K4:K45" si="0">VLOOKUP(J4,$U$4:$W$6,3,FALSE)</f>
        <v>Advanced</v>
      </c>
      <c r="N4" s="277" t="s">
        <v>48</v>
      </c>
      <c r="O4" s="277"/>
      <c r="P4" s="277" t="s">
        <v>49</v>
      </c>
      <c r="Q4" s="277"/>
      <c r="R4" s="277" t="s">
        <v>50</v>
      </c>
      <c r="S4" s="277"/>
      <c r="T4" s="60"/>
      <c r="U4" s="62" t="s">
        <v>48</v>
      </c>
      <c r="V4" s="63" t="s">
        <v>51</v>
      </c>
      <c r="W4" s="62" t="s">
        <v>52</v>
      </c>
    </row>
    <row r="5" spans="2:23" ht="15" customHeight="1" x14ac:dyDescent="0.25">
      <c r="B5" s="286"/>
      <c r="C5" s="284"/>
      <c r="D5" s="107" t="s">
        <v>71</v>
      </c>
      <c r="E5" s="287"/>
      <c r="F5" s="133">
        <v>0.03</v>
      </c>
      <c r="G5" s="113">
        <v>100</v>
      </c>
      <c r="H5" s="134">
        <f t="shared" ref="H5:H45" si="1">(G5*F5)/100</f>
        <v>0.03</v>
      </c>
      <c r="I5" s="272"/>
      <c r="J5" s="108" t="str">
        <f>IF(AND(G5&gt;=N6,G5&lt;=O6),N4,IF(AND(G5&gt;=P6,G5&lt;=Q6),P4,R4))</f>
        <v>SI 3</v>
      </c>
      <c r="K5" s="112" t="str">
        <f t="shared" si="0"/>
        <v>Advanced</v>
      </c>
      <c r="N5" s="174" t="s">
        <v>54</v>
      </c>
      <c r="O5" s="174" t="s">
        <v>55</v>
      </c>
      <c r="P5" s="174" t="s">
        <v>54</v>
      </c>
      <c r="Q5" s="174" t="s">
        <v>55</v>
      </c>
      <c r="R5" s="174" t="s">
        <v>54</v>
      </c>
      <c r="S5" s="174" t="s">
        <v>55</v>
      </c>
      <c r="T5" s="60"/>
      <c r="U5" s="62" t="s">
        <v>49</v>
      </c>
      <c r="V5" s="63" t="s">
        <v>56</v>
      </c>
      <c r="W5" s="62" t="s">
        <v>57</v>
      </c>
    </row>
    <row r="6" spans="2:23" ht="82.5" customHeight="1" x14ac:dyDescent="0.25">
      <c r="B6" s="286"/>
      <c r="C6" s="284"/>
      <c r="D6" s="107" t="s">
        <v>72</v>
      </c>
      <c r="E6" s="287"/>
      <c r="F6" s="133">
        <v>0.02</v>
      </c>
      <c r="G6" s="113">
        <v>100</v>
      </c>
      <c r="H6" s="134">
        <f t="shared" si="1"/>
        <v>0.02</v>
      </c>
      <c r="I6" s="274"/>
      <c r="J6" s="108" t="str">
        <f>IF(AND(G6&gt;=N6,G6&lt;=O6),N4,IF(AND(G6&gt;=P6,G6&lt;=Q6),P4,R4))</f>
        <v>SI 3</v>
      </c>
      <c r="K6" s="112" t="str">
        <f t="shared" si="0"/>
        <v>Advanced</v>
      </c>
      <c r="N6" s="64">
        <v>0</v>
      </c>
      <c r="O6" s="64">
        <v>59</v>
      </c>
      <c r="P6" s="64">
        <v>60</v>
      </c>
      <c r="Q6" s="64">
        <v>79</v>
      </c>
      <c r="R6" s="64">
        <v>80</v>
      </c>
      <c r="S6" s="64">
        <v>100</v>
      </c>
      <c r="T6" s="60"/>
      <c r="U6" s="62" t="s">
        <v>50</v>
      </c>
      <c r="V6" s="63" t="s">
        <v>59</v>
      </c>
      <c r="W6" s="62" t="s">
        <v>60</v>
      </c>
    </row>
    <row r="7" spans="2:23" x14ac:dyDescent="0.25">
      <c r="B7" s="285" t="s">
        <v>68</v>
      </c>
      <c r="C7" s="284" t="s">
        <v>79</v>
      </c>
      <c r="D7" s="107" t="s">
        <v>73</v>
      </c>
      <c r="E7" s="287">
        <v>0.1</v>
      </c>
      <c r="F7" s="133">
        <v>0.02</v>
      </c>
      <c r="G7" s="113">
        <v>100</v>
      </c>
      <c r="H7" s="134">
        <f t="shared" si="1"/>
        <v>0.02</v>
      </c>
      <c r="I7" s="271">
        <f>SUM(H7:H10)</f>
        <v>0.1</v>
      </c>
      <c r="J7" s="108" t="str">
        <f>IF(AND(G7&gt;=N6,G7&lt;=O6),N4,IF(AND(G7&gt;=P6,G7&lt;=Q6),P4,R4))</f>
        <v>SI 3</v>
      </c>
      <c r="K7" s="112" t="str">
        <f t="shared" si="0"/>
        <v>Advanced</v>
      </c>
      <c r="N7" s="278" t="s">
        <v>61</v>
      </c>
      <c r="O7" s="278"/>
      <c r="P7" s="279" t="s">
        <v>62</v>
      </c>
      <c r="Q7" s="279"/>
      <c r="R7" s="280" t="s">
        <v>63</v>
      </c>
      <c r="S7" s="280"/>
    </row>
    <row r="8" spans="2:23" x14ac:dyDescent="0.25">
      <c r="B8" s="286"/>
      <c r="C8" s="284"/>
      <c r="D8" s="107" t="s">
        <v>74</v>
      </c>
      <c r="E8" s="287"/>
      <c r="F8" s="133">
        <v>0.03</v>
      </c>
      <c r="G8" s="113">
        <v>100</v>
      </c>
      <c r="H8" s="134">
        <f t="shared" si="1"/>
        <v>0.03</v>
      </c>
      <c r="I8" s="272"/>
      <c r="J8" s="108" t="str">
        <f>IF(AND(G8&gt;=N6,G8&lt;=O6),N4,IF(AND(G8&gt;=P6,G8&lt;=Q6),P4,R4))</f>
        <v>SI 3</v>
      </c>
      <c r="K8" s="112" t="str">
        <f t="shared" si="0"/>
        <v>Advanced</v>
      </c>
    </row>
    <row r="9" spans="2:23" x14ac:dyDescent="0.25">
      <c r="B9" s="286"/>
      <c r="C9" s="284"/>
      <c r="D9" s="107" t="s">
        <v>75</v>
      </c>
      <c r="E9" s="287"/>
      <c r="F9" s="133">
        <v>0.03</v>
      </c>
      <c r="G9" s="113">
        <v>100</v>
      </c>
      <c r="H9" s="134">
        <f t="shared" si="1"/>
        <v>0.03</v>
      </c>
      <c r="I9" s="272"/>
      <c r="J9" s="109" t="str">
        <f>IF(AND(G9&gt;=N6,G9&lt;=O6),N4,IF(AND(G9&gt;=P6,G9&lt;=Q6),P4,R4))</f>
        <v>SI 3</v>
      </c>
      <c r="K9" s="112" t="str">
        <f t="shared" si="0"/>
        <v>Advanced</v>
      </c>
      <c r="M9" s="173"/>
      <c r="N9" s="174" t="s">
        <v>64</v>
      </c>
      <c r="O9" s="64">
        <v>0</v>
      </c>
      <c r="P9" s="64">
        <v>60</v>
      </c>
      <c r="Q9" s="64">
        <v>80</v>
      </c>
      <c r="R9" s="66"/>
      <c r="S9" s="66"/>
    </row>
    <row r="10" spans="2:23" ht="48" customHeight="1" x14ac:dyDescent="0.25">
      <c r="B10" s="288"/>
      <c r="C10" s="284"/>
      <c r="D10" s="107" t="s">
        <v>76</v>
      </c>
      <c r="E10" s="287"/>
      <c r="F10" s="133">
        <v>0.02</v>
      </c>
      <c r="G10" s="113">
        <v>100</v>
      </c>
      <c r="H10" s="134">
        <f t="shared" si="1"/>
        <v>0.02</v>
      </c>
      <c r="I10" s="274"/>
      <c r="J10" s="108" t="str">
        <f>IF(AND(G10&gt;=N6,G10&lt;=O6),N4,IF(AND(G10&gt;=P6,G10&lt;=Q6),P4,R4))</f>
        <v>SI 3</v>
      </c>
      <c r="K10" s="112" t="str">
        <f t="shared" si="0"/>
        <v>Advanced</v>
      </c>
      <c r="M10" s="173"/>
      <c r="N10" s="174" t="s">
        <v>65</v>
      </c>
      <c r="O10" s="64">
        <v>59</v>
      </c>
      <c r="P10" s="64">
        <v>79</v>
      </c>
      <c r="Q10" s="64">
        <v>100</v>
      </c>
      <c r="R10" s="67"/>
      <c r="S10" s="173"/>
    </row>
    <row r="11" spans="2:23" ht="30" x14ac:dyDescent="0.25">
      <c r="B11" s="285" t="s">
        <v>157</v>
      </c>
      <c r="C11" s="284" t="s">
        <v>80</v>
      </c>
      <c r="D11" s="107" t="s">
        <v>77</v>
      </c>
      <c r="E11" s="287">
        <v>0.1</v>
      </c>
      <c r="F11" s="133">
        <v>0.04</v>
      </c>
      <c r="G11" s="113">
        <v>100</v>
      </c>
      <c r="H11" s="134">
        <f t="shared" si="1"/>
        <v>0.04</v>
      </c>
      <c r="I11" s="275">
        <f>SUM(H11:H12)</f>
        <v>0.1</v>
      </c>
      <c r="J11" s="108" t="str">
        <f>IF(AND(G11&gt;=N6,G11&lt;=O6),N4,IF(AND(G11&gt;=P6,G11&lt;=Q6),P4,R4))</f>
        <v>SI 3</v>
      </c>
      <c r="K11" s="112" t="str">
        <f t="shared" si="0"/>
        <v>Advanced</v>
      </c>
      <c r="M11" s="276"/>
      <c r="N11" s="276"/>
      <c r="O11" s="173"/>
      <c r="P11" s="173"/>
      <c r="Q11" s="67"/>
      <c r="R11" s="173"/>
    </row>
    <row r="12" spans="2:23" ht="44.25" customHeight="1" x14ac:dyDescent="0.25">
      <c r="B12" s="288"/>
      <c r="C12" s="284"/>
      <c r="D12" s="107" t="s">
        <v>164</v>
      </c>
      <c r="E12" s="287"/>
      <c r="F12" s="133">
        <v>0.06</v>
      </c>
      <c r="G12" s="113">
        <v>100</v>
      </c>
      <c r="H12" s="134">
        <f t="shared" si="1"/>
        <v>0.06</v>
      </c>
      <c r="I12" s="275"/>
      <c r="J12" s="108" t="str">
        <f>IF(AND(G12&gt;=N6,G12&lt;=O6),N4,IF(AND(G12&gt;=P6,G12&lt;=Q6),P4,R4))</f>
        <v>SI 3</v>
      </c>
      <c r="K12" s="112" t="str">
        <f t="shared" si="0"/>
        <v>Advanced</v>
      </c>
      <c r="M12" s="276"/>
      <c r="N12" s="276"/>
      <c r="O12" s="173"/>
      <c r="P12" s="173"/>
      <c r="Q12" s="67"/>
      <c r="R12" s="173"/>
    </row>
    <row r="13" spans="2:23" ht="15" customHeight="1" x14ac:dyDescent="0.25">
      <c r="B13" s="294" t="s">
        <v>161</v>
      </c>
      <c r="C13" s="292" t="s">
        <v>173</v>
      </c>
      <c r="D13" s="110" t="s">
        <v>91</v>
      </c>
      <c r="E13" s="287">
        <v>0.1</v>
      </c>
      <c r="F13" s="133">
        <v>0.02</v>
      </c>
      <c r="G13" s="114">
        <v>100</v>
      </c>
      <c r="H13" s="134">
        <f t="shared" si="1"/>
        <v>0.02</v>
      </c>
      <c r="I13" s="275">
        <f>SUM(H13:H17)</f>
        <v>0.1</v>
      </c>
      <c r="J13" s="108" t="str">
        <f>IF(AND(G13&gt;=N6,G13&lt;=O6),N4,IF(AND(G13&gt;=P6,G13&lt;=Q6),P4,R4))</f>
        <v>SI 3</v>
      </c>
      <c r="K13" s="112" t="str">
        <f t="shared" si="0"/>
        <v>Advanced</v>
      </c>
    </row>
    <row r="14" spans="2:23" x14ac:dyDescent="0.25">
      <c r="B14" s="295"/>
      <c r="C14" s="293"/>
      <c r="D14" s="110" t="s">
        <v>93</v>
      </c>
      <c r="E14" s="287"/>
      <c r="F14" s="133">
        <v>0.02</v>
      </c>
      <c r="G14" s="114">
        <v>100</v>
      </c>
      <c r="H14" s="134">
        <f t="shared" si="1"/>
        <v>0.02</v>
      </c>
      <c r="I14" s="275"/>
      <c r="J14" s="108" t="str">
        <f>IF(AND(G14&gt;=N6,G14&lt;=O6),N4,IF(AND(G14&gt;=P6,G14&lt;=Q6),P4,R4))</f>
        <v>SI 3</v>
      </c>
      <c r="K14" s="112" t="str">
        <f t="shared" si="0"/>
        <v>Advanced</v>
      </c>
    </row>
    <row r="15" spans="2:23" x14ac:dyDescent="0.25">
      <c r="B15" s="295"/>
      <c r="C15" s="293"/>
      <c r="D15" s="110" t="s">
        <v>92</v>
      </c>
      <c r="E15" s="287"/>
      <c r="F15" s="133">
        <v>0.02</v>
      </c>
      <c r="G15" s="114">
        <v>100</v>
      </c>
      <c r="H15" s="134">
        <f t="shared" si="1"/>
        <v>0.02</v>
      </c>
      <c r="I15" s="275"/>
      <c r="J15" s="108" t="str">
        <f>IF(AND(G15&gt;=N6,G15&lt;=O6),N4,IF(AND(G15&gt;=P6,G15&lt;=Q6),P4,R4))</f>
        <v>SI 3</v>
      </c>
      <c r="K15" s="112" t="str">
        <f t="shared" si="0"/>
        <v>Advanced</v>
      </c>
    </row>
    <row r="16" spans="2:23" ht="30" x14ac:dyDescent="0.25">
      <c r="B16" s="295"/>
      <c r="C16" s="293"/>
      <c r="D16" s="110" t="s">
        <v>94</v>
      </c>
      <c r="E16" s="287"/>
      <c r="F16" s="133">
        <v>0.02</v>
      </c>
      <c r="G16" s="114">
        <v>100</v>
      </c>
      <c r="H16" s="134">
        <f t="shared" si="1"/>
        <v>0.02</v>
      </c>
      <c r="I16" s="275"/>
      <c r="J16" s="108" t="str">
        <f>IF(AND(G16&gt;=N6,G16&lt;=O6),N4,IF(AND(G16&gt;=P6,G16&lt;=Q6),P4,R4))</f>
        <v>SI 3</v>
      </c>
      <c r="K16" s="112" t="str">
        <f t="shared" si="0"/>
        <v>Advanced</v>
      </c>
    </row>
    <row r="17" spans="2:11" ht="30" x14ac:dyDescent="0.25">
      <c r="B17" s="296"/>
      <c r="C17" s="283"/>
      <c r="D17" s="111" t="s">
        <v>111</v>
      </c>
      <c r="E17" s="287"/>
      <c r="F17" s="133">
        <v>0.02</v>
      </c>
      <c r="G17" s="115">
        <v>100</v>
      </c>
      <c r="H17" s="134">
        <f t="shared" si="1"/>
        <v>0.02</v>
      </c>
      <c r="I17" s="275"/>
      <c r="J17" s="108" t="str">
        <f>IF(AND(G17&gt;=N6,G17&lt;=O6),N4,IF(AND(G17&gt;=P6,G17&lt;=Q6),P4,R4))</f>
        <v>SI 3</v>
      </c>
      <c r="K17" s="112" t="str">
        <f t="shared" si="0"/>
        <v>Advanced</v>
      </c>
    </row>
    <row r="18" spans="2:11" ht="30" x14ac:dyDescent="0.25">
      <c r="B18" s="297" t="s">
        <v>167</v>
      </c>
      <c r="C18" s="284" t="s">
        <v>97</v>
      </c>
      <c r="D18" s="110" t="s">
        <v>14</v>
      </c>
      <c r="E18" s="300">
        <v>0.1</v>
      </c>
      <c r="F18" s="133">
        <v>0.02</v>
      </c>
      <c r="G18" s="115">
        <v>100</v>
      </c>
      <c r="H18" s="134">
        <f t="shared" si="1"/>
        <v>0.02</v>
      </c>
      <c r="I18" s="271">
        <f>SUM(H18:H24)</f>
        <v>9.9999999999999992E-2</v>
      </c>
      <c r="J18" s="108" t="str">
        <f>IF(AND(G18&gt;=N6,G18&lt;=O6),N4,IF(AND(G18&gt;=P6,G18&lt;=Q6),P4,R4))</f>
        <v>SI 3</v>
      </c>
      <c r="K18" s="112" t="str">
        <f t="shared" si="0"/>
        <v>Advanced</v>
      </c>
    </row>
    <row r="19" spans="2:11" ht="45" x14ac:dyDescent="0.25">
      <c r="B19" s="298"/>
      <c r="C19" s="284"/>
      <c r="D19" s="110" t="s">
        <v>96</v>
      </c>
      <c r="E19" s="301"/>
      <c r="F19" s="133">
        <v>0.01</v>
      </c>
      <c r="G19" s="115">
        <v>100</v>
      </c>
      <c r="H19" s="134">
        <f t="shared" si="1"/>
        <v>0.01</v>
      </c>
      <c r="I19" s="272"/>
      <c r="J19" s="108" t="str">
        <f>IF(AND(G19&gt;=N6,G19&lt;=O6),N4,IF(AND(G19&gt;=P6,G19&lt;=Q6),P4,R4))</f>
        <v>SI 3</v>
      </c>
      <c r="K19" s="112" t="str">
        <f t="shared" si="0"/>
        <v>Advanced</v>
      </c>
    </row>
    <row r="20" spans="2:11" ht="30" x14ac:dyDescent="0.25">
      <c r="B20" s="298"/>
      <c r="C20" s="284"/>
      <c r="D20" s="111" t="s">
        <v>95</v>
      </c>
      <c r="E20" s="301"/>
      <c r="F20" s="133">
        <v>0.01</v>
      </c>
      <c r="G20" s="115">
        <v>100</v>
      </c>
      <c r="H20" s="134">
        <f t="shared" si="1"/>
        <v>0.01</v>
      </c>
      <c r="I20" s="272"/>
      <c r="J20" s="108" t="str">
        <f>IF(AND(G20&gt;=N6,G20&lt;=O6),N4,IF(AND(G20&gt;=P6,G20&lt;=Q6),P4,R4))</f>
        <v>SI 3</v>
      </c>
      <c r="K20" s="112" t="str">
        <f t="shared" si="0"/>
        <v>Advanced</v>
      </c>
    </row>
    <row r="21" spans="2:11" ht="45" x14ac:dyDescent="0.25">
      <c r="B21" s="298"/>
      <c r="C21" s="303" t="s">
        <v>112</v>
      </c>
      <c r="D21" s="111" t="s">
        <v>108</v>
      </c>
      <c r="E21" s="301"/>
      <c r="F21" s="133">
        <v>0.01</v>
      </c>
      <c r="G21" s="115">
        <v>100</v>
      </c>
      <c r="H21" s="134">
        <f t="shared" si="1"/>
        <v>0.01</v>
      </c>
      <c r="I21" s="272"/>
      <c r="J21" s="108" t="str">
        <f>IF(AND(G21&gt;=N6,G21&lt;=O6),N4,IF(AND(G21&gt;=P6,G21&lt;=Q6),P4,R4))</f>
        <v>SI 3</v>
      </c>
      <c r="K21" s="112" t="str">
        <f t="shared" si="0"/>
        <v>Advanced</v>
      </c>
    </row>
    <row r="22" spans="2:11" ht="30" x14ac:dyDescent="0.25">
      <c r="B22" s="298"/>
      <c r="C22" s="303"/>
      <c r="D22" s="111" t="s">
        <v>109</v>
      </c>
      <c r="E22" s="301"/>
      <c r="F22" s="133">
        <v>0.03</v>
      </c>
      <c r="G22" s="115">
        <v>100</v>
      </c>
      <c r="H22" s="134">
        <f t="shared" si="1"/>
        <v>0.03</v>
      </c>
      <c r="I22" s="272"/>
      <c r="J22" s="108" t="str">
        <f>IF(AND(G22&gt;=N6,G22&lt;=O6),N4,IF(AND(G22&gt;=P6,G22&lt;=Q6),P4,R4))</f>
        <v>SI 3</v>
      </c>
      <c r="K22" s="112" t="str">
        <f t="shared" si="0"/>
        <v>Advanced</v>
      </c>
    </row>
    <row r="23" spans="2:11" ht="30" x14ac:dyDescent="0.25">
      <c r="B23" s="298"/>
      <c r="C23" s="303"/>
      <c r="D23" s="111" t="s">
        <v>110</v>
      </c>
      <c r="E23" s="301"/>
      <c r="F23" s="133">
        <v>0.01</v>
      </c>
      <c r="G23" s="115">
        <v>100</v>
      </c>
      <c r="H23" s="134">
        <f t="shared" si="1"/>
        <v>0.01</v>
      </c>
      <c r="I23" s="272"/>
      <c r="J23" s="108" t="str">
        <f>IF(AND(G23&gt;=N6,G23&lt;=O6),N4,IF(AND(G23&gt;=P6,G23&lt;=Q6),P4,R4))</f>
        <v>SI 3</v>
      </c>
      <c r="K23" s="112" t="str">
        <f t="shared" si="0"/>
        <v>Advanced</v>
      </c>
    </row>
    <row r="24" spans="2:11" x14ac:dyDescent="0.25">
      <c r="B24" s="299"/>
      <c r="C24" s="303"/>
      <c r="D24" s="111" t="s">
        <v>180</v>
      </c>
      <c r="E24" s="302"/>
      <c r="F24" s="133">
        <v>0.01</v>
      </c>
      <c r="G24" s="115">
        <v>100</v>
      </c>
      <c r="H24" s="134">
        <f t="shared" si="1"/>
        <v>0.01</v>
      </c>
      <c r="I24" s="274"/>
      <c r="J24" s="108" t="str">
        <f>IF(AND(G24&gt;=N6,G24&lt;=O6),N4,IF(AND(G24&gt;=P6,G24&lt;=Q6),P4,R4))</f>
        <v>SI 3</v>
      </c>
      <c r="K24" s="112" t="str">
        <f t="shared" si="0"/>
        <v>Advanced</v>
      </c>
    </row>
    <row r="25" spans="2:11" ht="15" customHeight="1" x14ac:dyDescent="0.25">
      <c r="B25" s="289" t="s">
        <v>178</v>
      </c>
      <c r="C25" s="292" t="s">
        <v>98</v>
      </c>
      <c r="D25" s="111" t="s">
        <v>99</v>
      </c>
      <c r="E25" s="300">
        <v>0.5</v>
      </c>
      <c r="F25" s="133">
        <v>0.05</v>
      </c>
      <c r="G25" s="116">
        <v>100</v>
      </c>
      <c r="H25" s="134">
        <f t="shared" si="1"/>
        <v>0.05</v>
      </c>
      <c r="I25" s="271">
        <f>SUM(H25:H45)</f>
        <v>0.50000000000000022</v>
      </c>
      <c r="J25" s="108" t="str">
        <f>IF(AND(G25&gt;=N6,G25&lt;=O6),N4,IF(AND(G25&gt;=P6,G25&lt;=Q6),P4,R4))</f>
        <v>SI 3</v>
      </c>
      <c r="K25" s="112" t="str">
        <f t="shared" si="0"/>
        <v>Advanced</v>
      </c>
    </row>
    <row r="26" spans="2:11" x14ac:dyDescent="0.25">
      <c r="B26" s="290"/>
      <c r="C26" s="293"/>
      <c r="D26" s="111" t="s">
        <v>100</v>
      </c>
      <c r="E26" s="301"/>
      <c r="F26" s="133">
        <v>0.04</v>
      </c>
      <c r="G26" s="116">
        <v>100</v>
      </c>
      <c r="H26" s="134">
        <f t="shared" si="1"/>
        <v>0.04</v>
      </c>
      <c r="I26" s="272"/>
      <c r="J26" s="108" t="str">
        <f>IF(AND(G26&gt;=N6,G26&lt;=O6),N4,IF(AND(G26&gt;=P6,G26&lt;=Q6),P4,R4))</f>
        <v>SI 3</v>
      </c>
      <c r="K26" s="112" t="str">
        <f t="shared" si="0"/>
        <v>Advanced</v>
      </c>
    </row>
    <row r="27" spans="2:11" x14ac:dyDescent="0.25">
      <c r="B27" s="290"/>
      <c r="C27" s="293"/>
      <c r="D27" s="111" t="s">
        <v>101</v>
      </c>
      <c r="E27" s="301"/>
      <c r="F27" s="133">
        <v>0.03</v>
      </c>
      <c r="G27" s="116">
        <v>100</v>
      </c>
      <c r="H27" s="134">
        <f t="shared" si="1"/>
        <v>0.03</v>
      </c>
      <c r="I27" s="272"/>
      <c r="J27" s="108" t="str">
        <f>IF(AND(G27&gt;=N6,G27&lt;=O6),N4,IF(AND(G27&gt;=P6,G27&lt;=Q6),P4,R4))</f>
        <v>SI 3</v>
      </c>
      <c r="K27" s="112" t="str">
        <f t="shared" si="0"/>
        <v>Advanced</v>
      </c>
    </row>
    <row r="28" spans="2:11" x14ac:dyDescent="0.25">
      <c r="B28" s="290"/>
      <c r="C28" s="293"/>
      <c r="D28" s="111" t="s">
        <v>102</v>
      </c>
      <c r="E28" s="301"/>
      <c r="F28" s="133">
        <v>0.03</v>
      </c>
      <c r="G28" s="116">
        <v>100</v>
      </c>
      <c r="H28" s="134">
        <f t="shared" si="1"/>
        <v>0.03</v>
      </c>
      <c r="I28" s="272"/>
      <c r="J28" s="108" t="str">
        <f>IF(AND(G28&gt;=N6,G28&lt;=O6),N4,IF(AND(G28&gt;=P6,G28&lt;=Q6),P4,R4))</f>
        <v>SI 3</v>
      </c>
      <c r="K28" s="112" t="str">
        <f t="shared" si="0"/>
        <v>Advanced</v>
      </c>
    </row>
    <row r="29" spans="2:11" x14ac:dyDescent="0.25">
      <c r="B29" s="290"/>
      <c r="C29" s="293"/>
      <c r="D29" s="111" t="s">
        <v>103</v>
      </c>
      <c r="E29" s="301"/>
      <c r="F29" s="133">
        <v>0.02</v>
      </c>
      <c r="G29" s="116">
        <v>100</v>
      </c>
      <c r="H29" s="134">
        <f t="shared" si="1"/>
        <v>0.02</v>
      </c>
      <c r="I29" s="272"/>
      <c r="J29" s="108" t="str">
        <f>IF(AND(G29&gt;=N6,G29&lt;=O6),N4,IF(AND(G29&gt;=P6,G29&lt;=Q6),P4,R4))</f>
        <v>SI 3</v>
      </c>
      <c r="K29" s="112" t="str">
        <f t="shared" si="0"/>
        <v>Advanced</v>
      </c>
    </row>
    <row r="30" spans="2:11" x14ac:dyDescent="0.25">
      <c r="B30" s="290"/>
      <c r="C30" s="293"/>
      <c r="D30" s="111" t="s">
        <v>104</v>
      </c>
      <c r="E30" s="301"/>
      <c r="F30" s="133">
        <v>0.01</v>
      </c>
      <c r="G30" s="116">
        <v>100</v>
      </c>
      <c r="H30" s="134">
        <f t="shared" si="1"/>
        <v>0.01</v>
      </c>
      <c r="I30" s="272"/>
      <c r="J30" s="108" t="str">
        <f>IF(AND(G30&gt;=N6,G30&lt;=O6),N4,IF(AND(G30&gt;=P6,G30&lt;=Q6),P4,R4))</f>
        <v>SI 3</v>
      </c>
      <c r="K30" s="112" t="str">
        <f t="shared" si="0"/>
        <v>Advanced</v>
      </c>
    </row>
    <row r="31" spans="2:11" x14ac:dyDescent="0.25">
      <c r="B31" s="290"/>
      <c r="C31" s="293"/>
      <c r="D31" s="111" t="s">
        <v>118</v>
      </c>
      <c r="E31" s="301"/>
      <c r="F31" s="133">
        <v>0.01</v>
      </c>
      <c r="G31" s="116">
        <v>100</v>
      </c>
      <c r="H31" s="134">
        <f t="shared" si="1"/>
        <v>0.01</v>
      </c>
      <c r="I31" s="272"/>
      <c r="J31" s="108" t="str">
        <f>IF(AND(G31&gt;=N6,G31&lt;=O6),N4,IF(AND(G31&gt;=P6,G31&lt;=Q6),P4,R4))</f>
        <v>SI 3</v>
      </c>
      <c r="K31" s="112" t="str">
        <f t="shared" si="0"/>
        <v>Advanced</v>
      </c>
    </row>
    <row r="32" spans="2:11" x14ac:dyDescent="0.25">
      <c r="B32" s="290"/>
      <c r="C32" s="293"/>
      <c r="D32" s="111" t="s">
        <v>105</v>
      </c>
      <c r="E32" s="301"/>
      <c r="F32" s="133">
        <v>0.01</v>
      </c>
      <c r="G32" s="116">
        <v>100</v>
      </c>
      <c r="H32" s="134">
        <f t="shared" si="1"/>
        <v>0.01</v>
      </c>
      <c r="I32" s="272"/>
      <c r="J32" s="108" t="str">
        <f>IF(AND(G32&gt;=N6,G32&lt;=O6),N4,IF(AND(G32&gt;=P6,G32&lt;=Q6),P4,R4))</f>
        <v>SI 3</v>
      </c>
      <c r="K32" s="112" t="str">
        <f t="shared" si="0"/>
        <v>Advanced</v>
      </c>
    </row>
    <row r="33" spans="2:11" x14ac:dyDescent="0.25">
      <c r="B33" s="290"/>
      <c r="C33" s="293"/>
      <c r="D33" s="111" t="s">
        <v>106</v>
      </c>
      <c r="E33" s="301"/>
      <c r="F33" s="133">
        <v>0.01</v>
      </c>
      <c r="G33" s="116">
        <v>100</v>
      </c>
      <c r="H33" s="134">
        <f t="shared" si="1"/>
        <v>0.01</v>
      </c>
      <c r="I33" s="272"/>
      <c r="J33" s="108" t="str">
        <f>IF(AND(G33&gt;=N6,G33&lt;=O6),N4,IF(AND(G33&gt;=P6,G33&lt;=Q6),P4,R4))</f>
        <v>SI 3</v>
      </c>
      <c r="K33" s="112" t="str">
        <f t="shared" si="0"/>
        <v>Advanced</v>
      </c>
    </row>
    <row r="34" spans="2:11" x14ac:dyDescent="0.25">
      <c r="B34" s="290"/>
      <c r="C34" s="293"/>
      <c r="D34" s="111" t="s">
        <v>107</v>
      </c>
      <c r="E34" s="301"/>
      <c r="F34" s="133">
        <v>0.01</v>
      </c>
      <c r="G34" s="116">
        <v>100</v>
      </c>
      <c r="H34" s="134">
        <f t="shared" si="1"/>
        <v>0.01</v>
      </c>
      <c r="I34" s="272"/>
      <c r="J34" s="108" t="str">
        <f>IF(AND(G34&gt;=N6,G34&lt;=O6),N4,IF(AND(G34&gt;=P6,G34&lt;=Q6),P4,R4))</f>
        <v>SI 3</v>
      </c>
      <c r="K34" s="112" t="str">
        <f t="shared" si="0"/>
        <v>Advanced</v>
      </c>
    </row>
    <row r="35" spans="2:11" x14ac:dyDescent="0.25">
      <c r="B35" s="290"/>
      <c r="C35" s="293"/>
      <c r="D35" s="111" t="s">
        <v>164</v>
      </c>
      <c r="E35" s="301"/>
      <c r="F35" s="133">
        <v>0.01</v>
      </c>
      <c r="G35" s="116">
        <v>100</v>
      </c>
      <c r="H35" s="134">
        <f t="shared" si="1"/>
        <v>0.01</v>
      </c>
      <c r="I35" s="272"/>
      <c r="J35" s="108" t="str">
        <f>IF(AND(G35&gt;=N6,G35&lt;=O6),N4,IF(AND(G35&gt;=P6,G35&lt;=Q6),P4,R4))</f>
        <v>SI 3</v>
      </c>
      <c r="K35" s="112" t="str">
        <f t="shared" si="0"/>
        <v>Advanced</v>
      </c>
    </row>
    <row r="36" spans="2:11" x14ac:dyDescent="0.25">
      <c r="B36" s="290"/>
      <c r="C36" s="283"/>
      <c r="D36" s="111" t="s">
        <v>168</v>
      </c>
      <c r="E36" s="301"/>
      <c r="F36" s="133">
        <v>0.05</v>
      </c>
      <c r="G36" s="116">
        <v>100</v>
      </c>
      <c r="H36" s="134">
        <f t="shared" si="1"/>
        <v>0.05</v>
      </c>
      <c r="I36" s="272"/>
      <c r="J36" s="108" t="str">
        <f>IF(AND(G36&gt;=N6,G36&lt;=O6),N4,IF(AND(G36&gt;=P6,G36&lt;=Q6),P4,R4))</f>
        <v>SI 3</v>
      </c>
      <c r="K36" s="112" t="str">
        <f t="shared" si="0"/>
        <v>Advanced</v>
      </c>
    </row>
    <row r="37" spans="2:11" ht="45" x14ac:dyDescent="0.25">
      <c r="B37" s="290"/>
      <c r="C37" s="284" t="s">
        <v>113</v>
      </c>
      <c r="D37" s="111" t="s">
        <v>129</v>
      </c>
      <c r="E37" s="301"/>
      <c r="F37" s="133">
        <v>0.02</v>
      </c>
      <c r="G37" s="117">
        <v>100</v>
      </c>
      <c r="H37" s="134">
        <f t="shared" si="1"/>
        <v>0.02</v>
      </c>
      <c r="I37" s="272"/>
      <c r="J37" s="108" t="str">
        <f>IF(AND(G37&gt;=N6,G37&lt;=O6),N4,IF(AND(G37&gt;=P6,G37&lt;=Q6),P4,R4))</f>
        <v>SI 3</v>
      </c>
      <c r="K37" s="112" t="str">
        <f t="shared" si="0"/>
        <v>Advanced</v>
      </c>
    </row>
    <row r="38" spans="2:11" ht="30" x14ac:dyDescent="0.25">
      <c r="B38" s="290"/>
      <c r="C38" s="284"/>
      <c r="D38" s="111" t="s">
        <v>127</v>
      </c>
      <c r="E38" s="301"/>
      <c r="F38" s="133">
        <v>0.03</v>
      </c>
      <c r="G38" s="117">
        <v>100</v>
      </c>
      <c r="H38" s="134">
        <f t="shared" si="1"/>
        <v>0.03</v>
      </c>
      <c r="I38" s="272"/>
      <c r="J38" s="108" t="str">
        <f>IF(AND(G38&gt;=N6,G38&lt;=O6),N4,IF(AND(G38&gt;=P6,G38&lt;=Q6),P4,R4))</f>
        <v>SI 3</v>
      </c>
      <c r="K38" s="112" t="str">
        <f t="shared" si="0"/>
        <v>Advanced</v>
      </c>
    </row>
    <row r="39" spans="2:11" x14ac:dyDescent="0.25">
      <c r="B39" s="290"/>
      <c r="C39" s="284"/>
      <c r="D39" s="111" t="s">
        <v>130</v>
      </c>
      <c r="E39" s="301"/>
      <c r="F39" s="133">
        <v>0.03</v>
      </c>
      <c r="G39" s="117">
        <v>100</v>
      </c>
      <c r="H39" s="134">
        <f t="shared" si="1"/>
        <v>0.03</v>
      </c>
      <c r="I39" s="272"/>
      <c r="J39" s="108" t="str">
        <f>IF(AND(G39&gt;=N6,G39&lt;=O6),N4,IF(AND(G39&gt;=P6,G39&lt;=Q6),P4,R4))</f>
        <v>SI 3</v>
      </c>
      <c r="K39" s="112" t="str">
        <f t="shared" si="0"/>
        <v>Advanced</v>
      </c>
    </row>
    <row r="40" spans="2:11" ht="30" x14ac:dyDescent="0.25">
      <c r="B40" s="290"/>
      <c r="C40" s="284"/>
      <c r="D40" s="111" t="s">
        <v>131</v>
      </c>
      <c r="E40" s="301"/>
      <c r="F40" s="133">
        <v>0.02</v>
      </c>
      <c r="G40" s="117">
        <v>100</v>
      </c>
      <c r="H40" s="134">
        <f t="shared" si="1"/>
        <v>0.02</v>
      </c>
      <c r="I40" s="272"/>
      <c r="J40" s="108" t="str">
        <f>IF(AND(G40&gt;=N6,G40&lt;=O6),N4,IF(AND(G40&gt;=P6,G40&lt;=Q6),P4,R4))</f>
        <v>SI 3</v>
      </c>
      <c r="K40" s="112" t="str">
        <f t="shared" si="0"/>
        <v>Advanced</v>
      </c>
    </row>
    <row r="41" spans="2:11" x14ac:dyDescent="0.25">
      <c r="B41" s="290"/>
      <c r="C41" s="284" t="s">
        <v>114</v>
      </c>
      <c r="D41" s="139" t="s">
        <v>119</v>
      </c>
      <c r="E41" s="301"/>
      <c r="F41" s="133">
        <v>0.03</v>
      </c>
      <c r="G41" s="117">
        <v>100</v>
      </c>
      <c r="H41" s="134">
        <f t="shared" si="1"/>
        <v>0.03</v>
      </c>
      <c r="I41" s="272"/>
      <c r="J41" s="108" t="str">
        <f>IF(AND(G41&gt;=N6,G41&lt;=O6),N4,IF(AND(G41&gt;=P6,G41&lt;=Q6),P4,R4))</f>
        <v>SI 3</v>
      </c>
      <c r="K41" s="112" t="str">
        <f t="shared" si="0"/>
        <v>Advanced</v>
      </c>
    </row>
    <row r="42" spans="2:11" ht="30" x14ac:dyDescent="0.25">
      <c r="B42" s="290"/>
      <c r="C42" s="284"/>
      <c r="D42" s="139" t="s">
        <v>128</v>
      </c>
      <c r="E42" s="301"/>
      <c r="F42" s="133">
        <v>0.02</v>
      </c>
      <c r="G42" s="117">
        <v>100</v>
      </c>
      <c r="H42" s="134">
        <f t="shared" si="1"/>
        <v>0.02</v>
      </c>
      <c r="I42" s="272"/>
      <c r="J42" s="108" t="str">
        <f>IF(AND(G42&gt;=N6,G42&lt;=O6),N4,IF(AND(G42&gt;=P6,G42&lt;=Q6),P4,R4))</f>
        <v>SI 3</v>
      </c>
      <c r="K42" s="112" t="str">
        <f t="shared" si="0"/>
        <v>Advanced</v>
      </c>
    </row>
    <row r="43" spans="2:11" x14ac:dyDescent="0.25">
      <c r="B43" s="290"/>
      <c r="C43" s="284"/>
      <c r="D43" s="139" t="s">
        <v>115</v>
      </c>
      <c r="E43" s="301"/>
      <c r="F43" s="133">
        <v>0.03</v>
      </c>
      <c r="G43" s="117">
        <v>100</v>
      </c>
      <c r="H43" s="134">
        <f t="shared" si="1"/>
        <v>0.03</v>
      </c>
      <c r="I43" s="272"/>
      <c r="J43" s="108" t="str">
        <f>IF(AND(G43&gt;=N6,G43&lt;=O6),N4,IF(AND(G43&gt;=P6,G43&lt;=Q6),P4,R4))</f>
        <v>SI 3</v>
      </c>
      <c r="K43" s="112" t="str">
        <f t="shared" si="0"/>
        <v>Advanced</v>
      </c>
    </row>
    <row r="44" spans="2:11" x14ac:dyDescent="0.25">
      <c r="B44" s="290"/>
      <c r="C44" s="284"/>
      <c r="D44" s="139" t="s">
        <v>116</v>
      </c>
      <c r="E44" s="301"/>
      <c r="F44" s="133">
        <v>0.02</v>
      </c>
      <c r="G44" s="117">
        <v>100</v>
      </c>
      <c r="H44" s="134">
        <f t="shared" si="1"/>
        <v>0.02</v>
      </c>
      <c r="I44" s="272"/>
      <c r="J44" s="108" t="str">
        <f>IF(AND(G44&gt;=N6,G44&lt;=O6),N4,IF(AND(G44&gt;=P6,G44&lt;=Q6),P4,R4))</f>
        <v>SI 3</v>
      </c>
      <c r="K44" s="112" t="str">
        <f t="shared" si="0"/>
        <v>Advanced</v>
      </c>
    </row>
    <row r="45" spans="2:11" x14ac:dyDescent="0.25">
      <c r="B45" s="291"/>
      <c r="C45" s="284"/>
      <c r="D45" s="139" t="s">
        <v>117</v>
      </c>
      <c r="E45" s="301"/>
      <c r="F45" s="135">
        <v>0.02</v>
      </c>
      <c r="G45" s="136">
        <v>100</v>
      </c>
      <c r="H45" s="137">
        <f t="shared" si="1"/>
        <v>0.02</v>
      </c>
      <c r="I45" s="272"/>
      <c r="J45" s="108" t="str">
        <f>IF(AND(G45&gt;=N6,G45&lt;=O6),N4,IF(AND(G45&gt;=P6,G45&lt;=Q6),P4,R4))</f>
        <v>SI 3</v>
      </c>
      <c r="K45" s="112" t="str">
        <f t="shared" si="0"/>
        <v>Advanced</v>
      </c>
    </row>
    <row r="46" spans="2:11" ht="21" x14ac:dyDescent="0.25">
      <c r="D46" s="141" t="s">
        <v>172</v>
      </c>
      <c r="E46" s="138">
        <f>SUM(E4:E45)</f>
        <v>1</v>
      </c>
      <c r="F46" s="138">
        <f>SUM(F4:F45)</f>
        <v>1.0000000000000007</v>
      </c>
      <c r="G46" s="175">
        <f>ROUND(SUM(G4:G45)/COUNT(G4:G45),0)</f>
        <v>100</v>
      </c>
      <c r="H46" s="140">
        <f>SUM(H4:H45)</f>
        <v>1.0000000000000007</v>
      </c>
      <c r="I46" s="140">
        <f>SUM(I4:I45)</f>
        <v>1.0000000000000002</v>
      </c>
    </row>
    <row r="48" spans="2:11" hidden="1" x14ac:dyDescent="0.25"/>
    <row r="49" spans="4:8" ht="15.75" hidden="1" x14ac:dyDescent="0.25">
      <c r="D49" s="100" t="s">
        <v>158</v>
      </c>
      <c r="E49" s="100"/>
      <c r="F49" s="100"/>
      <c r="G49" s="101">
        <f>SUM(G4:G24)/COUNT(G4:G24)</f>
        <v>100</v>
      </c>
      <c r="H49" s="142">
        <f>I46</f>
        <v>1.0000000000000002</v>
      </c>
    </row>
    <row r="50" spans="4:8" ht="15.75" hidden="1" x14ac:dyDescent="0.25">
      <c r="D50" s="71" t="s">
        <v>58</v>
      </c>
      <c r="E50" s="71"/>
      <c r="F50" s="71"/>
      <c r="G50" s="101" t="str">
        <f>IF(G49&lt;=$O$10,"Basic", IF(AND(G49&gt;=P9,G49&lt;=P10),"Intermediate", "Advanced"))</f>
        <v>Advanced</v>
      </c>
      <c r="H50" s="100"/>
    </row>
    <row r="51" spans="4:8" ht="15.75" hidden="1" x14ac:dyDescent="0.25">
      <c r="D51" s="100" t="s">
        <v>67</v>
      </c>
      <c r="E51" s="100"/>
      <c r="F51" s="100"/>
      <c r="G51" s="101">
        <f>SUM(G4:G6)/COUNT(G4:G6)</f>
        <v>100</v>
      </c>
      <c r="H51" s="142">
        <f>I4</f>
        <v>0.1</v>
      </c>
    </row>
    <row r="52" spans="4:8" ht="15.75" hidden="1" x14ac:dyDescent="0.25">
      <c r="D52" s="71" t="s">
        <v>58</v>
      </c>
      <c r="E52" s="71"/>
      <c r="F52" s="71"/>
      <c r="G52" s="101" t="str">
        <f>IF(G51&lt;=$O$10,"Basic", IF(AND(G51&gt;=P9,G51&lt;=P10),"Intermediate", "Advanced"))</f>
        <v>Advanced</v>
      </c>
      <c r="H52" s="100"/>
    </row>
    <row r="53" spans="4:8" hidden="1" x14ac:dyDescent="0.25">
      <c r="D53" s="100" t="s">
        <v>68</v>
      </c>
      <c r="E53" s="100"/>
      <c r="F53" s="100"/>
      <c r="G53" s="102">
        <f>SUM(G7:G10)/COUNT(G7:G10)</f>
        <v>100</v>
      </c>
      <c r="H53" s="142">
        <f>I7</f>
        <v>0.1</v>
      </c>
    </row>
    <row r="54" spans="4:8" hidden="1" x14ac:dyDescent="0.25">
      <c r="D54" s="71" t="s">
        <v>58</v>
      </c>
      <c r="E54" s="71"/>
      <c r="F54" s="71"/>
      <c r="G54" s="102" t="str">
        <f>IF(G53&lt;=$O$10,"Basic", IF(AND(G53&gt;=P9,G53&lt;=P10),"Intermediate", "Advanced"))</f>
        <v>Advanced</v>
      </c>
      <c r="H54" s="100"/>
    </row>
    <row r="55" spans="4:8" hidden="1" x14ac:dyDescent="0.25">
      <c r="D55" s="100" t="s">
        <v>159</v>
      </c>
      <c r="E55" s="100"/>
      <c r="F55" s="100"/>
      <c r="G55" s="102">
        <f>SUM(G11:G12)/COUNT(G11:G12)</f>
        <v>100</v>
      </c>
      <c r="H55" s="142">
        <f>I11</f>
        <v>0.1</v>
      </c>
    </row>
    <row r="56" spans="4:8" hidden="1" x14ac:dyDescent="0.25">
      <c r="D56" s="71" t="s">
        <v>58</v>
      </c>
      <c r="E56" s="71"/>
      <c r="F56" s="71"/>
      <c r="G56" s="102" t="str">
        <f>IF(G55&lt;=$O$10,"Basic", IF(AND(G55&gt;=P9,G55&lt;=P10),"Intermediate", "Advanced"))</f>
        <v>Advanced</v>
      </c>
      <c r="H56" s="100"/>
    </row>
    <row r="57" spans="4:8" hidden="1" x14ac:dyDescent="0.25">
      <c r="D57" s="100" t="s">
        <v>161</v>
      </c>
      <c r="E57" s="100"/>
      <c r="F57" s="100"/>
      <c r="G57" s="102">
        <f>SUM(G13:G17)/COUNT(G13:G17)</f>
        <v>100</v>
      </c>
      <c r="H57" s="142">
        <f>I13</f>
        <v>0.1</v>
      </c>
    </row>
    <row r="58" spans="4:8" hidden="1" x14ac:dyDescent="0.25">
      <c r="D58" s="71" t="s">
        <v>58</v>
      </c>
      <c r="E58" s="71"/>
      <c r="F58" s="71"/>
      <c r="G58" s="102" t="str">
        <f>IF(G57&lt;=$O$10,"Basic", IF(AND(G57&gt;=P11,G57&lt;=P12),"Intermediate", "Advanced"))</f>
        <v>Advanced</v>
      </c>
      <c r="H58" s="100"/>
    </row>
    <row r="59" spans="4:8" hidden="1" x14ac:dyDescent="0.25">
      <c r="D59" s="100" t="s">
        <v>167</v>
      </c>
      <c r="E59" s="100"/>
      <c r="F59" s="100"/>
      <c r="G59" s="102">
        <f>SUM(G18:G24)/COUNT(G18:G24)</f>
        <v>100</v>
      </c>
      <c r="H59" s="142">
        <f>I18</f>
        <v>9.9999999999999992E-2</v>
      </c>
    </row>
    <row r="60" spans="4:8" hidden="1" x14ac:dyDescent="0.25">
      <c r="D60" s="71" t="s">
        <v>58</v>
      </c>
      <c r="E60" s="71"/>
      <c r="F60" s="71"/>
      <c r="G60" s="102" t="str">
        <f>IF(G59&lt;=$O$10,"Basic", IF(AND(G59&gt;=P13,G59&lt;=P14),"Intermediate", "Advanced"))</f>
        <v>Advanced</v>
      </c>
      <c r="H60" s="100"/>
    </row>
    <row r="61" spans="4:8" hidden="1" x14ac:dyDescent="0.25">
      <c r="D61" s="100" t="s">
        <v>174</v>
      </c>
      <c r="E61" s="100"/>
      <c r="F61" s="100"/>
      <c r="G61" s="102">
        <f>SUM(G25:G45)/COUNT(G25:G45)</f>
        <v>100</v>
      </c>
      <c r="H61" s="142">
        <f>I25</f>
        <v>0.50000000000000022</v>
      </c>
    </row>
    <row r="62" spans="4:8" hidden="1" x14ac:dyDescent="0.25">
      <c r="D62" s="71" t="s">
        <v>58</v>
      </c>
      <c r="E62" s="71"/>
      <c r="F62" s="71"/>
      <c r="G62" s="102" t="str">
        <f>IF(G61&lt;=$O$10,"Basic", IF(AND(G61&gt;=P15,G61&lt;=P16),"Intermediate", "Advanced"))</f>
        <v>Advanced</v>
      </c>
      <c r="H62" s="100"/>
    </row>
    <row r="63" spans="4:8" hidden="1" x14ac:dyDescent="0.25"/>
    <row r="64" spans="4:8" hidden="1" x14ac:dyDescent="0.25"/>
  </sheetData>
  <sheetProtection algorithmName="SHA-512" hashValue="e4OFscBwCj44Bvg4r6LUHIgOtd4brKzFRAaZGMkeeRVaMueYwoanJR2aZ5cOBP+6xZ8S+Pf4ELVZoLmDXGkKFQ==" saltValue="fYiqqTYf0NqpFMZT2Rb0KQ==" spinCount="100000" sheet="1" selectLockedCells="1"/>
  <mergeCells count="38">
    <mergeCell ref="I13:I17"/>
    <mergeCell ref="E13:E17"/>
    <mergeCell ref="E18:E24"/>
    <mergeCell ref="B4:B6"/>
    <mergeCell ref="C4:C6"/>
    <mergeCell ref="B11:B12"/>
    <mergeCell ref="C11:C12"/>
    <mergeCell ref="B7:B10"/>
    <mergeCell ref="C7:C10"/>
    <mergeCell ref="I18:I24"/>
    <mergeCell ref="C2:D2"/>
    <mergeCell ref="B13:B17"/>
    <mergeCell ref="C13:C17"/>
    <mergeCell ref="B18:B24"/>
    <mergeCell ref="C18:C20"/>
    <mergeCell ref="C21:C24"/>
    <mergeCell ref="I2:J2"/>
    <mergeCell ref="N3:S3"/>
    <mergeCell ref="E4:E6"/>
    <mergeCell ref="I4:I6"/>
    <mergeCell ref="N4:O4"/>
    <mergeCell ref="P4:Q4"/>
    <mergeCell ref="R4:S4"/>
    <mergeCell ref="R7:S7"/>
    <mergeCell ref="E11:E12"/>
    <mergeCell ref="I11:I12"/>
    <mergeCell ref="M11:M12"/>
    <mergeCell ref="N11:N12"/>
    <mergeCell ref="E7:E10"/>
    <mergeCell ref="I7:I10"/>
    <mergeCell ref="N7:O7"/>
    <mergeCell ref="P7:Q7"/>
    <mergeCell ref="B25:B45"/>
    <mergeCell ref="C25:C36"/>
    <mergeCell ref="E25:E45"/>
    <mergeCell ref="I25:I45"/>
    <mergeCell ref="C37:C40"/>
    <mergeCell ref="C41:C45"/>
  </mergeCells>
  <dataValidations count="1">
    <dataValidation type="whole" allowBlank="1" showInputMessage="1" showErrorMessage="1" promptTitle="What to enter?" prompt="This cell allow only whole numbers from 0 to 100. Based on the value Skill Index &amp; Skill Level will be computed." sqref="G4:G45">
      <formula1>0</formula1>
      <formula2>100</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64"/>
  <sheetViews>
    <sheetView topLeftCell="A2" workbookViewId="0">
      <selection activeCell="G4" sqref="G4"/>
    </sheetView>
  </sheetViews>
  <sheetFormatPr defaultRowHeight="15" x14ac:dyDescent="0.25"/>
  <cols>
    <col min="1" max="1" width="1.7109375" style="59" customWidth="1"/>
    <col min="2" max="2" width="20.140625" style="59" bestFit="1" customWidth="1"/>
    <col min="3" max="3" width="29" style="59" customWidth="1"/>
    <col min="4" max="4" width="35.42578125" style="59" customWidth="1"/>
    <col min="5" max="5" width="10.5703125" style="59" customWidth="1"/>
    <col min="6" max="6" width="11.140625" style="59" bestFit="1" customWidth="1"/>
    <col min="7" max="7" width="12.85546875" style="59" bestFit="1" customWidth="1"/>
    <col min="8" max="9" width="12.7109375" style="59" customWidth="1"/>
    <col min="10" max="10" width="18.28515625" style="59" bestFit="1" customWidth="1"/>
    <col min="11" max="11" width="19.140625" style="59" bestFit="1" customWidth="1"/>
    <col min="12" max="12" width="3" style="59" customWidth="1"/>
    <col min="13" max="13" width="2.7109375" style="59" customWidth="1"/>
    <col min="14" max="14" width="10" style="59" hidden="1" customWidth="1"/>
    <col min="15" max="15" width="7.140625" style="59" hidden="1" customWidth="1"/>
    <col min="16" max="16" width="7.28515625" style="59" hidden="1" customWidth="1"/>
    <col min="17" max="17" width="7.42578125" style="59" hidden="1" customWidth="1"/>
    <col min="18" max="18" width="9.42578125" style="59" hidden="1" customWidth="1"/>
    <col min="19" max="19" width="8.42578125" style="59" hidden="1" customWidth="1"/>
    <col min="20" max="20" width="11.85546875" style="59" hidden="1" customWidth="1"/>
    <col min="21" max="21" width="13.7109375" style="59" hidden="1" customWidth="1"/>
    <col min="22" max="22" width="61.5703125" style="59" hidden="1" customWidth="1"/>
    <col min="23" max="23" width="13.28515625" style="59" hidden="1" customWidth="1"/>
    <col min="24" max="261" width="9.140625" style="59"/>
    <col min="262" max="262" width="1.7109375" style="59" customWidth="1"/>
    <col min="263" max="263" width="29" style="59" bestFit="1" customWidth="1"/>
    <col min="264" max="264" width="11.28515625" style="59" customWidth="1"/>
    <col min="265" max="265" width="10.140625" style="59" customWidth="1"/>
    <col min="266" max="266" width="10.42578125" style="59" customWidth="1"/>
    <col min="267" max="267" width="53" style="59" customWidth="1"/>
    <col min="268" max="268" width="3" style="59" customWidth="1"/>
    <col min="269" max="269" width="2.7109375" style="59" customWidth="1"/>
    <col min="270" max="270" width="10" style="59" customWidth="1"/>
    <col min="271" max="271" width="7.140625" style="59" customWidth="1"/>
    <col min="272" max="272" width="7.28515625" style="59" customWidth="1"/>
    <col min="273" max="273" width="7.42578125" style="59" customWidth="1"/>
    <col min="274" max="274" width="9.42578125" style="59" customWidth="1"/>
    <col min="275" max="275" width="8.42578125" style="59" customWidth="1"/>
    <col min="276" max="276" width="11.85546875" style="59" customWidth="1"/>
    <col min="277" max="277" width="13.7109375" style="59" customWidth="1"/>
    <col min="278" max="278" width="61.5703125" style="59" customWidth="1"/>
    <col min="279" max="279" width="13.28515625" style="59" customWidth="1"/>
    <col min="280" max="517" width="9.140625" style="59"/>
    <col min="518" max="518" width="1.7109375" style="59" customWidth="1"/>
    <col min="519" max="519" width="29" style="59" bestFit="1" customWidth="1"/>
    <col min="520" max="520" width="11.28515625" style="59" customWidth="1"/>
    <col min="521" max="521" width="10.140625" style="59" customWidth="1"/>
    <col min="522" max="522" width="10.42578125" style="59" customWidth="1"/>
    <col min="523" max="523" width="53" style="59" customWidth="1"/>
    <col min="524" max="524" width="3" style="59" customWidth="1"/>
    <col min="525" max="525" width="2.7109375" style="59" customWidth="1"/>
    <col min="526" max="526" width="10" style="59" customWidth="1"/>
    <col min="527" max="527" width="7.140625" style="59" customWidth="1"/>
    <col min="528" max="528" width="7.28515625" style="59" customWidth="1"/>
    <col min="529" max="529" width="7.42578125" style="59" customWidth="1"/>
    <col min="530" max="530" width="9.42578125" style="59" customWidth="1"/>
    <col min="531" max="531" width="8.42578125" style="59" customWidth="1"/>
    <col min="532" max="532" width="11.85546875" style="59" customWidth="1"/>
    <col min="533" max="533" width="13.7109375" style="59" customWidth="1"/>
    <col min="534" max="534" width="61.5703125" style="59" customWidth="1"/>
    <col min="535" max="535" width="13.28515625" style="59" customWidth="1"/>
    <col min="536" max="773" width="9.140625" style="59"/>
    <col min="774" max="774" width="1.7109375" style="59" customWidth="1"/>
    <col min="775" max="775" width="29" style="59" bestFit="1" customWidth="1"/>
    <col min="776" max="776" width="11.28515625" style="59" customWidth="1"/>
    <col min="777" max="777" width="10.140625" style="59" customWidth="1"/>
    <col min="778" max="778" width="10.42578125" style="59" customWidth="1"/>
    <col min="779" max="779" width="53" style="59" customWidth="1"/>
    <col min="780" max="780" width="3" style="59" customWidth="1"/>
    <col min="781" max="781" width="2.7109375" style="59" customWidth="1"/>
    <col min="782" max="782" width="10" style="59" customWidth="1"/>
    <col min="783" max="783" width="7.140625" style="59" customWidth="1"/>
    <col min="784" max="784" width="7.28515625" style="59" customWidth="1"/>
    <col min="785" max="785" width="7.42578125" style="59" customWidth="1"/>
    <col min="786" max="786" width="9.42578125" style="59" customWidth="1"/>
    <col min="787" max="787" width="8.42578125" style="59" customWidth="1"/>
    <col min="788" max="788" width="11.85546875" style="59" customWidth="1"/>
    <col min="789" max="789" width="13.7109375" style="59" customWidth="1"/>
    <col min="790" max="790" width="61.5703125" style="59" customWidth="1"/>
    <col min="791" max="791" width="13.28515625" style="59" customWidth="1"/>
    <col min="792" max="1029" width="9.140625" style="59"/>
    <col min="1030" max="1030" width="1.7109375" style="59" customWidth="1"/>
    <col min="1031" max="1031" width="29" style="59" bestFit="1" customWidth="1"/>
    <col min="1032" max="1032" width="11.28515625" style="59" customWidth="1"/>
    <col min="1033" max="1033" width="10.140625" style="59" customWidth="1"/>
    <col min="1034" max="1034" width="10.42578125" style="59" customWidth="1"/>
    <col min="1035" max="1035" width="53" style="59" customWidth="1"/>
    <col min="1036" max="1036" width="3" style="59" customWidth="1"/>
    <col min="1037" max="1037" width="2.7109375" style="59" customWidth="1"/>
    <col min="1038" max="1038" width="10" style="59" customWidth="1"/>
    <col min="1039" max="1039" width="7.140625" style="59" customWidth="1"/>
    <col min="1040" max="1040" width="7.28515625" style="59" customWidth="1"/>
    <col min="1041" max="1041" width="7.42578125" style="59" customWidth="1"/>
    <col min="1042" max="1042" width="9.42578125" style="59" customWidth="1"/>
    <col min="1043" max="1043" width="8.42578125" style="59" customWidth="1"/>
    <col min="1044" max="1044" width="11.85546875" style="59" customWidth="1"/>
    <col min="1045" max="1045" width="13.7109375" style="59" customWidth="1"/>
    <col min="1046" max="1046" width="61.5703125" style="59" customWidth="1"/>
    <col min="1047" max="1047" width="13.28515625" style="59" customWidth="1"/>
    <col min="1048" max="1285" width="9.140625" style="59"/>
    <col min="1286" max="1286" width="1.7109375" style="59" customWidth="1"/>
    <col min="1287" max="1287" width="29" style="59" bestFit="1" customWidth="1"/>
    <col min="1288" max="1288" width="11.28515625" style="59" customWidth="1"/>
    <col min="1289" max="1289" width="10.140625" style="59" customWidth="1"/>
    <col min="1290" max="1290" width="10.42578125" style="59" customWidth="1"/>
    <col min="1291" max="1291" width="53" style="59" customWidth="1"/>
    <col min="1292" max="1292" width="3" style="59" customWidth="1"/>
    <col min="1293" max="1293" width="2.7109375" style="59" customWidth="1"/>
    <col min="1294" max="1294" width="10" style="59" customWidth="1"/>
    <col min="1295" max="1295" width="7.140625" style="59" customWidth="1"/>
    <col min="1296" max="1296" width="7.28515625" style="59" customWidth="1"/>
    <col min="1297" max="1297" width="7.42578125" style="59" customWidth="1"/>
    <col min="1298" max="1298" width="9.42578125" style="59" customWidth="1"/>
    <col min="1299" max="1299" width="8.42578125" style="59" customWidth="1"/>
    <col min="1300" max="1300" width="11.85546875" style="59" customWidth="1"/>
    <col min="1301" max="1301" width="13.7109375" style="59" customWidth="1"/>
    <col min="1302" max="1302" width="61.5703125" style="59" customWidth="1"/>
    <col min="1303" max="1303" width="13.28515625" style="59" customWidth="1"/>
    <col min="1304" max="1541" width="9.140625" style="59"/>
    <col min="1542" max="1542" width="1.7109375" style="59" customWidth="1"/>
    <col min="1543" max="1543" width="29" style="59" bestFit="1" customWidth="1"/>
    <col min="1544" max="1544" width="11.28515625" style="59" customWidth="1"/>
    <col min="1545" max="1545" width="10.140625" style="59" customWidth="1"/>
    <col min="1546" max="1546" width="10.42578125" style="59" customWidth="1"/>
    <col min="1547" max="1547" width="53" style="59" customWidth="1"/>
    <col min="1548" max="1548" width="3" style="59" customWidth="1"/>
    <col min="1549" max="1549" width="2.7109375" style="59" customWidth="1"/>
    <col min="1550" max="1550" width="10" style="59" customWidth="1"/>
    <col min="1551" max="1551" width="7.140625" style="59" customWidth="1"/>
    <col min="1552" max="1552" width="7.28515625" style="59" customWidth="1"/>
    <col min="1553" max="1553" width="7.42578125" style="59" customWidth="1"/>
    <col min="1554" max="1554" width="9.42578125" style="59" customWidth="1"/>
    <col min="1555" max="1555" width="8.42578125" style="59" customWidth="1"/>
    <col min="1556" max="1556" width="11.85546875" style="59" customWidth="1"/>
    <col min="1557" max="1557" width="13.7109375" style="59" customWidth="1"/>
    <col min="1558" max="1558" width="61.5703125" style="59" customWidth="1"/>
    <col min="1559" max="1559" width="13.28515625" style="59" customWidth="1"/>
    <col min="1560" max="1797" width="9.140625" style="59"/>
    <col min="1798" max="1798" width="1.7109375" style="59" customWidth="1"/>
    <col min="1799" max="1799" width="29" style="59" bestFit="1" customWidth="1"/>
    <col min="1800" max="1800" width="11.28515625" style="59" customWidth="1"/>
    <col min="1801" max="1801" width="10.140625" style="59" customWidth="1"/>
    <col min="1802" max="1802" width="10.42578125" style="59" customWidth="1"/>
    <col min="1803" max="1803" width="53" style="59" customWidth="1"/>
    <col min="1804" max="1804" width="3" style="59" customWidth="1"/>
    <col min="1805" max="1805" width="2.7109375" style="59" customWidth="1"/>
    <col min="1806" max="1806" width="10" style="59" customWidth="1"/>
    <col min="1807" max="1807" width="7.140625" style="59" customWidth="1"/>
    <col min="1808" max="1808" width="7.28515625" style="59" customWidth="1"/>
    <col min="1809" max="1809" width="7.42578125" style="59" customWidth="1"/>
    <col min="1810" max="1810" width="9.42578125" style="59" customWidth="1"/>
    <col min="1811" max="1811" width="8.42578125" style="59" customWidth="1"/>
    <col min="1812" max="1812" width="11.85546875" style="59" customWidth="1"/>
    <col min="1813" max="1813" width="13.7109375" style="59" customWidth="1"/>
    <col min="1814" max="1814" width="61.5703125" style="59" customWidth="1"/>
    <col min="1815" max="1815" width="13.28515625" style="59" customWidth="1"/>
    <col min="1816" max="2053" width="9.140625" style="59"/>
    <col min="2054" max="2054" width="1.7109375" style="59" customWidth="1"/>
    <col min="2055" max="2055" width="29" style="59" bestFit="1" customWidth="1"/>
    <col min="2056" max="2056" width="11.28515625" style="59" customWidth="1"/>
    <col min="2057" max="2057" width="10.140625" style="59" customWidth="1"/>
    <col min="2058" max="2058" width="10.42578125" style="59" customWidth="1"/>
    <col min="2059" max="2059" width="53" style="59" customWidth="1"/>
    <col min="2060" max="2060" width="3" style="59" customWidth="1"/>
    <col min="2061" max="2061" width="2.7109375" style="59" customWidth="1"/>
    <col min="2062" max="2062" width="10" style="59" customWidth="1"/>
    <col min="2063" max="2063" width="7.140625" style="59" customWidth="1"/>
    <col min="2064" max="2064" width="7.28515625" style="59" customWidth="1"/>
    <col min="2065" max="2065" width="7.42578125" style="59" customWidth="1"/>
    <col min="2066" max="2066" width="9.42578125" style="59" customWidth="1"/>
    <col min="2067" max="2067" width="8.42578125" style="59" customWidth="1"/>
    <col min="2068" max="2068" width="11.85546875" style="59" customWidth="1"/>
    <col min="2069" max="2069" width="13.7109375" style="59" customWidth="1"/>
    <col min="2070" max="2070" width="61.5703125" style="59" customWidth="1"/>
    <col min="2071" max="2071" width="13.28515625" style="59" customWidth="1"/>
    <col min="2072" max="2309" width="9.140625" style="59"/>
    <col min="2310" max="2310" width="1.7109375" style="59" customWidth="1"/>
    <col min="2311" max="2311" width="29" style="59" bestFit="1" customWidth="1"/>
    <col min="2312" max="2312" width="11.28515625" style="59" customWidth="1"/>
    <col min="2313" max="2313" width="10.140625" style="59" customWidth="1"/>
    <col min="2314" max="2314" width="10.42578125" style="59" customWidth="1"/>
    <col min="2315" max="2315" width="53" style="59" customWidth="1"/>
    <col min="2316" max="2316" width="3" style="59" customWidth="1"/>
    <col min="2317" max="2317" width="2.7109375" style="59" customWidth="1"/>
    <col min="2318" max="2318" width="10" style="59" customWidth="1"/>
    <col min="2319" max="2319" width="7.140625" style="59" customWidth="1"/>
    <col min="2320" max="2320" width="7.28515625" style="59" customWidth="1"/>
    <col min="2321" max="2321" width="7.42578125" style="59" customWidth="1"/>
    <col min="2322" max="2322" width="9.42578125" style="59" customWidth="1"/>
    <col min="2323" max="2323" width="8.42578125" style="59" customWidth="1"/>
    <col min="2324" max="2324" width="11.85546875" style="59" customWidth="1"/>
    <col min="2325" max="2325" width="13.7109375" style="59" customWidth="1"/>
    <col min="2326" max="2326" width="61.5703125" style="59" customWidth="1"/>
    <col min="2327" max="2327" width="13.28515625" style="59" customWidth="1"/>
    <col min="2328" max="2565" width="9.140625" style="59"/>
    <col min="2566" max="2566" width="1.7109375" style="59" customWidth="1"/>
    <col min="2567" max="2567" width="29" style="59" bestFit="1" customWidth="1"/>
    <col min="2568" max="2568" width="11.28515625" style="59" customWidth="1"/>
    <col min="2569" max="2569" width="10.140625" style="59" customWidth="1"/>
    <col min="2570" max="2570" width="10.42578125" style="59" customWidth="1"/>
    <col min="2571" max="2571" width="53" style="59" customWidth="1"/>
    <col min="2572" max="2572" width="3" style="59" customWidth="1"/>
    <col min="2573" max="2573" width="2.7109375" style="59" customWidth="1"/>
    <col min="2574" max="2574" width="10" style="59" customWidth="1"/>
    <col min="2575" max="2575" width="7.140625" style="59" customWidth="1"/>
    <col min="2576" max="2576" width="7.28515625" style="59" customWidth="1"/>
    <col min="2577" max="2577" width="7.42578125" style="59" customWidth="1"/>
    <col min="2578" max="2578" width="9.42578125" style="59" customWidth="1"/>
    <col min="2579" max="2579" width="8.42578125" style="59" customWidth="1"/>
    <col min="2580" max="2580" width="11.85546875" style="59" customWidth="1"/>
    <col min="2581" max="2581" width="13.7109375" style="59" customWidth="1"/>
    <col min="2582" max="2582" width="61.5703125" style="59" customWidth="1"/>
    <col min="2583" max="2583" width="13.28515625" style="59" customWidth="1"/>
    <col min="2584" max="2821" width="9.140625" style="59"/>
    <col min="2822" max="2822" width="1.7109375" style="59" customWidth="1"/>
    <col min="2823" max="2823" width="29" style="59" bestFit="1" customWidth="1"/>
    <col min="2824" max="2824" width="11.28515625" style="59" customWidth="1"/>
    <col min="2825" max="2825" width="10.140625" style="59" customWidth="1"/>
    <col min="2826" max="2826" width="10.42578125" style="59" customWidth="1"/>
    <col min="2827" max="2827" width="53" style="59" customWidth="1"/>
    <col min="2828" max="2828" width="3" style="59" customWidth="1"/>
    <col min="2829" max="2829" width="2.7109375" style="59" customWidth="1"/>
    <col min="2830" max="2830" width="10" style="59" customWidth="1"/>
    <col min="2831" max="2831" width="7.140625" style="59" customWidth="1"/>
    <col min="2832" max="2832" width="7.28515625" style="59" customWidth="1"/>
    <col min="2833" max="2833" width="7.42578125" style="59" customWidth="1"/>
    <col min="2834" max="2834" width="9.42578125" style="59" customWidth="1"/>
    <col min="2835" max="2835" width="8.42578125" style="59" customWidth="1"/>
    <col min="2836" max="2836" width="11.85546875" style="59" customWidth="1"/>
    <col min="2837" max="2837" width="13.7109375" style="59" customWidth="1"/>
    <col min="2838" max="2838" width="61.5703125" style="59" customWidth="1"/>
    <col min="2839" max="2839" width="13.28515625" style="59" customWidth="1"/>
    <col min="2840" max="3077" width="9.140625" style="59"/>
    <col min="3078" max="3078" width="1.7109375" style="59" customWidth="1"/>
    <col min="3079" max="3079" width="29" style="59" bestFit="1" customWidth="1"/>
    <col min="3080" max="3080" width="11.28515625" style="59" customWidth="1"/>
    <col min="3081" max="3081" width="10.140625" style="59" customWidth="1"/>
    <col min="3082" max="3082" width="10.42578125" style="59" customWidth="1"/>
    <col min="3083" max="3083" width="53" style="59" customWidth="1"/>
    <col min="3084" max="3084" width="3" style="59" customWidth="1"/>
    <col min="3085" max="3085" width="2.7109375" style="59" customWidth="1"/>
    <col min="3086" max="3086" width="10" style="59" customWidth="1"/>
    <col min="3087" max="3087" width="7.140625" style="59" customWidth="1"/>
    <col min="3088" max="3088" width="7.28515625" style="59" customWidth="1"/>
    <col min="3089" max="3089" width="7.42578125" style="59" customWidth="1"/>
    <col min="3090" max="3090" width="9.42578125" style="59" customWidth="1"/>
    <col min="3091" max="3091" width="8.42578125" style="59" customWidth="1"/>
    <col min="3092" max="3092" width="11.85546875" style="59" customWidth="1"/>
    <col min="3093" max="3093" width="13.7109375" style="59" customWidth="1"/>
    <col min="3094" max="3094" width="61.5703125" style="59" customWidth="1"/>
    <col min="3095" max="3095" width="13.28515625" style="59" customWidth="1"/>
    <col min="3096" max="3333" width="9.140625" style="59"/>
    <col min="3334" max="3334" width="1.7109375" style="59" customWidth="1"/>
    <col min="3335" max="3335" width="29" style="59" bestFit="1" customWidth="1"/>
    <col min="3336" max="3336" width="11.28515625" style="59" customWidth="1"/>
    <col min="3337" max="3337" width="10.140625" style="59" customWidth="1"/>
    <col min="3338" max="3338" width="10.42578125" style="59" customWidth="1"/>
    <col min="3339" max="3339" width="53" style="59" customWidth="1"/>
    <col min="3340" max="3340" width="3" style="59" customWidth="1"/>
    <col min="3341" max="3341" width="2.7109375" style="59" customWidth="1"/>
    <col min="3342" max="3342" width="10" style="59" customWidth="1"/>
    <col min="3343" max="3343" width="7.140625" style="59" customWidth="1"/>
    <col min="3344" max="3344" width="7.28515625" style="59" customWidth="1"/>
    <col min="3345" max="3345" width="7.42578125" style="59" customWidth="1"/>
    <col min="3346" max="3346" width="9.42578125" style="59" customWidth="1"/>
    <col min="3347" max="3347" width="8.42578125" style="59" customWidth="1"/>
    <col min="3348" max="3348" width="11.85546875" style="59" customWidth="1"/>
    <col min="3349" max="3349" width="13.7109375" style="59" customWidth="1"/>
    <col min="3350" max="3350" width="61.5703125" style="59" customWidth="1"/>
    <col min="3351" max="3351" width="13.28515625" style="59" customWidth="1"/>
    <col min="3352" max="3589" width="9.140625" style="59"/>
    <col min="3590" max="3590" width="1.7109375" style="59" customWidth="1"/>
    <col min="3591" max="3591" width="29" style="59" bestFit="1" customWidth="1"/>
    <col min="3592" max="3592" width="11.28515625" style="59" customWidth="1"/>
    <col min="3593" max="3593" width="10.140625" style="59" customWidth="1"/>
    <col min="3594" max="3594" width="10.42578125" style="59" customWidth="1"/>
    <col min="3595" max="3595" width="53" style="59" customWidth="1"/>
    <col min="3596" max="3596" width="3" style="59" customWidth="1"/>
    <col min="3597" max="3597" width="2.7109375" style="59" customWidth="1"/>
    <col min="3598" max="3598" width="10" style="59" customWidth="1"/>
    <col min="3599" max="3599" width="7.140625" style="59" customWidth="1"/>
    <col min="3600" max="3600" width="7.28515625" style="59" customWidth="1"/>
    <col min="3601" max="3601" width="7.42578125" style="59" customWidth="1"/>
    <col min="3602" max="3602" width="9.42578125" style="59" customWidth="1"/>
    <col min="3603" max="3603" width="8.42578125" style="59" customWidth="1"/>
    <col min="3604" max="3604" width="11.85546875" style="59" customWidth="1"/>
    <col min="3605" max="3605" width="13.7109375" style="59" customWidth="1"/>
    <col min="3606" max="3606" width="61.5703125" style="59" customWidth="1"/>
    <col min="3607" max="3607" width="13.28515625" style="59" customWidth="1"/>
    <col min="3608" max="3845" width="9.140625" style="59"/>
    <col min="3846" max="3846" width="1.7109375" style="59" customWidth="1"/>
    <col min="3847" max="3847" width="29" style="59" bestFit="1" customWidth="1"/>
    <col min="3848" max="3848" width="11.28515625" style="59" customWidth="1"/>
    <col min="3849" max="3849" width="10.140625" style="59" customWidth="1"/>
    <col min="3850" max="3850" width="10.42578125" style="59" customWidth="1"/>
    <col min="3851" max="3851" width="53" style="59" customWidth="1"/>
    <col min="3852" max="3852" width="3" style="59" customWidth="1"/>
    <col min="3853" max="3853" width="2.7109375" style="59" customWidth="1"/>
    <col min="3854" max="3854" width="10" style="59" customWidth="1"/>
    <col min="3855" max="3855" width="7.140625" style="59" customWidth="1"/>
    <col min="3856" max="3856" width="7.28515625" style="59" customWidth="1"/>
    <col min="3857" max="3857" width="7.42578125" style="59" customWidth="1"/>
    <col min="3858" max="3858" width="9.42578125" style="59" customWidth="1"/>
    <col min="3859" max="3859" width="8.42578125" style="59" customWidth="1"/>
    <col min="3860" max="3860" width="11.85546875" style="59" customWidth="1"/>
    <col min="3861" max="3861" width="13.7109375" style="59" customWidth="1"/>
    <col min="3862" max="3862" width="61.5703125" style="59" customWidth="1"/>
    <col min="3863" max="3863" width="13.28515625" style="59" customWidth="1"/>
    <col min="3864" max="4101" width="9.140625" style="59"/>
    <col min="4102" max="4102" width="1.7109375" style="59" customWidth="1"/>
    <col min="4103" max="4103" width="29" style="59" bestFit="1" customWidth="1"/>
    <col min="4104" max="4104" width="11.28515625" style="59" customWidth="1"/>
    <col min="4105" max="4105" width="10.140625" style="59" customWidth="1"/>
    <col min="4106" max="4106" width="10.42578125" style="59" customWidth="1"/>
    <col min="4107" max="4107" width="53" style="59" customWidth="1"/>
    <col min="4108" max="4108" width="3" style="59" customWidth="1"/>
    <col min="4109" max="4109" width="2.7109375" style="59" customWidth="1"/>
    <col min="4110" max="4110" width="10" style="59" customWidth="1"/>
    <col min="4111" max="4111" width="7.140625" style="59" customWidth="1"/>
    <col min="4112" max="4112" width="7.28515625" style="59" customWidth="1"/>
    <col min="4113" max="4113" width="7.42578125" style="59" customWidth="1"/>
    <col min="4114" max="4114" width="9.42578125" style="59" customWidth="1"/>
    <col min="4115" max="4115" width="8.42578125" style="59" customWidth="1"/>
    <col min="4116" max="4116" width="11.85546875" style="59" customWidth="1"/>
    <col min="4117" max="4117" width="13.7109375" style="59" customWidth="1"/>
    <col min="4118" max="4118" width="61.5703125" style="59" customWidth="1"/>
    <col min="4119" max="4119" width="13.28515625" style="59" customWidth="1"/>
    <col min="4120" max="4357" width="9.140625" style="59"/>
    <col min="4358" max="4358" width="1.7109375" style="59" customWidth="1"/>
    <col min="4359" max="4359" width="29" style="59" bestFit="1" customWidth="1"/>
    <col min="4360" max="4360" width="11.28515625" style="59" customWidth="1"/>
    <col min="4361" max="4361" width="10.140625" style="59" customWidth="1"/>
    <col min="4362" max="4362" width="10.42578125" style="59" customWidth="1"/>
    <col min="4363" max="4363" width="53" style="59" customWidth="1"/>
    <col min="4364" max="4364" width="3" style="59" customWidth="1"/>
    <col min="4365" max="4365" width="2.7109375" style="59" customWidth="1"/>
    <col min="4366" max="4366" width="10" style="59" customWidth="1"/>
    <col min="4367" max="4367" width="7.140625" style="59" customWidth="1"/>
    <col min="4368" max="4368" width="7.28515625" style="59" customWidth="1"/>
    <col min="4369" max="4369" width="7.42578125" style="59" customWidth="1"/>
    <col min="4370" max="4370" width="9.42578125" style="59" customWidth="1"/>
    <col min="4371" max="4371" width="8.42578125" style="59" customWidth="1"/>
    <col min="4372" max="4372" width="11.85546875" style="59" customWidth="1"/>
    <col min="4373" max="4373" width="13.7109375" style="59" customWidth="1"/>
    <col min="4374" max="4374" width="61.5703125" style="59" customWidth="1"/>
    <col min="4375" max="4375" width="13.28515625" style="59" customWidth="1"/>
    <col min="4376" max="4613" width="9.140625" style="59"/>
    <col min="4614" max="4614" width="1.7109375" style="59" customWidth="1"/>
    <col min="4615" max="4615" width="29" style="59" bestFit="1" customWidth="1"/>
    <col min="4616" max="4616" width="11.28515625" style="59" customWidth="1"/>
    <col min="4617" max="4617" width="10.140625" style="59" customWidth="1"/>
    <col min="4618" max="4618" width="10.42578125" style="59" customWidth="1"/>
    <col min="4619" max="4619" width="53" style="59" customWidth="1"/>
    <col min="4620" max="4620" width="3" style="59" customWidth="1"/>
    <col min="4621" max="4621" width="2.7109375" style="59" customWidth="1"/>
    <col min="4622" max="4622" width="10" style="59" customWidth="1"/>
    <col min="4623" max="4623" width="7.140625" style="59" customWidth="1"/>
    <col min="4624" max="4624" width="7.28515625" style="59" customWidth="1"/>
    <col min="4625" max="4625" width="7.42578125" style="59" customWidth="1"/>
    <col min="4626" max="4626" width="9.42578125" style="59" customWidth="1"/>
    <col min="4627" max="4627" width="8.42578125" style="59" customWidth="1"/>
    <col min="4628" max="4628" width="11.85546875" style="59" customWidth="1"/>
    <col min="4629" max="4629" width="13.7109375" style="59" customWidth="1"/>
    <col min="4630" max="4630" width="61.5703125" style="59" customWidth="1"/>
    <col min="4631" max="4631" width="13.28515625" style="59" customWidth="1"/>
    <col min="4632" max="4869" width="9.140625" style="59"/>
    <col min="4870" max="4870" width="1.7109375" style="59" customWidth="1"/>
    <col min="4871" max="4871" width="29" style="59" bestFit="1" customWidth="1"/>
    <col min="4872" max="4872" width="11.28515625" style="59" customWidth="1"/>
    <col min="4873" max="4873" width="10.140625" style="59" customWidth="1"/>
    <col min="4874" max="4874" width="10.42578125" style="59" customWidth="1"/>
    <col min="4875" max="4875" width="53" style="59" customWidth="1"/>
    <col min="4876" max="4876" width="3" style="59" customWidth="1"/>
    <col min="4877" max="4877" width="2.7109375" style="59" customWidth="1"/>
    <col min="4878" max="4878" width="10" style="59" customWidth="1"/>
    <col min="4879" max="4879" width="7.140625" style="59" customWidth="1"/>
    <col min="4880" max="4880" width="7.28515625" style="59" customWidth="1"/>
    <col min="4881" max="4881" width="7.42578125" style="59" customWidth="1"/>
    <col min="4882" max="4882" width="9.42578125" style="59" customWidth="1"/>
    <col min="4883" max="4883" width="8.42578125" style="59" customWidth="1"/>
    <col min="4884" max="4884" width="11.85546875" style="59" customWidth="1"/>
    <col min="4885" max="4885" width="13.7109375" style="59" customWidth="1"/>
    <col min="4886" max="4886" width="61.5703125" style="59" customWidth="1"/>
    <col min="4887" max="4887" width="13.28515625" style="59" customWidth="1"/>
    <col min="4888" max="5125" width="9.140625" style="59"/>
    <col min="5126" max="5126" width="1.7109375" style="59" customWidth="1"/>
    <col min="5127" max="5127" width="29" style="59" bestFit="1" customWidth="1"/>
    <col min="5128" max="5128" width="11.28515625" style="59" customWidth="1"/>
    <col min="5129" max="5129" width="10.140625" style="59" customWidth="1"/>
    <col min="5130" max="5130" width="10.42578125" style="59" customWidth="1"/>
    <col min="5131" max="5131" width="53" style="59" customWidth="1"/>
    <col min="5132" max="5132" width="3" style="59" customWidth="1"/>
    <col min="5133" max="5133" width="2.7109375" style="59" customWidth="1"/>
    <col min="5134" max="5134" width="10" style="59" customWidth="1"/>
    <col min="5135" max="5135" width="7.140625" style="59" customWidth="1"/>
    <col min="5136" max="5136" width="7.28515625" style="59" customWidth="1"/>
    <col min="5137" max="5137" width="7.42578125" style="59" customWidth="1"/>
    <col min="5138" max="5138" width="9.42578125" style="59" customWidth="1"/>
    <col min="5139" max="5139" width="8.42578125" style="59" customWidth="1"/>
    <col min="5140" max="5140" width="11.85546875" style="59" customWidth="1"/>
    <col min="5141" max="5141" width="13.7109375" style="59" customWidth="1"/>
    <col min="5142" max="5142" width="61.5703125" style="59" customWidth="1"/>
    <col min="5143" max="5143" width="13.28515625" style="59" customWidth="1"/>
    <col min="5144" max="5381" width="9.140625" style="59"/>
    <col min="5382" max="5382" width="1.7109375" style="59" customWidth="1"/>
    <col min="5383" max="5383" width="29" style="59" bestFit="1" customWidth="1"/>
    <col min="5384" max="5384" width="11.28515625" style="59" customWidth="1"/>
    <col min="5385" max="5385" width="10.140625" style="59" customWidth="1"/>
    <col min="5386" max="5386" width="10.42578125" style="59" customWidth="1"/>
    <col min="5387" max="5387" width="53" style="59" customWidth="1"/>
    <col min="5388" max="5388" width="3" style="59" customWidth="1"/>
    <col min="5389" max="5389" width="2.7109375" style="59" customWidth="1"/>
    <col min="5390" max="5390" width="10" style="59" customWidth="1"/>
    <col min="5391" max="5391" width="7.140625" style="59" customWidth="1"/>
    <col min="5392" max="5392" width="7.28515625" style="59" customWidth="1"/>
    <col min="5393" max="5393" width="7.42578125" style="59" customWidth="1"/>
    <col min="5394" max="5394" width="9.42578125" style="59" customWidth="1"/>
    <col min="5395" max="5395" width="8.42578125" style="59" customWidth="1"/>
    <col min="5396" max="5396" width="11.85546875" style="59" customWidth="1"/>
    <col min="5397" max="5397" width="13.7109375" style="59" customWidth="1"/>
    <col min="5398" max="5398" width="61.5703125" style="59" customWidth="1"/>
    <col min="5399" max="5399" width="13.28515625" style="59" customWidth="1"/>
    <col min="5400" max="5637" width="9.140625" style="59"/>
    <col min="5638" max="5638" width="1.7109375" style="59" customWidth="1"/>
    <col min="5639" max="5639" width="29" style="59" bestFit="1" customWidth="1"/>
    <col min="5640" max="5640" width="11.28515625" style="59" customWidth="1"/>
    <col min="5641" max="5641" width="10.140625" style="59" customWidth="1"/>
    <col min="5642" max="5642" width="10.42578125" style="59" customWidth="1"/>
    <col min="5643" max="5643" width="53" style="59" customWidth="1"/>
    <col min="5644" max="5644" width="3" style="59" customWidth="1"/>
    <col min="5645" max="5645" width="2.7109375" style="59" customWidth="1"/>
    <col min="5646" max="5646" width="10" style="59" customWidth="1"/>
    <col min="5647" max="5647" width="7.140625" style="59" customWidth="1"/>
    <col min="5648" max="5648" width="7.28515625" style="59" customWidth="1"/>
    <col min="5649" max="5649" width="7.42578125" style="59" customWidth="1"/>
    <col min="5650" max="5650" width="9.42578125" style="59" customWidth="1"/>
    <col min="5651" max="5651" width="8.42578125" style="59" customWidth="1"/>
    <col min="5652" max="5652" width="11.85546875" style="59" customWidth="1"/>
    <col min="5653" max="5653" width="13.7109375" style="59" customWidth="1"/>
    <col min="5654" max="5654" width="61.5703125" style="59" customWidth="1"/>
    <col min="5655" max="5655" width="13.28515625" style="59" customWidth="1"/>
    <col min="5656" max="5893" width="9.140625" style="59"/>
    <col min="5894" max="5894" width="1.7109375" style="59" customWidth="1"/>
    <col min="5895" max="5895" width="29" style="59" bestFit="1" customWidth="1"/>
    <col min="5896" max="5896" width="11.28515625" style="59" customWidth="1"/>
    <col min="5897" max="5897" width="10.140625" style="59" customWidth="1"/>
    <col min="5898" max="5898" width="10.42578125" style="59" customWidth="1"/>
    <col min="5899" max="5899" width="53" style="59" customWidth="1"/>
    <col min="5900" max="5900" width="3" style="59" customWidth="1"/>
    <col min="5901" max="5901" width="2.7109375" style="59" customWidth="1"/>
    <col min="5902" max="5902" width="10" style="59" customWidth="1"/>
    <col min="5903" max="5903" width="7.140625" style="59" customWidth="1"/>
    <col min="5904" max="5904" width="7.28515625" style="59" customWidth="1"/>
    <col min="5905" max="5905" width="7.42578125" style="59" customWidth="1"/>
    <col min="5906" max="5906" width="9.42578125" style="59" customWidth="1"/>
    <col min="5907" max="5907" width="8.42578125" style="59" customWidth="1"/>
    <col min="5908" max="5908" width="11.85546875" style="59" customWidth="1"/>
    <col min="5909" max="5909" width="13.7109375" style="59" customWidth="1"/>
    <col min="5910" max="5910" width="61.5703125" style="59" customWidth="1"/>
    <col min="5911" max="5911" width="13.28515625" style="59" customWidth="1"/>
    <col min="5912" max="6149" width="9.140625" style="59"/>
    <col min="6150" max="6150" width="1.7109375" style="59" customWidth="1"/>
    <col min="6151" max="6151" width="29" style="59" bestFit="1" customWidth="1"/>
    <col min="6152" max="6152" width="11.28515625" style="59" customWidth="1"/>
    <col min="6153" max="6153" width="10.140625" style="59" customWidth="1"/>
    <col min="6154" max="6154" width="10.42578125" style="59" customWidth="1"/>
    <col min="6155" max="6155" width="53" style="59" customWidth="1"/>
    <col min="6156" max="6156" width="3" style="59" customWidth="1"/>
    <col min="6157" max="6157" width="2.7109375" style="59" customWidth="1"/>
    <col min="6158" max="6158" width="10" style="59" customWidth="1"/>
    <col min="6159" max="6159" width="7.140625" style="59" customWidth="1"/>
    <col min="6160" max="6160" width="7.28515625" style="59" customWidth="1"/>
    <col min="6161" max="6161" width="7.42578125" style="59" customWidth="1"/>
    <col min="6162" max="6162" width="9.42578125" style="59" customWidth="1"/>
    <col min="6163" max="6163" width="8.42578125" style="59" customWidth="1"/>
    <col min="6164" max="6164" width="11.85546875" style="59" customWidth="1"/>
    <col min="6165" max="6165" width="13.7109375" style="59" customWidth="1"/>
    <col min="6166" max="6166" width="61.5703125" style="59" customWidth="1"/>
    <col min="6167" max="6167" width="13.28515625" style="59" customWidth="1"/>
    <col min="6168" max="6405" width="9.140625" style="59"/>
    <col min="6406" max="6406" width="1.7109375" style="59" customWidth="1"/>
    <col min="6407" max="6407" width="29" style="59" bestFit="1" customWidth="1"/>
    <col min="6408" max="6408" width="11.28515625" style="59" customWidth="1"/>
    <col min="6409" max="6409" width="10.140625" style="59" customWidth="1"/>
    <col min="6410" max="6410" width="10.42578125" style="59" customWidth="1"/>
    <col min="6411" max="6411" width="53" style="59" customWidth="1"/>
    <col min="6412" max="6412" width="3" style="59" customWidth="1"/>
    <col min="6413" max="6413" width="2.7109375" style="59" customWidth="1"/>
    <col min="6414" max="6414" width="10" style="59" customWidth="1"/>
    <col min="6415" max="6415" width="7.140625" style="59" customWidth="1"/>
    <col min="6416" max="6416" width="7.28515625" style="59" customWidth="1"/>
    <col min="6417" max="6417" width="7.42578125" style="59" customWidth="1"/>
    <col min="6418" max="6418" width="9.42578125" style="59" customWidth="1"/>
    <col min="6419" max="6419" width="8.42578125" style="59" customWidth="1"/>
    <col min="6420" max="6420" width="11.85546875" style="59" customWidth="1"/>
    <col min="6421" max="6421" width="13.7109375" style="59" customWidth="1"/>
    <col min="6422" max="6422" width="61.5703125" style="59" customWidth="1"/>
    <col min="6423" max="6423" width="13.28515625" style="59" customWidth="1"/>
    <col min="6424" max="6661" width="9.140625" style="59"/>
    <col min="6662" max="6662" width="1.7109375" style="59" customWidth="1"/>
    <col min="6663" max="6663" width="29" style="59" bestFit="1" customWidth="1"/>
    <col min="6664" max="6664" width="11.28515625" style="59" customWidth="1"/>
    <col min="6665" max="6665" width="10.140625" style="59" customWidth="1"/>
    <col min="6666" max="6666" width="10.42578125" style="59" customWidth="1"/>
    <col min="6667" max="6667" width="53" style="59" customWidth="1"/>
    <col min="6668" max="6668" width="3" style="59" customWidth="1"/>
    <col min="6669" max="6669" width="2.7109375" style="59" customWidth="1"/>
    <col min="6670" max="6670" width="10" style="59" customWidth="1"/>
    <col min="6671" max="6671" width="7.140625" style="59" customWidth="1"/>
    <col min="6672" max="6672" width="7.28515625" style="59" customWidth="1"/>
    <col min="6673" max="6673" width="7.42578125" style="59" customWidth="1"/>
    <col min="6674" max="6674" width="9.42578125" style="59" customWidth="1"/>
    <col min="6675" max="6675" width="8.42578125" style="59" customWidth="1"/>
    <col min="6676" max="6676" width="11.85546875" style="59" customWidth="1"/>
    <col min="6677" max="6677" width="13.7109375" style="59" customWidth="1"/>
    <col min="6678" max="6678" width="61.5703125" style="59" customWidth="1"/>
    <col min="6679" max="6679" width="13.28515625" style="59" customWidth="1"/>
    <col min="6680" max="6917" width="9.140625" style="59"/>
    <col min="6918" max="6918" width="1.7109375" style="59" customWidth="1"/>
    <col min="6919" max="6919" width="29" style="59" bestFit="1" customWidth="1"/>
    <col min="6920" max="6920" width="11.28515625" style="59" customWidth="1"/>
    <col min="6921" max="6921" width="10.140625" style="59" customWidth="1"/>
    <col min="6922" max="6922" width="10.42578125" style="59" customWidth="1"/>
    <col min="6923" max="6923" width="53" style="59" customWidth="1"/>
    <col min="6924" max="6924" width="3" style="59" customWidth="1"/>
    <col min="6925" max="6925" width="2.7109375" style="59" customWidth="1"/>
    <col min="6926" max="6926" width="10" style="59" customWidth="1"/>
    <col min="6927" max="6927" width="7.140625" style="59" customWidth="1"/>
    <col min="6928" max="6928" width="7.28515625" style="59" customWidth="1"/>
    <col min="6929" max="6929" width="7.42578125" style="59" customWidth="1"/>
    <col min="6930" max="6930" width="9.42578125" style="59" customWidth="1"/>
    <col min="6931" max="6931" width="8.42578125" style="59" customWidth="1"/>
    <col min="6932" max="6932" width="11.85546875" style="59" customWidth="1"/>
    <col min="6933" max="6933" width="13.7109375" style="59" customWidth="1"/>
    <col min="6934" max="6934" width="61.5703125" style="59" customWidth="1"/>
    <col min="6935" max="6935" width="13.28515625" style="59" customWidth="1"/>
    <col min="6936" max="7173" width="9.140625" style="59"/>
    <col min="7174" max="7174" width="1.7109375" style="59" customWidth="1"/>
    <col min="7175" max="7175" width="29" style="59" bestFit="1" customWidth="1"/>
    <col min="7176" max="7176" width="11.28515625" style="59" customWidth="1"/>
    <col min="7177" max="7177" width="10.140625" style="59" customWidth="1"/>
    <col min="7178" max="7178" width="10.42578125" style="59" customWidth="1"/>
    <col min="7179" max="7179" width="53" style="59" customWidth="1"/>
    <col min="7180" max="7180" width="3" style="59" customWidth="1"/>
    <col min="7181" max="7181" width="2.7109375" style="59" customWidth="1"/>
    <col min="7182" max="7182" width="10" style="59" customWidth="1"/>
    <col min="7183" max="7183" width="7.140625" style="59" customWidth="1"/>
    <col min="7184" max="7184" width="7.28515625" style="59" customWidth="1"/>
    <col min="7185" max="7185" width="7.42578125" style="59" customWidth="1"/>
    <col min="7186" max="7186" width="9.42578125" style="59" customWidth="1"/>
    <col min="7187" max="7187" width="8.42578125" style="59" customWidth="1"/>
    <col min="7188" max="7188" width="11.85546875" style="59" customWidth="1"/>
    <col min="7189" max="7189" width="13.7109375" style="59" customWidth="1"/>
    <col min="7190" max="7190" width="61.5703125" style="59" customWidth="1"/>
    <col min="7191" max="7191" width="13.28515625" style="59" customWidth="1"/>
    <col min="7192" max="7429" width="9.140625" style="59"/>
    <col min="7430" max="7430" width="1.7109375" style="59" customWidth="1"/>
    <col min="7431" max="7431" width="29" style="59" bestFit="1" customWidth="1"/>
    <col min="7432" max="7432" width="11.28515625" style="59" customWidth="1"/>
    <col min="7433" max="7433" width="10.140625" style="59" customWidth="1"/>
    <col min="7434" max="7434" width="10.42578125" style="59" customWidth="1"/>
    <col min="7435" max="7435" width="53" style="59" customWidth="1"/>
    <col min="7436" max="7436" width="3" style="59" customWidth="1"/>
    <col min="7437" max="7437" width="2.7109375" style="59" customWidth="1"/>
    <col min="7438" max="7438" width="10" style="59" customWidth="1"/>
    <col min="7439" max="7439" width="7.140625" style="59" customWidth="1"/>
    <col min="7440" max="7440" width="7.28515625" style="59" customWidth="1"/>
    <col min="7441" max="7441" width="7.42578125" style="59" customWidth="1"/>
    <col min="7442" max="7442" width="9.42578125" style="59" customWidth="1"/>
    <col min="7443" max="7443" width="8.42578125" style="59" customWidth="1"/>
    <col min="7444" max="7444" width="11.85546875" style="59" customWidth="1"/>
    <col min="7445" max="7445" width="13.7109375" style="59" customWidth="1"/>
    <col min="7446" max="7446" width="61.5703125" style="59" customWidth="1"/>
    <col min="7447" max="7447" width="13.28515625" style="59" customWidth="1"/>
    <col min="7448" max="7685" width="9.140625" style="59"/>
    <col min="7686" max="7686" width="1.7109375" style="59" customWidth="1"/>
    <col min="7687" max="7687" width="29" style="59" bestFit="1" customWidth="1"/>
    <col min="7688" max="7688" width="11.28515625" style="59" customWidth="1"/>
    <col min="7689" max="7689" width="10.140625" style="59" customWidth="1"/>
    <col min="7690" max="7690" width="10.42578125" style="59" customWidth="1"/>
    <col min="7691" max="7691" width="53" style="59" customWidth="1"/>
    <col min="7692" max="7692" width="3" style="59" customWidth="1"/>
    <col min="7693" max="7693" width="2.7109375" style="59" customWidth="1"/>
    <col min="7694" max="7694" width="10" style="59" customWidth="1"/>
    <col min="7695" max="7695" width="7.140625" style="59" customWidth="1"/>
    <col min="7696" max="7696" width="7.28515625" style="59" customWidth="1"/>
    <col min="7697" max="7697" width="7.42578125" style="59" customWidth="1"/>
    <col min="7698" max="7698" width="9.42578125" style="59" customWidth="1"/>
    <col min="7699" max="7699" width="8.42578125" style="59" customWidth="1"/>
    <col min="7700" max="7700" width="11.85546875" style="59" customWidth="1"/>
    <col min="7701" max="7701" width="13.7109375" style="59" customWidth="1"/>
    <col min="7702" max="7702" width="61.5703125" style="59" customWidth="1"/>
    <col min="7703" max="7703" width="13.28515625" style="59" customWidth="1"/>
    <col min="7704" max="7941" width="9.140625" style="59"/>
    <col min="7942" max="7942" width="1.7109375" style="59" customWidth="1"/>
    <col min="7943" max="7943" width="29" style="59" bestFit="1" customWidth="1"/>
    <col min="7944" max="7944" width="11.28515625" style="59" customWidth="1"/>
    <col min="7945" max="7945" width="10.140625" style="59" customWidth="1"/>
    <col min="7946" max="7946" width="10.42578125" style="59" customWidth="1"/>
    <col min="7947" max="7947" width="53" style="59" customWidth="1"/>
    <col min="7948" max="7948" width="3" style="59" customWidth="1"/>
    <col min="7949" max="7949" width="2.7109375" style="59" customWidth="1"/>
    <col min="7950" max="7950" width="10" style="59" customWidth="1"/>
    <col min="7951" max="7951" width="7.140625" style="59" customWidth="1"/>
    <col min="7952" max="7952" width="7.28515625" style="59" customWidth="1"/>
    <col min="7953" max="7953" width="7.42578125" style="59" customWidth="1"/>
    <col min="7954" max="7954" width="9.42578125" style="59" customWidth="1"/>
    <col min="7955" max="7955" width="8.42578125" style="59" customWidth="1"/>
    <col min="7956" max="7956" width="11.85546875" style="59" customWidth="1"/>
    <col min="7957" max="7957" width="13.7109375" style="59" customWidth="1"/>
    <col min="7958" max="7958" width="61.5703125" style="59" customWidth="1"/>
    <col min="7959" max="7959" width="13.28515625" style="59" customWidth="1"/>
    <col min="7960" max="8197" width="9.140625" style="59"/>
    <col min="8198" max="8198" width="1.7109375" style="59" customWidth="1"/>
    <col min="8199" max="8199" width="29" style="59" bestFit="1" customWidth="1"/>
    <col min="8200" max="8200" width="11.28515625" style="59" customWidth="1"/>
    <col min="8201" max="8201" width="10.140625" style="59" customWidth="1"/>
    <col min="8202" max="8202" width="10.42578125" style="59" customWidth="1"/>
    <col min="8203" max="8203" width="53" style="59" customWidth="1"/>
    <col min="8204" max="8204" width="3" style="59" customWidth="1"/>
    <col min="8205" max="8205" width="2.7109375" style="59" customWidth="1"/>
    <col min="8206" max="8206" width="10" style="59" customWidth="1"/>
    <col min="8207" max="8207" width="7.140625" style="59" customWidth="1"/>
    <col min="8208" max="8208" width="7.28515625" style="59" customWidth="1"/>
    <col min="8209" max="8209" width="7.42578125" style="59" customWidth="1"/>
    <col min="8210" max="8210" width="9.42578125" style="59" customWidth="1"/>
    <col min="8211" max="8211" width="8.42578125" style="59" customWidth="1"/>
    <col min="8212" max="8212" width="11.85546875" style="59" customWidth="1"/>
    <col min="8213" max="8213" width="13.7109375" style="59" customWidth="1"/>
    <col min="8214" max="8214" width="61.5703125" style="59" customWidth="1"/>
    <col min="8215" max="8215" width="13.28515625" style="59" customWidth="1"/>
    <col min="8216" max="8453" width="9.140625" style="59"/>
    <col min="8454" max="8454" width="1.7109375" style="59" customWidth="1"/>
    <col min="8455" max="8455" width="29" style="59" bestFit="1" customWidth="1"/>
    <col min="8456" max="8456" width="11.28515625" style="59" customWidth="1"/>
    <col min="8457" max="8457" width="10.140625" style="59" customWidth="1"/>
    <col min="8458" max="8458" width="10.42578125" style="59" customWidth="1"/>
    <col min="8459" max="8459" width="53" style="59" customWidth="1"/>
    <col min="8460" max="8460" width="3" style="59" customWidth="1"/>
    <col min="8461" max="8461" width="2.7109375" style="59" customWidth="1"/>
    <col min="8462" max="8462" width="10" style="59" customWidth="1"/>
    <col min="8463" max="8463" width="7.140625" style="59" customWidth="1"/>
    <col min="8464" max="8464" width="7.28515625" style="59" customWidth="1"/>
    <col min="8465" max="8465" width="7.42578125" style="59" customWidth="1"/>
    <col min="8466" max="8466" width="9.42578125" style="59" customWidth="1"/>
    <col min="8467" max="8467" width="8.42578125" style="59" customWidth="1"/>
    <col min="8468" max="8468" width="11.85546875" style="59" customWidth="1"/>
    <col min="8469" max="8469" width="13.7109375" style="59" customWidth="1"/>
    <col min="8470" max="8470" width="61.5703125" style="59" customWidth="1"/>
    <col min="8471" max="8471" width="13.28515625" style="59" customWidth="1"/>
    <col min="8472" max="8709" width="9.140625" style="59"/>
    <col min="8710" max="8710" width="1.7109375" style="59" customWidth="1"/>
    <col min="8711" max="8711" width="29" style="59" bestFit="1" customWidth="1"/>
    <col min="8712" max="8712" width="11.28515625" style="59" customWidth="1"/>
    <col min="8713" max="8713" width="10.140625" style="59" customWidth="1"/>
    <col min="8714" max="8714" width="10.42578125" style="59" customWidth="1"/>
    <col min="8715" max="8715" width="53" style="59" customWidth="1"/>
    <col min="8716" max="8716" width="3" style="59" customWidth="1"/>
    <col min="8717" max="8717" width="2.7109375" style="59" customWidth="1"/>
    <col min="8718" max="8718" width="10" style="59" customWidth="1"/>
    <col min="8719" max="8719" width="7.140625" style="59" customWidth="1"/>
    <col min="8720" max="8720" width="7.28515625" style="59" customWidth="1"/>
    <col min="8721" max="8721" width="7.42578125" style="59" customWidth="1"/>
    <col min="8722" max="8722" width="9.42578125" style="59" customWidth="1"/>
    <col min="8723" max="8723" width="8.42578125" style="59" customWidth="1"/>
    <col min="8724" max="8724" width="11.85546875" style="59" customWidth="1"/>
    <col min="8725" max="8725" width="13.7109375" style="59" customWidth="1"/>
    <col min="8726" max="8726" width="61.5703125" style="59" customWidth="1"/>
    <col min="8727" max="8727" width="13.28515625" style="59" customWidth="1"/>
    <col min="8728" max="8965" width="9.140625" style="59"/>
    <col min="8966" max="8966" width="1.7109375" style="59" customWidth="1"/>
    <col min="8967" max="8967" width="29" style="59" bestFit="1" customWidth="1"/>
    <col min="8968" max="8968" width="11.28515625" style="59" customWidth="1"/>
    <col min="8969" max="8969" width="10.140625" style="59" customWidth="1"/>
    <col min="8970" max="8970" width="10.42578125" style="59" customWidth="1"/>
    <col min="8971" max="8971" width="53" style="59" customWidth="1"/>
    <col min="8972" max="8972" width="3" style="59" customWidth="1"/>
    <col min="8973" max="8973" width="2.7109375" style="59" customWidth="1"/>
    <col min="8974" max="8974" width="10" style="59" customWidth="1"/>
    <col min="8975" max="8975" width="7.140625" style="59" customWidth="1"/>
    <col min="8976" max="8976" width="7.28515625" style="59" customWidth="1"/>
    <col min="8977" max="8977" width="7.42578125" style="59" customWidth="1"/>
    <col min="8978" max="8978" width="9.42578125" style="59" customWidth="1"/>
    <col min="8979" max="8979" width="8.42578125" style="59" customWidth="1"/>
    <col min="8980" max="8980" width="11.85546875" style="59" customWidth="1"/>
    <col min="8981" max="8981" width="13.7109375" style="59" customWidth="1"/>
    <col min="8982" max="8982" width="61.5703125" style="59" customWidth="1"/>
    <col min="8983" max="8983" width="13.28515625" style="59" customWidth="1"/>
    <col min="8984" max="9221" width="9.140625" style="59"/>
    <col min="9222" max="9222" width="1.7109375" style="59" customWidth="1"/>
    <col min="9223" max="9223" width="29" style="59" bestFit="1" customWidth="1"/>
    <col min="9224" max="9224" width="11.28515625" style="59" customWidth="1"/>
    <col min="9225" max="9225" width="10.140625" style="59" customWidth="1"/>
    <col min="9226" max="9226" width="10.42578125" style="59" customWidth="1"/>
    <col min="9227" max="9227" width="53" style="59" customWidth="1"/>
    <col min="9228" max="9228" width="3" style="59" customWidth="1"/>
    <col min="9229" max="9229" width="2.7109375" style="59" customWidth="1"/>
    <col min="9230" max="9230" width="10" style="59" customWidth="1"/>
    <col min="9231" max="9231" width="7.140625" style="59" customWidth="1"/>
    <col min="9232" max="9232" width="7.28515625" style="59" customWidth="1"/>
    <col min="9233" max="9233" width="7.42578125" style="59" customWidth="1"/>
    <col min="9234" max="9234" width="9.42578125" style="59" customWidth="1"/>
    <col min="9235" max="9235" width="8.42578125" style="59" customWidth="1"/>
    <col min="9236" max="9236" width="11.85546875" style="59" customWidth="1"/>
    <col min="9237" max="9237" width="13.7109375" style="59" customWidth="1"/>
    <col min="9238" max="9238" width="61.5703125" style="59" customWidth="1"/>
    <col min="9239" max="9239" width="13.28515625" style="59" customWidth="1"/>
    <col min="9240" max="9477" width="9.140625" style="59"/>
    <col min="9478" max="9478" width="1.7109375" style="59" customWidth="1"/>
    <col min="9479" max="9479" width="29" style="59" bestFit="1" customWidth="1"/>
    <col min="9480" max="9480" width="11.28515625" style="59" customWidth="1"/>
    <col min="9481" max="9481" width="10.140625" style="59" customWidth="1"/>
    <col min="9482" max="9482" width="10.42578125" style="59" customWidth="1"/>
    <col min="9483" max="9483" width="53" style="59" customWidth="1"/>
    <col min="9484" max="9484" width="3" style="59" customWidth="1"/>
    <col min="9485" max="9485" width="2.7109375" style="59" customWidth="1"/>
    <col min="9486" max="9486" width="10" style="59" customWidth="1"/>
    <col min="9487" max="9487" width="7.140625" style="59" customWidth="1"/>
    <col min="9488" max="9488" width="7.28515625" style="59" customWidth="1"/>
    <col min="9489" max="9489" width="7.42578125" style="59" customWidth="1"/>
    <col min="9490" max="9490" width="9.42578125" style="59" customWidth="1"/>
    <col min="9491" max="9491" width="8.42578125" style="59" customWidth="1"/>
    <col min="9492" max="9492" width="11.85546875" style="59" customWidth="1"/>
    <col min="9493" max="9493" width="13.7109375" style="59" customWidth="1"/>
    <col min="9494" max="9494" width="61.5703125" style="59" customWidth="1"/>
    <col min="9495" max="9495" width="13.28515625" style="59" customWidth="1"/>
    <col min="9496" max="9733" width="9.140625" style="59"/>
    <col min="9734" max="9734" width="1.7109375" style="59" customWidth="1"/>
    <col min="9735" max="9735" width="29" style="59" bestFit="1" customWidth="1"/>
    <col min="9736" max="9736" width="11.28515625" style="59" customWidth="1"/>
    <col min="9737" max="9737" width="10.140625" style="59" customWidth="1"/>
    <col min="9738" max="9738" width="10.42578125" style="59" customWidth="1"/>
    <col min="9739" max="9739" width="53" style="59" customWidth="1"/>
    <col min="9740" max="9740" width="3" style="59" customWidth="1"/>
    <col min="9741" max="9741" width="2.7109375" style="59" customWidth="1"/>
    <col min="9742" max="9742" width="10" style="59" customWidth="1"/>
    <col min="9743" max="9743" width="7.140625" style="59" customWidth="1"/>
    <col min="9744" max="9744" width="7.28515625" style="59" customWidth="1"/>
    <col min="9745" max="9745" width="7.42578125" style="59" customWidth="1"/>
    <col min="9746" max="9746" width="9.42578125" style="59" customWidth="1"/>
    <col min="9747" max="9747" width="8.42578125" style="59" customWidth="1"/>
    <col min="9748" max="9748" width="11.85546875" style="59" customWidth="1"/>
    <col min="9749" max="9749" width="13.7109375" style="59" customWidth="1"/>
    <col min="9750" max="9750" width="61.5703125" style="59" customWidth="1"/>
    <col min="9751" max="9751" width="13.28515625" style="59" customWidth="1"/>
    <col min="9752" max="9989" width="9.140625" style="59"/>
    <col min="9990" max="9990" width="1.7109375" style="59" customWidth="1"/>
    <col min="9991" max="9991" width="29" style="59" bestFit="1" customWidth="1"/>
    <col min="9992" max="9992" width="11.28515625" style="59" customWidth="1"/>
    <col min="9993" max="9993" width="10.140625" style="59" customWidth="1"/>
    <col min="9994" max="9994" width="10.42578125" style="59" customWidth="1"/>
    <col min="9995" max="9995" width="53" style="59" customWidth="1"/>
    <col min="9996" max="9996" width="3" style="59" customWidth="1"/>
    <col min="9997" max="9997" width="2.7109375" style="59" customWidth="1"/>
    <col min="9998" max="9998" width="10" style="59" customWidth="1"/>
    <col min="9999" max="9999" width="7.140625" style="59" customWidth="1"/>
    <col min="10000" max="10000" width="7.28515625" style="59" customWidth="1"/>
    <col min="10001" max="10001" width="7.42578125" style="59" customWidth="1"/>
    <col min="10002" max="10002" width="9.42578125" style="59" customWidth="1"/>
    <col min="10003" max="10003" width="8.42578125" style="59" customWidth="1"/>
    <col min="10004" max="10004" width="11.85546875" style="59" customWidth="1"/>
    <col min="10005" max="10005" width="13.7109375" style="59" customWidth="1"/>
    <col min="10006" max="10006" width="61.5703125" style="59" customWidth="1"/>
    <col min="10007" max="10007" width="13.28515625" style="59" customWidth="1"/>
    <col min="10008" max="10245" width="9.140625" style="59"/>
    <col min="10246" max="10246" width="1.7109375" style="59" customWidth="1"/>
    <col min="10247" max="10247" width="29" style="59" bestFit="1" customWidth="1"/>
    <col min="10248" max="10248" width="11.28515625" style="59" customWidth="1"/>
    <col min="10249" max="10249" width="10.140625" style="59" customWidth="1"/>
    <col min="10250" max="10250" width="10.42578125" style="59" customWidth="1"/>
    <col min="10251" max="10251" width="53" style="59" customWidth="1"/>
    <col min="10252" max="10252" width="3" style="59" customWidth="1"/>
    <col min="10253" max="10253" width="2.7109375" style="59" customWidth="1"/>
    <col min="10254" max="10254" width="10" style="59" customWidth="1"/>
    <col min="10255" max="10255" width="7.140625" style="59" customWidth="1"/>
    <col min="10256" max="10256" width="7.28515625" style="59" customWidth="1"/>
    <col min="10257" max="10257" width="7.42578125" style="59" customWidth="1"/>
    <col min="10258" max="10258" width="9.42578125" style="59" customWidth="1"/>
    <col min="10259" max="10259" width="8.42578125" style="59" customWidth="1"/>
    <col min="10260" max="10260" width="11.85546875" style="59" customWidth="1"/>
    <col min="10261" max="10261" width="13.7109375" style="59" customWidth="1"/>
    <col min="10262" max="10262" width="61.5703125" style="59" customWidth="1"/>
    <col min="10263" max="10263" width="13.28515625" style="59" customWidth="1"/>
    <col min="10264" max="10501" width="9.140625" style="59"/>
    <col min="10502" max="10502" width="1.7109375" style="59" customWidth="1"/>
    <col min="10503" max="10503" width="29" style="59" bestFit="1" customWidth="1"/>
    <col min="10504" max="10504" width="11.28515625" style="59" customWidth="1"/>
    <col min="10505" max="10505" width="10.140625" style="59" customWidth="1"/>
    <col min="10506" max="10506" width="10.42578125" style="59" customWidth="1"/>
    <col min="10507" max="10507" width="53" style="59" customWidth="1"/>
    <col min="10508" max="10508" width="3" style="59" customWidth="1"/>
    <col min="10509" max="10509" width="2.7109375" style="59" customWidth="1"/>
    <col min="10510" max="10510" width="10" style="59" customWidth="1"/>
    <col min="10511" max="10511" width="7.140625" style="59" customWidth="1"/>
    <col min="10512" max="10512" width="7.28515625" style="59" customWidth="1"/>
    <col min="10513" max="10513" width="7.42578125" style="59" customWidth="1"/>
    <col min="10514" max="10514" width="9.42578125" style="59" customWidth="1"/>
    <col min="10515" max="10515" width="8.42578125" style="59" customWidth="1"/>
    <col min="10516" max="10516" width="11.85546875" style="59" customWidth="1"/>
    <col min="10517" max="10517" width="13.7109375" style="59" customWidth="1"/>
    <col min="10518" max="10518" width="61.5703125" style="59" customWidth="1"/>
    <col min="10519" max="10519" width="13.28515625" style="59" customWidth="1"/>
    <col min="10520" max="10757" width="9.140625" style="59"/>
    <col min="10758" max="10758" width="1.7109375" style="59" customWidth="1"/>
    <col min="10759" max="10759" width="29" style="59" bestFit="1" customWidth="1"/>
    <col min="10760" max="10760" width="11.28515625" style="59" customWidth="1"/>
    <col min="10761" max="10761" width="10.140625" style="59" customWidth="1"/>
    <col min="10762" max="10762" width="10.42578125" style="59" customWidth="1"/>
    <col min="10763" max="10763" width="53" style="59" customWidth="1"/>
    <col min="10764" max="10764" width="3" style="59" customWidth="1"/>
    <col min="10765" max="10765" width="2.7109375" style="59" customWidth="1"/>
    <col min="10766" max="10766" width="10" style="59" customWidth="1"/>
    <col min="10767" max="10767" width="7.140625" style="59" customWidth="1"/>
    <col min="10768" max="10768" width="7.28515625" style="59" customWidth="1"/>
    <col min="10769" max="10769" width="7.42578125" style="59" customWidth="1"/>
    <col min="10770" max="10770" width="9.42578125" style="59" customWidth="1"/>
    <col min="10771" max="10771" width="8.42578125" style="59" customWidth="1"/>
    <col min="10772" max="10772" width="11.85546875" style="59" customWidth="1"/>
    <col min="10773" max="10773" width="13.7109375" style="59" customWidth="1"/>
    <col min="10774" max="10774" width="61.5703125" style="59" customWidth="1"/>
    <col min="10775" max="10775" width="13.28515625" style="59" customWidth="1"/>
    <col min="10776" max="11013" width="9.140625" style="59"/>
    <col min="11014" max="11014" width="1.7109375" style="59" customWidth="1"/>
    <col min="11015" max="11015" width="29" style="59" bestFit="1" customWidth="1"/>
    <col min="11016" max="11016" width="11.28515625" style="59" customWidth="1"/>
    <col min="11017" max="11017" width="10.140625" style="59" customWidth="1"/>
    <col min="11018" max="11018" width="10.42578125" style="59" customWidth="1"/>
    <col min="11019" max="11019" width="53" style="59" customWidth="1"/>
    <col min="11020" max="11020" width="3" style="59" customWidth="1"/>
    <col min="11021" max="11021" width="2.7109375" style="59" customWidth="1"/>
    <col min="11022" max="11022" width="10" style="59" customWidth="1"/>
    <col min="11023" max="11023" width="7.140625" style="59" customWidth="1"/>
    <col min="11024" max="11024" width="7.28515625" style="59" customWidth="1"/>
    <col min="11025" max="11025" width="7.42578125" style="59" customWidth="1"/>
    <col min="11026" max="11026" width="9.42578125" style="59" customWidth="1"/>
    <col min="11027" max="11027" width="8.42578125" style="59" customWidth="1"/>
    <col min="11028" max="11028" width="11.85546875" style="59" customWidth="1"/>
    <col min="11029" max="11029" width="13.7109375" style="59" customWidth="1"/>
    <col min="11030" max="11030" width="61.5703125" style="59" customWidth="1"/>
    <col min="11031" max="11031" width="13.28515625" style="59" customWidth="1"/>
    <col min="11032" max="11269" width="9.140625" style="59"/>
    <col min="11270" max="11270" width="1.7109375" style="59" customWidth="1"/>
    <col min="11271" max="11271" width="29" style="59" bestFit="1" customWidth="1"/>
    <col min="11272" max="11272" width="11.28515625" style="59" customWidth="1"/>
    <col min="11273" max="11273" width="10.140625" style="59" customWidth="1"/>
    <col min="11274" max="11274" width="10.42578125" style="59" customWidth="1"/>
    <col min="11275" max="11275" width="53" style="59" customWidth="1"/>
    <col min="11276" max="11276" width="3" style="59" customWidth="1"/>
    <col min="11277" max="11277" width="2.7109375" style="59" customWidth="1"/>
    <col min="11278" max="11278" width="10" style="59" customWidth="1"/>
    <col min="11279" max="11279" width="7.140625" style="59" customWidth="1"/>
    <col min="11280" max="11280" width="7.28515625" style="59" customWidth="1"/>
    <col min="11281" max="11281" width="7.42578125" style="59" customWidth="1"/>
    <col min="11282" max="11282" width="9.42578125" style="59" customWidth="1"/>
    <col min="11283" max="11283" width="8.42578125" style="59" customWidth="1"/>
    <col min="11284" max="11284" width="11.85546875" style="59" customWidth="1"/>
    <col min="11285" max="11285" width="13.7109375" style="59" customWidth="1"/>
    <col min="11286" max="11286" width="61.5703125" style="59" customWidth="1"/>
    <col min="11287" max="11287" width="13.28515625" style="59" customWidth="1"/>
    <col min="11288" max="11525" width="9.140625" style="59"/>
    <col min="11526" max="11526" width="1.7109375" style="59" customWidth="1"/>
    <col min="11527" max="11527" width="29" style="59" bestFit="1" customWidth="1"/>
    <col min="11528" max="11528" width="11.28515625" style="59" customWidth="1"/>
    <col min="11529" max="11529" width="10.140625" style="59" customWidth="1"/>
    <col min="11530" max="11530" width="10.42578125" style="59" customWidth="1"/>
    <col min="11531" max="11531" width="53" style="59" customWidth="1"/>
    <col min="11532" max="11532" width="3" style="59" customWidth="1"/>
    <col min="11533" max="11533" width="2.7109375" style="59" customWidth="1"/>
    <col min="11534" max="11534" width="10" style="59" customWidth="1"/>
    <col min="11535" max="11535" width="7.140625" style="59" customWidth="1"/>
    <col min="11536" max="11536" width="7.28515625" style="59" customWidth="1"/>
    <col min="11537" max="11537" width="7.42578125" style="59" customWidth="1"/>
    <col min="11538" max="11538" width="9.42578125" style="59" customWidth="1"/>
    <col min="11539" max="11539" width="8.42578125" style="59" customWidth="1"/>
    <col min="11540" max="11540" width="11.85546875" style="59" customWidth="1"/>
    <col min="11541" max="11541" width="13.7109375" style="59" customWidth="1"/>
    <col min="11542" max="11542" width="61.5703125" style="59" customWidth="1"/>
    <col min="11543" max="11543" width="13.28515625" style="59" customWidth="1"/>
    <col min="11544" max="11781" width="9.140625" style="59"/>
    <col min="11782" max="11782" width="1.7109375" style="59" customWidth="1"/>
    <col min="11783" max="11783" width="29" style="59" bestFit="1" customWidth="1"/>
    <col min="11784" max="11784" width="11.28515625" style="59" customWidth="1"/>
    <col min="11785" max="11785" width="10.140625" style="59" customWidth="1"/>
    <col min="11786" max="11786" width="10.42578125" style="59" customWidth="1"/>
    <col min="11787" max="11787" width="53" style="59" customWidth="1"/>
    <col min="11788" max="11788" width="3" style="59" customWidth="1"/>
    <col min="11789" max="11789" width="2.7109375" style="59" customWidth="1"/>
    <col min="11790" max="11790" width="10" style="59" customWidth="1"/>
    <col min="11791" max="11791" width="7.140625" style="59" customWidth="1"/>
    <col min="11792" max="11792" width="7.28515625" style="59" customWidth="1"/>
    <col min="11793" max="11793" width="7.42578125" style="59" customWidth="1"/>
    <col min="11794" max="11794" width="9.42578125" style="59" customWidth="1"/>
    <col min="11795" max="11795" width="8.42578125" style="59" customWidth="1"/>
    <col min="11796" max="11796" width="11.85546875" style="59" customWidth="1"/>
    <col min="11797" max="11797" width="13.7109375" style="59" customWidth="1"/>
    <col min="11798" max="11798" width="61.5703125" style="59" customWidth="1"/>
    <col min="11799" max="11799" width="13.28515625" style="59" customWidth="1"/>
    <col min="11800" max="12037" width="9.140625" style="59"/>
    <col min="12038" max="12038" width="1.7109375" style="59" customWidth="1"/>
    <col min="12039" max="12039" width="29" style="59" bestFit="1" customWidth="1"/>
    <col min="12040" max="12040" width="11.28515625" style="59" customWidth="1"/>
    <col min="12041" max="12041" width="10.140625" style="59" customWidth="1"/>
    <col min="12042" max="12042" width="10.42578125" style="59" customWidth="1"/>
    <col min="12043" max="12043" width="53" style="59" customWidth="1"/>
    <col min="12044" max="12044" width="3" style="59" customWidth="1"/>
    <col min="12045" max="12045" width="2.7109375" style="59" customWidth="1"/>
    <col min="12046" max="12046" width="10" style="59" customWidth="1"/>
    <col min="12047" max="12047" width="7.140625" style="59" customWidth="1"/>
    <col min="12048" max="12048" width="7.28515625" style="59" customWidth="1"/>
    <col min="12049" max="12049" width="7.42578125" style="59" customWidth="1"/>
    <col min="12050" max="12050" width="9.42578125" style="59" customWidth="1"/>
    <col min="12051" max="12051" width="8.42578125" style="59" customWidth="1"/>
    <col min="12052" max="12052" width="11.85546875" style="59" customWidth="1"/>
    <col min="12053" max="12053" width="13.7109375" style="59" customWidth="1"/>
    <col min="12054" max="12054" width="61.5703125" style="59" customWidth="1"/>
    <col min="12055" max="12055" width="13.28515625" style="59" customWidth="1"/>
    <col min="12056" max="12293" width="9.140625" style="59"/>
    <col min="12294" max="12294" width="1.7109375" style="59" customWidth="1"/>
    <col min="12295" max="12295" width="29" style="59" bestFit="1" customWidth="1"/>
    <col min="12296" max="12296" width="11.28515625" style="59" customWidth="1"/>
    <col min="12297" max="12297" width="10.140625" style="59" customWidth="1"/>
    <col min="12298" max="12298" width="10.42578125" style="59" customWidth="1"/>
    <col min="12299" max="12299" width="53" style="59" customWidth="1"/>
    <col min="12300" max="12300" width="3" style="59" customWidth="1"/>
    <col min="12301" max="12301" width="2.7109375" style="59" customWidth="1"/>
    <col min="12302" max="12302" width="10" style="59" customWidth="1"/>
    <col min="12303" max="12303" width="7.140625" style="59" customWidth="1"/>
    <col min="12304" max="12304" width="7.28515625" style="59" customWidth="1"/>
    <col min="12305" max="12305" width="7.42578125" style="59" customWidth="1"/>
    <col min="12306" max="12306" width="9.42578125" style="59" customWidth="1"/>
    <col min="12307" max="12307" width="8.42578125" style="59" customWidth="1"/>
    <col min="12308" max="12308" width="11.85546875" style="59" customWidth="1"/>
    <col min="12309" max="12309" width="13.7109375" style="59" customWidth="1"/>
    <col min="12310" max="12310" width="61.5703125" style="59" customWidth="1"/>
    <col min="12311" max="12311" width="13.28515625" style="59" customWidth="1"/>
    <col min="12312" max="12549" width="9.140625" style="59"/>
    <col min="12550" max="12550" width="1.7109375" style="59" customWidth="1"/>
    <col min="12551" max="12551" width="29" style="59" bestFit="1" customWidth="1"/>
    <col min="12552" max="12552" width="11.28515625" style="59" customWidth="1"/>
    <col min="12553" max="12553" width="10.140625" style="59" customWidth="1"/>
    <col min="12554" max="12554" width="10.42578125" style="59" customWidth="1"/>
    <col min="12555" max="12555" width="53" style="59" customWidth="1"/>
    <col min="12556" max="12556" width="3" style="59" customWidth="1"/>
    <col min="12557" max="12557" width="2.7109375" style="59" customWidth="1"/>
    <col min="12558" max="12558" width="10" style="59" customWidth="1"/>
    <col min="12559" max="12559" width="7.140625" style="59" customWidth="1"/>
    <col min="12560" max="12560" width="7.28515625" style="59" customWidth="1"/>
    <col min="12561" max="12561" width="7.42578125" style="59" customWidth="1"/>
    <col min="12562" max="12562" width="9.42578125" style="59" customWidth="1"/>
    <col min="12563" max="12563" width="8.42578125" style="59" customWidth="1"/>
    <col min="12564" max="12564" width="11.85546875" style="59" customWidth="1"/>
    <col min="12565" max="12565" width="13.7109375" style="59" customWidth="1"/>
    <col min="12566" max="12566" width="61.5703125" style="59" customWidth="1"/>
    <col min="12567" max="12567" width="13.28515625" style="59" customWidth="1"/>
    <col min="12568" max="12805" width="9.140625" style="59"/>
    <col min="12806" max="12806" width="1.7109375" style="59" customWidth="1"/>
    <col min="12807" max="12807" width="29" style="59" bestFit="1" customWidth="1"/>
    <col min="12808" max="12808" width="11.28515625" style="59" customWidth="1"/>
    <col min="12809" max="12809" width="10.140625" style="59" customWidth="1"/>
    <col min="12810" max="12810" width="10.42578125" style="59" customWidth="1"/>
    <col min="12811" max="12811" width="53" style="59" customWidth="1"/>
    <col min="12812" max="12812" width="3" style="59" customWidth="1"/>
    <col min="12813" max="12813" width="2.7109375" style="59" customWidth="1"/>
    <col min="12814" max="12814" width="10" style="59" customWidth="1"/>
    <col min="12815" max="12815" width="7.140625" style="59" customWidth="1"/>
    <col min="12816" max="12816" width="7.28515625" style="59" customWidth="1"/>
    <col min="12817" max="12817" width="7.42578125" style="59" customWidth="1"/>
    <col min="12818" max="12818" width="9.42578125" style="59" customWidth="1"/>
    <col min="12819" max="12819" width="8.42578125" style="59" customWidth="1"/>
    <col min="12820" max="12820" width="11.85546875" style="59" customWidth="1"/>
    <col min="12821" max="12821" width="13.7109375" style="59" customWidth="1"/>
    <col min="12822" max="12822" width="61.5703125" style="59" customWidth="1"/>
    <col min="12823" max="12823" width="13.28515625" style="59" customWidth="1"/>
    <col min="12824" max="13061" width="9.140625" style="59"/>
    <col min="13062" max="13062" width="1.7109375" style="59" customWidth="1"/>
    <col min="13063" max="13063" width="29" style="59" bestFit="1" customWidth="1"/>
    <col min="13064" max="13064" width="11.28515625" style="59" customWidth="1"/>
    <col min="13065" max="13065" width="10.140625" style="59" customWidth="1"/>
    <col min="13066" max="13066" width="10.42578125" style="59" customWidth="1"/>
    <col min="13067" max="13067" width="53" style="59" customWidth="1"/>
    <col min="13068" max="13068" width="3" style="59" customWidth="1"/>
    <col min="13069" max="13069" width="2.7109375" style="59" customWidth="1"/>
    <col min="13070" max="13070" width="10" style="59" customWidth="1"/>
    <col min="13071" max="13071" width="7.140625" style="59" customWidth="1"/>
    <col min="13072" max="13072" width="7.28515625" style="59" customWidth="1"/>
    <col min="13073" max="13073" width="7.42578125" style="59" customWidth="1"/>
    <col min="13074" max="13074" width="9.42578125" style="59" customWidth="1"/>
    <col min="13075" max="13075" width="8.42578125" style="59" customWidth="1"/>
    <col min="13076" max="13076" width="11.85546875" style="59" customWidth="1"/>
    <col min="13077" max="13077" width="13.7109375" style="59" customWidth="1"/>
    <col min="13078" max="13078" width="61.5703125" style="59" customWidth="1"/>
    <col min="13079" max="13079" width="13.28515625" style="59" customWidth="1"/>
    <col min="13080" max="13317" width="9.140625" style="59"/>
    <col min="13318" max="13318" width="1.7109375" style="59" customWidth="1"/>
    <col min="13319" max="13319" width="29" style="59" bestFit="1" customWidth="1"/>
    <col min="13320" max="13320" width="11.28515625" style="59" customWidth="1"/>
    <col min="13321" max="13321" width="10.140625" style="59" customWidth="1"/>
    <col min="13322" max="13322" width="10.42578125" style="59" customWidth="1"/>
    <col min="13323" max="13323" width="53" style="59" customWidth="1"/>
    <col min="13324" max="13324" width="3" style="59" customWidth="1"/>
    <col min="13325" max="13325" width="2.7109375" style="59" customWidth="1"/>
    <col min="13326" max="13326" width="10" style="59" customWidth="1"/>
    <col min="13327" max="13327" width="7.140625" style="59" customWidth="1"/>
    <col min="13328" max="13328" width="7.28515625" style="59" customWidth="1"/>
    <col min="13329" max="13329" width="7.42578125" style="59" customWidth="1"/>
    <col min="13330" max="13330" width="9.42578125" style="59" customWidth="1"/>
    <col min="13331" max="13331" width="8.42578125" style="59" customWidth="1"/>
    <col min="13332" max="13332" width="11.85546875" style="59" customWidth="1"/>
    <col min="13333" max="13333" width="13.7109375" style="59" customWidth="1"/>
    <col min="13334" max="13334" width="61.5703125" style="59" customWidth="1"/>
    <col min="13335" max="13335" width="13.28515625" style="59" customWidth="1"/>
    <col min="13336" max="13573" width="9.140625" style="59"/>
    <col min="13574" max="13574" width="1.7109375" style="59" customWidth="1"/>
    <col min="13575" max="13575" width="29" style="59" bestFit="1" customWidth="1"/>
    <col min="13576" max="13576" width="11.28515625" style="59" customWidth="1"/>
    <col min="13577" max="13577" width="10.140625" style="59" customWidth="1"/>
    <col min="13578" max="13578" width="10.42578125" style="59" customWidth="1"/>
    <col min="13579" max="13579" width="53" style="59" customWidth="1"/>
    <col min="13580" max="13580" width="3" style="59" customWidth="1"/>
    <col min="13581" max="13581" width="2.7109375" style="59" customWidth="1"/>
    <col min="13582" max="13582" width="10" style="59" customWidth="1"/>
    <col min="13583" max="13583" width="7.140625" style="59" customWidth="1"/>
    <col min="13584" max="13584" width="7.28515625" style="59" customWidth="1"/>
    <col min="13585" max="13585" width="7.42578125" style="59" customWidth="1"/>
    <col min="13586" max="13586" width="9.42578125" style="59" customWidth="1"/>
    <col min="13587" max="13587" width="8.42578125" style="59" customWidth="1"/>
    <col min="13588" max="13588" width="11.85546875" style="59" customWidth="1"/>
    <col min="13589" max="13589" width="13.7109375" style="59" customWidth="1"/>
    <col min="13590" max="13590" width="61.5703125" style="59" customWidth="1"/>
    <col min="13591" max="13591" width="13.28515625" style="59" customWidth="1"/>
    <col min="13592" max="13829" width="9.140625" style="59"/>
    <col min="13830" max="13830" width="1.7109375" style="59" customWidth="1"/>
    <col min="13831" max="13831" width="29" style="59" bestFit="1" customWidth="1"/>
    <col min="13832" max="13832" width="11.28515625" style="59" customWidth="1"/>
    <col min="13833" max="13833" width="10.140625" style="59" customWidth="1"/>
    <col min="13834" max="13834" width="10.42578125" style="59" customWidth="1"/>
    <col min="13835" max="13835" width="53" style="59" customWidth="1"/>
    <col min="13836" max="13836" width="3" style="59" customWidth="1"/>
    <col min="13837" max="13837" width="2.7109375" style="59" customWidth="1"/>
    <col min="13838" max="13838" width="10" style="59" customWidth="1"/>
    <col min="13839" max="13839" width="7.140625" style="59" customWidth="1"/>
    <col min="13840" max="13840" width="7.28515625" style="59" customWidth="1"/>
    <col min="13841" max="13841" width="7.42578125" style="59" customWidth="1"/>
    <col min="13842" max="13842" width="9.42578125" style="59" customWidth="1"/>
    <col min="13843" max="13843" width="8.42578125" style="59" customWidth="1"/>
    <col min="13844" max="13844" width="11.85546875" style="59" customWidth="1"/>
    <col min="13845" max="13845" width="13.7109375" style="59" customWidth="1"/>
    <col min="13846" max="13846" width="61.5703125" style="59" customWidth="1"/>
    <col min="13847" max="13847" width="13.28515625" style="59" customWidth="1"/>
    <col min="13848" max="14085" width="9.140625" style="59"/>
    <col min="14086" max="14086" width="1.7109375" style="59" customWidth="1"/>
    <col min="14087" max="14087" width="29" style="59" bestFit="1" customWidth="1"/>
    <col min="14088" max="14088" width="11.28515625" style="59" customWidth="1"/>
    <col min="14089" max="14089" width="10.140625" style="59" customWidth="1"/>
    <col min="14090" max="14090" width="10.42578125" style="59" customWidth="1"/>
    <col min="14091" max="14091" width="53" style="59" customWidth="1"/>
    <col min="14092" max="14092" width="3" style="59" customWidth="1"/>
    <col min="14093" max="14093" width="2.7109375" style="59" customWidth="1"/>
    <col min="14094" max="14094" width="10" style="59" customWidth="1"/>
    <col min="14095" max="14095" width="7.140625" style="59" customWidth="1"/>
    <col min="14096" max="14096" width="7.28515625" style="59" customWidth="1"/>
    <col min="14097" max="14097" width="7.42578125" style="59" customWidth="1"/>
    <col min="14098" max="14098" width="9.42578125" style="59" customWidth="1"/>
    <col min="14099" max="14099" width="8.42578125" style="59" customWidth="1"/>
    <col min="14100" max="14100" width="11.85546875" style="59" customWidth="1"/>
    <col min="14101" max="14101" width="13.7109375" style="59" customWidth="1"/>
    <col min="14102" max="14102" width="61.5703125" style="59" customWidth="1"/>
    <col min="14103" max="14103" width="13.28515625" style="59" customWidth="1"/>
    <col min="14104" max="14341" width="9.140625" style="59"/>
    <col min="14342" max="14342" width="1.7109375" style="59" customWidth="1"/>
    <col min="14343" max="14343" width="29" style="59" bestFit="1" customWidth="1"/>
    <col min="14344" max="14344" width="11.28515625" style="59" customWidth="1"/>
    <col min="14345" max="14345" width="10.140625" style="59" customWidth="1"/>
    <col min="14346" max="14346" width="10.42578125" style="59" customWidth="1"/>
    <col min="14347" max="14347" width="53" style="59" customWidth="1"/>
    <col min="14348" max="14348" width="3" style="59" customWidth="1"/>
    <col min="14349" max="14349" width="2.7109375" style="59" customWidth="1"/>
    <col min="14350" max="14350" width="10" style="59" customWidth="1"/>
    <col min="14351" max="14351" width="7.140625" style="59" customWidth="1"/>
    <col min="14352" max="14352" width="7.28515625" style="59" customWidth="1"/>
    <col min="14353" max="14353" width="7.42578125" style="59" customWidth="1"/>
    <col min="14354" max="14354" width="9.42578125" style="59" customWidth="1"/>
    <col min="14355" max="14355" width="8.42578125" style="59" customWidth="1"/>
    <col min="14356" max="14356" width="11.85546875" style="59" customWidth="1"/>
    <col min="14357" max="14357" width="13.7109375" style="59" customWidth="1"/>
    <col min="14358" max="14358" width="61.5703125" style="59" customWidth="1"/>
    <col min="14359" max="14359" width="13.28515625" style="59" customWidth="1"/>
    <col min="14360" max="14597" width="9.140625" style="59"/>
    <col min="14598" max="14598" width="1.7109375" style="59" customWidth="1"/>
    <col min="14599" max="14599" width="29" style="59" bestFit="1" customWidth="1"/>
    <col min="14600" max="14600" width="11.28515625" style="59" customWidth="1"/>
    <col min="14601" max="14601" width="10.140625" style="59" customWidth="1"/>
    <col min="14602" max="14602" width="10.42578125" style="59" customWidth="1"/>
    <col min="14603" max="14603" width="53" style="59" customWidth="1"/>
    <col min="14604" max="14604" width="3" style="59" customWidth="1"/>
    <col min="14605" max="14605" width="2.7109375" style="59" customWidth="1"/>
    <col min="14606" max="14606" width="10" style="59" customWidth="1"/>
    <col min="14607" max="14607" width="7.140625" style="59" customWidth="1"/>
    <col min="14608" max="14608" width="7.28515625" style="59" customWidth="1"/>
    <col min="14609" max="14609" width="7.42578125" style="59" customWidth="1"/>
    <col min="14610" max="14610" width="9.42578125" style="59" customWidth="1"/>
    <col min="14611" max="14611" width="8.42578125" style="59" customWidth="1"/>
    <col min="14612" max="14612" width="11.85546875" style="59" customWidth="1"/>
    <col min="14613" max="14613" width="13.7109375" style="59" customWidth="1"/>
    <col min="14614" max="14614" width="61.5703125" style="59" customWidth="1"/>
    <col min="14615" max="14615" width="13.28515625" style="59" customWidth="1"/>
    <col min="14616" max="14853" width="9.140625" style="59"/>
    <col min="14854" max="14854" width="1.7109375" style="59" customWidth="1"/>
    <col min="14855" max="14855" width="29" style="59" bestFit="1" customWidth="1"/>
    <col min="14856" max="14856" width="11.28515625" style="59" customWidth="1"/>
    <col min="14857" max="14857" width="10.140625" style="59" customWidth="1"/>
    <col min="14858" max="14858" width="10.42578125" style="59" customWidth="1"/>
    <col min="14859" max="14859" width="53" style="59" customWidth="1"/>
    <col min="14860" max="14860" width="3" style="59" customWidth="1"/>
    <col min="14861" max="14861" width="2.7109375" style="59" customWidth="1"/>
    <col min="14862" max="14862" width="10" style="59" customWidth="1"/>
    <col min="14863" max="14863" width="7.140625" style="59" customWidth="1"/>
    <col min="14864" max="14864" width="7.28515625" style="59" customWidth="1"/>
    <col min="14865" max="14865" width="7.42578125" style="59" customWidth="1"/>
    <col min="14866" max="14866" width="9.42578125" style="59" customWidth="1"/>
    <col min="14867" max="14867" width="8.42578125" style="59" customWidth="1"/>
    <col min="14868" max="14868" width="11.85546875" style="59" customWidth="1"/>
    <col min="14869" max="14869" width="13.7109375" style="59" customWidth="1"/>
    <col min="14870" max="14870" width="61.5703125" style="59" customWidth="1"/>
    <col min="14871" max="14871" width="13.28515625" style="59" customWidth="1"/>
    <col min="14872" max="15109" width="9.140625" style="59"/>
    <col min="15110" max="15110" width="1.7109375" style="59" customWidth="1"/>
    <col min="15111" max="15111" width="29" style="59" bestFit="1" customWidth="1"/>
    <col min="15112" max="15112" width="11.28515625" style="59" customWidth="1"/>
    <col min="15113" max="15113" width="10.140625" style="59" customWidth="1"/>
    <col min="15114" max="15114" width="10.42578125" style="59" customWidth="1"/>
    <col min="15115" max="15115" width="53" style="59" customWidth="1"/>
    <col min="15116" max="15116" width="3" style="59" customWidth="1"/>
    <col min="15117" max="15117" width="2.7109375" style="59" customWidth="1"/>
    <col min="15118" max="15118" width="10" style="59" customWidth="1"/>
    <col min="15119" max="15119" width="7.140625" style="59" customWidth="1"/>
    <col min="15120" max="15120" width="7.28515625" style="59" customWidth="1"/>
    <col min="15121" max="15121" width="7.42578125" style="59" customWidth="1"/>
    <col min="15122" max="15122" width="9.42578125" style="59" customWidth="1"/>
    <col min="15123" max="15123" width="8.42578125" style="59" customWidth="1"/>
    <col min="15124" max="15124" width="11.85546875" style="59" customWidth="1"/>
    <col min="15125" max="15125" width="13.7109375" style="59" customWidth="1"/>
    <col min="15126" max="15126" width="61.5703125" style="59" customWidth="1"/>
    <col min="15127" max="15127" width="13.28515625" style="59" customWidth="1"/>
    <col min="15128" max="15365" width="9.140625" style="59"/>
    <col min="15366" max="15366" width="1.7109375" style="59" customWidth="1"/>
    <col min="15367" max="15367" width="29" style="59" bestFit="1" customWidth="1"/>
    <col min="15368" max="15368" width="11.28515625" style="59" customWidth="1"/>
    <col min="15369" max="15369" width="10.140625" style="59" customWidth="1"/>
    <col min="15370" max="15370" width="10.42578125" style="59" customWidth="1"/>
    <col min="15371" max="15371" width="53" style="59" customWidth="1"/>
    <col min="15372" max="15372" width="3" style="59" customWidth="1"/>
    <col min="15373" max="15373" width="2.7109375" style="59" customWidth="1"/>
    <col min="15374" max="15374" width="10" style="59" customWidth="1"/>
    <col min="15375" max="15375" width="7.140625" style="59" customWidth="1"/>
    <col min="15376" max="15376" width="7.28515625" style="59" customWidth="1"/>
    <col min="15377" max="15377" width="7.42578125" style="59" customWidth="1"/>
    <col min="15378" max="15378" width="9.42578125" style="59" customWidth="1"/>
    <col min="15379" max="15379" width="8.42578125" style="59" customWidth="1"/>
    <col min="15380" max="15380" width="11.85546875" style="59" customWidth="1"/>
    <col min="15381" max="15381" width="13.7109375" style="59" customWidth="1"/>
    <col min="15382" max="15382" width="61.5703125" style="59" customWidth="1"/>
    <col min="15383" max="15383" width="13.28515625" style="59" customWidth="1"/>
    <col min="15384" max="15621" width="9.140625" style="59"/>
    <col min="15622" max="15622" width="1.7109375" style="59" customWidth="1"/>
    <col min="15623" max="15623" width="29" style="59" bestFit="1" customWidth="1"/>
    <col min="15624" max="15624" width="11.28515625" style="59" customWidth="1"/>
    <col min="15625" max="15625" width="10.140625" style="59" customWidth="1"/>
    <col min="15626" max="15626" width="10.42578125" style="59" customWidth="1"/>
    <col min="15627" max="15627" width="53" style="59" customWidth="1"/>
    <col min="15628" max="15628" width="3" style="59" customWidth="1"/>
    <col min="15629" max="15629" width="2.7109375" style="59" customWidth="1"/>
    <col min="15630" max="15630" width="10" style="59" customWidth="1"/>
    <col min="15631" max="15631" width="7.140625" style="59" customWidth="1"/>
    <col min="15632" max="15632" width="7.28515625" style="59" customWidth="1"/>
    <col min="15633" max="15633" width="7.42578125" style="59" customWidth="1"/>
    <col min="15634" max="15634" width="9.42578125" style="59" customWidth="1"/>
    <col min="15635" max="15635" width="8.42578125" style="59" customWidth="1"/>
    <col min="15636" max="15636" width="11.85546875" style="59" customWidth="1"/>
    <col min="15637" max="15637" width="13.7109375" style="59" customWidth="1"/>
    <col min="15638" max="15638" width="61.5703125" style="59" customWidth="1"/>
    <col min="15639" max="15639" width="13.28515625" style="59" customWidth="1"/>
    <col min="15640" max="15877" width="9.140625" style="59"/>
    <col min="15878" max="15878" width="1.7109375" style="59" customWidth="1"/>
    <col min="15879" max="15879" width="29" style="59" bestFit="1" customWidth="1"/>
    <col min="15880" max="15880" width="11.28515625" style="59" customWidth="1"/>
    <col min="15881" max="15881" width="10.140625" style="59" customWidth="1"/>
    <col min="15882" max="15882" width="10.42578125" style="59" customWidth="1"/>
    <col min="15883" max="15883" width="53" style="59" customWidth="1"/>
    <col min="15884" max="15884" width="3" style="59" customWidth="1"/>
    <col min="15885" max="15885" width="2.7109375" style="59" customWidth="1"/>
    <col min="15886" max="15886" width="10" style="59" customWidth="1"/>
    <col min="15887" max="15887" width="7.140625" style="59" customWidth="1"/>
    <col min="15888" max="15888" width="7.28515625" style="59" customWidth="1"/>
    <col min="15889" max="15889" width="7.42578125" style="59" customWidth="1"/>
    <col min="15890" max="15890" width="9.42578125" style="59" customWidth="1"/>
    <col min="15891" max="15891" width="8.42578125" style="59" customWidth="1"/>
    <col min="15892" max="15892" width="11.85546875" style="59" customWidth="1"/>
    <col min="15893" max="15893" width="13.7109375" style="59" customWidth="1"/>
    <col min="15894" max="15894" width="61.5703125" style="59" customWidth="1"/>
    <col min="15895" max="15895" width="13.28515625" style="59" customWidth="1"/>
    <col min="15896" max="16133" width="9.140625" style="59"/>
    <col min="16134" max="16134" width="1.7109375" style="59" customWidth="1"/>
    <col min="16135" max="16135" width="29" style="59" bestFit="1" customWidth="1"/>
    <col min="16136" max="16136" width="11.28515625" style="59" customWidth="1"/>
    <col min="16137" max="16137" width="10.140625" style="59" customWidth="1"/>
    <col min="16138" max="16138" width="10.42578125" style="59" customWidth="1"/>
    <col min="16139" max="16139" width="53" style="59" customWidth="1"/>
    <col min="16140" max="16140" width="3" style="59" customWidth="1"/>
    <col min="16141" max="16141" width="2.7109375" style="59" customWidth="1"/>
    <col min="16142" max="16142" width="10" style="59" customWidth="1"/>
    <col min="16143" max="16143" width="7.140625" style="59" customWidth="1"/>
    <col min="16144" max="16144" width="7.28515625" style="59" customWidth="1"/>
    <col min="16145" max="16145" width="7.42578125" style="59" customWidth="1"/>
    <col min="16146" max="16146" width="9.42578125" style="59" customWidth="1"/>
    <col min="16147" max="16147" width="8.42578125" style="59" customWidth="1"/>
    <col min="16148" max="16148" width="11.85546875" style="59" customWidth="1"/>
    <col min="16149" max="16149" width="13.7109375" style="59" customWidth="1"/>
    <col min="16150" max="16150" width="61.5703125" style="59" customWidth="1"/>
    <col min="16151" max="16151" width="13.28515625" style="59" customWidth="1"/>
    <col min="16152" max="16384" width="9.140625" style="59"/>
  </cols>
  <sheetData>
    <row r="1" spans="2:23" ht="16.5" thickBot="1" x14ac:dyDescent="0.3">
      <c r="I1" s="172"/>
      <c r="J1" s="171" t="s">
        <v>53</v>
      </c>
      <c r="K1" s="170" t="str">
        <f>IF(G46&lt;=59,"NOT COMPLETED",IF(G46&gt;=60,"COMPLETED"))</f>
        <v>NOT COMPLETED</v>
      </c>
    </row>
    <row r="2" spans="2:23" ht="24" thickBot="1" x14ac:dyDescent="0.3">
      <c r="B2" s="84" t="s">
        <v>82</v>
      </c>
      <c r="C2" s="281" t="s">
        <v>124</v>
      </c>
      <c r="D2" s="282"/>
      <c r="H2" s="68"/>
      <c r="I2" s="273" t="s">
        <v>58</v>
      </c>
      <c r="J2" s="273"/>
      <c r="K2" s="170" t="str">
        <f>IF(G46&lt;=$O$10,"Basic", IF(AND(G46&gt;=P9,G46&lt;=P10),"Intermediate", "Advanced"))</f>
        <v>Basic</v>
      </c>
    </row>
    <row r="3" spans="2:23" ht="45" x14ac:dyDescent="0.25">
      <c r="B3" s="106" t="s">
        <v>66</v>
      </c>
      <c r="C3" s="106" t="s">
        <v>78</v>
      </c>
      <c r="D3" s="106" t="s">
        <v>69</v>
      </c>
      <c r="E3" s="106" t="s">
        <v>170</v>
      </c>
      <c r="F3" s="128" t="s">
        <v>81</v>
      </c>
      <c r="G3" s="85" t="s">
        <v>165</v>
      </c>
      <c r="H3" s="106" t="s">
        <v>166</v>
      </c>
      <c r="I3" s="106" t="s">
        <v>171</v>
      </c>
      <c r="J3" s="106" t="s">
        <v>47</v>
      </c>
      <c r="K3" s="106" t="s">
        <v>44</v>
      </c>
      <c r="N3" s="277" t="s">
        <v>46</v>
      </c>
      <c r="O3" s="277"/>
      <c r="P3" s="277"/>
      <c r="Q3" s="277"/>
      <c r="R3" s="277"/>
      <c r="S3" s="277"/>
      <c r="T3" s="60"/>
      <c r="U3" s="174" t="s">
        <v>47</v>
      </c>
      <c r="V3" s="174" t="s">
        <v>45</v>
      </c>
      <c r="W3" s="174" t="s">
        <v>44</v>
      </c>
    </row>
    <row r="4" spans="2:23" ht="15" customHeight="1" x14ac:dyDescent="0.25">
      <c r="B4" s="285" t="s">
        <v>67</v>
      </c>
      <c r="C4" s="283" t="s">
        <v>84</v>
      </c>
      <c r="D4" s="129" t="s">
        <v>70</v>
      </c>
      <c r="E4" s="287">
        <v>0.1</v>
      </c>
      <c r="F4" s="133">
        <v>0.05</v>
      </c>
      <c r="G4" s="130">
        <v>0</v>
      </c>
      <c r="H4" s="134">
        <f>(G4*F4)/100</f>
        <v>0</v>
      </c>
      <c r="I4" s="271">
        <f>SUM(H4:H6)</f>
        <v>0</v>
      </c>
      <c r="J4" s="131" t="str">
        <f>IF(AND(G4&gt;=N6,G4&lt;=O6),N4,IF(AND(G4&gt;=P6,G4&lt;=Q6),P4,R4))</f>
        <v>SI 1</v>
      </c>
      <c r="K4" s="132" t="str">
        <f t="shared" ref="K4:K45" si="0">VLOOKUP(J4,$U$4:$W$6,3,FALSE)</f>
        <v>Basic</v>
      </c>
      <c r="N4" s="277" t="s">
        <v>48</v>
      </c>
      <c r="O4" s="277"/>
      <c r="P4" s="277" t="s">
        <v>49</v>
      </c>
      <c r="Q4" s="277"/>
      <c r="R4" s="277" t="s">
        <v>50</v>
      </c>
      <c r="S4" s="277"/>
      <c r="T4" s="60"/>
      <c r="U4" s="62" t="s">
        <v>48</v>
      </c>
      <c r="V4" s="63" t="s">
        <v>51</v>
      </c>
      <c r="W4" s="62" t="s">
        <v>52</v>
      </c>
    </row>
    <row r="5" spans="2:23" ht="15" customHeight="1" x14ac:dyDescent="0.25">
      <c r="B5" s="286"/>
      <c r="C5" s="284"/>
      <c r="D5" s="107" t="s">
        <v>71</v>
      </c>
      <c r="E5" s="287"/>
      <c r="F5" s="133">
        <v>0.03</v>
      </c>
      <c r="G5" s="113">
        <v>0</v>
      </c>
      <c r="H5" s="134">
        <f t="shared" ref="H5:H45" si="1">(G5*F5)/100</f>
        <v>0</v>
      </c>
      <c r="I5" s="272"/>
      <c r="J5" s="108" t="str">
        <f>IF(AND(G5&gt;=N6,G5&lt;=O6),N4,IF(AND(G5&gt;=P6,G5&lt;=Q6),P4,R4))</f>
        <v>SI 1</v>
      </c>
      <c r="K5" s="112" t="str">
        <f t="shared" si="0"/>
        <v>Basic</v>
      </c>
      <c r="N5" s="174" t="s">
        <v>54</v>
      </c>
      <c r="O5" s="174" t="s">
        <v>55</v>
      </c>
      <c r="P5" s="174" t="s">
        <v>54</v>
      </c>
      <c r="Q5" s="174" t="s">
        <v>55</v>
      </c>
      <c r="R5" s="174" t="s">
        <v>54</v>
      </c>
      <c r="S5" s="174" t="s">
        <v>55</v>
      </c>
      <c r="T5" s="60"/>
      <c r="U5" s="62" t="s">
        <v>49</v>
      </c>
      <c r="V5" s="63" t="s">
        <v>56</v>
      </c>
      <c r="W5" s="62" t="s">
        <v>57</v>
      </c>
    </row>
    <row r="6" spans="2:23" ht="82.5" customHeight="1" x14ac:dyDescent="0.25">
      <c r="B6" s="286"/>
      <c r="C6" s="284"/>
      <c r="D6" s="107" t="s">
        <v>72</v>
      </c>
      <c r="E6" s="287"/>
      <c r="F6" s="133">
        <v>0.02</v>
      </c>
      <c r="G6" s="113">
        <v>0</v>
      </c>
      <c r="H6" s="134">
        <f t="shared" si="1"/>
        <v>0</v>
      </c>
      <c r="I6" s="274"/>
      <c r="J6" s="108" t="str">
        <f>IF(AND(G6&gt;=N6,G6&lt;=O6),N4,IF(AND(G6&gt;=P6,G6&lt;=Q6),P4,R4))</f>
        <v>SI 1</v>
      </c>
      <c r="K6" s="112" t="str">
        <f t="shared" si="0"/>
        <v>Basic</v>
      </c>
      <c r="N6" s="64">
        <v>0</v>
      </c>
      <c r="O6" s="64">
        <v>59</v>
      </c>
      <c r="P6" s="64">
        <v>60</v>
      </c>
      <c r="Q6" s="64">
        <v>79</v>
      </c>
      <c r="R6" s="64">
        <v>80</v>
      </c>
      <c r="S6" s="64">
        <v>100</v>
      </c>
      <c r="T6" s="60"/>
      <c r="U6" s="62" t="s">
        <v>50</v>
      </c>
      <c r="V6" s="63" t="s">
        <v>59</v>
      </c>
      <c r="W6" s="62" t="s">
        <v>60</v>
      </c>
    </row>
    <row r="7" spans="2:23" x14ac:dyDescent="0.25">
      <c r="B7" s="285" t="s">
        <v>68</v>
      </c>
      <c r="C7" s="284" t="s">
        <v>79</v>
      </c>
      <c r="D7" s="107" t="s">
        <v>73</v>
      </c>
      <c r="E7" s="287">
        <v>0.1</v>
      </c>
      <c r="F7" s="133">
        <v>0.02</v>
      </c>
      <c r="G7" s="113">
        <v>0</v>
      </c>
      <c r="H7" s="134">
        <f t="shared" si="1"/>
        <v>0</v>
      </c>
      <c r="I7" s="271">
        <f>SUM(H7:H10)</f>
        <v>0</v>
      </c>
      <c r="J7" s="108" t="str">
        <f>IF(AND(G7&gt;=N6,G7&lt;=O6),N4,IF(AND(G7&gt;=P6,G7&lt;=Q6),P4,R4))</f>
        <v>SI 1</v>
      </c>
      <c r="K7" s="112" t="str">
        <f t="shared" si="0"/>
        <v>Basic</v>
      </c>
      <c r="N7" s="278" t="s">
        <v>61</v>
      </c>
      <c r="O7" s="278"/>
      <c r="P7" s="279" t="s">
        <v>62</v>
      </c>
      <c r="Q7" s="279"/>
      <c r="R7" s="280" t="s">
        <v>63</v>
      </c>
      <c r="S7" s="280"/>
    </row>
    <row r="8" spans="2:23" x14ac:dyDescent="0.25">
      <c r="B8" s="286"/>
      <c r="C8" s="284"/>
      <c r="D8" s="107" t="s">
        <v>74</v>
      </c>
      <c r="E8" s="287"/>
      <c r="F8" s="133">
        <v>0.03</v>
      </c>
      <c r="G8" s="113">
        <v>0</v>
      </c>
      <c r="H8" s="134">
        <f t="shared" si="1"/>
        <v>0</v>
      </c>
      <c r="I8" s="272"/>
      <c r="J8" s="108" t="str">
        <f>IF(AND(G8&gt;=N6,G8&lt;=O6),N4,IF(AND(G8&gt;=P6,G8&lt;=Q6),P4,R4))</f>
        <v>SI 1</v>
      </c>
      <c r="K8" s="112" t="str">
        <f t="shared" si="0"/>
        <v>Basic</v>
      </c>
    </row>
    <row r="9" spans="2:23" x14ac:dyDescent="0.25">
      <c r="B9" s="286"/>
      <c r="C9" s="284"/>
      <c r="D9" s="107" t="s">
        <v>75</v>
      </c>
      <c r="E9" s="287"/>
      <c r="F9" s="133">
        <v>0.03</v>
      </c>
      <c r="G9" s="113">
        <v>0</v>
      </c>
      <c r="H9" s="134">
        <f t="shared" si="1"/>
        <v>0</v>
      </c>
      <c r="I9" s="272"/>
      <c r="J9" s="109" t="str">
        <f>IF(AND(G9&gt;=N6,G9&lt;=O6),N4,IF(AND(G9&gt;=P6,G9&lt;=Q6),P4,R4))</f>
        <v>SI 1</v>
      </c>
      <c r="K9" s="112" t="str">
        <f t="shared" si="0"/>
        <v>Basic</v>
      </c>
      <c r="M9" s="173"/>
      <c r="N9" s="174" t="s">
        <v>64</v>
      </c>
      <c r="O9" s="64">
        <v>0</v>
      </c>
      <c r="P9" s="64">
        <v>60</v>
      </c>
      <c r="Q9" s="64">
        <v>80</v>
      </c>
      <c r="R9" s="66"/>
      <c r="S9" s="66"/>
    </row>
    <row r="10" spans="2:23" ht="48" customHeight="1" x14ac:dyDescent="0.25">
      <c r="B10" s="288"/>
      <c r="C10" s="284"/>
      <c r="D10" s="107" t="s">
        <v>76</v>
      </c>
      <c r="E10" s="287"/>
      <c r="F10" s="133">
        <v>0.02</v>
      </c>
      <c r="G10" s="113">
        <v>0</v>
      </c>
      <c r="H10" s="134">
        <f t="shared" si="1"/>
        <v>0</v>
      </c>
      <c r="I10" s="274"/>
      <c r="J10" s="108" t="str">
        <f>IF(AND(G10&gt;=N6,G10&lt;=O6),N4,IF(AND(G10&gt;=P6,G10&lt;=Q6),P4,R4))</f>
        <v>SI 1</v>
      </c>
      <c r="K10" s="112" t="str">
        <f t="shared" si="0"/>
        <v>Basic</v>
      </c>
      <c r="M10" s="173"/>
      <c r="N10" s="174" t="s">
        <v>65</v>
      </c>
      <c r="O10" s="64">
        <v>59</v>
      </c>
      <c r="P10" s="64">
        <v>79</v>
      </c>
      <c r="Q10" s="64">
        <v>100</v>
      </c>
      <c r="R10" s="67"/>
      <c r="S10" s="173"/>
    </row>
    <row r="11" spans="2:23" ht="30" x14ac:dyDescent="0.25">
      <c r="B11" s="285" t="s">
        <v>157</v>
      </c>
      <c r="C11" s="284" t="s">
        <v>80</v>
      </c>
      <c r="D11" s="107" t="s">
        <v>77</v>
      </c>
      <c r="E11" s="287">
        <v>0.1</v>
      </c>
      <c r="F11" s="133">
        <v>0.04</v>
      </c>
      <c r="G11" s="113">
        <v>0</v>
      </c>
      <c r="H11" s="134">
        <f t="shared" si="1"/>
        <v>0</v>
      </c>
      <c r="I11" s="275">
        <f>SUM(H11:H12)</f>
        <v>0</v>
      </c>
      <c r="J11" s="108" t="str">
        <f>IF(AND(G11&gt;=N6,G11&lt;=O6),N4,IF(AND(G11&gt;=P6,G11&lt;=Q6),P4,R4))</f>
        <v>SI 1</v>
      </c>
      <c r="K11" s="112" t="str">
        <f t="shared" si="0"/>
        <v>Basic</v>
      </c>
      <c r="M11" s="276"/>
      <c r="N11" s="276"/>
      <c r="O11" s="173"/>
      <c r="P11" s="173"/>
      <c r="Q11" s="67"/>
      <c r="R11" s="173"/>
    </row>
    <row r="12" spans="2:23" ht="44.25" customHeight="1" x14ac:dyDescent="0.25">
      <c r="B12" s="288"/>
      <c r="C12" s="284"/>
      <c r="D12" s="107" t="s">
        <v>164</v>
      </c>
      <c r="E12" s="287"/>
      <c r="F12" s="133">
        <v>0.06</v>
      </c>
      <c r="G12" s="113">
        <v>0</v>
      </c>
      <c r="H12" s="134">
        <f t="shared" si="1"/>
        <v>0</v>
      </c>
      <c r="I12" s="275"/>
      <c r="J12" s="108" t="str">
        <f>IF(AND(G12&gt;=N6,G12&lt;=O6),N4,IF(AND(G12&gt;=P6,G12&lt;=Q6),P4,R4))</f>
        <v>SI 1</v>
      </c>
      <c r="K12" s="112" t="str">
        <f t="shared" si="0"/>
        <v>Basic</v>
      </c>
      <c r="M12" s="276"/>
      <c r="N12" s="276"/>
      <c r="O12" s="173"/>
      <c r="P12" s="173"/>
      <c r="Q12" s="67"/>
      <c r="R12" s="173"/>
    </row>
    <row r="13" spans="2:23" ht="15" customHeight="1" x14ac:dyDescent="0.25">
      <c r="B13" s="294" t="s">
        <v>161</v>
      </c>
      <c r="C13" s="292" t="s">
        <v>173</v>
      </c>
      <c r="D13" s="110" t="s">
        <v>91</v>
      </c>
      <c r="E13" s="287">
        <v>0.1</v>
      </c>
      <c r="F13" s="133">
        <v>0.02</v>
      </c>
      <c r="G13" s="114">
        <v>0</v>
      </c>
      <c r="H13" s="134">
        <f t="shared" si="1"/>
        <v>0</v>
      </c>
      <c r="I13" s="275">
        <f>SUM(H13:H17)</f>
        <v>0</v>
      </c>
      <c r="J13" s="108" t="str">
        <f>IF(AND(G13&gt;=N6,G13&lt;=O6),N4,IF(AND(G13&gt;=P6,G13&lt;=Q6),P4,R4))</f>
        <v>SI 1</v>
      </c>
      <c r="K13" s="112" t="str">
        <f t="shared" si="0"/>
        <v>Basic</v>
      </c>
    </row>
    <row r="14" spans="2:23" x14ac:dyDescent="0.25">
      <c r="B14" s="295"/>
      <c r="C14" s="293"/>
      <c r="D14" s="110" t="s">
        <v>93</v>
      </c>
      <c r="E14" s="287"/>
      <c r="F14" s="133">
        <v>0.02</v>
      </c>
      <c r="G14" s="114">
        <v>0</v>
      </c>
      <c r="H14" s="134">
        <f t="shared" si="1"/>
        <v>0</v>
      </c>
      <c r="I14" s="275"/>
      <c r="J14" s="108" t="str">
        <f>IF(AND(G14&gt;=N6,G14&lt;=O6),N4,IF(AND(G14&gt;=P6,G14&lt;=Q6),P4,R4))</f>
        <v>SI 1</v>
      </c>
      <c r="K14" s="112" t="str">
        <f t="shared" si="0"/>
        <v>Basic</v>
      </c>
    </row>
    <row r="15" spans="2:23" x14ac:dyDescent="0.25">
      <c r="B15" s="295"/>
      <c r="C15" s="293"/>
      <c r="D15" s="110" t="s">
        <v>92</v>
      </c>
      <c r="E15" s="287"/>
      <c r="F15" s="133">
        <v>0.02</v>
      </c>
      <c r="G15" s="114">
        <v>0</v>
      </c>
      <c r="H15" s="134">
        <f t="shared" si="1"/>
        <v>0</v>
      </c>
      <c r="I15" s="275"/>
      <c r="J15" s="108" t="str">
        <f>IF(AND(G15&gt;=N6,G15&lt;=O6),N4,IF(AND(G15&gt;=P6,G15&lt;=Q6),P4,R4))</f>
        <v>SI 1</v>
      </c>
      <c r="K15" s="112" t="str">
        <f t="shared" si="0"/>
        <v>Basic</v>
      </c>
    </row>
    <row r="16" spans="2:23" ht="30" x14ac:dyDescent="0.25">
      <c r="B16" s="295"/>
      <c r="C16" s="293"/>
      <c r="D16" s="110" t="s">
        <v>94</v>
      </c>
      <c r="E16" s="287"/>
      <c r="F16" s="133">
        <v>0.02</v>
      </c>
      <c r="G16" s="114">
        <v>0</v>
      </c>
      <c r="H16" s="134">
        <f t="shared" si="1"/>
        <v>0</v>
      </c>
      <c r="I16" s="275"/>
      <c r="J16" s="108" t="str">
        <f>IF(AND(G16&gt;=N6,G16&lt;=O6),N4,IF(AND(G16&gt;=P6,G16&lt;=Q6),P4,R4))</f>
        <v>SI 1</v>
      </c>
      <c r="K16" s="112" t="str">
        <f t="shared" si="0"/>
        <v>Basic</v>
      </c>
    </row>
    <row r="17" spans="2:11" ht="30" x14ac:dyDescent="0.25">
      <c r="B17" s="296"/>
      <c r="C17" s="283"/>
      <c r="D17" s="111" t="s">
        <v>111</v>
      </c>
      <c r="E17" s="287"/>
      <c r="F17" s="133">
        <v>0.02</v>
      </c>
      <c r="G17" s="115">
        <v>0</v>
      </c>
      <c r="H17" s="134">
        <f t="shared" si="1"/>
        <v>0</v>
      </c>
      <c r="I17" s="275"/>
      <c r="J17" s="108" t="str">
        <f>IF(AND(G17&gt;=N6,G17&lt;=O6),N4,IF(AND(G17&gt;=P6,G17&lt;=Q6),P4,R4))</f>
        <v>SI 1</v>
      </c>
      <c r="K17" s="112" t="str">
        <f t="shared" si="0"/>
        <v>Basic</v>
      </c>
    </row>
    <row r="18" spans="2:11" ht="30" x14ac:dyDescent="0.25">
      <c r="B18" s="297" t="s">
        <v>167</v>
      </c>
      <c r="C18" s="284" t="s">
        <v>97</v>
      </c>
      <c r="D18" s="110" t="s">
        <v>14</v>
      </c>
      <c r="E18" s="300">
        <v>0.1</v>
      </c>
      <c r="F18" s="133">
        <v>0.02</v>
      </c>
      <c r="G18" s="115">
        <v>0</v>
      </c>
      <c r="H18" s="134">
        <f t="shared" si="1"/>
        <v>0</v>
      </c>
      <c r="I18" s="271">
        <f>SUM(H18:H24)</f>
        <v>0</v>
      </c>
      <c r="J18" s="108" t="str">
        <f>IF(AND(G18&gt;=N6,G18&lt;=O6),N4,IF(AND(G18&gt;=P6,G18&lt;=Q6),P4,R4))</f>
        <v>SI 1</v>
      </c>
      <c r="K18" s="112" t="str">
        <f t="shared" si="0"/>
        <v>Basic</v>
      </c>
    </row>
    <row r="19" spans="2:11" ht="45" x14ac:dyDescent="0.25">
      <c r="B19" s="298"/>
      <c r="C19" s="284"/>
      <c r="D19" s="110" t="s">
        <v>96</v>
      </c>
      <c r="E19" s="301"/>
      <c r="F19" s="133">
        <v>0.01</v>
      </c>
      <c r="G19" s="115">
        <v>0</v>
      </c>
      <c r="H19" s="134">
        <f t="shared" si="1"/>
        <v>0</v>
      </c>
      <c r="I19" s="272"/>
      <c r="J19" s="108" t="str">
        <f>IF(AND(G19&gt;=N6,G19&lt;=O6),N4,IF(AND(G19&gt;=P6,G19&lt;=Q6),P4,R4))</f>
        <v>SI 1</v>
      </c>
      <c r="K19" s="112" t="str">
        <f t="shared" si="0"/>
        <v>Basic</v>
      </c>
    </row>
    <row r="20" spans="2:11" ht="30" x14ac:dyDescent="0.25">
      <c r="B20" s="298"/>
      <c r="C20" s="284"/>
      <c r="D20" s="111" t="s">
        <v>95</v>
      </c>
      <c r="E20" s="301"/>
      <c r="F20" s="133">
        <v>0.01</v>
      </c>
      <c r="G20" s="115">
        <v>0</v>
      </c>
      <c r="H20" s="134">
        <f t="shared" si="1"/>
        <v>0</v>
      </c>
      <c r="I20" s="272"/>
      <c r="J20" s="108" t="str">
        <f>IF(AND(G20&gt;=N6,G20&lt;=O6),N4,IF(AND(G20&gt;=P6,G20&lt;=Q6),P4,R4))</f>
        <v>SI 1</v>
      </c>
      <c r="K20" s="112" t="str">
        <f t="shared" si="0"/>
        <v>Basic</v>
      </c>
    </row>
    <row r="21" spans="2:11" ht="45" x14ac:dyDescent="0.25">
      <c r="B21" s="298"/>
      <c r="C21" s="303" t="s">
        <v>112</v>
      </c>
      <c r="D21" s="111" t="s">
        <v>108</v>
      </c>
      <c r="E21" s="301"/>
      <c r="F21" s="133">
        <v>0.01</v>
      </c>
      <c r="G21" s="115">
        <v>0</v>
      </c>
      <c r="H21" s="134">
        <f t="shared" si="1"/>
        <v>0</v>
      </c>
      <c r="I21" s="272"/>
      <c r="J21" s="108" t="str">
        <f>IF(AND(G21&gt;=N6,G21&lt;=O6),N4,IF(AND(G21&gt;=P6,G21&lt;=Q6),P4,R4))</f>
        <v>SI 1</v>
      </c>
      <c r="K21" s="112" t="str">
        <f t="shared" si="0"/>
        <v>Basic</v>
      </c>
    </row>
    <row r="22" spans="2:11" ht="30" x14ac:dyDescent="0.25">
      <c r="B22" s="298"/>
      <c r="C22" s="303"/>
      <c r="D22" s="111" t="s">
        <v>109</v>
      </c>
      <c r="E22" s="301"/>
      <c r="F22" s="133">
        <v>0.03</v>
      </c>
      <c r="G22" s="115">
        <v>0</v>
      </c>
      <c r="H22" s="134">
        <f t="shared" si="1"/>
        <v>0</v>
      </c>
      <c r="I22" s="272"/>
      <c r="J22" s="108" t="str">
        <f>IF(AND(G22&gt;=N6,G22&lt;=O6),N4,IF(AND(G22&gt;=P6,G22&lt;=Q6),P4,R4))</f>
        <v>SI 1</v>
      </c>
      <c r="K22" s="112" t="str">
        <f t="shared" si="0"/>
        <v>Basic</v>
      </c>
    </row>
    <row r="23" spans="2:11" ht="30" x14ac:dyDescent="0.25">
      <c r="B23" s="298"/>
      <c r="C23" s="303"/>
      <c r="D23" s="111" t="s">
        <v>110</v>
      </c>
      <c r="E23" s="301"/>
      <c r="F23" s="133">
        <v>0.01</v>
      </c>
      <c r="G23" s="115">
        <v>0</v>
      </c>
      <c r="H23" s="134">
        <f t="shared" si="1"/>
        <v>0</v>
      </c>
      <c r="I23" s="272"/>
      <c r="J23" s="108" t="str">
        <f>IF(AND(G23&gt;=N6,G23&lt;=O6),N4,IF(AND(G23&gt;=P6,G23&lt;=Q6),P4,R4))</f>
        <v>SI 1</v>
      </c>
      <c r="K23" s="112" t="str">
        <f t="shared" si="0"/>
        <v>Basic</v>
      </c>
    </row>
    <row r="24" spans="2:11" x14ac:dyDescent="0.25">
      <c r="B24" s="299"/>
      <c r="C24" s="303"/>
      <c r="D24" s="111" t="s">
        <v>180</v>
      </c>
      <c r="E24" s="302"/>
      <c r="F24" s="133">
        <v>0.01</v>
      </c>
      <c r="G24" s="115">
        <v>0</v>
      </c>
      <c r="H24" s="134">
        <f t="shared" si="1"/>
        <v>0</v>
      </c>
      <c r="I24" s="274"/>
      <c r="J24" s="108" t="str">
        <f>IF(AND(G24&gt;=N6,G24&lt;=O6),N4,IF(AND(G24&gt;=P6,G24&lt;=Q6),P4,R4))</f>
        <v>SI 1</v>
      </c>
      <c r="K24" s="112" t="str">
        <f t="shared" si="0"/>
        <v>Basic</v>
      </c>
    </row>
    <row r="25" spans="2:11" ht="15" customHeight="1" x14ac:dyDescent="0.25">
      <c r="B25" s="289" t="s">
        <v>178</v>
      </c>
      <c r="C25" s="292" t="s">
        <v>98</v>
      </c>
      <c r="D25" s="111" t="s">
        <v>99</v>
      </c>
      <c r="E25" s="300">
        <v>0.5</v>
      </c>
      <c r="F25" s="133">
        <v>0.05</v>
      </c>
      <c r="G25" s="116">
        <v>0</v>
      </c>
      <c r="H25" s="134">
        <f t="shared" si="1"/>
        <v>0</v>
      </c>
      <c r="I25" s="271">
        <f>SUM(H25:H45)</f>
        <v>0</v>
      </c>
      <c r="J25" s="108" t="str">
        <f>IF(AND(G25&gt;=N6,G25&lt;=O6),N4,IF(AND(G25&gt;=P6,G25&lt;=Q6),P4,R4))</f>
        <v>SI 1</v>
      </c>
      <c r="K25" s="112" t="str">
        <f t="shared" si="0"/>
        <v>Basic</v>
      </c>
    </row>
    <row r="26" spans="2:11" x14ac:dyDescent="0.25">
      <c r="B26" s="290"/>
      <c r="C26" s="293"/>
      <c r="D26" s="111" t="s">
        <v>100</v>
      </c>
      <c r="E26" s="301"/>
      <c r="F26" s="133">
        <v>0.04</v>
      </c>
      <c r="G26" s="116">
        <v>0</v>
      </c>
      <c r="H26" s="134">
        <f t="shared" si="1"/>
        <v>0</v>
      </c>
      <c r="I26" s="272"/>
      <c r="J26" s="108" t="str">
        <f>IF(AND(G26&gt;=N6,G26&lt;=O6),N4,IF(AND(G26&gt;=P6,G26&lt;=Q6),P4,R4))</f>
        <v>SI 1</v>
      </c>
      <c r="K26" s="112" t="str">
        <f t="shared" si="0"/>
        <v>Basic</v>
      </c>
    </row>
    <row r="27" spans="2:11" x14ac:dyDescent="0.25">
      <c r="B27" s="290"/>
      <c r="C27" s="293"/>
      <c r="D27" s="111" t="s">
        <v>101</v>
      </c>
      <c r="E27" s="301"/>
      <c r="F27" s="133">
        <v>0.03</v>
      </c>
      <c r="G27" s="116">
        <v>0</v>
      </c>
      <c r="H27" s="134">
        <f t="shared" si="1"/>
        <v>0</v>
      </c>
      <c r="I27" s="272"/>
      <c r="J27" s="108" t="str">
        <f>IF(AND(G27&gt;=N6,G27&lt;=O6),N4,IF(AND(G27&gt;=P6,G27&lt;=Q6),P4,R4))</f>
        <v>SI 1</v>
      </c>
      <c r="K27" s="112" t="str">
        <f t="shared" si="0"/>
        <v>Basic</v>
      </c>
    </row>
    <row r="28" spans="2:11" x14ac:dyDescent="0.25">
      <c r="B28" s="290"/>
      <c r="C28" s="293"/>
      <c r="D28" s="111" t="s">
        <v>102</v>
      </c>
      <c r="E28" s="301"/>
      <c r="F28" s="133">
        <v>0.03</v>
      </c>
      <c r="G28" s="116">
        <v>0</v>
      </c>
      <c r="H28" s="134">
        <f t="shared" si="1"/>
        <v>0</v>
      </c>
      <c r="I28" s="272"/>
      <c r="J28" s="108" t="str">
        <f>IF(AND(G28&gt;=N6,G28&lt;=O6),N4,IF(AND(G28&gt;=P6,G28&lt;=Q6),P4,R4))</f>
        <v>SI 1</v>
      </c>
      <c r="K28" s="112" t="str">
        <f t="shared" si="0"/>
        <v>Basic</v>
      </c>
    </row>
    <row r="29" spans="2:11" x14ac:dyDescent="0.25">
      <c r="B29" s="290"/>
      <c r="C29" s="293"/>
      <c r="D29" s="111" t="s">
        <v>103</v>
      </c>
      <c r="E29" s="301"/>
      <c r="F29" s="133">
        <v>0.02</v>
      </c>
      <c r="G29" s="116">
        <v>0</v>
      </c>
      <c r="H29" s="134">
        <f t="shared" si="1"/>
        <v>0</v>
      </c>
      <c r="I29" s="272"/>
      <c r="J29" s="108" t="str">
        <f>IF(AND(G29&gt;=N6,G29&lt;=O6),N4,IF(AND(G29&gt;=P6,G29&lt;=Q6),P4,R4))</f>
        <v>SI 1</v>
      </c>
      <c r="K29" s="112" t="str">
        <f t="shared" si="0"/>
        <v>Basic</v>
      </c>
    </row>
    <row r="30" spans="2:11" x14ac:dyDescent="0.25">
      <c r="B30" s="290"/>
      <c r="C30" s="293"/>
      <c r="D30" s="111" t="s">
        <v>104</v>
      </c>
      <c r="E30" s="301"/>
      <c r="F30" s="133">
        <v>0.01</v>
      </c>
      <c r="G30" s="116">
        <v>0</v>
      </c>
      <c r="H30" s="134">
        <f t="shared" si="1"/>
        <v>0</v>
      </c>
      <c r="I30" s="272"/>
      <c r="J30" s="108" t="str">
        <f>IF(AND(G30&gt;=N6,G30&lt;=O6),N4,IF(AND(G30&gt;=P6,G30&lt;=Q6),P4,R4))</f>
        <v>SI 1</v>
      </c>
      <c r="K30" s="112" t="str">
        <f t="shared" si="0"/>
        <v>Basic</v>
      </c>
    </row>
    <row r="31" spans="2:11" x14ac:dyDescent="0.25">
      <c r="B31" s="290"/>
      <c r="C31" s="293"/>
      <c r="D31" s="111" t="s">
        <v>118</v>
      </c>
      <c r="E31" s="301"/>
      <c r="F31" s="133">
        <v>0.01</v>
      </c>
      <c r="G31" s="116">
        <v>0</v>
      </c>
      <c r="H31" s="134">
        <f t="shared" si="1"/>
        <v>0</v>
      </c>
      <c r="I31" s="272"/>
      <c r="J31" s="108" t="str">
        <f>IF(AND(G31&gt;=N6,G31&lt;=O6),N4,IF(AND(G31&gt;=P6,G31&lt;=Q6),P4,R4))</f>
        <v>SI 1</v>
      </c>
      <c r="K31" s="112" t="str">
        <f t="shared" si="0"/>
        <v>Basic</v>
      </c>
    </row>
    <row r="32" spans="2:11" x14ac:dyDescent="0.25">
      <c r="B32" s="290"/>
      <c r="C32" s="293"/>
      <c r="D32" s="111" t="s">
        <v>105</v>
      </c>
      <c r="E32" s="301"/>
      <c r="F32" s="133">
        <v>0.01</v>
      </c>
      <c r="G32" s="116">
        <v>0</v>
      </c>
      <c r="H32" s="134">
        <f t="shared" si="1"/>
        <v>0</v>
      </c>
      <c r="I32" s="272"/>
      <c r="J32" s="108" t="str">
        <f>IF(AND(G32&gt;=N6,G32&lt;=O6),N4,IF(AND(G32&gt;=P6,G32&lt;=Q6),P4,R4))</f>
        <v>SI 1</v>
      </c>
      <c r="K32" s="112" t="str">
        <f t="shared" si="0"/>
        <v>Basic</v>
      </c>
    </row>
    <row r="33" spans="2:11" x14ac:dyDescent="0.25">
      <c r="B33" s="290"/>
      <c r="C33" s="293"/>
      <c r="D33" s="111" t="s">
        <v>106</v>
      </c>
      <c r="E33" s="301"/>
      <c r="F33" s="133">
        <v>0.01</v>
      </c>
      <c r="G33" s="116">
        <v>0</v>
      </c>
      <c r="H33" s="134">
        <f t="shared" si="1"/>
        <v>0</v>
      </c>
      <c r="I33" s="272"/>
      <c r="J33" s="108" t="str">
        <f>IF(AND(G33&gt;=N6,G33&lt;=O6),N4,IF(AND(G33&gt;=P6,G33&lt;=Q6),P4,R4))</f>
        <v>SI 1</v>
      </c>
      <c r="K33" s="112" t="str">
        <f t="shared" si="0"/>
        <v>Basic</v>
      </c>
    </row>
    <row r="34" spans="2:11" x14ac:dyDescent="0.25">
      <c r="B34" s="290"/>
      <c r="C34" s="293"/>
      <c r="D34" s="111" t="s">
        <v>107</v>
      </c>
      <c r="E34" s="301"/>
      <c r="F34" s="133">
        <v>0.01</v>
      </c>
      <c r="G34" s="116">
        <v>0</v>
      </c>
      <c r="H34" s="134">
        <f t="shared" si="1"/>
        <v>0</v>
      </c>
      <c r="I34" s="272"/>
      <c r="J34" s="108" t="str">
        <f>IF(AND(G34&gt;=N6,G34&lt;=O6),N4,IF(AND(G34&gt;=P6,G34&lt;=Q6),P4,R4))</f>
        <v>SI 1</v>
      </c>
      <c r="K34" s="112" t="str">
        <f t="shared" si="0"/>
        <v>Basic</v>
      </c>
    </row>
    <row r="35" spans="2:11" x14ac:dyDescent="0.25">
      <c r="B35" s="290"/>
      <c r="C35" s="293"/>
      <c r="D35" s="111" t="s">
        <v>164</v>
      </c>
      <c r="E35" s="301"/>
      <c r="F35" s="133">
        <v>0.01</v>
      </c>
      <c r="G35" s="116">
        <v>0</v>
      </c>
      <c r="H35" s="134">
        <f t="shared" si="1"/>
        <v>0</v>
      </c>
      <c r="I35" s="272"/>
      <c r="J35" s="108" t="str">
        <f>IF(AND(G35&gt;=N6,G35&lt;=O6),N4,IF(AND(G35&gt;=P6,G35&lt;=Q6),P4,R4))</f>
        <v>SI 1</v>
      </c>
      <c r="K35" s="112" t="str">
        <f t="shared" si="0"/>
        <v>Basic</v>
      </c>
    </row>
    <row r="36" spans="2:11" x14ac:dyDescent="0.25">
      <c r="B36" s="290"/>
      <c r="C36" s="283"/>
      <c r="D36" s="111" t="s">
        <v>168</v>
      </c>
      <c r="E36" s="301"/>
      <c r="F36" s="133">
        <v>0.05</v>
      </c>
      <c r="G36" s="116">
        <v>0</v>
      </c>
      <c r="H36" s="134">
        <f t="shared" si="1"/>
        <v>0</v>
      </c>
      <c r="I36" s="272"/>
      <c r="J36" s="108" t="str">
        <f>IF(AND(G36&gt;=N6,G36&lt;=O6),N4,IF(AND(G36&gt;=P6,G36&lt;=Q6),P4,R4))</f>
        <v>SI 1</v>
      </c>
      <c r="K36" s="112" t="str">
        <f t="shared" si="0"/>
        <v>Basic</v>
      </c>
    </row>
    <row r="37" spans="2:11" ht="45" x14ac:dyDescent="0.25">
      <c r="B37" s="290"/>
      <c r="C37" s="284" t="s">
        <v>113</v>
      </c>
      <c r="D37" s="111" t="s">
        <v>129</v>
      </c>
      <c r="E37" s="301"/>
      <c r="F37" s="133">
        <v>0.02</v>
      </c>
      <c r="G37" s="117">
        <v>0</v>
      </c>
      <c r="H37" s="134">
        <f t="shared" si="1"/>
        <v>0</v>
      </c>
      <c r="I37" s="272"/>
      <c r="J37" s="108" t="str">
        <f>IF(AND(G37&gt;=N6,G37&lt;=O6),N4,IF(AND(G37&gt;=P6,G37&lt;=Q6),P4,R4))</f>
        <v>SI 1</v>
      </c>
      <c r="K37" s="112" t="str">
        <f t="shared" si="0"/>
        <v>Basic</v>
      </c>
    </row>
    <row r="38" spans="2:11" ht="30" x14ac:dyDescent="0.25">
      <c r="B38" s="290"/>
      <c r="C38" s="284"/>
      <c r="D38" s="111" t="s">
        <v>127</v>
      </c>
      <c r="E38" s="301"/>
      <c r="F38" s="133">
        <v>0.03</v>
      </c>
      <c r="G38" s="117">
        <v>0</v>
      </c>
      <c r="H38" s="134">
        <f t="shared" si="1"/>
        <v>0</v>
      </c>
      <c r="I38" s="272"/>
      <c r="J38" s="108" t="str">
        <f>IF(AND(G38&gt;=N6,G38&lt;=O6),N4,IF(AND(G38&gt;=P6,G38&lt;=Q6),P4,R4))</f>
        <v>SI 1</v>
      </c>
      <c r="K38" s="112" t="str">
        <f t="shared" si="0"/>
        <v>Basic</v>
      </c>
    </row>
    <row r="39" spans="2:11" x14ac:dyDescent="0.25">
      <c r="B39" s="290"/>
      <c r="C39" s="284"/>
      <c r="D39" s="111" t="s">
        <v>130</v>
      </c>
      <c r="E39" s="301"/>
      <c r="F39" s="133">
        <v>0.03</v>
      </c>
      <c r="G39" s="117">
        <v>0</v>
      </c>
      <c r="H39" s="134">
        <f t="shared" si="1"/>
        <v>0</v>
      </c>
      <c r="I39" s="272"/>
      <c r="J39" s="108" t="str">
        <f>IF(AND(G39&gt;=N6,G39&lt;=O6),N4,IF(AND(G39&gt;=P6,G39&lt;=Q6),P4,R4))</f>
        <v>SI 1</v>
      </c>
      <c r="K39" s="112" t="str">
        <f t="shared" si="0"/>
        <v>Basic</v>
      </c>
    </row>
    <row r="40" spans="2:11" ht="30" x14ac:dyDescent="0.25">
      <c r="B40" s="290"/>
      <c r="C40" s="284"/>
      <c r="D40" s="111" t="s">
        <v>131</v>
      </c>
      <c r="E40" s="301"/>
      <c r="F40" s="133">
        <v>0.02</v>
      </c>
      <c r="G40" s="117">
        <v>0</v>
      </c>
      <c r="H40" s="134">
        <f t="shared" si="1"/>
        <v>0</v>
      </c>
      <c r="I40" s="272"/>
      <c r="J40" s="108" t="str">
        <f>IF(AND(G40&gt;=N6,G40&lt;=O6),N4,IF(AND(G40&gt;=P6,G40&lt;=Q6),P4,R4))</f>
        <v>SI 1</v>
      </c>
      <c r="K40" s="112" t="str">
        <f t="shared" si="0"/>
        <v>Basic</v>
      </c>
    </row>
    <row r="41" spans="2:11" x14ac:dyDescent="0.25">
      <c r="B41" s="290"/>
      <c r="C41" s="284" t="s">
        <v>114</v>
      </c>
      <c r="D41" s="139" t="s">
        <v>119</v>
      </c>
      <c r="E41" s="301"/>
      <c r="F41" s="133">
        <v>0.03</v>
      </c>
      <c r="G41" s="117">
        <v>0</v>
      </c>
      <c r="H41" s="134">
        <f t="shared" si="1"/>
        <v>0</v>
      </c>
      <c r="I41" s="272"/>
      <c r="J41" s="108" t="str">
        <f>IF(AND(G41&gt;=N6,G41&lt;=O6),N4,IF(AND(G41&gt;=P6,G41&lt;=Q6),P4,R4))</f>
        <v>SI 1</v>
      </c>
      <c r="K41" s="112" t="str">
        <f t="shared" si="0"/>
        <v>Basic</v>
      </c>
    </row>
    <row r="42" spans="2:11" ht="30" x14ac:dyDescent="0.25">
      <c r="B42" s="290"/>
      <c r="C42" s="284"/>
      <c r="D42" s="139" t="s">
        <v>128</v>
      </c>
      <c r="E42" s="301"/>
      <c r="F42" s="133">
        <v>0.02</v>
      </c>
      <c r="G42" s="117">
        <v>0</v>
      </c>
      <c r="H42" s="134">
        <f t="shared" si="1"/>
        <v>0</v>
      </c>
      <c r="I42" s="272"/>
      <c r="J42" s="108" t="str">
        <f>IF(AND(G42&gt;=N6,G42&lt;=O6),N4,IF(AND(G42&gt;=P6,G42&lt;=Q6),P4,R4))</f>
        <v>SI 1</v>
      </c>
      <c r="K42" s="112" t="str">
        <f t="shared" si="0"/>
        <v>Basic</v>
      </c>
    </row>
    <row r="43" spans="2:11" x14ac:dyDescent="0.25">
      <c r="B43" s="290"/>
      <c r="C43" s="284"/>
      <c r="D43" s="139" t="s">
        <v>115</v>
      </c>
      <c r="E43" s="301"/>
      <c r="F43" s="133">
        <v>0.03</v>
      </c>
      <c r="G43" s="117">
        <v>0</v>
      </c>
      <c r="H43" s="134">
        <f t="shared" si="1"/>
        <v>0</v>
      </c>
      <c r="I43" s="272"/>
      <c r="J43" s="108" t="str">
        <f>IF(AND(G43&gt;=N6,G43&lt;=O6),N4,IF(AND(G43&gt;=P6,G43&lt;=Q6),P4,R4))</f>
        <v>SI 1</v>
      </c>
      <c r="K43" s="112" t="str">
        <f t="shared" si="0"/>
        <v>Basic</v>
      </c>
    </row>
    <row r="44" spans="2:11" x14ac:dyDescent="0.25">
      <c r="B44" s="290"/>
      <c r="C44" s="284"/>
      <c r="D44" s="139" t="s">
        <v>116</v>
      </c>
      <c r="E44" s="301"/>
      <c r="F44" s="133">
        <v>0.02</v>
      </c>
      <c r="G44" s="117">
        <v>0</v>
      </c>
      <c r="H44" s="134">
        <f t="shared" si="1"/>
        <v>0</v>
      </c>
      <c r="I44" s="272"/>
      <c r="J44" s="108" t="str">
        <f>IF(AND(G44&gt;=N6,G44&lt;=O6),N4,IF(AND(G44&gt;=P6,G44&lt;=Q6),P4,R4))</f>
        <v>SI 1</v>
      </c>
      <c r="K44" s="112" t="str">
        <f t="shared" si="0"/>
        <v>Basic</v>
      </c>
    </row>
    <row r="45" spans="2:11" x14ac:dyDescent="0.25">
      <c r="B45" s="291"/>
      <c r="C45" s="284"/>
      <c r="D45" s="139" t="s">
        <v>117</v>
      </c>
      <c r="E45" s="301"/>
      <c r="F45" s="135">
        <v>0.02</v>
      </c>
      <c r="G45" s="136">
        <v>0</v>
      </c>
      <c r="H45" s="137">
        <f t="shared" si="1"/>
        <v>0</v>
      </c>
      <c r="I45" s="272"/>
      <c r="J45" s="108" t="str">
        <f>IF(AND(G45&gt;=N6,G45&lt;=O6),N4,IF(AND(G45&gt;=P6,G45&lt;=Q6),P4,R4))</f>
        <v>SI 1</v>
      </c>
      <c r="K45" s="112" t="str">
        <f t="shared" si="0"/>
        <v>Basic</v>
      </c>
    </row>
    <row r="46" spans="2:11" ht="21" x14ac:dyDescent="0.25">
      <c r="D46" s="141" t="s">
        <v>172</v>
      </c>
      <c r="E46" s="138">
        <f>SUM(E4:E45)</f>
        <v>1</v>
      </c>
      <c r="F46" s="138">
        <f>SUM(F4:F45)</f>
        <v>1.0000000000000007</v>
      </c>
      <c r="G46" s="175">
        <f>ROUND(SUM(G4:G45)/COUNT(G4:G45),0)</f>
        <v>0</v>
      </c>
      <c r="H46" s="140">
        <f>SUM(H4:H45)</f>
        <v>0</v>
      </c>
      <c r="I46" s="140">
        <f>SUM(I4:I45)</f>
        <v>0</v>
      </c>
    </row>
    <row r="48" spans="2:11" hidden="1" x14ac:dyDescent="0.25"/>
    <row r="49" spans="4:8" ht="15.75" hidden="1" x14ac:dyDescent="0.25">
      <c r="D49" s="100" t="s">
        <v>158</v>
      </c>
      <c r="E49" s="100"/>
      <c r="F49" s="100"/>
      <c r="G49" s="101">
        <f>SUM(G4:G24)/COUNT(G4:G24)</f>
        <v>0</v>
      </c>
      <c r="H49" s="142">
        <f>I46</f>
        <v>0</v>
      </c>
    </row>
    <row r="50" spans="4:8" ht="15.75" hidden="1" x14ac:dyDescent="0.25">
      <c r="D50" s="71" t="s">
        <v>58</v>
      </c>
      <c r="E50" s="71"/>
      <c r="F50" s="71"/>
      <c r="G50" s="101" t="str">
        <f>IF(G49&lt;=$O$10,"Basic", IF(AND(G49&gt;=P9,G49&lt;=P10),"Intermediate", "Advanced"))</f>
        <v>Basic</v>
      </c>
      <c r="H50" s="100"/>
    </row>
    <row r="51" spans="4:8" ht="15.75" hidden="1" x14ac:dyDescent="0.25">
      <c r="D51" s="100" t="s">
        <v>67</v>
      </c>
      <c r="E51" s="100"/>
      <c r="F51" s="100"/>
      <c r="G51" s="101">
        <f>SUM(G4:G6)/COUNT(G4:G6)</f>
        <v>0</v>
      </c>
      <c r="H51" s="142">
        <f>I4</f>
        <v>0</v>
      </c>
    </row>
    <row r="52" spans="4:8" ht="15.75" hidden="1" x14ac:dyDescent="0.25">
      <c r="D52" s="71" t="s">
        <v>58</v>
      </c>
      <c r="E52" s="71"/>
      <c r="F52" s="71"/>
      <c r="G52" s="101" t="str">
        <f>IF(G51&lt;=$O$10,"Basic", IF(AND(G51&gt;=P9,G51&lt;=P10),"Intermediate", "Advanced"))</f>
        <v>Basic</v>
      </c>
      <c r="H52" s="100"/>
    </row>
    <row r="53" spans="4:8" hidden="1" x14ac:dyDescent="0.25">
      <c r="D53" s="100" t="s">
        <v>68</v>
      </c>
      <c r="E53" s="100"/>
      <c r="F53" s="100"/>
      <c r="G53" s="102">
        <f>SUM(G7:G10)/COUNT(G7:G10)</f>
        <v>0</v>
      </c>
      <c r="H53" s="142">
        <f>I7</f>
        <v>0</v>
      </c>
    </row>
    <row r="54" spans="4:8" hidden="1" x14ac:dyDescent="0.25">
      <c r="D54" s="71" t="s">
        <v>58</v>
      </c>
      <c r="E54" s="71"/>
      <c r="F54" s="71"/>
      <c r="G54" s="102" t="str">
        <f>IF(G53&lt;=$O$10,"Basic", IF(AND(G53&gt;=P9,G53&lt;=P10),"Intermediate", "Advanced"))</f>
        <v>Basic</v>
      </c>
      <c r="H54" s="100"/>
    </row>
    <row r="55" spans="4:8" hidden="1" x14ac:dyDescent="0.25">
      <c r="D55" s="100" t="s">
        <v>159</v>
      </c>
      <c r="E55" s="100"/>
      <c r="F55" s="100"/>
      <c r="G55" s="102">
        <f>SUM(G11:G12)/COUNT(G11:G12)</f>
        <v>0</v>
      </c>
      <c r="H55" s="142">
        <f>I11</f>
        <v>0</v>
      </c>
    </row>
    <row r="56" spans="4:8" hidden="1" x14ac:dyDescent="0.25">
      <c r="D56" s="71" t="s">
        <v>58</v>
      </c>
      <c r="E56" s="71"/>
      <c r="F56" s="71"/>
      <c r="G56" s="102" t="str">
        <f>IF(G55&lt;=$O$10,"Basic", IF(AND(G55&gt;=P9,G55&lt;=P10),"Intermediate", "Advanced"))</f>
        <v>Basic</v>
      </c>
      <c r="H56" s="100"/>
    </row>
    <row r="57" spans="4:8" hidden="1" x14ac:dyDescent="0.25">
      <c r="D57" s="100" t="s">
        <v>161</v>
      </c>
      <c r="E57" s="100"/>
      <c r="F57" s="100"/>
      <c r="G57" s="102">
        <f>SUM(G13:G17)/COUNT(G13:G17)</f>
        <v>0</v>
      </c>
      <c r="H57" s="142">
        <f>I13</f>
        <v>0</v>
      </c>
    </row>
    <row r="58" spans="4:8" hidden="1" x14ac:dyDescent="0.25">
      <c r="D58" s="71" t="s">
        <v>58</v>
      </c>
      <c r="E58" s="71"/>
      <c r="F58" s="71"/>
      <c r="G58" s="102" t="str">
        <f>IF(G57&lt;=$O$10,"Basic", IF(AND(G57&gt;=P11,G57&lt;=P12),"Intermediate", "Advanced"))</f>
        <v>Basic</v>
      </c>
      <c r="H58" s="100"/>
    </row>
    <row r="59" spans="4:8" hidden="1" x14ac:dyDescent="0.25">
      <c r="D59" s="100" t="s">
        <v>167</v>
      </c>
      <c r="E59" s="100"/>
      <c r="F59" s="100"/>
      <c r="G59" s="102">
        <f>SUM(G18:G24)/COUNT(G18:G24)</f>
        <v>0</v>
      </c>
      <c r="H59" s="142">
        <f>I18</f>
        <v>0</v>
      </c>
    </row>
    <row r="60" spans="4:8" hidden="1" x14ac:dyDescent="0.25">
      <c r="D60" s="71" t="s">
        <v>58</v>
      </c>
      <c r="E60" s="71"/>
      <c r="F60" s="71"/>
      <c r="G60" s="102" t="str">
        <f>IF(G59&lt;=$O$10,"Basic", IF(AND(G59&gt;=P13,G59&lt;=P14),"Intermediate", "Advanced"))</f>
        <v>Basic</v>
      </c>
      <c r="H60" s="100"/>
    </row>
    <row r="61" spans="4:8" hidden="1" x14ac:dyDescent="0.25">
      <c r="D61" s="100" t="s">
        <v>174</v>
      </c>
      <c r="E61" s="100"/>
      <c r="F61" s="100"/>
      <c r="G61" s="102">
        <f>SUM(G25:G45)/COUNT(G25:G45)</f>
        <v>0</v>
      </c>
      <c r="H61" s="142">
        <f>I25</f>
        <v>0</v>
      </c>
    </row>
    <row r="62" spans="4:8" hidden="1" x14ac:dyDescent="0.25">
      <c r="D62" s="71" t="s">
        <v>58</v>
      </c>
      <c r="E62" s="71"/>
      <c r="F62" s="71"/>
      <c r="G62" s="102" t="str">
        <f>IF(G61&lt;=$O$10,"Basic", IF(AND(G61&gt;=P15,G61&lt;=P16),"Intermediate", "Advanced"))</f>
        <v>Basic</v>
      </c>
      <c r="H62" s="100"/>
    </row>
    <row r="63" spans="4:8" hidden="1" x14ac:dyDescent="0.25"/>
    <row r="64" spans="4:8" hidden="1" x14ac:dyDescent="0.25"/>
  </sheetData>
  <sheetProtection algorithmName="SHA-512" hashValue="naRvvE/xApzxcqkP6ZNQs43EGehCN8zCU3EuXR4fIPwu9b3cw8U62KdgM/rsTvh3YhjqHHsWv4jBJtrvTfufvQ==" saltValue="pDRlMn3jEsFRAGhHJRCrhA==" spinCount="100000" sheet="1" objects="1" scenarios="1" selectLockedCells="1"/>
  <mergeCells count="38">
    <mergeCell ref="B25:B45"/>
    <mergeCell ref="C25:C36"/>
    <mergeCell ref="E25:E45"/>
    <mergeCell ref="I25:I45"/>
    <mergeCell ref="C37:C40"/>
    <mergeCell ref="C41:C45"/>
    <mergeCell ref="B13:B17"/>
    <mergeCell ref="C13:C17"/>
    <mergeCell ref="E13:E17"/>
    <mergeCell ref="I13:I17"/>
    <mergeCell ref="B18:B24"/>
    <mergeCell ref="C18:C20"/>
    <mergeCell ref="E18:E24"/>
    <mergeCell ref="I18:I24"/>
    <mergeCell ref="C21:C24"/>
    <mergeCell ref="R7:S7"/>
    <mergeCell ref="B11:B12"/>
    <mergeCell ref="C11:C12"/>
    <mergeCell ref="E11:E12"/>
    <mergeCell ref="I11:I12"/>
    <mergeCell ref="M11:M12"/>
    <mergeCell ref="N11:N12"/>
    <mergeCell ref="B7:B10"/>
    <mergeCell ref="C7:C10"/>
    <mergeCell ref="E7:E10"/>
    <mergeCell ref="I7:I10"/>
    <mergeCell ref="N7:O7"/>
    <mergeCell ref="P7:Q7"/>
    <mergeCell ref="C2:D2"/>
    <mergeCell ref="I2:J2"/>
    <mergeCell ref="N3:S3"/>
    <mergeCell ref="B4:B6"/>
    <mergeCell ref="C4:C6"/>
    <mergeCell ref="E4:E6"/>
    <mergeCell ref="I4:I6"/>
    <mergeCell ref="N4:O4"/>
    <mergeCell ref="P4:Q4"/>
    <mergeCell ref="R4:S4"/>
  </mergeCells>
  <dataValidations count="1">
    <dataValidation type="whole" allowBlank="1" showInputMessage="1" showErrorMessage="1" promptTitle="What to enter?" prompt="This cell allow only whole numbers from 0 to 100. Based on the value Skill Index &amp; Skill Level will be computed." sqref="G4:G45">
      <formula1>0</formula1>
      <formula2>100</formula2>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Team Details</vt:lpstr>
      <vt:lpstr>Scorecard Summary</vt:lpstr>
      <vt:lpstr>Evaluation Rubrics</vt:lpstr>
      <vt:lpstr>Project Evaluation</vt:lpstr>
      <vt:lpstr>Intern #1 Score Card</vt:lpstr>
      <vt:lpstr>Intern #2 Score Card</vt:lpstr>
      <vt:lpstr>Intern #3 Score Card</vt:lpstr>
      <vt:lpstr>Intern #4 Score Card</vt:lpstr>
      <vt:lpstr>Intern #5 Score Card</vt:lpstr>
      <vt:lpstr>Intern #6 Score Card</vt:lpstr>
      <vt:lpstr>Observation Notes</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2017-07-03T08:44:04Z</dcterms:created>
  <dcterms:modified xsi:type="dcterms:W3CDTF">2019-06-19T04:29:57Z</dcterms:modified>
</cp:coreProperties>
</file>