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0" windowWidth="12600" windowHeight="6405" tabRatio="863" activeTab="6"/>
  </bookViews>
  <sheets>
    <sheet name="SUBJECT &amp; FACULTY WISE" sheetId="22" r:id="rId1"/>
    <sheet name="VCE 4-1 CSE-A" sheetId="19" r:id="rId2"/>
    <sheet name="VCE 4-1 CSE Ready Copy" sheetId="18" r:id="rId3"/>
    <sheet name="Sheet1" sheetId="23" r:id="rId4"/>
    <sheet name="Sheet2" sheetId="24" r:id="rId5"/>
    <sheet name="VCE 4-1 A FAILURES" sheetId="25" r:id="rId6"/>
    <sheet name="VCE 4-1 B FAILURES" sheetId="26" r:id="rId7"/>
  </sheets>
  <definedNames>
    <definedName name="_xlnm._FilterDatabase" localSheetId="1" hidden="1">'VCE 4-1 CSE-A'!$B$6:$R$6</definedName>
    <definedName name="_xlnm.Print_Area" localSheetId="0">'SUBJECT &amp; FACULTY WISE'!$B$1:$X$56</definedName>
    <definedName name="_xlnm.Print_Area" localSheetId="2">'VCE 4-1 CSE Ready Copy'!$U$1:$AH$87</definedName>
    <definedName name="_xlnm.Print_Area" localSheetId="1">'VCE 4-1 CSE-A'!$W$1:$AJ$52</definedName>
  </definedNames>
  <calcPr calcId="124519"/>
</workbook>
</file>

<file path=xl/calcChain.xml><?xml version="1.0" encoding="utf-8"?>
<calcChain xmlns="http://schemas.openxmlformats.org/spreadsheetml/2006/main">
  <c r="AG15" i="24"/>
  <c r="AF15"/>
  <c r="AE15"/>
  <c r="AD15"/>
  <c r="AC15"/>
  <c r="AB15"/>
  <c r="AA15"/>
  <c r="Z15"/>
  <c r="Y15"/>
  <c r="AG14"/>
  <c r="AF14"/>
  <c r="AE14"/>
  <c r="AD14"/>
  <c r="AC14"/>
  <c r="AB14"/>
  <c r="AA14"/>
  <c r="Z14"/>
  <c r="Y14"/>
  <c r="AG13"/>
  <c r="AF13"/>
  <c r="AE13"/>
  <c r="AD13"/>
  <c r="AC13"/>
  <c r="AB13"/>
  <c r="AA13"/>
  <c r="Z13"/>
  <c r="Y13"/>
  <c r="AG12"/>
  <c r="AF12"/>
  <c r="AE12"/>
  <c r="AD12"/>
  <c r="AC12"/>
  <c r="AB12"/>
  <c r="AA12"/>
  <c r="Z12"/>
  <c r="Y12"/>
  <c r="AG11"/>
  <c r="AF11"/>
  <c r="AE11"/>
  <c r="AD11"/>
  <c r="AC11"/>
  <c r="AB11"/>
  <c r="AA11"/>
  <c r="Z11"/>
  <c r="Y11"/>
  <c r="AG10"/>
  <c r="AF10"/>
  <c r="AE10"/>
  <c r="AD10"/>
  <c r="AC10"/>
  <c r="AB10"/>
  <c r="AA10"/>
  <c r="Z10"/>
  <c r="Y10"/>
  <c r="AG9"/>
  <c r="AF9"/>
  <c r="AE9"/>
  <c r="AD9"/>
  <c r="AC9"/>
  <c r="AB9"/>
  <c r="AA9"/>
  <c r="Z9"/>
  <c r="Y9"/>
  <c r="AG8"/>
  <c r="AF8"/>
  <c r="AE8"/>
  <c r="AD8"/>
  <c r="AC8"/>
  <c r="AB8"/>
  <c r="AA8"/>
  <c r="Z8"/>
  <c r="Y8"/>
  <c r="AG7"/>
  <c r="AF7"/>
  <c r="AE7"/>
  <c r="AD7"/>
  <c r="AC7"/>
  <c r="AB7"/>
  <c r="AA7"/>
  <c r="Z7"/>
  <c r="Y7"/>
  <c r="AG15" i="23"/>
  <c r="AF15"/>
  <c r="AE15"/>
  <c r="AD15"/>
  <c r="AC15"/>
  <c r="AB15"/>
  <c r="AA15"/>
  <c r="Z15"/>
  <c r="Y15"/>
  <c r="AG14"/>
  <c r="AF14"/>
  <c r="AE14"/>
  <c r="AD14"/>
  <c r="AC14"/>
  <c r="AB14"/>
  <c r="AA14"/>
  <c r="Z14"/>
  <c r="Y14"/>
  <c r="AG13"/>
  <c r="AF13"/>
  <c r="AE13"/>
  <c r="AD13"/>
  <c r="AC13"/>
  <c r="AB13"/>
  <c r="AA13"/>
  <c r="Z13"/>
  <c r="Y13"/>
  <c r="AG12"/>
  <c r="AF12"/>
  <c r="AE12"/>
  <c r="AD12"/>
  <c r="AC12"/>
  <c r="AB12"/>
  <c r="AA12"/>
  <c r="Z12"/>
  <c r="Y12"/>
  <c r="AG11"/>
  <c r="AF11"/>
  <c r="AE11"/>
  <c r="AD11"/>
  <c r="AC11"/>
  <c r="AB11"/>
  <c r="AA11"/>
  <c r="Z11"/>
  <c r="Y11"/>
  <c r="AG10"/>
  <c r="AF10"/>
  <c r="AE10"/>
  <c r="AD10"/>
  <c r="AC10"/>
  <c r="AB10"/>
  <c r="AA10"/>
  <c r="Z10"/>
  <c r="Y10"/>
  <c r="AG9"/>
  <c r="AF9"/>
  <c r="AE9"/>
  <c r="AD9"/>
  <c r="AC9"/>
  <c r="AB9"/>
  <c r="AA9"/>
  <c r="Z9"/>
  <c r="Y9"/>
  <c r="AG8"/>
  <c r="AF8"/>
  <c r="AE8"/>
  <c r="AD8"/>
  <c r="AC8"/>
  <c r="AB8"/>
  <c r="AA8"/>
  <c r="Z8"/>
  <c r="Y8"/>
  <c r="AG7"/>
  <c r="AF7"/>
  <c r="AE7"/>
  <c r="AD7"/>
  <c r="AC7"/>
  <c r="AB7"/>
  <c r="AA7"/>
  <c r="Z7"/>
  <c r="Y7"/>
  <c r="K6" i="22"/>
  <c r="T32" s="1"/>
  <c r="B7"/>
  <c r="AG14" i="19"/>
  <c r="AF15"/>
  <c r="L28" i="22" s="1"/>
  <c r="V55" s="1"/>
  <c r="AF14" i="19"/>
  <c r="L27" i="22" s="1"/>
  <c r="V54" s="1"/>
  <c r="AF13" i="19"/>
  <c r="L26" i="22" s="1"/>
  <c r="V53" s="1"/>
  <c r="AF12" i="19"/>
  <c r="L25" i="22" s="1"/>
  <c r="V52" s="1"/>
  <c r="AF11" i="19"/>
  <c r="L24" i="22" s="1"/>
  <c r="V51" s="1"/>
  <c r="AF10" i="19"/>
  <c r="L23" i="22" s="1"/>
  <c r="V50" s="1"/>
  <c r="AF9" i="19"/>
  <c r="L22" i="22" s="1"/>
  <c r="V49" s="1"/>
  <c r="AF8" i="19"/>
  <c r="L21" i="22" s="1"/>
  <c r="V48" s="1"/>
  <c r="AF7" i="19"/>
  <c r="AD14"/>
  <c r="I27" i="22" s="1"/>
  <c r="V28" s="1"/>
  <c r="AD13" i="19"/>
  <c r="I26" i="22" s="1"/>
  <c r="V27" s="1"/>
  <c r="AD12" i="19"/>
  <c r="I25" i="22" s="1"/>
  <c r="V26" s="1"/>
  <c r="AD11" i="19"/>
  <c r="I24" i="22" s="1"/>
  <c r="V25" s="1"/>
  <c r="AD10" i="19"/>
  <c r="I23" i="22" s="1"/>
  <c r="V24" s="1"/>
  <c r="AD9" i="19"/>
  <c r="I22" i="22" s="1"/>
  <c r="V23" s="1"/>
  <c r="AD8" i="19"/>
  <c r="AD7"/>
  <c r="AD15"/>
  <c r="I28" i="22" s="1"/>
  <c r="V29" s="1"/>
  <c r="AC15" i="19"/>
  <c r="H28" i="22" s="1"/>
  <c r="V16" s="1"/>
  <c r="AC14" i="19"/>
  <c r="AC13"/>
  <c r="AC12"/>
  <c r="H25" i="22" s="1"/>
  <c r="V13" s="1"/>
  <c r="AC11" i="19"/>
  <c r="H24" i="22" s="1"/>
  <c r="V12" s="1"/>
  <c r="AC10" i="19"/>
  <c r="H23" i="22" s="1"/>
  <c r="V11" s="1"/>
  <c r="AC9" i="19"/>
  <c r="H22" i="22" s="1"/>
  <c r="V10" s="1"/>
  <c r="AC8" i="19"/>
  <c r="H21" i="22" s="1"/>
  <c r="V9" s="1"/>
  <c r="AC7" i="19"/>
  <c r="H20" i="22" s="1"/>
  <c r="V8" s="1"/>
  <c r="AB15" i="19"/>
  <c r="G28" i="22" s="1"/>
  <c r="P55" s="1"/>
  <c r="AB14" i="19"/>
  <c r="AB13"/>
  <c r="G26" i="22" s="1"/>
  <c r="P53" s="1"/>
  <c r="AB12" i="19"/>
  <c r="G25" i="22" s="1"/>
  <c r="P52" s="1"/>
  <c r="AB11" i="19"/>
  <c r="G24" i="22" s="1"/>
  <c r="P51" s="1"/>
  <c r="AB10" i="19"/>
  <c r="G23" i="22" s="1"/>
  <c r="P50" s="1"/>
  <c r="AB9" i="19"/>
  <c r="G22" i="22" s="1"/>
  <c r="P49" s="1"/>
  <c r="AB8" i="19"/>
  <c r="G21" i="22" s="1"/>
  <c r="P48" s="1"/>
  <c r="AB7" i="19"/>
  <c r="G20" i="22" s="1"/>
  <c r="P47" s="1"/>
  <c r="AA15" i="19"/>
  <c r="F28" i="22" s="1"/>
  <c r="P42" s="1"/>
  <c r="AA14" i="19"/>
  <c r="F27" i="22" s="1"/>
  <c r="P41" s="1"/>
  <c r="AA13" i="19"/>
  <c r="F26" i="22" s="1"/>
  <c r="P40" s="1"/>
  <c r="AA12" i="19"/>
  <c r="F25" i="22" s="1"/>
  <c r="P39" s="1"/>
  <c r="AA11" i="19"/>
  <c r="F24" i="22" s="1"/>
  <c r="P38" s="1"/>
  <c r="AA10" i="19"/>
  <c r="F23" i="22" s="1"/>
  <c r="P37" s="1"/>
  <c r="AA9" i="19"/>
  <c r="F22" i="22" s="1"/>
  <c r="P36" s="1"/>
  <c r="AA8" i="19"/>
  <c r="F21" i="22" s="1"/>
  <c r="P35" s="1"/>
  <c r="AA7" i="19"/>
  <c r="Z15"/>
  <c r="E28" i="22" s="1"/>
  <c r="P29" s="1"/>
  <c r="Z14" i="19"/>
  <c r="E27" i="22" s="1"/>
  <c r="P28" s="1"/>
  <c r="Z13" i="19"/>
  <c r="E26" i="22" s="1"/>
  <c r="P27" s="1"/>
  <c r="Z12" i="19"/>
  <c r="E25" i="22" s="1"/>
  <c r="P26" s="1"/>
  <c r="Z11" i="19"/>
  <c r="E24" i="22" s="1"/>
  <c r="P25" s="1"/>
  <c r="Z10" i="19"/>
  <c r="E23" i="22" s="1"/>
  <c r="P24" s="1"/>
  <c r="Z9" i="19"/>
  <c r="E22" i="22" s="1"/>
  <c r="P23" s="1"/>
  <c r="Z8" i="19"/>
  <c r="E21" i="22" s="1"/>
  <c r="P22" s="1"/>
  <c r="Z7" i="19"/>
  <c r="E20" i="22" s="1"/>
  <c r="P21" s="1"/>
  <c r="Y15" i="19"/>
  <c r="D28" i="22" s="1"/>
  <c r="P16" s="1"/>
  <c r="Y14" i="19"/>
  <c r="D27" i="22" s="1"/>
  <c r="P15" s="1"/>
  <c r="Y13" i="19"/>
  <c r="Y12"/>
  <c r="D25" i="22" s="1"/>
  <c r="P13" s="1"/>
  <c r="Y11" i="19"/>
  <c r="D24" i="22" s="1"/>
  <c r="P12" s="1"/>
  <c r="Y10" i="19"/>
  <c r="D23" i="22" s="1"/>
  <c r="P11" s="1"/>
  <c r="Y9" i="19"/>
  <c r="D22" i="22" s="1"/>
  <c r="P10" s="1"/>
  <c r="Y8" i="19"/>
  <c r="D21" i="22" s="1"/>
  <c r="P9" s="1"/>
  <c r="Y7" i="19"/>
  <c r="D20" i="22" s="1"/>
  <c r="P8" s="1"/>
  <c r="AE15" i="19"/>
  <c r="K28" i="22" s="1"/>
  <c r="V42" s="1"/>
  <c r="AE14" i="19"/>
  <c r="K27" i="22" s="1"/>
  <c r="V41" s="1"/>
  <c r="AE13" i="19"/>
  <c r="K26" i="22" s="1"/>
  <c r="V40" s="1"/>
  <c r="AE12" i="19"/>
  <c r="K25" i="22" s="1"/>
  <c r="V39" s="1"/>
  <c r="AE11" i="19"/>
  <c r="K24" i="22" s="1"/>
  <c r="V38" s="1"/>
  <c r="AE10" i="19"/>
  <c r="K23" i="22" s="1"/>
  <c r="V37" s="1"/>
  <c r="AE9" i="19"/>
  <c r="K22" i="22" s="1"/>
  <c r="V36" s="1"/>
  <c r="AE8" i="19"/>
  <c r="K21" i="22" s="1"/>
  <c r="V35" s="1"/>
  <c r="AE7" i="19"/>
  <c r="K20" i="22" s="1"/>
  <c r="V34" s="1"/>
  <c r="AG15" i="19"/>
  <c r="AG13"/>
  <c r="AG12"/>
  <c r="AG11"/>
  <c r="AG10"/>
  <c r="AG9"/>
  <c r="AG8"/>
  <c r="AG7"/>
  <c r="W7" i="18"/>
  <c r="X7"/>
  <c r="Y7"/>
  <c r="Z7"/>
  <c r="AA7"/>
  <c r="AB7"/>
  <c r="AC7"/>
  <c r="AD7"/>
  <c r="W8"/>
  <c r="X8"/>
  <c r="Y8"/>
  <c r="Z8"/>
  <c r="AA8"/>
  <c r="AB8"/>
  <c r="AC8"/>
  <c r="AD8"/>
  <c r="AL11"/>
  <c r="W9"/>
  <c r="X9"/>
  <c r="Y9"/>
  <c r="Z9"/>
  <c r="AA9"/>
  <c r="AB9"/>
  <c r="AC9"/>
  <c r="AD9"/>
  <c r="AL12"/>
  <c r="W10"/>
  <c r="D10" i="22"/>
  <c r="O11" s="1"/>
  <c r="X10" i="18"/>
  <c r="Y10"/>
  <c r="F10" i="22"/>
  <c r="O37" s="1"/>
  <c r="Z10" i="18"/>
  <c r="G10" i="22"/>
  <c r="O50" s="1"/>
  <c r="AA10" i="18"/>
  <c r="H10" i="22"/>
  <c r="U11" s="1"/>
  <c r="AB10" i="18"/>
  <c r="AC10"/>
  <c r="K10" i="22"/>
  <c r="U37" s="1"/>
  <c r="AD10" i="18"/>
  <c r="L10" i="22"/>
  <c r="U50" s="1"/>
  <c r="AL13" i="18"/>
  <c r="W11"/>
  <c r="X11"/>
  <c r="E11" i="22"/>
  <c r="O25" s="1"/>
  <c r="Y11" i="18"/>
  <c r="Z11"/>
  <c r="G11" i="22"/>
  <c r="O51" s="1"/>
  <c r="AA11" i="18"/>
  <c r="AB11"/>
  <c r="I11" i="22"/>
  <c r="U25" s="1"/>
  <c r="AC11" i="18"/>
  <c r="AD11"/>
  <c r="AL14"/>
  <c r="W12"/>
  <c r="D12" i="22"/>
  <c r="O13" s="1"/>
  <c r="X12" i="18"/>
  <c r="Y12"/>
  <c r="F12" i="22"/>
  <c r="O39" s="1"/>
  <c r="Z12" i="18"/>
  <c r="AA12"/>
  <c r="H12" i="22"/>
  <c r="U13" s="1"/>
  <c r="AB12" i="18"/>
  <c r="AC12"/>
  <c r="K12" i="22"/>
  <c r="U39" s="1"/>
  <c r="AD12" i="18"/>
  <c r="L12" i="22"/>
  <c r="U52" s="1"/>
  <c r="AL15" i="18"/>
  <c r="W13"/>
  <c r="D13" i="22"/>
  <c r="O14" s="1"/>
  <c r="X13" i="18"/>
  <c r="E13" i="22"/>
  <c r="O27" s="1"/>
  <c r="Y13" i="18"/>
  <c r="F13" i="22"/>
  <c r="O40" s="1"/>
  <c r="Z13" i="18"/>
  <c r="G13" i="22"/>
  <c r="O53" s="1"/>
  <c r="AA13" i="18"/>
  <c r="H13" i="22"/>
  <c r="U14" s="1"/>
  <c r="AB13" i="18"/>
  <c r="I13" i="22"/>
  <c r="U27" s="1"/>
  <c r="AC13" i="18"/>
  <c r="K13" i="22"/>
  <c r="U40" s="1"/>
  <c r="AD13" i="18"/>
  <c r="L13" i="22"/>
  <c r="U53" s="1"/>
  <c r="W14" i="18"/>
  <c r="D14" i="22"/>
  <c r="O15" s="1"/>
  <c r="X14" i="18"/>
  <c r="E14" i="22"/>
  <c r="O28" s="1"/>
  <c r="Y14" i="18"/>
  <c r="F14" i="22"/>
  <c r="O41" s="1"/>
  <c r="Z14" i="18"/>
  <c r="G14" i="22"/>
  <c r="O54" s="1"/>
  <c r="AA14" i="18"/>
  <c r="H14" i="22"/>
  <c r="U15" s="1"/>
  <c r="AB14" i="18"/>
  <c r="I14" i="22"/>
  <c r="U28" s="1"/>
  <c r="AC14" i="18"/>
  <c r="K14" i="22"/>
  <c r="U41" s="1"/>
  <c r="AD14" i="18"/>
  <c r="L14" i="22"/>
  <c r="U54" s="1"/>
  <c r="W15" i="18"/>
  <c r="D15" i="22"/>
  <c r="O16" s="1"/>
  <c r="X15" i="18"/>
  <c r="E15" i="22"/>
  <c r="O29" s="1"/>
  <c r="Y15" i="18"/>
  <c r="F15" i="22"/>
  <c r="O42" s="1"/>
  <c r="Z15" i="18"/>
  <c r="G15" i="22"/>
  <c r="O55" s="1"/>
  <c r="AA15" i="18"/>
  <c r="H15" i="22"/>
  <c r="U16" s="1"/>
  <c r="AB15" i="18"/>
  <c r="I15" i="22"/>
  <c r="U29" s="1"/>
  <c r="AC15" i="18"/>
  <c r="K15" i="22"/>
  <c r="U42" s="1"/>
  <c r="AD15" i="18"/>
  <c r="L15" i="22"/>
  <c r="U55" s="1"/>
  <c r="L11"/>
  <c r="U51" s="1"/>
  <c r="L9"/>
  <c r="U49" s="1"/>
  <c r="L8"/>
  <c r="U48" s="1"/>
  <c r="L54"/>
  <c r="K54"/>
  <c r="X42" s="1"/>
  <c r="I54"/>
  <c r="X29" s="1"/>
  <c r="G54"/>
  <c r="R55" s="1"/>
  <c r="F54"/>
  <c r="R42" s="1"/>
  <c r="E54"/>
  <c r="R29" s="1"/>
  <c r="I53"/>
  <c r="X28" s="1"/>
  <c r="G53"/>
  <c r="R54" s="1"/>
  <c r="F53"/>
  <c r="R41" s="1"/>
  <c r="E53"/>
  <c r="R28" s="1"/>
  <c r="L52"/>
  <c r="K52"/>
  <c r="X53" s="1"/>
  <c r="I52"/>
  <c r="X27" s="1"/>
  <c r="G52"/>
  <c r="R53" s="1"/>
  <c r="F52"/>
  <c r="R40" s="1"/>
  <c r="E52"/>
  <c r="R27" s="1"/>
  <c r="D52"/>
  <c r="R14" s="1"/>
  <c r="L51"/>
  <c r="K51"/>
  <c r="X52" s="1"/>
  <c r="I51"/>
  <c r="X26" s="1"/>
  <c r="H51"/>
  <c r="X13" s="1"/>
  <c r="G51"/>
  <c r="R52" s="1"/>
  <c r="F51"/>
  <c r="R39" s="1"/>
  <c r="E51"/>
  <c r="R26" s="1"/>
  <c r="D51"/>
  <c r="R13" s="1"/>
  <c r="L50"/>
  <c r="K50"/>
  <c r="X38" s="1"/>
  <c r="I50"/>
  <c r="X25" s="1"/>
  <c r="G50"/>
  <c r="R51" s="1"/>
  <c r="F50"/>
  <c r="R38" s="1"/>
  <c r="E50"/>
  <c r="R25" s="1"/>
  <c r="D50"/>
  <c r="R12" s="1"/>
  <c r="L49"/>
  <c r="K49"/>
  <c r="X50" s="1"/>
  <c r="I49"/>
  <c r="X24" s="1"/>
  <c r="H49"/>
  <c r="X11" s="1"/>
  <c r="G49"/>
  <c r="R50" s="1"/>
  <c r="F49"/>
  <c r="R37" s="1"/>
  <c r="E49"/>
  <c r="R24" s="1"/>
  <c r="D49"/>
  <c r="R11" s="1"/>
  <c r="L48"/>
  <c r="K48"/>
  <c r="X49" s="1"/>
  <c r="I48"/>
  <c r="X23" s="1"/>
  <c r="H48"/>
  <c r="X10" s="1"/>
  <c r="G48"/>
  <c r="R49" s="1"/>
  <c r="F48"/>
  <c r="R36" s="1"/>
  <c r="E48"/>
  <c r="R23" s="1"/>
  <c r="L47"/>
  <c r="K47"/>
  <c r="X48" s="1"/>
  <c r="I47"/>
  <c r="X22" s="1"/>
  <c r="H47"/>
  <c r="X9" s="1"/>
  <c r="G47"/>
  <c r="R48" s="1"/>
  <c r="F47"/>
  <c r="R35" s="1"/>
  <c r="E47"/>
  <c r="R22" s="1"/>
  <c r="D47"/>
  <c r="R9" s="1"/>
  <c r="L46"/>
  <c r="K46"/>
  <c r="X34" s="1"/>
  <c r="I46"/>
  <c r="X21" s="1"/>
  <c r="H46"/>
  <c r="X8" s="1"/>
  <c r="G46"/>
  <c r="R47" s="1"/>
  <c r="F46"/>
  <c r="R34" s="1"/>
  <c r="E46"/>
  <c r="R21" s="1"/>
  <c r="D46"/>
  <c r="R8" s="1"/>
  <c r="K41"/>
  <c r="W42" s="1"/>
  <c r="H41"/>
  <c r="W16" s="1"/>
  <c r="G41"/>
  <c r="Q55" s="1"/>
  <c r="F41"/>
  <c r="Q42" s="1"/>
  <c r="E41"/>
  <c r="Q29" s="1"/>
  <c r="D41"/>
  <c r="Q16" s="1"/>
  <c r="L40"/>
  <c r="W54" s="1"/>
  <c r="I40"/>
  <c r="W28" s="1"/>
  <c r="H40"/>
  <c r="W15" s="1"/>
  <c r="G40"/>
  <c r="Q54" s="1"/>
  <c r="E40"/>
  <c r="Q28" s="1"/>
  <c r="D40"/>
  <c r="Q15" s="1"/>
  <c r="L39"/>
  <c r="W53" s="1"/>
  <c r="K39"/>
  <c r="W40" s="1"/>
  <c r="I39"/>
  <c r="W27" s="1"/>
  <c r="H39"/>
  <c r="W14" s="1"/>
  <c r="G39"/>
  <c r="Q53" s="1"/>
  <c r="F39"/>
  <c r="Q40" s="1"/>
  <c r="E39"/>
  <c r="Q27" s="1"/>
  <c r="D39"/>
  <c r="Q14" s="1"/>
  <c r="L38"/>
  <c r="W52" s="1"/>
  <c r="K38"/>
  <c r="W39" s="1"/>
  <c r="I38"/>
  <c r="W26" s="1"/>
  <c r="H38"/>
  <c r="W13" s="1"/>
  <c r="G38"/>
  <c r="Q52" s="1"/>
  <c r="F38"/>
  <c r="Q39" s="1"/>
  <c r="E38"/>
  <c r="Q26" s="1"/>
  <c r="D38"/>
  <c r="Q13" s="1"/>
  <c r="L37"/>
  <c r="W51" s="1"/>
  <c r="K37"/>
  <c r="W38" s="1"/>
  <c r="I37"/>
  <c r="W25" s="1"/>
  <c r="H37"/>
  <c r="W12" s="1"/>
  <c r="F37"/>
  <c r="Q38" s="1"/>
  <c r="E37"/>
  <c r="Q25" s="1"/>
  <c r="D37"/>
  <c r="Q12" s="1"/>
  <c r="L36"/>
  <c r="W50" s="1"/>
  <c r="K36"/>
  <c r="W37" s="1"/>
  <c r="I36"/>
  <c r="W24" s="1"/>
  <c r="H36"/>
  <c r="W11" s="1"/>
  <c r="G36"/>
  <c r="Q50" s="1"/>
  <c r="F36"/>
  <c r="Q37" s="1"/>
  <c r="E36"/>
  <c r="Q24" s="1"/>
  <c r="D36"/>
  <c r="Q11" s="1"/>
  <c r="K35"/>
  <c r="W36" s="1"/>
  <c r="I35"/>
  <c r="W23" s="1"/>
  <c r="H35"/>
  <c r="W10" s="1"/>
  <c r="G35"/>
  <c r="Q49" s="1"/>
  <c r="F35"/>
  <c r="Q36" s="1"/>
  <c r="E35"/>
  <c r="Q23" s="1"/>
  <c r="D35"/>
  <c r="Q10" s="1"/>
  <c r="L34"/>
  <c r="W48" s="1"/>
  <c r="K34"/>
  <c r="W35" s="1"/>
  <c r="I34"/>
  <c r="W22" s="1"/>
  <c r="H34"/>
  <c r="W9" s="1"/>
  <c r="G34"/>
  <c r="Q48" s="1"/>
  <c r="F34"/>
  <c r="Q35" s="1"/>
  <c r="E34"/>
  <c r="Q22" s="1"/>
  <c r="D34"/>
  <c r="Q9" s="1"/>
  <c r="K33"/>
  <c r="W34" s="1"/>
  <c r="G33"/>
  <c r="Q47" s="1"/>
  <c r="F33"/>
  <c r="Q34" s="1"/>
  <c r="D33"/>
  <c r="Q8" s="1"/>
  <c r="G27"/>
  <c r="P54" s="1"/>
  <c r="H26"/>
  <c r="V14" s="1"/>
  <c r="D26"/>
  <c r="P14" s="1"/>
  <c r="I21"/>
  <c r="V22" s="1"/>
  <c r="C55"/>
  <c r="H54"/>
  <c r="X16" s="1"/>
  <c r="D54"/>
  <c r="R16" s="1"/>
  <c r="C54"/>
  <c r="C53"/>
  <c r="H52"/>
  <c r="X14" s="1"/>
  <c r="C52"/>
  <c r="C51"/>
  <c r="H50"/>
  <c r="X12" s="1"/>
  <c r="C50"/>
  <c r="C49"/>
  <c r="D48"/>
  <c r="R10" s="1"/>
  <c r="C48"/>
  <c r="C47"/>
  <c r="R46"/>
  <c r="Q46"/>
  <c r="P46"/>
  <c r="C46"/>
  <c r="B46"/>
  <c r="L45"/>
  <c r="K45"/>
  <c r="I45"/>
  <c r="H45"/>
  <c r="G45"/>
  <c r="F45"/>
  <c r="E45"/>
  <c r="D45"/>
  <c r="C45"/>
  <c r="B45"/>
  <c r="C42"/>
  <c r="L41"/>
  <c r="W55" s="1"/>
  <c r="I41"/>
  <c r="W29" s="1"/>
  <c r="C41"/>
  <c r="C40"/>
  <c r="C39"/>
  <c r="C38"/>
  <c r="G37"/>
  <c r="Q51" s="1"/>
  <c r="C37"/>
  <c r="C36"/>
  <c r="L35"/>
  <c r="W49" s="1"/>
  <c r="C35"/>
  <c r="C34"/>
  <c r="R33"/>
  <c r="Q33"/>
  <c r="P33"/>
  <c r="H33"/>
  <c r="W8" s="1"/>
  <c r="C33"/>
  <c r="B33"/>
  <c r="L32"/>
  <c r="K32"/>
  <c r="I32"/>
  <c r="H32"/>
  <c r="G32"/>
  <c r="F32"/>
  <c r="E32"/>
  <c r="D32"/>
  <c r="C32"/>
  <c r="B32"/>
  <c r="C29"/>
  <c r="C28"/>
  <c r="C27"/>
  <c r="C26"/>
  <c r="C25"/>
  <c r="C24"/>
  <c r="C23"/>
  <c r="C22"/>
  <c r="C21"/>
  <c r="X20"/>
  <c r="W20"/>
  <c r="V20"/>
  <c r="R20"/>
  <c r="Q20"/>
  <c r="P20"/>
  <c r="C20"/>
  <c r="B20"/>
  <c r="L19"/>
  <c r="K19"/>
  <c r="I19"/>
  <c r="H19"/>
  <c r="G19"/>
  <c r="F19"/>
  <c r="E19"/>
  <c r="D19"/>
  <c r="C19"/>
  <c r="B19"/>
  <c r="C16"/>
  <c r="T17" s="1"/>
  <c r="C15"/>
  <c r="T55" s="1"/>
  <c r="C14"/>
  <c r="T28" s="1"/>
  <c r="C13"/>
  <c r="N14" s="1"/>
  <c r="I12"/>
  <c r="U26" s="1"/>
  <c r="G12"/>
  <c r="O52" s="1"/>
  <c r="E12"/>
  <c r="O26" s="1"/>
  <c r="C12"/>
  <c r="N52" s="1"/>
  <c r="K11"/>
  <c r="U38" s="1"/>
  <c r="H11"/>
  <c r="U12" s="1"/>
  <c r="F11"/>
  <c r="O38" s="1"/>
  <c r="D11"/>
  <c r="O12" s="1"/>
  <c r="C11"/>
  <c r="N38" s="1"/>
  <c r="I10"/>
  <c r="U24" s="1"/>
  <c r="E10"/>
  <c r="O24" s="1"/>
  <c r="C10"/>
  <c r="N50" s="1"/>
  <c r="K9"/>
  <c r="U36" s="1"/>
  <c r="I9"/>
  <c r="U23" s="1"/>
  <c r="H9"/>
  <c r="U10" s="1"/>
  <c r="G9"/>
  <c r="O49" s="1"/>
  <c r="F9"/>
  <c r="O36" s="1"/>
  <c r="E9"/>
  <c r="O23" s="1"/>
  <c r="D9"/>
  <c r="O10" s="1"/>
  <c r="C9"/>
  <c r="T49" s="1"/>
  <c r="K8"/>
  <c r="U35" s="1"/>
  <c r="I8"/>
  <c r="U22" s="1"/>
  <c r="H8"/>
  <c r="U9" s="1"/>
  <c r="G8"/>
  <c r="O48" s="1"/>
  <c r="F8"/>
  <c r="O35" s="1"/>
  <c r="E8"/>
  <c r="O22" s="1"/>
  <c r="D8"/>
  <c r="O9" s="1"/>
  <c r="C8"/>
  <c r="N48" s="1"/>
  <c r="X7"/>
  <c r="W7"/>
  <c r="V7"/>
  <c r="R7"/>
  <c r="Q7"/>
  <c r="P7"/>
  <c r="L7"/>
  <c r="U47" s="1"/>
  <c r="K7"/>
  <c r="U34" s="1"/>
  <c r="I7"/>
  <c r="U21" s="1"/>
  <c r="H7"/>
  <c r="U8" s="1"/>
  <c r="G7"/>
  <c r="O47" s="1"/>
  <c r="F7"/>
  <c r="O34" s="1"/>
  <c r="E7"/>
  <c r="O21" s="1"/>
  <c r="D7"/>
  <c r="O8" s="1"/>
  <c r="C7"/>
  <c r="T47" s="1"/>
  <c r="L6"/>
  <c r="T45" s="1"/>
  <c r="T19"/>
  <c r="T6"/>
  <c r="N45"/>
  <c r="N32"/>
  <c r="N19"/>
  <c r="N6"/>
  <c r="C6"/>
  <c r="B6"/>
  <c r="B55"/>
  <c r="B47"/>
  <c r="B48"/>
  <c r="B49"/>
  <c r="B50"/>
  <c r="B51"/>
  <c r="B52"/>
  <c r="B53"/>
  <c r="B54"/>
  <c r="B34"/>
  <c r="B35"/>
  <c r="B36"/>
  <c r="B37"/>
  <c r="B38"/>
  <c r="B39"/>
  <c r="B40"/>
  <c r="B41"/>
  <c r="B42"/>
  <c r="B29"/>
  <c r="B21"/>
  <c r="B22"/>
  <c r="B23"/>
  <c r="B24"/>
  <c r="B25"/>
  <c r="B26"/>
  <c r="B27"/>
  <c r="B28"/>
  <c r="B8"/>
  <c r="B9"/>
  <c r="B10"/>
  <c r="B11"/>
  <c r="B12"/>
  <c r="B13"/>
  <c r="B14"/>
  <c r="B15"/>
  <c r="B16"/>
  <c r="AN11" i="19"/>
  <c r="AN12"/>
  <c r="AN13"/>
  <c r="AN14"/>
  <c r="AN15"/>
  <c r="N29" i="22"/>
  <c r="T27"/>
  <c r="N40"/>
  <c r="T40"/>
  <c r="Y16" i="18"/>
  <c r="F16" i="22"/>
  <c r="O43" s="1"/>
  <c r="N42"/>
  <c r="T26"/>
  <c r="AC16" i="18"/>
  <c r="K16" i="22"/>
  <c r="U43" s="1"/>
  <c r="AA16" i="18"/>
  <c r="H16" i="22"/>
  <c r="U17" s="1"/>
  <c r="N10"/>
  <c r="W16" i="18"/>
  <c r="D16" i="22"/>
  <c r="O17" s="1"/>
  <c r="AB16" i="18"/>
  <c r="I16" i="22"/>
  <c r="U30" s="1"/>
  <c r="X16" i="18"/>
  <c r="E16" i="22"/>
  <c r="O30" s="1"/>
  <c r="AD16" i="18"/>
  <c r="L16" i="22"/>
  <c r="U56" s="1"/>
  <c r="Z16" i="18"/>
  <c r="G16" i="22"/>
  <c r="O56" s="1"/>
  <c r="L53"/>
  <c r="L42"/>
  <c r="W56" s="1"/>
  <c r="L33"/>
  <c r="W47" s="1"/>
  <c r="G42"/>
  <c r="Q56" s="1"/>
  <c r="F42"/>
  <c r="Q43" s="1"/>
  <c r="F40"/>
  <c r="Q41" s="1"/>
  <c r="K42"/>
  <c r="W43" s="1"/>
  <c r="I33"/>
  <c r="W21" s="1"/>
  <c r="K53"/>
  <c r="X41" s="1"/>
  <c r="K55"/>
  <c r="X43" s="1"/>
  <c r="X35"/>
  <c r="X47"/>
  <c r="G55"/>
  <c r="R56" s="1"/>
  <c r="D53"/>
  <c r="R15" s="1"/>
  <c r="H53"/>
  <c r="X15" s="1"/>
  <c r="I42"/>
  <c r="W30" s="1"/>
  <c r="E42"/>
  <c r="Q30" s="1"/>
  <c r="K40"/>
  <c r="W41" s="1"/>
  <c r="E33"/>
  <c r="Q21" s="1"/>
  <c r="I55"/>
  <c r="X30" s="1"/>
  <c r="H55"/>
  <c r="X17" s="1"/>
  <c r="D55"/>
  <c r="R17" s="1"/>
  <c r="F55"/>
  <c r="R43" s="1"/>
  <c r="L55"/>
  <c r="E55"/>
  <c r="R30" s="1"/>
  <c r="D42"/>
  <c r="Q17" s="1"/>
  <c r="H42"/>
  <c r="W17" s="1"/>
  <c r="AG16" i="24" l="1"/>
  <c r="Y16"/>
  <c r="AA16"/>
  <c r="AC16"/>
  <c r="AE16"/>
  <c r="Z16"/>
  <c r="AB16"/>
  <c r="AD16"/>
  <c r="AF16"/>
  <c r="AC16" i="23"/>
  <c r="Z16"/>
  <c r="AB16"/>
  <c r="AD16"/>
  <c r="AF16"/>
  <c r="Y16"/>
  <c r="AA16"/>
  <c r="AE16"/>
  <c r="AG16"/>
  <c r="N26" i="22"/>
  <c r="N27"/>
  <c r="T39"/>
  <c r="N11"/>
  <c r="X51"/>
  <c r="X55"/>
  <c r="AG16" i="19"/>
  <c r="AD16"/>
  <c r="I29" i="22" s="1"/>
  <c r="V30" s="1"/>
  <c r="AB16" i="19"/>
  <c r="G29" i="22" s="1"/>
  <c r="P56" s="1"/>
  <c r="Z16" i="19"/>
  <c r="AJ40" s="1"/>
  <c r="X36" i="22"/>
  <c r="T10"/>
  <c r="N55"/>
  <c r="N9"/>
  <c r="T42"/>
  <c r="N15"/>
  <c r="T29"/>
  <c r="T9"/>
  <c r="N37"/>
  <c r="T24"/>
  <c r="X56"/>
  <c r="T41"/>
  <c r="N56"/>
  <c r="N28"/>
  <c r="N25"/>
  <c r="X37"/>
  <c r="T48"/>
  <c r="N43"/>
  <c r="N17"/>
  <c r="T54"/>
  <c r="N16"/>
  <c r="N49"/>
  <c r="T15"/>
  <c r="T16"/>
  <c r="AF16" i="19"/>
  <c r="AJ49" s="1"/>
  <c r="L20" i="22"/>
  <c r="V47" s="1"/>
  <c r="I20"/>
  <c r="V21" s="1"/>
  <c r="AC16" i="19"/>
  <c r="AJ43" s="1"/>
  <c r="AA16"/>
  <c r="AJ41" s="1"/>
  <c r="H27" i="22"/>
  <c r="V15" s="1"/>
  <c r="AE16" i="19"/>
  <c r="F20" i="22"/>
  <c r="P34" s="1"/>
  <c r="Y16" i="19"/>
  <c r="N21" i="22"/>
  <c r="T38"/>
  <c r="T22"/>
  <c r="N35"/>
  <c r="T12"/>
  <c r="N12"/>
  <c r="N36"/>
  <c r="T21"/>
  <c r="N39"/>
  <c r="T13"/>
  <c r="N34"/>
  <c r="N22"/>
  <c r="N23"/>
  <c r="N53"/>
  <c r="N47"/>
  <c r="T50"/>
  <c r="N24"/>
  <c r="T53"/>
  <c r="N8"/>
  <c r="T36"/>
  <c r="N13"/>
  <c r="T52"/>
  <c r="T14"/>
  <c r="T37"/>
  <c r="T11"/>
  <c r="T23"/>
  <c r="T35"/>
  <c r="T8"/>
  <c r="T34"/>
  <c r="N51"/>
  <c r="X40"/>
  <c r="X54"/>
  <c r="X39"/>
  <c r="T30"/>
  <c r="T43"/>
  <c r="T25"/>
  <c r="T51"/>
  <c r="N54"/>
  <c r="T56"/>
  <c r="N41"/>
  <c r="N30"/>
  <c r="L29" l="1"/>
  <c r="V56" s="1"/>
  <c r="AJ44" i="19"/>
  <c r="AJ42"/>
  <c r="E29" i="22"/>
  <c r="P30" s="1"/>
  <c r="H29"/>
  <c r="V17" s="1"/>
  <c r="F29"/>
  <c r="P43" s="1"/>
  <c r="AJ39" i="19"/>
  <c r="D29" i="22"/>
  <c r="P17" s="1"/>
  <c r="K29"/>
  <c r="V43" s="1"/>
  <c r="AJ45" i="19"/>
</calcChain>
</file>

<file path=xl/sharedStrings.xml><?xml version="1.0" encoding="utf-8"?>
<sst xmlns="http://schemas.openxmlformats.org/spreadsheetml/2006/main" count="1216" uniqueCount="547">
  <si>
    <t>Theory</t>
  </si>
  <si>
    <t>Practical</t>
  </si>
  <si>
    <t>%</t>
  </si>
  <si>
    <t>Marks</t>
  </si>
  <si>
    <t>DEPARTMENT OF COMPUTER SCIENCE &amp; ENGINEERING</t>
  </si>
  <si>
    <t>B.Tech.(CSE) Programme Educational Objectives Processes</t>
  </si>
  <si>
    <t>H.T.No.</t>
  </si>
  <si>
    <t>Candidates</t>
  </si>
  <si>
    <t>Passed</t>
  </si>
  <si>
    <t>Failed</t>
  </si>
  <si>
    <t>80% - 100%</t>
  </si>
  <si>
    <t>70% - 79%</t>
  </si>
  <si>
    <t>60% - 69%</t>
  </si>
  <si>
    <t>50% - 59%</t>
  </si>
  <si>
    <t>40% - 49%</t>
  </si>
  <si>
    <t>&lt;40%[FAIL]</t>
  </si>
  <si>
    <t>Sub.Code</t>
  </si>
  <si>
    <t>Course/Lab</t>
  </si>
  <si>
    <t>Dept</t>
  </si>
  <si>
    <t>Name of Faculty &amp; Ph.No.</t>
  </si>
  <si>
    <t>CSE(4)</t>
  </si>
  <si>
    <t>CSE(5)</t>
  </si>
  <si>
    <t>ECE(4)</t>
  </si>
  <si>
    <t>CSE(3)</t>
  </si>
  <si>
    <t>Section-A Teachers</t>
  </si>
  <si>
    <t>Section-B Teachers</t>
  </si>
  <si>
    <t>Section-C Teachers</t>
  </si>
  <si>
    <t>Pass %</t>
  </si>
  <si>
    <t>A:70</t>
  </si>
  <si>
    <t>501-560</t>
  </si>
  <si>
    <t>B:66</t>
  </si>
  <si>
    <t>561-5C0</t>
  </si>
  <si>
    <t>13-513 to 13-517 (+508)</t>
  </si>
  <si>
    <t>13-501 to 13-512 (-508)</t>
  </si>
  <si>
    <t>C:51</t>
  </si>
  <si>
    <t>5C1-5G8</t>
  </si>
  <si>
    <t>13-518 to 521 (+11uk1A0575)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</si>
  <si>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</si>
  <si>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</si>
  <si>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</si>
  <si>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</si>
  <si>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</si>
  <si>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</si>
  <si>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</si>
  <si>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</si>
  <si>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</si>
  <si>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</si>
  <si>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</si>
  <si>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</si>
  <si>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</si>
  <si>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</si>
  <si>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</si>
  <si>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</si>
  <si>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</si>
  <si>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</si>
  <si>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</si>
  <si>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</si>
  <si>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</si>
  <si>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</si>
  <si>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</si>
  <si>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</si>
  <si>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</si>
  <si>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</si>
  <si>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</si>
  <si>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</si>
  <si>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</si>
  <si>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</si>
  <si>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</si>
  <si>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</si>
  <si>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</si>
  <si>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</si>
  <si>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</si>
  <si>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</si>
  <si>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</si>
  <si>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</si>
  <si>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</si>
  <si>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</si>
  <si>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</si>
  <si>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</si>
  <si>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</si>
  <si>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</si>
  <si>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</si>
  <si>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</si>
  <si>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</si>
  <si>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</si>
  <si>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</si>
  <si>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</si>
  <si>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</si>
  <si>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</si>
  <si>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</si>
  <si>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</si>
  <si>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</si>
  <si>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</si>
  <si>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</si>
  <si>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</si>
  <si>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</si>
  <si>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B01</t>
  </si>
  <si>
    <t>A60</t>
  </si>
  <si>
    <t>C01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</si>
  <si>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</si>
  <si>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</si>
  <si>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</si>
  <si>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</si>
  <si>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</si>
  <si>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</si>
  <si>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</si>
  <si>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</si>
  <si>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</si>
  <si>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</si>
  <si>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</si>
  <si>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</si>
  <si>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</si>
  <si>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</si>
  <si>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</si>
  <si>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</si>
  <si>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</si>
  <si>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</si>
  <si>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</si>
  <si>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</si>
  <si>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</si>
  <si>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</si>
  <si>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</si>
  <si>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</si>
  <si>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</si>
  <si>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</si>
  <si>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</si>
  <si>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</si>
  <si>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</si>
  <si>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</si>
  <si>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</si>
  <si>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</si>
  <si>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</si>
  <si>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</si>
  <si>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</si>
  <si>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</si>
  <si>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</si>
  <si>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</si>
  <si>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</si>
  <si>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</si>
  <si>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</si>
  <si>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</si>
  <si>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</si>
  <si>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</si>
  <si>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</si>
  <si>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</si>
  <si>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</si>
  <si>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</si>
  <si>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</si>
  <si>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</si>
  <si>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</si>
  <si>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</si>
  <si>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</si>
  <si>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</si>
  <si>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</si>
  <si>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</si>
  <si>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</si>
  <si>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</si>
  <si>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</si>
  <si>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</si>
  <si>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</si>
  <si>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</si>
  <si>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</si>
  <si>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</si>
  <si>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</si>
  <si>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</si>
  <si>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</si>
  <si>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</si>
  <si>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</si>
  <si>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</si>
  <si>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</si>
  <si>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</si>
  <si>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</si>
  <si>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</si>
  <si>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</si>
  <si>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</si>
  <si>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</si>
  <si>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</si>
  <si>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</si>
  <si>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</si>
  <si>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</si>
  <si>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</si>
  <si>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</si>
  <si>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</si>
  <si>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</si>
  <si>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</si>
  <si>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VAAGDEVI COLLEGE OF ENGINEERING : WARANGAL</t>
  </si>
  <si>
    <t>Item</t>
  </si>
  <si>
    <t>Unit</t>
  </si>
  <si>
    <t>Teacher</t>
  </si>
  <si>
    <t>Section-A</t>
  </si>
  <si>
    <t>Section-B</t>
  </si>
  <si>
    <t>Section-C</t>
  </si>
  <si>
    <t>ALL</t>
  </si>
  <si>
    <t>-----</t>
  </si>
  <si>
    <t>A61</t>
  </si>
  <si>
    <t>A62</t>
  </si>
  <si>
    <t>A63</t>
  </si>
  <si>
    <t>A64</t>
  </si>
  <si>
    <t>A65</t>
  </si>
  <si>
    <t>A66</t>
  </si>
  <si>
    <t>A67</t>
  </si>
  <si>
    <t>B:58</t>
  </si>
  <si>
    <t>A:67</t>
  </si>
  <si>
    <t>C:59</t>
  </si>
  <si>
    <t>12-501 to 12-508</t>
  </si>
  <si>
    <t>5C1-5I0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</si>
  <si>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</si>
  <si>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</si>
  <si>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</si>
  <si>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</si>
  <si>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</si>
  <si>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</si>
  <si>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</si>
  <si>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</si>
  <si>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</si>
  <si>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</si>
  <si>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</si>
  <si>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</si>
  <si>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</si>
  <si>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</si>
  <si>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</si>
  <si>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</si>
  <si>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</si>
  <si>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</si>
  <si>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</si>
  <si>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</si>
  <si>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</si>
  <si>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</si>
  <si>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</si>
  <si>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</si>
  <si>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</si>
  <si>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</si>
  <si>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</si>
  <si>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</si>
  <si>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</si>
  <si>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</si>
  <si>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</si>
  <si>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</si>
  <si>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</si>
  <si>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</si>
  <si>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</si>
  <si>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</si>
  <si>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</si>
  <si>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PPL</t>
  </si>
  <si>
    <t>OR</t>
  </si>
  <si>
    <t>SE</t>
  </si>
  <si>
    <t>MPI</t>
  </si>
  <si>
    <t>OS</t>
  </si>
  <si>
    <t>DCCN</t>
  </si>
  <si>
    <t>MPILAB</t>
  </si>
  <si>
    <t>CNOSLAB</t>
  </si>
  <si>
    <t>Principles of Programmaing Languages</t>
  </si>
  <si>
    <t>Operations Research</t>
  </si>
  <si>
    <t>Software Engineering</t>
  </si>
  <si>
    <t>Microprocessors &amp;Interfacing</t>
  </si>
  <si>
    <t>Operating Systems</t>
  </si>
  <si>
    <t>DataCommunications&amp;ComputerNetworks</t>
  </si>
  <si>
    <t>Microprocessors &amp;Interfacing Lab</t>
  </si>
  <si>
    <t>ECE(3)</t>
  </si>
  <si>
    <t>Computer Networks &amp;Operating Systems Lab</t>
  </si>
  <si>
    <t>Prof. B. Ramabrahmam</t>
  </si>
  <si>
    <t>12641A0501</t>
  </si>
  <si>
    <t>12641A0502</t>
  </si>
  <si>
    <t>12641A0503</t>
  </si>
  <si>
    <t>12641A0504</t>
  </si>
  <si>
    <t>12641A0505</t>
  </si>
  <si>
    <t>12641A0506</t>
  </si>
  <si>
    <t>12641A0507</t>
  </si>
  <si>
    <t>12641A0508</t>
  </si>
  <si>
    <t>12641A0509</t>
  </si>
  <si>
    <t>12641A0510</t>
  </si>
  <si>
    <t>12641A0511</t>
  </si>
  <si>
    <t>12641A0512</t>
  </si>
  <si>
    <t>12641A0513</t>
  </si>
  <si>
    <t>12641A0514</t>
  </si>
  <si>
    <t>12641A0515</t>
  </si>
  <si>
    <t>12641A0516</t>
  </si>
  <si>
    <t>12641A0517</t>
  </si>
  <si>
    <t>12641A0518</t>
  </si>
  <si>
    <t>12641A0519</t>
  </si>
  <si>
    <t>12641A0520</t>
  </si>
  <si>
    <t>12641A0521</t>
  </si>
  <si>
    <t>12641A0522</t>
  </si>
  <si>
    <t>12641A0523</t>
  </si>
  <si>
    <t>12641A0524</t>
  </si>
  <si>
    <t>12641A0525</t>
  </si>
  <si>
    <t>12641A0526</t>
  </si>
  <si>
    <t>12641A0528</t>
  </si>
  <si>
    <t>12641A0529</t>
  </si>
  <si>
    <t>12641A0530</t>
  </si>
  <si>
    <t>12641A0531</t>
  </si>
  <si>
    <t>12641A0532</t>
  </si>
  <si>
    <t>12641A0533</t>
  </si>
  <si>
    <t>12641A0534</t>
  </si>
  <si>
    <t>12641A0535</t>
  </si>
  <si>
    <t>12641A0536</t>
  </si>
  <si>
    <t>12641A0537</t>
  </si>
  <si>
    <t>12641A0538</t>
  </si>
  <si>
    <t>12641A0539</t>
  </si>
  <si>
    <t>12641A0540</t>
  </si>
  <si>
    <t>12641A0541</t>
  </si>
  <si>
    <t>12641A0542</t>
  </si>
  <si>
    <t>12641A0543</t>
  </si>
  <si>
    <t>12641A0544</t>
  </si>
  <si>
    <t>12641A0545</t>
  </si>
  <si>
    <t>12641A0546</t>
  </si>
  <si>
    <t>12641A0547</t>
  </si>
  <si>
    <t>12641A0548</t>
  </si>
  <si>
    <t>12641A0549</t>
  </si>
  <si>
    <t>12641A0550</t>
  </si>
  <si>
    <t>12641A0551</t>
  </si>
  <si>
    <t>12641A0553</t>
  </si>
  <si>
    <t>12641A0554</t>
  </si>
  <si>
    <t>12641A0555</t>
  </si>
  <si>
    <t>12641A0556</t>
  </si>
  <si>
    <t>12641A0557</t>
  </si>
  <si>
    <t>12641A0558</t>
  </si>
  <si>
    <t>12641A0559</t>
  </si>
  <si>
    <t>12641A0560</t>
  </si>
  <si>
    <t>12641A0561</t>
  </si>
  <si>
    <t>12641A0562</t>
  </si>
  <si>
    <t>12641A0563</t>
  </si>
  <si>
    <t>12641A0564</t>
  </si>
  <si>
    <t>12641A0565</t>
  </si>
  <si>
    <t>12641A0566</t>
  </si>
  <si>
    <t>12641A0567</t>
  </si>
  <si>
    <t>12641A0568</t>
  </si>
  <si>
    <t>12641A0569</t>
  </si>
  <si>
    <t>12641A0572</t>
  </si>
  <si>
    <t>12641A0573</t>
  </si>
  <si>
    <t>12641A0574</t>
  </si>
  <si>
    <t>12641A0575</t>
  </si>
  <si>
    <t>12641A0576</t>
  </si>
  <si>
    <t>12641A0577</t>
  </si>
  <si>
    <t>12641A0578</t>
  </si>
  <si>
    <t>12641A0579</t>
  </si>
  <si>
    <t>12641A0580</t>
  </si>
  <si>
    <t>12641A0581</t>
  </si>
  <si>
    <t>12641A0582</t>
  </si>
  <si>
    <t>12641A0583</t>
  </si>
  <si>
    <t>12641A0584</t>
  </si>
  <si>
    <t>12641A0585</t>
  </si>
  <si>
    <t>12641A0586</t>
  </si>
  <si>
    <t>12641A0587</t>
  </si>
  <si>
    <t>12641A0588</t>
  </si>
  <si>
    <t>12641A0589</t>
  </si>
  <si>
    <t>12641A0590</t>
  </si>
  <si>
    <t>12641A0591</t>
  </si>
  <si>
    <t>12641A0593</t>
  </si>
  <si>
    <t>12641A0594</t>
  </si>
  <si>
    <t>12641A0595</t>
  </si>
  <si>
    <t>12641A0597</t>
  </si>
  <si>
    <t>12641A0598</t>
  </si>
  <si>
    <t>12641A0599</t>
  </si>
  <si>
    <t>12641A05A0</t>
  </si>
  <si>
    <t>12641A05A1</t>
  </si>
  <si>
    <t>12641A05A2</t>
  </si>
  <si>
    <t>12641A05A3</t>
  </si>
  <si>
    <t>12641A05A4</t>
  </si>
  <si>
    <t>12641A05A5</t>
  </si>
  <si>
    <t>12641A05A6</t>
  </si>
  <si>
    <t>12641A05A7</t>
  </si>
  <si>
    <t>12641A05A8</t>
  </si>
  <si>
    <t>12641A05A9</t>
  </si>
  <si>
    <t>12641A05B0</t>
  </si>
  <si>
    <t>12641A05B1</t>
  </si>
  <si>
    <t>12641A05B2</t>
  </si>
  <si>
    <t>12641A05B3</t>
  </si>
  <si>
    <t>12641A05B4</t>
  </si>
  <si>
    <t>12641A05B5</t>
  </si>
  <si>
    <t>12641A05B6</t>
  </si>
  <si>
    <t>12641A05B7</t>
  </si>
  <si>
    <t>12641A05B8</t>
  </si>
  <si>
    <t>12641A05B9</t>
  </si>
  <si>
    <t>12641A05C0</t>
  </si>
  <si>
    <t>12641A05C1</t>
  </si>
  <si>
    <t>12641A05C2</t>
  </si>
  <si>
    <t>12641A05C3</t>
  </si>
  <si>
    <t>12641A05C4</t>
  </si>
  <si>
    <t>12641A05C5</t>
  </si>
  <si>
    <t>12641A05C6</t>
  </si>
  <si>
    <t>12641A05C7</t>
  </si>
  <si>
    <t>12641A05C8</t>
  </si>
  <si>
    <t>12641A05C9</t>
  </si>
  <si>
    <t>12641A05D0</t>
  </si>
  <si>
    <t>12641A05D2</t>
  </si>
  <si>
    <t>12641A05D3</t>
  </si>
  <si>
    <t>12641A05D4</t>
  </si>
  <si>
    <t>12641A05D5</t>
  </si>
  <si>
    <t>12641A05D6</t>
  </si>
  <si>
    <t>12641A05D7</t>
  </si>
  <si>
    <t>12641A05D8</t>
  </si>
  <si>
    <t>12641A05E0</t>
  </si>
  <si>
    <t>12641A05E1</t>
  </si>
  <si>
    <t>12641A05E2</t>
  </si>
  <si>
    <t>12641A05E3</t>
  </si>
  <si>
    <t>12641A05E5</t>
  </si>
  <si>
    <t>12641A05E6</t>
  </si>
  <si>
    <t>12641A05E7</t>
  </si>
  <si>
    <t>12641A05E8</t>
  </si>
  <si>
    <t>12641A05E9</t>
  </si>
  <si>
    <t xml:space="preserve">VCE III/I BTech(CSE) : Performance of Section-C (26) Students
</t>
  </si>
  <si>
    <t xml:space="preserve">VCE III/I BTech(CSE) : Performance of Section-B (56) Students
</t>
  </si>
  <si>
    <t xml:space="preserve">VCE III/I BTech(CSE) : Performance of Section-A (58) Students
</t>
  </si>
  <si>
    <t>CSE 140 Students</t>
  </si>
  <si>
    <t>Mr. M.Devadas</t>
  </si>
  <si>
    <t>Ms.P.rajani</t>
  </si>
  <si>
    <t>M.Sateesh</t>
  </si>
  <si>
    <t>Mr.G.Santhosh</t>
  </si>
  <si>
    <t>Mr. Ranjith M</t>
  </si>
  <si>
    <t>Mr.E.Kiran</t>
  </si>
  <si>
    <t xml:space="preserve">Mr. Santosh B </t>
  </si>
  <si>
    <t>Mr. D.Ranjith</t>
  </si>
  <si>
    <t>Mr. Ranjeeth M</t>
  </si>
  <si>
    <t>BSH(4)</t>
  </si>
  <si>
    <t>Mrs.P.Chitra Rekha</t>
  </si>
  <si>
    <t>Mr.K.Goutam Raju</t>
  </si>
  <si>
    <t>Mr.A.Suresh Rao</t>
  </si>
  <si>
    <t>Ms B.Jyothi</t>
  </si>
  <si>
    <t>Ms.B.Jyothi + Mrs.P.Chitra Rekha</t>
  </si>
  <si>
    <t xml:space="preserve">Ms.B.Jyothi + Mrs.P.Chitra Rekha
K.Shekar
</t>
  </si>
  <si>
    <t>Mr.K.Rajesh Khanna</t>
  </si>
  <si>
    <t>Mr.Ch.Ravinder</t>
  </si>
  <si>
    <t>Mr.B.Sravan Kumar</t>
  </si>
  <si>
    <t>Mr.E.Kiran  +   Mr.B.Sravan Kumar</t>
  </si>
  <si>
    <t>Prof . S. S. V. N. Sarma</t>
  </si>
  <si>
    <t>Mrs.M.Lavanya</t>
  </si>
  <si>
    <t>M r. M. Varun</t>
  </si>
  <si>
    <t>Mr.G.Rajanikar Reddy</t>
  </si>
  <si>
    <t>Ms.V.Ravalika+Ms.M.Sahaja devi</t>
  </si>
  <si>
    <t>13641A0501</t>
  </si>
  <si>
    <t>13641A0502</t>
  </si>
  <si>
    <t>13641A0503</t>
  </si>
  <si>
    <t>13641A0504</t>
  </si>
  <si>
    <t>13641A0505</t>
  </si>
  <si>
    <t>13641A0506</t>
  </si>
  <si>
    <t>13641A0507</t>
  </si>
  <si>
    <t>13641A0508</t>
  </si>
  <si>
    <t>13641A0509</t>
  </si>
  <si>
    <t>13641A0510</t>
  </si>
  <si>
    <t>13641A0511</t>
  </si>
  <si>
    <t>13641A0512</t>
  </si>
  <si>
    <t>13641A0513</t>
  </si>
  <si>
    <t>13641A0514</t>
  </si>
  <si>
    <t>13641A0515</t>
  </si>
  <si>
    <t>13641A0516</t>
  </si>
  <si>
    <t>13641A0517</t>
  </si>
  <si>
    <t>13641A0518</t>
  </si>
  <si>
    <t>13641A0519</t>
  </si>
  <si>
    <t>13641A0520</t>
  </si>
  <si>
    <t>13641A0521</t>
  </si>
  <si>
    <t>13641A0522</t>
  </si>
  <si>
    <t>13641A0523</t>
  </si>
  <si>
    <t>13641A0524</t>
  </si>
  <si>
    <t>13641A0525</t>
  </si>
  <si>
    <t>13641A0526</t>
  </si>
  <si>
    <t>13641A0528</t>
  </si>
  <si>
    <t>13641A0529</t>
  </si>
  <si>
    <t>13641A0530</t>
  </si>
  <si>
    <t>13641A0531</t>
  </si>
  <si>
    <t>13641A0532</t>
  </si>
  <si>
    <t>13641A0534</t>
  </si>
  <si>
    <t>13641A0535</t>
  </si>
  <si>
    <t>13641A0536</t>
  </si>
  <si>
    <t>13641A0537</t>
  </si>
  <si>
    <t>13641A0538</t>
  </si>
  <si>
    <t>13641A0539</t>
  </si>
  <si>
    <t>13641A0540</t>
  </si>
  <si>
    <t>13641A0541</t>
  </si>
  <si>
    <t>13641A0542</t>
  </si>
  <si>
    <t>13641A0543</t>
  </si>
  <si>
    <t>13641A0544</t>
  </si>
  <si>
    <t>13641A0545</t>
  </si>
  <si>
    <t>13641A0546</t>
  </si>
  <si>
    <t>13641A0547</t>
  </si>
  <si>
    <t>13641A0548</t>
  </si>
  <si>
    <t>13641A0549</t>
  </si>
  <si>
    <t>13641A0550</t>
  </si>
  <si>
    <t>13641A0551</t>
  </si>
  <si>
    <t>13641A0552</t>
  </si>
  <si>
    <t>13641A0553</t>
  </si>
  <si>
    <t>13641A0554</t>
  </si>
  <si>
    <t>13641A0555</t>
  </si>
  <si>
    <t>13641A0556</t>
  </si>
  <si>
    <t>13641A0557</t>
  </si>
  <si>
    <t>13641A0558</t>
  </si>
  <si>
    <t>13641A0559</t>
  </si>
  <si>
    <t>13641A0560</t>
  </si>
  <si>
    <t>13641A0561</t>
  </si>
  <si>
    <t>13641A0562</t>
  </si>
  <si>
    <t>13641A0563</t>
  </si>
  <si>
    <t>13641A0564</t>
  </si>
  <si>
    <t>13641A0565</t>
  </si>
  <si>
    <t>13641A0566</t>
  </si>
  <si>
    <t>13641A0567</t>
  </si>
  <si>
    <t>13641A0568</t>
  </si>
  <si>
    <t>13641A0569</t>
  </si>
  <si>
    <t>13641A0570</t>
  </si>
  <si>
    <t>13641A0571</t>
  </si>
  <si>
    <t>13641A0572</t>
  </si>
  <si>
    <t>13641A0573</t>
  </si>
  <si>
    <t>13641A0574</t>
  </si>
  <si>
    <t>13641A0575</t>
  </si>
  <si>
    <t>13641A0576</t>
  </si>
  <si>
    <t>13641A0577</t>
  </si>
  <si>
    <t>13641A0578</t>
  </si>
  <si>
    <t>13641A0579</t>
  </si>
  <si>
    <t>13641A0580</t>
  </si>
  <si>
    <t>13641A0581</t>
  </si>
  <si>
    <t>13641A0582</t>
  </si>
  <si>
    <t>13641A0584</t>
  </si>
  <si>
    <t>13641A0585</t>
  </si>
  <si>
    <t>13641A0586</t>
  </si>
  <si>
    <t>13641A0587</t>
  </si>
  <si>
    <t>13641A0588</t>
  </si>
  <si>
    <t>13641A0589</t>
  </si>
  <si>
    <t>13641A0590</t>
  </si>
  <si>
    <t>13641A0591</t>
  </si>
  <si>
    <t>13641A0592</t>
  </si>
  <si>
    <t>13641A0593</t>
  </si>
  <si>
    <t>13641A0595</t>
  </si>
  <si>
    <t>13641A0596</t>
  </si>
  <si>
    <t>13641A0597</t>
  </si>
  <si>
    <t>13641A0598</t>
  </si>
  <si>
    <t>14645A0501</t>
  </si>
  <si>
    <t>14645A0502</t>
  </si>
  <si>
    <t>14645A0503</t>
  </si>
  <si>
    <t>14645A0504</t>
  </si>
  <si>
    <t>14645A0505</t>
  </si>
  <si>
    <t>14645A0506</t>
  </si>
  <si>
    <t>14645A0507</t>
  </si>
  <si>
    <t>CC</t>
  </si>
  <si>
    <t>DP</t>
  </si>
  <si>
    <t>IRS</t>
  </si>
  <si>
    <t>LP</t>
  </si>
  <si>
    <t>MC</t>
  </si>
  <si>
    <t>ISSM</t>
  </si>
  <si>
    <t>DWDM LAB</t>
  </si>
  <si>
    <t>LP LAB</t>
  </si>
  <si>
    <t>DWDM</t>
  </si>
  <si>
    <t>CSE Section 101 Students</t>
  </si>
  <si>
    <t>2016-17 IV Year I Semester Students Performance Analysis</t>
  </si>
  <si>
    <t>2016-17 IV Year I Semester  Students Performance Analysis</t>
  </si>
  <si>
    <t>CSE A Section 54 Students</t>
  </si>
  <si>
    <t>2016-17 IV Year I Semester  CSE A Students Performance Analysis</t>
  </si>
  <si>
    <t>2016-17 IV Year I Semester CSE B  Students Performance Analysis</t>
  </si>
  <si>
    <t>CSE B Section 47 Students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</si>
</sst>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b/>
      <sz val="14.5"/>
      <name val="Times"/>
    </font>
    <font>
      <b/>
      <sz val="13"/>
      <color indexed="8"/>
      <name val="Times"/>
    </font>
    <font>
      <b/>
      <sz val="14"/>
      <color indexed="8"/>
      <name val="Times New Roman"/>
      <family val="1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Agency FB"/>
      <family val="2"/>
    </font>
    <font>
      <b/>
      <sz val="12"/>
      <name val="Times"/>
    </font>
    <font>
      <b/>
      <sz val="12"/>
      <color indexed="8"/>
      <name val="Times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9" fontId="5" fillId="0" borderId="1" xfId="1" applyNumberFormat="1" applyFont="1" applyBorder="1"/>
    <xf numFmtId="17" fontId="0" fillId="0" borderId="0" xfId="0" applyNumberFormat="1"/>
    <xf numFmtId="9" fontId="1" fillId="0" borderId="1" xfId="1" applyFont="1" applyBorder="1"/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quotePrefix="1" applyFont="1" applyBorder="1" applyAlignment="1">
      <alignment horizontal="center"/>
    </xf>
    <xf numFmtId="0" fontId="16" fillId="0" borderId="1" xfId="0" applyFont="1" applyBorder="1"/>
    <xf numFmtId="0" fontId="14" fillId="0" borderId="1" xfId="0" applyFont="1" applyBorder="1" applyAlignment="1">
      <alignment horizontal="center"/>
    </xf>
    <xf numFmtId="0" fontId="13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/>
    </xf>
    <xf numFmtId="9" fontId="8" fillId="0" borderId="3" xfId="0" applyNumberFormat="1" applyFont="1" applyBorder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VCE IV/I BTech(CSE) : Performance of 101 Students</a:t>
            </a:r>
          </a:p>
        </c:rich>
      </c:tx>
      <c:layout>
        <c:manualLayout>
          <c:xMode val="edge"/>
          <c:yMode val="edge"/>
          <c:x val="0.24556233784897946"/>
          <c:y val="3.44827586206896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544384147605504E-2"/>
          <c:y val="0.18678213334605506"/>
          <c:w val="0.90384680670332662"/>
          <c:h val="0.59195568414288169"/>
        </c:manualLayout>
      </c:layout>
      <c:barChart>
        <c:barDir val="col"/>
        <c:grouping val="clustered"/>
        <c:ser>
          <c:idx val="2"/>
          <c:order val="0"/>
          <c:tx>
            <c:strRef>
              <c:f>'VCE 4-1 CSE-A'!$X$8</c:f>
              <c:strCache>
                <c:ptCount val="1"/>
                <c:pt idx="0">
                  <c:v>&lt;40%[FAIL]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CSE-A'!$Y$8:$AF$8</c:f>
              <c:numCache>
                <c:formatCode>General</c:formatCode>
                <c:ptCount val="8"/>
                <c:pt idx="0">
                  <c:v>17</c:v>
                </c:pt>
                <c:pt idx="1">
                  <c:v>32</c:v>
                </c:pt>
                <c:pt idx="2">
                  <c:v>45</c:v>
                </c:pt>
                <c:pt idx="3">
                  <c:v>42</c:v>
                </c:pt>
                <c:pt idx="4">
                  <c:v>25</c:v>
                </c:pt>
                <c:pt idx="5">
                  <c:v>18</c:v>
                </c:pt>
                <c:pt idx="6">
                  <c:v>2</c:v>
                </c:pt>
                <c:pt idx="7">
                  <c:v>24</c:v>
                </c:pt>
              </c:numCache>
            </c:numRef>
          </c:val>
        </c:ser>
        <c:ser>
          <c:idx val="4"/>
          <c:order val="1"/>
          <c:tx>
            <c:strRef>
              <c:f>'VCE 4-1 CSE-A'!$X$10</c:f>
              <c:strCache>
                <c:ptCount val="1"/>
                <c:pt idx="0">
                  <c:v>50% - 59%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CSE-A'!$Y$10:$AF$10</c:f>
              <c:numCache>
                <c:formatCode>General</c:formatCode>
                <c:ptCount val="8"/>
                <c:pt idx="0">
                  <c:v>34</c:v>
                </c:pt>
                <c:pt idx="1">
                  <c:v>27</c:v>
                </c:pt>
                <c:pt idx="2">
                  <c:v>29</c:v>
                </c:pt>
                <c:pt idx="3">
                  <c:v>29</c:v>
                </c:pt>
                <c:pt idx="4">
                  <c:v>26</c:v>
                </c:pt>
                <c:pt idx="5">
                  <c:v>12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ser>
          <c:idx val="5"/>
          <c:order val="2"/>
          <c:tx>
            <c:strRef>
              <c:f>'VCE 4-1 CSE-A'!$X$11</c:f>
              <c:strCache>
                <c:ptCount val="1"/>
                <c:pt idx="0">
                  <c:v>60% - 69%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CSE-A'!$Y$11:$AF$11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11</c:v>
                </c:pt>
                <c:pt idx="5">
                  <c:v>7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</c:ser>
        <c:ser>
          <c:idx val="1"/>
          <c:order val="3"/>
          <c:tx>
            <c:strRef>
              <c:f>'VCE 4-1 CSE-A'!$X$12</c:f>
              <c:strCache>
                <c:ptCount val="1"/>
                <c:pt idx="0">
                  <c:v>70% - 79%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CSE-A'!$Y$12:$AF$12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0</c:v>
                </c:pt>
              </c:numCache>
            </c:numRef>
          </c:val>
        </c:ser>
        <c:ser>
          <c:idx val="6"/>
          <c:order val="4"/>
          <c:tx>
            <c:strRef>
              <c:f>'VCE 4-1 CSE-A'!$X$13</c:f>
              <c:strCache>
                <c:ptCount val="1"/>
                <c:pt idx="0">
                  <c:v>80% - 100%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CSE-A'!$Y$13:$AF$13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20</c:v>
                </c:pt>
                <c:pt idx="7">
                  <c:v>74</c:v>
                </c:pt>
              </c:numCache>
            </c:numRef>
          </c:val>
        </c:ser>
        <c:ser>
          <c:idx val="7"/>
          <c:order val="5"/>
          <c:tx>
            <c:strRef>
              <c:f>'VCE 4-1 CSE-A'!$X$14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CSE-A'!$Y$14:$AF$14</c:f>
              <c:numCache>
                <c:formatCode>General</c:formatCode>
                <c:ptCount val="8"/>
                <c:pt idx="0">
                  <c:v>84</c:v>
                </c:pt>
                <c:pt idx="1">
                  <c:v>64</c:v>
                </c:pt>
                <c:pt idx="2">
                  <c:v>47</c:v>
                </c:pt>
                <c:pt idx="3">
                  <c:v>52</c:v>
                </c:pt>
                <c:pt idx="4">
                  <c:v>73</c:v>
                </c:pt>
                <c:pt idx="5">
                  <c:v>35</c:v>
                </c:pt>
                <c:pt idx="6">
                  <c:v>45</c:v>
                </c:pt>
                <c:pt idx="7">
                  <c:v>77</c:v>
                </c:pt>
              </c:numCache>
            </c:numRef>
          </c:val>
        </c:ser>
        <c:dLbls>
          <c:showVal val="1"/>
        </c:dLbls>
        <c:axId val="39107584"/>
        <c:axId val="39006976"/>
      </c:barChart>
      <c:catAx>
        <c:axId val="391075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06976"/>
        <c:crosses val="autoZero"/>
        <c:auto val="1"/>
        <c:lblAlgn val="ctr"/>
        <c:lblOffset val="100"/>
        <c:tickLblSkip val="1"/>
        <c:tickMarkSkip val="1"/>
      </c:catAx>
      <c:valAx>
        <c:axId val="39006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07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00591496668102"/>
          <c:y val="0.87643919510061241"/>
          <c:w val="0.7838622765814216"/>
          <c:h val="0.106322140766887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VCE III/I BTech(CSE) : Performance of (140) Students
</a:t>
            </a:r>
          </a:p>
        </c:rich>
      </c:tx>
      <c:layout>
        <c:manualLayout>
          <c:xMode val="edge"/>
          <c:yMode val="edge"/>
          <c:x val="0.24556233784897946"/>
          <c:y val="3.44826127503293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487083403984063E-2"/>
          <c:y val="0.22064056939501769"/>
          <c:w val="0.9048997721118045"/>
          <c:h val="0.5302491103202851"/>
        </c:manualLayout>
      </c:layout>
      <c:barChart>
        <c:barDir val="col"/>
        <c:grouping val="clustered"/>
        <c:ser>
          <c:idx val="2"/>
          <c:order val="0"/>
          <c:tx>
            <c:strRef>
              <c:f>'VCE 4-1 CSE Ready Copy'!$V$8</c:f>
              <c:strCache>
                <c:ptCount val="1"/>
                <c:pt idx="0">
                  <c:v>&lt;40%[FAIL]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 Ready Copy'!$W$6:$AD$6</c:f>
              <c:strCache>
                <c:ptCount val="8"/>
                <c:pt idx="0">
                  <c:v>PPL</c:v>
                </c:pt>
                <c:pt idx="1">
                  <c:v>OR</c:v>
                </c:pt>
                <c:pt idx="2">
                  <c:v>SE</c:v>
                </c:pt>
                <c:pt idx="3">
                  <c:v>MPI</c:v>
                </c:pt>
                <c:pt idx="4">
                  <c:v>OS</c:v>
                </c:pt>
                <c:pt idx="5">
                  <c:v>DCCN</c:v>
                </c:pt>
                <c:pt idx="6">
                  <c:v>MPILAB</c:v>
                </c:pt>
                <c:pt idx="7">
                  <c:v>CNOSLAB</c:v>
                </c:pt>
              </c:strCache>
            </c:strRef>
          </c:cat>
          <c:val>
            <c:numRef>
              <c:f>'VCE 4-1 CSE Ready Copy'!$W$8:$AD$8</c:f>
              <c:numCache>
                <c:formatCode>General</c:formatCode>
                <c:ptCount val="8"/>
                <c:pt idx="0">
                  <c:v>35</c:v>
                </c:pt>
                <c:pt idx="1">
                  <c:v>58</c:v>
                </c:pt>
                <c:pt idx="2">
                  <c:v>88</c:v>
                </c:pt>
                <c:pt idx="3">
                  <c:v>61</c:v>
                </c:pt>
                <c:pt idx="4">
                  <c:v>44</c:v>
                </c:pt>
                <c:pt idx="5">
                  <c:v>25</c:v>
                </c:pt>
                <c:pt idx="6">
                  <c:v>14</c:v>
                </c:pt>
                <c:pt idx="7">
                  <c:v>12</c:v>
                </c:pt>
              </c:numCache>
            </c:numRef>
          </c:val>
        </c:ser>
        <c:ser>
          <c:idx val="4"/>
          <c:order val="1"/>
          <c:tx>
            <c:strRef>
              <c:f>'VCE 4-1 CSE Ready Copy'!$V$10</c:f>
              <c:strCache>
                <c:ptCount val="1"/>
                <c:pt idx="0">
                  <c:v>50% - 59%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 Ready Copy'!$W$6:$AD$6</c:f>
              <c:strCache>
                <c:ptCount val="8"/>
                <c:pt idx="0">
                  <c:v>PPL</c:v>
                </c:pt>
                <c:pt idx="1">
                  <c:v>OR</c:v>
                </c:pt>
                <c:pt idx="2">
                  <c:v>SE</c:v>
                </c:pt>
                <c:pt idx="3">
                  <c:v>MPI</c:v>
                </c:pt>
                <c:pt idx="4">
                  <c:v>OS</c:v>
                </c:pt>
                <c:pt idx="5">
                  <c:v>DCCN</c:v>
                </c:pt>
                <c:pt idx="6">
                  <c:v>MPILAB</c:v>
                </c:pt>
                <c:pt idx="7">
                  <c:v>CNOSLAB</c:v>
                </c:pt>
              </c:strCache>
            </c:strRef>
          </c:cat>
          <c:val>
            <c:numRef>
              <c:f>'VCE 4-1 CSE Ready Copy'!$W$10:$AD$10</c:f>
              <c:numCache>
                <c:formatCode>General</c:formatCode>
                <c:ptCount val="8"/>
                <c:pt idx="0">
                  <c:v>37</c:v>
                </c:pt>
                <c:pt idx="1">
                  <c:v>35</c:v>
                </c:pt>
                <c:pt idx="2">
                  <c:v>21</c:v>
                </c:pt>
                <c:pt idx="3">
                  <c:v>21</c:v>
                </c:pt>
                <c:pt idx="4">
                  <c:v>29</c:v>
                </c:pt>
                <c:pt idx="5">
                  <c:v>33</c:v>
                </c:pt>
                <c:pt idx="6">
                  <c:v>9</c:v>
                </c:pt>
                <c:pt idx="7">
                  <c:v>8</c:v>
                </c:pt>
              </c:numCache>
            </c:numRef>
          </c:val>
        </c:ser>
        <c:ser>
          <c:idx val="5"/>
          <c:order val="2"/>
          <c:tx>
            <c:strRef>
              <c:f>'VCE 4-1 CSE Ready Copy'!$V$11</c:f>
              <c:strCache>
                <c:ptCount val="1"/>
                <c:pt idx="0">
                  <c:v>60% - 69%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 Ready Copy'!$W$6:$AD$6</c:f>
              <c:strCache>
                <c:ptCount val="8"/>
                <c:pt idx="0">
                  <c:v>PPL</c:v>
                </c:pt>
                <c:pt idx="1">
                  <c:v>OR</c:v>
                </c:pt>
                <c:pt idx="2">
                  <c:v>SE</c:v>
                </c:pt>
                <c:pt idx="3">
                  <c:v>MPI</c:v>
                </c:pt>
                <c:pt idx="4">
                  <c:v>OS</c:v>
                </c:pt>
                <c:pt idx="5">
                  <c:v>DCCN</c:v>
                </c:pt>
                <c:pt idx="6">
                  <c:v>MPILAB</c:v>
                </c:pt>
                <c:pt idx="7">
                  <c:v>CNOSLAB</c:v>
                </c:pt>
              </c:strCache>
            </c:strRef>
          </c:cat>
          <c:val>
            <c:numRef>
              <c:f>'VCE 4-1 CSE Ready Copy'!$W$11:$AD$11</c:f>
              <c:numCache>
                <c:formatCode>General</c:formatCode>
                <c:ptCount val="8"/>
                <c:pt idx="0">
                  <c:v>19</c:v>
                </c:pt>
                <c:pt idx="1">
                  <c:v>17</c:v>
                </c:pt>
                <c:pt idx="2">
                  <c:v>4</c:v>
                </c:pt>
                <c:pt idx="3">
                  <c:v>16</c:v>
                </c:pt>
                <c:pt idx="4">
                  <c:v>26</c:v>
                </c:pt>
                <c:pt idx="5">
                  <c:v>32</c:v>
                </c:pt>
                <c:pt idx="6">
                  <c:v>8</c:v>
                </c:pt>
                <c:pt idx="7">
                  <c:v>1</c:v>
                </c:pt>
              </c:numCache>
            </c:numRef>
          </c:val>
        </c:ser>
        <c:ser>
          <c:idx val="1"/>
          <c:order val="3"/>
          <c:tx>
            <c:strRef>
              <c:f>'VCE 4-1 CSE Ready Copy'!$V$12</c:f>
              <c:strCache>
                <c:ptCount val="1"/>
                <c:pt idx="0">
                  <c:v>70% - 79%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 Ready Copy'!$W$6:$AD$6</c:f>
              <c:strCache>
                <c:ptCount val="8"/>
                <c:pt idx="0">
                  <c:v>PPL</c:v>
                </c:pt>
                <c:pt idx="1">
                  <c:v>OR</c:v>
                </c:pt>
                <c:pt idx="2">
                  <c:v>SE</c:v>
                </c:pt>
                <c:pt idx="3">
                  <c:v>MPI</c:v>
                </c:pt>
                <c:pt idx="4">
                  <c:v>OS</c:v>
                </c:pt>
                <c:pt idx="5">
                  <c:v>DCCN</c:v>
                </c:pt>
                <c:pt idx="6">
                  <c:v>MPILAB</c:v>
                </c:pt>
                <c:pt idx="7">
                  <c:v>CNOSLAB</c:v>
                </c:pt>
              </c:strCache>
            </c:strRef>
          </c:cat>
          <c:val>
            <c:numRef>
              <c:f>'VCE 4-1 CSE Ready Copy'!$W$12:$AD$12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49</c:v>
                </c:pt>
                <c:pt idx="7">
                  <c:v>17</c:v>
                </c:pt>
              </c:numCache>
            </c:numRef>
          </c:val>
        </c:ser>
        <c:ser>
          <c:idx val="6"/>
          <c:order val="4"/>
          <c:tx>
            <c:strRef>
              <c:f>'VCE 4-1 CSE Ready Copy'!$V$13</c:f>
              <c:strCache>
                <c:ptCount val="1"/>
                <c:pt idx="0">
                  <c:v>80% - 100%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 Ready Copy'!$W$6:$AD$6</c:f>
              <c:strCache>
                <c:ptCount val="8"/>
                <c:pt idx="0">
                  <c:v>PPL</c:v>
                </c:pt>
                <c:pt idx="1">
                  <c:v>OR</c:v>
                </c:pt>
                <c:pt idx="2">
                  <c:v>SE</c:v>
                </c:pt>
                <c:pt idx="3">
                  <c:v>MPI</c:v>
                </c:pt>
                <c:pt idx="4">
                  <c:v>OS</c:v>
                </c:pt>
                <c:pt idx="5">
                  <c:v>DCCN</c:v>
                </c:pt>
                <c:pt idx="6">
                  <c:v>MPILAB</c:v>
                </c:pt>
                <c:pt idx="7">
                  <c:v>CNOSLAB</c:v>
                </c:pt>
              </c:strCache>
            </c:strRef>
          </c:cat>
          <c:val>
            <c:numRef>
              <c:f>'VCE 4-1 CSE Ready Copy'!$W$13:$AD$13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13</c:v>
                </c:pt>
                <c:pt idx="6">
                  <c:v>65</c:v>
                </c:pt>
                <c:pt idx="7">
                  <c:v>110</c:v>
                </c:pt>
              </c:numCache>
            </c:numRef>
          </c:val>
        </c:ser>
        <c:ser>
          <c:idx val="7"/>
          <c:order val="5"/>
          <c:tx>
            <c:strRef>
              <c:f>'VCE 4-1 CSE Ready Copy'!$V$14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 Ready Copy'!$W$6:$AD$6</c:f>
              <c:strCache>
                <c:ptCount val="8"/>
                <c:pt idx="0">
                  <c:v>PPL</c:v>
                </c:pt>
                <c:pt idx="1">
                  <c:v>OR</c:v>
                </c:pt>
                <c:pt idx="2">
                  <c:v>SE</c:v>
                </c:pt>
                <c:pt idx="3">
                  <c:v>MPI</c:v>
                </c:pt>
                <c:pt idx="4">
                  <c:v>OS</c:v>
                </c:pt>
                <c:pt idx="5">
                  <c:v>DCCN</c:v>
                </c:pt>
                <c:pt idx="6">
                  <c:v>MPILAB</c:v>
                </c:pt>
                <c:pt idx="7">
                  <c:v>CNOSLAB</c:v>
                </c:pt>
              </c:strCache>
            </c:strRef>
          </c:cat>
          <c:val>
            <c:numRef>
              <c:f>'VCE 4-1 CSE Ready Copy'!$W$14:$AD$14</c:f>
              <c:numCache>
                <c:formatCode>General</c:formatCode>
                <c:ptCount val="8"/>
                <c:pt idx="0">
                  <c:v>105</c:v>
                </c:pt>
                <c:pt idx="1">
                  <c:v>81</c:v>
                </c:pt>
                <c:pt idx="2">
                  <c:v>51</c:v>
                </c:pt>
                <c:pt idx="3">
                  <c:v>78</c:v>
                </c:pt>
                <c:pt idx="4">
                  <c:v>94</c:v>
                </c:pt>
                <c:pt idx="5">
                  <c:v>115</c:v>
                </c:pt>
                <c:pt idx="6">
                  <c:v>126</c:v>
                </c:pt>
                <c:pt idx="7">
                  <c:v>128</c:v>
                </c:pt>
              </c:numCache>
            </c:numRef>
          </c:val>
        </c:ser>
        <c:dLbls>
          <c:showVal val="1"/>
        </c:dLbls>
        <c:axId val="50601984"/>
        <c:axId val="50603520"/>
      </c:barChart>
      <c:catAx>
        <c:axId val="506019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03520"/>
        <c:crosses val="autoZero"/>
        <c:auto val="1"/>
        <c:lblAlgn val="ctr"/>
        <c:lblOffset val="100"/>
        <c:tickLblSkip val="1"/>
        <c:tickMarkSkip val="1"/>
      </c:catAx>
      <c:valAx>
        <c:axId val="50603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01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00591496668102"/>
          <c:y val="0.85348293001836306"/>
          <c:w val="0.7838622765814216"/>
          <c:h val="0.1318685164354456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VCE IV/I BTech(CSE) : Performance of 54 Students</a:t>
            </a:r>
          </a:p>
        </c:rich>
      </c:tx>
      <c:layout>
        <c:manualLayout>
          <c:xMode val="edge"/>
          <c:yMode val="edge"/>
          <c:x val="0.24556233784897952"/>
          <c:y val="3.44827586206896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544384147605504E-2"/>
          <c:y val="0.18678213334605512"/>
          <c:w val="0.90384680670332662"/>
          <c:h val="0.59195568414288169"/>
        </c:manualLayout>
      </c:layout>
      <c:barChart>
        <c:barDir val="col"/>
        <c:grouping val="clustered"/>
        <c:ser>
          <c:idx val="2"/>
          <c:order val="0"/>
          <c:tx>
            <c:strRef>
              <c:f>'VCE 4-1 CSE-A'!$X$8</c:f>
              <c:strCache>
                <c:ptCount val="1"/>
                <c:pt idx="0">
                  <c:v>&lt;40%[FAIL]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CSE-A'!$Y$8:$AF$8</c:f>
              <c:numCache>
                <c:formatCode>General</c:formatCode>
                <c:ptCount val="8"/>
                <c:pt idx="0">
                  <c:v>17</c:v>
                </c:pt>
                <c:pt idx="1">
                  <c:v>32</c:v>
                </c:pt>
                <c:pt idx="2">
                  <c:v>45</c:v>
                </c:pt>
                <c:pt idx="3">
                  <c:v>42</c:v>
                </c:pt>
                <c:pt idx="4">
                  <c:v>25</c:v>
                </c:pt>
                <c:pt idx="5">
                  <c:v>18</c:v>
                </c:pt>
                <c:pt idx="6">
                  <c:v>2</c:v>
                </c:pt>
                <c:pt idx="7">
                  <c:v>24</c:v>
                </c:pt>
              </c:numCache>
            </c:numRef>
          </c:val>
        </c:ser>
        <c:ser>
          <c:idx val="4"/>
          <c:order val="1"/>
          <c:tx>
            <c:strRef>
              <c:f>'VCE 4-1 CSE-A'!$X$10</c:f>
              <c:strCache>
                <c:ptCount val="1"/>
                <c:pt idx="0">
                  <c:v>50% - 59%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CSE-A'!$Y$10:$AF$10</c:f>
              <c:numCache>
                <c:formatCode>General</c:formatCode>
                <c:ptCount val="8"/>
                <c:pt idx="0">
                  <c:v>34</c:v>
                </c:pt>
                <c:pt idx="1">
                  <c:v>27</c:v>
                </c:pt>
                <c:pt idx="2">
                  <c:v>29</c:v>
                </c:pt>
                <c:pt idx="3">
                  <c:v>29</c:v>
                </c:pt>
                <c:pt idx="4">
                  <c:v>26</c:v>
                </c:pt>
                <c:pt idx="5">
                  <c:v>12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ser>
          <c:idx val="5"/>
          <c:order val="2"/>
          <c:tx>
            <c:strRef>
              <c:f>'VCE 4-1 CSE-A'!$X$11</c:f>
              <c:strCache>
                <c:ptCount val="1"/>
                <c:pt idx="0">
                  <c:v>60% - 69%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CSE-A'!$Y$11:$AF$11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11</c:v>
                </c:pt>
                <c:pt idx="5">
                  <c:v>7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</c:ser>
        <c:ser>
          <c:idx val="1"/>
          <c:order val="3"/>
          <c:tx>
            <c:strRef>
              <c:f>'VCE 4-1 CSE-A'!$X$12</c:f>
              <c:strCache>
                <c:ptCount val="1"/>
                <c:pt idx="0">
                  <c:v>70% - 79%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CSE-A'!$Y$12:$AF$12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0</c:v>
                </c:pt>
              </c:numCache>
            </c:numRef>
          </c:val>
        </c:ser>
        <c:ser>
          <c:idx val="6"/>
          <c:order val="4"/>
          <c:tx>
            <c:strRef>
              <c:f>'VCE 4-1 CSE-A'!$X$13</c:f>
              <c:strCache>
                <c:ptCount val="1"/>
                <c:pt idx="0">
                  <c:v>80% - 100%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CSE-A'!$Y$13:$AF$13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20</c:v>
                </c:pt>
                <c:pt idx="7">
                  <c:v>74</c:v>
                </c:pt>
              </c:numCache>
            </c:numRef>
          </c:val>
        </c:ser>
        <c:ser>
          <c:idx val="7"/>
          <c:order val="5"/>
          <c:tx>
            <c:strRef>
              <c:f>'VCE 4-1 CSE-A'!$X$14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CSE-A'!$Y$14:$AF$14</c:f>
              <c:numCache>
                <c:formatCode>General</c:formatCode>
                <c:ptCount val="8"/>
                <c:pt idx="0">
                  <c:v>84</c:v>
                </c:pt>
                <c:pt idx="1">
                  <c:v>64</c:v>
                </c:pt>
                <c:pt idx="2">
                  <c:v>47</c:v>
                </c:pt>
                <c:pt idx="3">
                  <c:v>52</c:v>
                </c:pt>
                <c:pt idx="4">
                  <c:v>73</c:v>
                </c:pt>
                <c:pt idx="5">
                  <c:v>35</c:v>
                </c:pt>
                <c:pt idx="6">
                  <c:v>45</c:v>
                </c:pt>
                <c:pt idx="7">
                  <c:v>77</c:v>
                </c:pt>
              </c:numCache>
            </c:numRef>
          </c:val>
        </c:ser>
        <c:dLbls>
          <c:showVal val="1"/>
        </c:dLbls>
        <c:axId val="53023104"/>
        <c:axId val="53024640"/>
      </c:barChart>
      <c:catAx>
        <c:axId val="530231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24640"/>
        <c:crosses val="autoZero"/>
        <c:auto val="1"/>
        <c:lblAlgn val="ctr"/>
        <c:lblOffset val="100"/>
        <c:tickLblSkip val="1"/>
        <c:tickMarkSkip val="1"/>
      </c:catAx>
      <c:valAx>
        <c:axId val="53024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23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00591496668102"/>
          <c:y val="0.87643919510061241"/>
          <c:w val="0.7838622765814216"/>
          <c:h val="0.1063221407668871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VCE IV/I BTech(CSE) : Performance of 47 Students</a:t>
            </a:r>
          </a:p>
        </c:rich>
      </c:tx>
      <c:layout>
        <c:manualLayout>
          <c:xMode val="edge"/>
          <c:yMode val="edge"/>
          <c:x val="0.24556233784897952"/>
          <c:y val="3.44827586206896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544384147605504E-2"/>
          <c:y val="0.18678213334605512"/>
          <c:w val="0.90384680670332662"/>
          <c:h val="0.59195568414288169"/>
        </c:manualLayout>
      </c:layout>
      <c:barChart>
        <c:barDir val="col"/>
        <c:grouping val="clustered"/>
        <c:ser>
          <c:idx val="2"/>
          <c:order val="0"/>
          <c:tx>
            <c:strRef>
              <c:f>'VCE 4-1 CSE-A'!$X$8</c:f>
              <c:strCache>
                <c:ptCount val="1"/>
                <c:pt idx="0">
                  <c:v>&lt;40%[FAIL]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CSE-A'!$Y$8:$AF$8</c:f>
              <c:numCache>
                <c:formatCode>General</c:formatCode>
                <c:ptCount val="8"/>
                <c:pt idx="0">
                  <c:v>17</c:v>
                </c:pt>
                <c:pt idx="1">
                  <c:v>32</c:v>
                </c:pt>
                <c:pt idx="2">
                  <c:v>45</c:v>
                </c:pt>
                <c:pt idx="3">
                  <c:v>42</c:v>
                </c:pt>
                <c:pt idx="4">
                  <c:v>25</c:v>
                </c:pt>
                <c:pt idx="5">
                  <c:v>18</c:v>
                </c:pt>
                <c:pt idx="6">
                  <c:v>2</c:v>
                </c:pt>
                <c:pt idx="7">
                  <c:v>24</c:v>
                </c:pt>
              </c:numCache>
            </c:numRef>
          </c:val>
        </c:ser>
        <c:ser>
          <c:idx val="4"/>
          <c:order val="1"/>
          <c:tx>
            <c:strRef>
              <c:f>'VCE 4-1 CSE-A'!$X$10</c:f>
              <c:strCache>
                <c:ptCount val="1"/>
                <c:pt idx="0">
                  <c:v>50% - 59%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CSE-A'!$Y$10:$AF$10</c:f>
              <c:numCache>
                <c:formatCode>General</c:formatCode>
                <c:ptCount val="8"/>
                <c:pt idx="0">
                  <c:v>34</c:v>
                </c:pt>
                <c:pt idx="1">
                  <c:v>27</c:v>
                </c:pt>
                <c:pt idx="2">
                  <c:v>29</c:v>
                </c:pt>
                <c:pt idx="3">
                  <c:v>29</c:v>
                </c:pt>
                <c:pt idx="4">
                  <c:v>26</c:v>
                </c:pt>
                <c:pt idx="5">
                  <c:v>12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ser>
          <c:idx val="5"/>
          <c:order val="2"/>
          <c:tx>
            <c:strRef>
              <c:f>'VCE 4-1 CSE-A'!$X$11</c:f>
              <c:strCache>
                <c:ptCount val="1"/>
                <c:pt idx="0">
                  <c:v>60% - 69%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CSE-A'!$Y$11:$AF$11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11</c:v>
                </c:pt>
                <c:pt idx="5">
                  <c:v>7</c:v>
                </c:pt>
                <c:pt idx="6">
                  <c:v>9</c:v>
                </c:pt>
                <c:pt idx="7">
                  <c:v>1</c:v>
                </c:pt>
              </c:numCache>
            </c:numRef>
          </c:val>
        </c:ser>
        <c:ser>
          <c:idx val="1"/>
          <c:order val="3"/>
          <c:tx>
            <c:strRef>
              <c:f>'VCE 4-1 CSE-A'!$X$12</c:f>
              <c:strCache>
                <c:ptCount val="1"/>
                <c:pt idx="0">
                  <c:v>70% - 79%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CSE-A'!$Y$12:$AF$12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0</c:v>
                </c:pt>
              </c:numCache>
            </c:numRef>
          </c:val>
        </c:ser>
        <c:ser>
          <c:idx val="6"/>
          <c:order val="4"/>
          <c:tx>
            <c:strRef>
              <c:f>'VCE 4-1 CSE-A'!$X$13</c:f>
              <c:strCache>
                <c:ptCount val="1"/>
                <c:pt idx="0">
                  <c:v>80% - 100%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CSE-A'!$Y$13:$AF$13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20</c:v>
                </c:pt>
                <c:pt idx="7">
                  <c:v>74</c:v>
                </c:pt>
              </c:numCache>
            </c:numRef>
          </c:val>
        </c:ser>
        <c:ser>
          <c:idx val="7"/>
          <c:order val="5"/>
          <c:tx>
            <c:strRef>
              <c:f>'VCE 4-1 CSE-A'!$X$14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'VCE 4-1 CSE-A'!$Y$6:$AF$6</c:f>
              <c:strCache>
                <c:ptCount val="8"/>
                <c:pt idx="0">
                  <c:v>CC</c:v>
                </c:pt>
                <c:pt idx="1">
                  <c:v>DWDM</c:v>
                </c:pt>
                <c:pt idx="2">
                  <c:v>DP</c:v>
                </c:pt>
                <c:pt idx="3">
                  <c:v>IRS</c:v>
                </c:pt>
                <c:pt idx="4">
                  <c:v>LP</c:v>
                </c:pt>
                <c:pt idx="5">
                  <c:v>MC</c:v>
                </c:pt>
                <c:pt idx="6">
                  <c:v>ISSM</c:v>
                </c:pt>
                <c:pt idx="7">
                  <c:v>DWDM LAB</c:v>
                </c:pt>
              </c:strCache>
            </c:strRef>
          </c:cat>
          <c:val>
            <c:numRef>
              <c:f>'VCE 4-1 CSE-A'!$Y$14:$AF$14</c:f>
              <c:numCache>
                <c:formatCode>General</c:formatCode>
                <c:ptCount val="8"/>
                <c:pt idx="0">
                  <c:v>84</c:v>
                </c:pt>
                <c:pt idx="1">
                  <c:v>64</c:v>
                </c:pt>
                <c:pt idx="2">
                  <c:v>47</c:v>
                </c:pt>
                <c:pt idx="3">
                  <c:v>52</c:v>
                </c:pt>
                <c:pt idx="4">
                  <c:v>73</c:v>
                </c:pt>
                <c:pt idx="5">
                  <c:v>35</c:v>
                </c:pt>
                <c:pt idx="6">
                  <c:v>45</c:v>
                </c:pt>
                <c:pt idx="7">
                  <c:v>77</c:v>
                </c:pt>
              </c:numCache>
            </c:numRef>
          </c:val>
        </c:ser>
        <c:dLbls>
          <c:showVal val="1"/>
        </c:dLbls>
        <c:axId val="53158656"/>
        <c:axId val="53160192"/>
      </c:barChart>
      <c:catAx>
        <c:axId val="53158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60192"/>
        <c:crosses val="autoZero"/>
        <c:auto val="1"/>
        <c:lblAlgn val="ctr"/>
        <c:lblOffset val="100"/>
        <c:tickLblSkip val="1"/>
        <c:tickMarkSkip val="1"/>
      </c:catAx>
      <c:valAx>
        <c:axId val="53160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58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00591496668102"/>
          <c:y val="0.87643919510061241"/>
          <c:w val="0.7838622765814216"/>
          <c:h val="0.1063221407668871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17</xdr:row>
      <xdr:rowOff>114300</xdr:rowOff>
    </xdr:from>
    <xdr:to>
      <xdr:col>35</xdr:col>
      <xdr:colOff>561975</xdr:colOff>
      <xdr:row>35</xdr:row>
      <xdr:rowOff>0</xdr:rowOff>
    </xdr:to>
    <xdr:graphicFrame macro="">
      <xdr:nvGraphicFramePr>
        <xdr:cNvPr id="1578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16</xdr:row>
      <xdr:rowOff>38100</xdr:rowOff>
    </xdr:from>
    <xdr:to>
      <xdr:col>33</xdr:col>
      <xdr:colOff>561975</xdr:colOff>
      <xdr:row>31</xdr:row>
      <xdr:rowOff>0</xdr:rowOff>
    </xdr:to>
    <xdr:graphicFrame macro="">
      <xdr:nvGraphicFramePr>
        <xdr:cNvPr id="1558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17</xdr:row>
      <xdr:rowOff>114300</xdr:rowOff>
    </xdr:from>
    <xdr:to>
      <xdr:col>35</xdr:col>
      <xdr:colOff>561975</xdr:colOff>
      <xdr:row>35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17</xdr:row>
      <xdr:rowOff>114300</xdr:rowOff>
    </xdr:from>
    <xdr:to>
      <xdr:col>35</xdr:col>
      <xdr:colOff>561975</xdr:colOff>
      <xdr:row>35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56"/>
  <sheetViews>
    <sheetView workbookViewId="0">
      <selection activeCell="K6" sqref="K6"/>
    </sheetView>
  </sheetViews>
  <sheetFormatPr defaultRowHeight="15"/>
  <cols>
    <col min="2" max="2" width="10" customWidth="1"/>
    <col min="3" max="3" width="11.5703125" customWidth="1"/>
    <col min="4" max="4" width="4.28515625" customWidth="1"/>
    <col min="5" max="5" width="5" customWidth="1"/>
    <col min="6" max="10" width="4.28515625" customWidth="1"/>
    <col min="11" max="11" width="6.28515625" customWidth="1"/>
    <col min="12" max="12" width="6.5703125" customWidth="1"/>
    <col min="13" max="13" width="3.7109375" customWidth="1"/>
    <col min="14" max="14" width="10.85546875" bestFit="1" customWidth="1"/>
    <col min="15" max="15" width="4.5703125" bestFit="1" customWidth="1"/>
    <col min="16" max="16" width="19.140625" bestFit="1" customWidth="1"/>
    <col min="17" max="17" width="21.42578125" bestFit="1" customWidth="1"/>
    <col min="18" max="18" width="16.42578125" customWidth="1"/>
    <col min="19" max="19" width="3.140625" customWidth="1"/>
    <col min="20" max="20" width="10.85546875" customWidth="1"/>
    <col min="21" max="21" width="4.5703125" bestFit="1" customWidth="1"/>
    <col min="22" max="22" width="16.28515625" bestFit="1" customWidth="1"/>
    <col min="23" max="23" width="10.42578125" bestFit="1" customWidth="1"/>
    <col min="24" max="24" width="13.28515625" bestFit="1" customWidth="1"/>
  </cols>
  <sheetData>
    <row r="1" spans="2:25" ht="18.75">
      <c r="B1" s="46" t="s">
        <v>185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2:25" ht="16.5">
      <c r="B2" s="47" t="s">
        <v>4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2:25" ht="16.5">
      <c r="B3" s="47" t="s">
        <v>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spans="2:25" ht="18.75">
      <c r="B4" s="48" t="s">
        <v>542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6" spans="2:25">
      <c r="B6" s="2" t="str">
        <f>'VCE 4-1 CSE Ready Copy'!U6</f>
        <v>Unit</v>
      </c>
      <c r="C6" s="2" t="str">
        <f>'VCE 4-1 CSE Ready Copy'!V6</f>
        <v>Item</v>
      </c>
      <c r="D6" s="28" t="s">
        <v>531</v>
      </c>
      <c r="E6" s="28" t="s">
        <v>539</v>
      </c>
      <c r="F6" s="28" t="s">
        <v>532</v>
      </c>
      <c r="G6" s="28" t="s">
        <v>533</v>
      </c>
      <c r="H6" s="28" t="s">
        <v>534</v>
      </c>
      <c r="I6" s="28" t="s">
        <v>535</v>
      </c>
      <c r="J6" s="28" t="s">
        <v>536</v>
      </c>
      <c r="K6" s="28" t="str">
        <f>'VCE 4-1 CSE Ready Copy'!AC6</f>
        <v>MPILAB</v>
      </c>
      <c r="L6" s="28" t="str">
        <f>'VCE 4-1 CSE Ready Copy'!AD6</f>
        <v>CNOSLAB</v>
      </c>
      <c r="N6" s="24" t="str">
        <f>$D$6</f>
        <v>CC</v>
      </c>
      <c r="O6" s="25" t="s">
        <v>192</v>
      </c>
      <c r="P6" s="25" t="s">
        <v>189</v>
      </c>
      <c r="Q6" s="25" t="s">
        <v>190</v>
      </c>
      <c r="R6" s="25" t="s">
        <v>191</v>
      </c>
      <c r="T6" s="24" t="str">
        <f>$H$6</f>
        <v>LP</v>
      </c>
      <c r="U6" s="25" t="s">
        <v>192</v>
      </c>
      <c r="V6" s="25" t="s">
        <v>189</v>
      </c>
      <c r="W6" s="25" t="s">
        <v>190</v>
      </c>
      <c r="X6" s="25" t="s">
        <v>191</v>
      </c>
      <c r="Y6" s="23"/>
    </row>
    <row r="7" spans="2:25" ht="15" customHeight="1">
      <c r="B7" s="49" t="str">
        <f>'VCE 4-1 CSE-A'!W7</f>
        <v>CSE Section 101 Students</v>
      </c>
      <c r="C7" s="1" t="str">
        <f>'VCE 4-1 CSE Ready Copy'!V7</f>
        <v>Candidates</v>
      </c>
      <c r="D7" s="1">
        <f>'VCE 4-1 CSE Ready Copy'!W7</f>
        <v>140</v>
      </c>
      <c r="E7" s="1">
        <f>'VCE 4-1 CSE Ready Copy'!X7</f>
        <v>140</v>
      </c>
      <c r="F7" s="1">
        <f>'VCE 4-1 CSE Ready Copy'!Y7</f>
        <v>140</v>
      </c>
      <c r="G7" s="1">
        <f>'VCE 4-1 CSE Ready Copy'!Z7</f>
        <v>140</v>
      </c>
      <c r="H7" s="1">
        <f>'VCE 4-1 CSE Ready Copy'!AA7</f>
        <v>140</v>
      </c>
      <c r="I7" s="1">
        <f>'VCE 4-1 CSE Ready Copy'!AB7</f>
        <v>140</v>
      </c>
      <c r="J7" s="1"/>
      <c r="K7" s="1">
        <f>'VCE 4-1 CSE Ready Copy'!AC7</f>
        <v>140</v>
      </c>
      <c r="L7" s="1">
        <f>'VCE 4-1 CSE Ready Copy'!AD7</f>
        <v>140</v>
      </c>
      <c r="N7" s="24" t="s">
        <v>188</v>
      </c>
      <c r="O7" s="26" t="s">
        <v>193</v>
      </c>
      <c r="P7" s="27" t="str">
        <f>'VCE 4-1 CSE-A'!$AF$39</f>
        <v>Mrs.P.Chitra Rekha</v>
      </c>
      <c r="Q7" s="27" t="e">
        <f>#REF!</f>
        <v>#REF!</v>
      </c>
      <c r="R7" s="27" t="e">
        <f>#REF!</f>
        <v>#REF!</v>
      </c>
      <c r="T7" s="24" t="s">
        <v>188</v>
      </c>
      <c r="U7" s="26" t="s">
        <v>193</v>
      </c>
      <c r="V7" s="27" t="str">
        <f>'VCE 4-1 CSE-A'!$AF$43</f>
        <v>Mr.A.Suresh Rao</v>
      </c>
      <c r="W7" s="27" t="e">
        <f>#REF!</f>
        <v>#REF!</v>
      </c>
      <c r="X7" s="27" t="e">
        <f>#REF!</f>
        <v>#REF!</v>
      </c>
    </row>
    <row r="8" spans="2:25">
      <c r="B8" s="50">
        <f>'VCE 4-1 CSE Ready Copy'!U8</f>
        <v>0</v>
      </c>
      <c r="C8" s="1" t="str">
        <f>'VCE 4-1 CSE Ready Copy'!V8</f>
        <v>&lt;40%[FAIL]</v>
      </c>
      <c r="D8" s="1">
        <f>'VCE 4-1 CSE Ready Copy'!W8</f>
        <v>35</v>
      </c>
      <c r="E8" s="1">
        <f>'VCE 4-1 CSE Ready Copy'!X8</f>
        <v>58</v>
      </c>
      <c r="F8" s="1">
        <f>'VCE 4-1 CSE Ready Copy'!Y8</f>
        <v>88</v>
      </c>
      <c r="G8" s="1">
        <f>'VCE 4-1 CSE Ready Copy'!Z8</f>
        <v>61</v>
      </c>
      <c r="H8" s="1">
        <f>'VCE 4-1 CSE Ready Copy'!AA8</f>
        <v>44</v>
      </c>
      <c r="I8" s="1">
        <f>'VCE 4-1 CSE Ready Copy'!AB8</f>
        <v>25</v>
      </c>
      <c r="J8" s="1"/>
      <c r="K8" s="1">
        <f>'VCE 4-1 CSE Ready Copy'!AC8</f>
        <v>14</v>
      </c>
      <c r="L8" s="1">
        <f>'VCE 4-1 CSE Ready Copy'!AD8</f>
        <v>12</v>
      </c>
      <c r="N8" s="1" t="str">
        <f>$C$7</f>
        <v>Candidates</v>
      </c>
      <c r="O8" s="1">
        <f>$D$7</f>
        <v>140</v>
      </c>
      <c r="P8" s="1">
        <f>$D$20</f>
        <v>101</v>
      </c>
      <c r="Q8" s="1" t="e">
        <f>$D$33</f>
        <v>#REF!</v>
      </c>
      <c r="R8" s="1" t="e">
        <f>$D$46</f>
        <v>#REF!</v>
      </c>
      <c r="T8" s="1" t="str">
        <f>$C$7</f>
        <v>Candidates</v>
      </c>
      <c r="U8" s="1">
        <f>$H$7</f>
        <v>140</v>
      </c>
      <c r="V8" s="1">
        <f>$H$20</f>
        <v>101</v>
      </c>
      <c r="W8" s="1" t="e">
        <f>$H$33</f>
        <v>#REF!</v>
      </c>
      <c r="X8" s="1" t="e">
        <f>$H$46</f>
        <v>#REF!</v>
      </c>
    </row>
    <row r="9" spans="2:25">
      <c r="B9" s="50">
        <f>'VCE 4-1 CSE Ready Copy'!U9</f>
        <v>0</v>
      </c>
      <c r="C9" s="1" t="str">
        <f>'VCE 4-1 CSE Ready Copy'!V9</f>
        <v>40% - 49%</v>
      </c>
      <c r="D9" s="1">
        <f>'VCE 4-1 CSE Ready Copy'!W9</f>
        <v>44</v>
      </c>
      <c r="E9" s="1">
        <f>'VCE 4-1 CSE Ready Copy'!X9</f>
        <v>22</v>
      </c>
      <c r="F9" s="1">
        <f>'VCE 4-1 CSE Ready Copy'!Y9</f>
        <v>23</v>
      </c>
      <c r="G9" s="1">
        <f>'VCE 4-1 CSE Ready Copy'!Z9</f>
        <v>38</v>
      </c>
      <c r="H9" s="1">
        <f>'VCE 4-1 CSE Ready Copy'!AA9</f>
        <v>31</v>
      </c>
      <c r="I9" s="1">
        <f>'VCE 4-1 CSE Ready Copy'!AB9</f>
        <v>21</v>
      </c>
      <c r="J9" s="1"/>
      <c r="K9" s="1">
        <f>'VCE 4-1 CSE Ready Copy'!AC9</f>
        <v>8</v>
      </c>
      <c r="L9" s="1">
        <f>'VCE 4-1 CSE Ready Copy'!AD9</f>
        <v>5</v>
      </c>
      <c r="N9" s="1" t="str">
        <f>$C$8</f>
        <v>&lt;40%[FAIL]</v>
      </c>
      <c r="O9" s="1">
        <f>$D$8</f>
        <v>35</v>
      </c>
      <c r="P9" s="1">
        <f>$D$21</f>
        <v>17</v>
      </c>
      <c r="Q9" s="1" t="e">
        <f>$D$34</f>
        <v>#REF!</v>
      </c>
      <c r="R9" s="1" t="e">
        <f>$D$47</f>
        <v>#REF!</v>
      </c>
      <c r="T9" s="1" t="str">
        <f>$C$8</f>
        <v>&lt;40%[FAIL]</v>
      </c>
      <c r="U9" s="1">
        <f>$H$8</f>
        <v>44</v>
      </c>
      <c r="V9" s="1">
        <f>$H$21</f>
        <v>25</v>
      </c>
      <c r="W9" s="1" t="e">
        <f>$H$34</f>
        <v>#REF!</v>
      </c>
      <c r="X9" s="1" t="e">
        <f>$H$47</f>
        <v>#REF!</v>
      </c>
    </row>
    <row r="10" spans="2:25">
      <c r="B10" s="50">
        <f>'VCE 4-1 CSE Ready Copy'!U10</f>
        <v>0</v>
      </c>
      <c r="C10" s="1" t="str">
        <f>'VCE 4-1 CSE Ready Copy'!V10</f>
        <v>50% - 59%</v>
      </c>
      <c r="D10" s="1">
        <f>'VCE 4-1 CSE Ready Copy'!W10</f>
        <v>37</v>
      </c>
      <c r="E10" s="1">
        <f>'VCE 4-1 CSE Ready Copy'!X10</f>
        <v>35</v>
      </c>
      <c r="F10" s="1">
        <f>'VCE 4-1 CSE Ready Copy'!Y10</f>
        <v>21</v>
      </c>
      <c r="G10" s="1">
        <f>'VCE 4-1 CSE Ready Copy'!Z10</f>
        <v>21</v>
      </c>
      <c r="H10" s="1">
        <f>'VCE 4-1 CSE Ready Copy'!AA10</f>
        <v>29</v>
      </c>
      <c r="I10" s="1">
        <f>'VCE 4-1 CSE Ready Copy'!AB10</f>
        <v>33</v>
      </c>
      <c r="J10" s="1"/>
      <c r="K10" s="1">
        <f>'VCE 4-1 CSE Ready Copy'!AC10</f>
        <v>9</v>
      </c>
      <c r="L10" s="1">
        <f>'VCE 4-1 CSE Ready Copy'!AD10</f>
        <v>8</v>
      </c>
      <c r="N10" s="1" t="str">
        <f>$C$9</f>
        <v>40% - 49%</v>
      </c>
      <c r="O10" s="1">
        <f>$D$9</f>
        <v>44</v>
      </c>
      <c r="P10" s="1">
        <f>$D$22</f>
        <v>35</v>
      </c>
      <c r="Q10" s="1" t="e">
        <f>$D$35</f>
        <v>#REF!</v>
      </c>
      <c r="R10" s="1" t="e">
        <f>$D$48</f>
        <v>#REF!</v>
      </c>
      <c r="T10" s="1" t="str">
        <f>$C$9</f>
        <v>40% - 49%</v>
      </c>
      <c r="U10" s="1">
        <f>$H$9</f>
        <v>31</v>
      </c>
      <c r="V10" s="1">
        <f>$H$22</f>
        <v>36</v>
      </c>
      <c r="W10" s="1" t="e">
        <f>$H$35</f>
        <v>#REF!</v>
      </c>
      <c r="X10" s="1" t="e">
        <f>$H$48</f>
        <v>#REF!</v>
      </c>
    </row>
    <row r="11" spans="2:25">
      <c r="B11" s="50">
        <f>'VCE 4-1 CSE Ready Copy'!U11</f>
        <v>0</v>
      </c>
      <c r="C11" s="1" t="str">
        <f>'VCE 4-1 CSE Ready Copy'!V11</f>
        <v>60% - 69%</v>
      </c>
      <c r="D11" s="1">
        <f>'VCE 4-1 CSE Ready Copy'!W11</f>
        <v>19</v>
      </c>
      <c r="E11" s="1">
        <f>'VCE 4-1 CSE Ready Copy'!X11</f>
        <v>17</v>
      </c>
      <c r="F11" s="1">
        <f>'VCE 4-1 CSE Ready Copy'!Y11</f>
        <v>4</v>
      </c>
      <c r="G11" s="1">
        <f>'VCE 4-1 CSE Ready Copy'!Z11</f>
        <v>16</v>
      </c>
      <c r="H11" s="1">
        <f>'VCE 4-1 CSE Ready Copy'!AA11</f>
        <v>26</v>
      </c>
      <c r="I11" s="1">
        <f>'VCE 4-1 CSE Ready Copy'!AB11</f>
        <v>32</v>
      </c>
      <c r="J11" s="1"/>
      <c r="K11" s="1">
        <f>'VCE 4-1 CSE Ready Copy'!AC11</f>
        <v>8</v>
      </c>
      <c r="L11" s="1">
        <f>'VCE 4-1 CSE Ready Copy'!AD11</f>
        <v>1</v>
      </c>
      <c r="N11" s="1" t="str">
        <f>$C$10</f>
        <v>50% - 59%</v>
      </c>
      <c r="O11" s="1">
        <f>$D$10</f>
        <v>37</v>
      </c>
      <c r="P11" s="1">
        <f>$D$23</f>
        <v>34</v>
      </c>
      <c r="Q11" s="1" t="e">
        <f>$D$36</f>
        <v>#REF!</v>
      </c>
      <c r="R11" s="1" t="e">
        <f>$D$49</f>
        <v>#REF!</v>
      </c>
      <c r="T11" s="1" t="str">
        <f>$C$10</f>
        <v>50% - 59%</v>
      </c>
      <c r="U11" s="1">
        <f>$H$10</f>
        <v>29</v>
      </c>
      <c r="V11" s="1">
        <f>$H$23</f>
        <v>26</v>
      </c>
      <c r="W11" s="1" t="e">
        <f>$H$36</f>
        <v>#REF!</v>
      </c>
      <c r="X11" s="1" t="e">
        <f>$H$49</f>
        <v>#REF!</v>
      </c>
    </row>
    <row r="12" spans="2:25">
      <c r="B12" s="50">
        <f>'VCE 4-1 CSE Ready Copy'!U12</f>
        <v>0</v>
      </c>
      <c r="C12" s="1" t="str">
        <f>'VCE 4-1 CSE Ready Copy'!V12</f>
        <v>70% - 79%</v>
      </c>
      <c r="D12" s="1">
        <f>'VCE 4-1 CSE Ready Copy'!W12</f>
        <v>4</v>
      </c>
      <c r="E12" s="1">
        <f>'VCE 4-1 CSE Ready Copy'!X12</f>
        <v>8</v>
      </c>
      <c r="F12" s="1">
        <f>'VCE 4-1 CSE Ready Copy'!Y12</f>
        <v>4</v>
      </c>
      <c r="G12" s="1">
        <f>'VCE 4-1 CSE Ready Copy'!Z12</f>
        <v>4</v>
      </c>
      <c r="H12" s="1">
        <f>'VCE 4-1 CSE Ready Copy'!AA12</f>
        <v>8</v>
      </c>
      <c r="I12" s="1">
        <f>'VCE 4-1 CSE Ready Copy'!AB12</f>
        <v>16</v>
      </c>
      <c r="J12" s="1"/>
      <c r="K12" s="1">
        <f>'VCE 4-1 CSE Ready Copy'!AC12</f>
        <v>49</v>
      </c>
      <c r="L12" s="1">
        <f>'VCE 4-1 CSE Ready Copy'!AD12</f>
        <v>17</v>
      </c>
      <c r="N12" s="1" t="str">
        <f>$C$11</f>
        <v>60% - 69%</v>
      </c>
      <c r="O12" s="1">
        <f>$D$11</f>
        <v>19</v>
      </c>
      <c r="P12" s="1">
        <f>$D$24</f>
        <v>10</v>
      </c>
      <c r="Q12" s="1" t="e">
        <f>$D$37</f>
        <v>#REF!</v>
      </c>
      <c r="R12" s="1" t="e">
        <f>$D$50</f>
        <v>#REF!</v>
      </c>
      <c r="T12" s="1" t="str">
        <f>$C$11</f>
        <v>60% - 69%</v>
      </c>
      <c r="U12" s="1">
        <f>$H$11</f>
        <v>26</v>
      </c>
      <c r="V12" s="1">
        <f>$H$24</f>
        <v>11</v>
      </c>
      <c r="W12" s="1" t="e">
        <f>$H$37</f>
        <v>#REF!</v>
      </c>
      <c r="X12" s="1" t="e">
        <f>$H$50</f>
        <v>#REF!</v>
      </c>
    </row>
    <row r="13" spans="2:25">
      <c r="B13" s="50">
        <f>'VCE 4-1 CSE Ready Copy'!U13</f>
        <v>0</v>
      </c>
      <c r="C13" s="1" t="str">
        <f>'VCE 4-1 CSE Ready Copy'!V13</f>
        <v>80% - 100%</v>
      </c>
      <c r="D13" s="1">
        <f>'VCE 4-1 CSE Ready Copy'!W13</f>
        <v>1</v>
      </c>
      <c r="E13" s="1">
        <f>'VCE 4-1 CSE Ready Copy'!X13</f>
        <v>0</v>
      </c>
      <c r="F13" s="1">
        <f>'VCE 4-1 CSE Ready Copy'!Y13</f>
        <v>0</v>
      </c>
      <c r="G13" s="1">
        <f>'VCE 4-1 CSE Ready Copy'!Z13</f>
        <v>0</v>
      </c>
      <c r="H13" s="1">
        <f>'VCE 4-1 CSE Ready Copy'!AA13</f>
        <v>2</v>
      </c>
      <c r="I13" s="1">
        <f>'VCE 4-1 CSE Ready Copy'!AB13</f>
        <v>13</v>
      </c>
      <c r="J13" s="1"/>
      <c r="K13" s="1">
        <f>'VCE 4-1 CSE Ready Copy'!AC13</f>
        <v>65</v>
      </c>
      <c r="L13" s="1">
        <f>'VCE 4-1 CSE Ready Copy'!AD13</f>
        <v>110</v>
      </c>
      <c r="N13" s="1" t="str">
        <f>$C$12</f>
        <v>70% - 79%</v>
      </c>
      <c r="O13" s="1">
        <f>$D$12</f>
        <v>4</v>
      </c>
      <c r="P13" s="1">
        <f>$D$25</f>
        <v>5</v>
      </c>
      <c r="Q13" s="1" t="e">
        <f>$D$38</f>
        <v>#REF!</v>
      </c>
      <c r="R13" s="1" t="e">
        <f>$D$51</f>
        <v>#REF!</v>
      </c>
      <c r="T13" s="1" t="str">
        <f>$C$12</f>
        <v>70% - 79%</v>
      </c>
      <c r="U13" s="1">
        <f>$H$12</f>
        <v>8</v>
      </c>
      <c r="V13" s="1">
        <f>$H$25</f>
        <v>3</v>
      </c>
      <c r="W13" s="1" t="e">
        <f>$H$38</f>
        <v>#REF!</v>
      </c>
      <c r="X13" s="1" t="e">
        <f>$H$51</f>
        <v>#REF!</v>
      </c>
    </row>
    <row r="14" spans="2:25">
      <c r="B14" s="50">
        <f>'VCE 4-1 CSE Ready Copy'!U14</f>
        <v>0</v>
      </c>
      <c r="C14" s="1" t="str">
        <f>'VCE 4-1 CSE Ready Copy'!V14</f>
        <v>Passed</v>
      </c>
      <c r="D14" s="1">
        <f>'VCE 4-1 CSE Ready Copy'!W14</f>
        <v>105</v>
      </c>
      <c r="E14" s="1">
        <f>'VCE 4-1 CSE Ready Copy'!X14</f>
        <v>81</v>
      </c>
      <c r="F14" s="1">
        <f>'VCE 4-1 CSE Ready Copy'!Y14</f>
        <v>51</v>
      </c>
      <c r="G14" s="1">
        <f>'VCE 4-1 CSE Ready Copy'!Z14</f>
        <v>78</v>
      </c>
      <c r="H14" s="1">
        <f>'VCE 4-1 CSE Ready Copy'!AA14</f>
        <v>94</v>
      </c>
      <c r="I14" s="1">
        <f>'VCE 4-1 CSE Ready Copy'!AB14</f>
        <v>115</v>
      </c>
      <c r="J14" s="1"/>
      <c r="K14" s="1">
        <f>'VCE 4-1 CSE Ready Copy'!AC14</f>
        <v>126</v>
      </c>
      <c r="L14" s="1">
        <f>'VCE 4-1 CSE Ready Copy'!AD14</f>
        <v>128</v>
      </c>
      <c r="N14" s="1" t="str">
        <f>$C$13</f>
        <v>80% - 100%</v>
      </c>
      <c r="O14" s="1">
        <f>$D$13</f>
        <v>1</v>
      </c>
      <c r="P14" s="1">
        <f>$D$26</f>
        <v>0</v>
      </c>
      <c r="Q14" s="1" t="e">
        <f>$D$39</f>
        <v>#REF!</v>
      </c>
      <c r="R14" s="1" t="e">
        <f>$D$52</f>
        <v>#REF!</v>
      </c>
      <c r="T14" s="1" t="str">
        <f>$C$13</f>
        <v>80% - 100%</v>
      </c>
      <c r="U14" s="1">
        <f>$H$13</f>
        <v>2</v>
      </c>
      <c r="V14" s="1">
        <f>$H$26</f>
        <v>0</v>
      </c>
      <c r="W14" s="1" t="e">
        <f>$H$39</f>
        <v>#REF!</v>
      </c>
      <c r="X14" s="1" t="e">
        <f>$H$52</f>
        <v>#REF!</v>
      </c>
    </row>
    <row r="15" spans="2:25">
      <c r="B15" s="50">
        <f>'VCE 4-1 CSE Ready Copy'!U15</f>
        <v>0</v>
      </c>
      <c r="C15" s="1" t="str">
        <f>'VCE 4-1 CSE Ready Copy'!V15</f>
        <v>Failed</v>
      </c>
      <c r="D15" s="1">
        <f>'VCE 4-1 CSE Ready Copy'!W15</f>
        <v>35</v>
      </c>
      <c r="E15" s="1">
        <f>'VCE 4-1 CSE Ready Copy'!X15</f>
        <v>59</v>
      </c>
      <c r="F15" s="1">
        <f>'VCE 4-1 CSE Ready Copy'!Y15</f>
        <v>89</v>
      </c>
      <c r="G15" s="1">
        <f>'VCE 4-1 CSE Ready Copy'!Z15</f>
        <v>62</v>
      </c>
      <c r="H15" s="1">
        <f>'VCE 4-1 CSE Ready Copy'!AA15</f>
        <v>46</v>
      </c>
      <c r="I15" s="1">
        <f>'VCE 4-1 CSE Ready Copy'!AB15</f>
        <v>25</v>
      </c>
      <c r="J15" s="1"/>
      <c r="K15" s="1">
        <f>'VCE 4-1 CSE Ready Copy'!AC15</f>
        <v>14</v>
      </c>
      <c r="L15" s="1">
        <f>'VCE 4-1 CSE Ready Copy'!AD15</f>
        <v>12</v>
      </c>
      <c r="N15" s="1" t="str">
        <f>$C$14</f>
        <v>Passed</v>
      </c>
      <c r="O15" s="1">
        <f>$D$14</f>
        <v>105</v>
      </c>
      <c r="P15" s="1">
        <f>$D$27</f>
        <v>84</v>
      </c>
      <c r="Q15" s="1" t="e">
        <f>$D$40</f>
        <v>#REF!</v>
      </c>
      <c r="R15" s="1" t="e">
        <f>$D$53</f>
        <v>#REF!</v>
      </c>
      <c r="T15" s="1" t="str">
        <f>$C$14</f>
        <v>Passed</v>
      </c>
      <c r="U15" s="1">
        <f>$H$14</f>
        <v>94</v>
      </c>
      <c r="V15" s="1">
        <f>$H$27</f>
        <v>73</v>
      </c>
      <c r="W15" s="1" t="e">
        <f>$H$40</f>
        <v>#REF!</v>
      </c>
      <c r="X15" s="1" t="e">
        <f>$H$53</f>
        <v>#REF!</v>
      </c>
    </row>
    <row r="16" spans="2:25">
      <c r="B16" s="51">
        <f>'VCE 4-1 CSE Ready Copy'!U16</f>
        <v>0</v>
      </c>
      <c r="C16" s="6" t="str">
        <f>'VCE 4-1 CSE Ready Copy'!V16</f>
        <v>Pass %</v>
      </c>
      <c r="D16" s="7">
        <f>'VCE 4-1 CSE Ready Copy'!W16</f>
        <v>0.75</v>
      </c>
      <c r="E16" s="7">
        <f>'VCE 4-1 CSE Ready Copy'!X16</f>
        <v>0.57857142857142863</v>
      </c>
      <c r="F16" s="7">
        <f>'VCE 4-1 CSE Ready Copy'!Y16</f>
        <v>0.36428571428571427</v>
      </c>
      <c r="G16" s="7">
        <f>'VCE 4-1 CSE Ready Copy'!Z16</f>
        <v>0.55714285714285716</v>
      </c>
      <c r="H16" s="7">
        <f>'VCE 4-1 CSE Ready Copy'!AA16</f>
        <v>0.67142857142857137</v>
      </c>
      <c r="I16" s="7">
        <f>'VCE 4-1 CSE Ready Copy'!AB16</f>
        <v>0.8214285714285714</v>
      </c>
      <c r="J16" s="7"/>
      <c r="K16" s="7">
        <f>'VCE 4-1 CSE Ready Copy'!AC16</f>
        <v>0.9</v>
      </c>
      <c r="L16" s="7">
        <f>'VCE 4-1 CSE Ready Copy'!AD16</f>
        <v>0.91428571428571426</v>
      </c>
      <c r="N16" s="1" t="str">
        <f>$C$15</f>
        <v>Failed</v>
      </c>
      <c r="O16" s="1">
        <f>$D$15</f>
        <v>35</v>
      </c>
      <c r="P16" s="1">
        <f>$D$28</f>
        <v>17</v>
      </c>
      <c r="Q16" s="1" t="e">
        <f>$D$41</f>
        <v>#REF!</v>
      </c>
      <c r="R16" s="1" t="e">
        <f>$D$54</f>
        <v>#REF!</v>
      </c>
      <c r="T16" s="1" t="str">
        <f>$C$15</f>
        <v>Failed</v>
      </c>
      <c r="U16" s="1">
        <f>$H$15</f>
        <v>46</v>
      </c>
      <c r="V16" s="1">
        <f>$H$28</f>
        <v>28</v>
      </c>
      <c r="W16" s="1" t="e">
        <f>$H$41</f>
        <v>#REF!</v>
      </c>
      <c r="X16" s="1" t="e">
        <f>$H$54</f>
        <v>#REF!</v>
      </c>
    </row>
    <row r="17" spans="2:25">
      <c r="N17" s="1" t="str">
        <f>$C$16</f>
        <v>Pass %</v>
      </c>
      <c r="O17" s="7">
        <f>$D$16</f>
        <v>0.75</v>
      </c>
      <c r="P17" s="7">
        <f>$D$29</f>
        <v>0.83168316831683164</v>
      </c>
      <c r="Q17" s="7" t="e">
        <f>$D$42</f>
        <v>#REF!</v>
      </c>
      <c r="R17" s="7" t="e">
        <f>$D$55</f>
        <v>#REF!</v>
      </c>
      <c r="S17" s="23"/>
      <c r="T17" s="1" t="str">
        <f>$C$16</f>
        <v>Pass %</v>
      </c>
      <c r="U17" s="7">
        <f>$H$16</f>
        <v>0.67142857142857137</v>
      </c>
      <c r="V17" s="7">
        <f>$H$29</f>
        <v>0.72277227722772275</v>
      </c>
      <c r="W17" s="7" t="e">
        <f>$H$42</f>
        <v>#REF!</v>
      </c>
      <c r="X17" s="7" t="e">
        <f>$H$55</f>
        <v>#REF!</v>
      </c>
    </row>
    <row r="18" spans="2:25" s="23" customFormat="1" ht="15" customHeight="1">
      <c r="B18" s="52" t="s">
        <v>403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S18"/>
      <c r="T18"/>
      <c r="U18"/>
      <c r="V18"/>
      <c r="W18"/>
      <c r="X18"/>
      <c r="Y18"/>
    </row>
    <row r="19" spans="2:25">
      <c r="B19" s="2" t="str">
        <f>'VCE 4-1 CSE-A'!W6</f>
        <v>Unit</v>
      </c>
      <c r="C19" s="2" t="str">
        <f>'VCE 4-1 CSE-A'!X6</f>
        <v>Item</v>
      </c>
      <c r="D19" s="28" t="str">
        <f>'VCE 4-1 CSE-A'!Y6</f>
        <v>CC</v>
      </c>
      <c r="E19" s="28" t="str">
        <f>'VCE 4-1 CSE-A'!Z6</f>
        <v>DWDM</v>
      </c>
      <c r="F19" s="28" t="str">
        <f>'VCE 4-1 CSE-A'!AA6</f>
        <v>DP</v>
      </c>
      <c r="G19" s="28" t="str">
        <f>'VCE 4-1 CSE-A'!AB6</f>
        <v>IRS</v>
      </c>
      <c r="H19" s="28" t="str">
        <f>'VCE 4-1 CSE-A'!AC6</f>
        <v>LP</v>
      </c>
      <c r="I19" s="28" t="str">
        <f>'VCE 4-1 CSE-A'!AD6</f>
        <v>MC</v>
      </c>
      <c r="J19" s="28"/>
      <c r="K19" s="28" t="str">
        <f>'VCE 4-1 CSE-A'!AE6</f>
        <v>ISSM</v>
      </c>
      <c r="L19" s="28" t="str">
        <f>'VCE 4-1 CSE-A'!AF6</f>
        <v>DWDM LAB</v>
      </c>
      <c r="N19" s="24" t="str">
        <f>$E$6</f>
        <v>DWDM</v>
      </c>
      <c r="O19" s="25" t="s">
        <v>192</v>
      </c>
      <c r="P19" s="25" t="s">
        <v>189</v>
      </c>
      <c r="Q19" s="25" t="s">
        <v>190</v>
      </c>
      <c r="R19" s="25" t="s">
        <v>191</v>
      </c>
      <c r="T19" s="24" t="str">
        <f>$I$6</f>
        <v>MC</v>
      </c>
      <c r="U19" s="25" t="s">
        <v>192</v>
      </c>
      <c r="V19" s="25" t="s">
        <v>189</v>
      </c>
      <c r="W19" s="25" t="s">
        <v>190</v>
      </c>
      <c r="X19" s="25" t="s">
        <v>191</v>
      </c>
    </row>
    <row r="20" spans="2:25" ht="15.75">
      <c r="B20" s="49" t="str">
        <f>'VCE 4-1 CSE-A'!W7</f>
        <v>CSE Section 101 Students</v>
      </c>
      <c r="C20" s="1" t="str">
        <f>'VCE 4-1 CSE-A'!X7</f>
        <v>Candidates</v>
      </c>
      <c r="D20" s="1">
        <f>'VCE 4-1 CSE-A'!Y7</f>
        <v>101</v>
      </c>
      <c r="E20" s="1">
        <f>'VCE 4-1 CSE-A'!Z7</f>
        <v>101</v>
      </c>
      <c r="F20" s="1">
        <f>'VCE 4-1 CSE-A'!AA7</f>
        <v>101</v>
      </c>
      <c r="G20" s="1">
        <f>'VCE 4-1 CSE-A'!AB7</f>
        <v>101</v>
      </c>
      <c r="H20" s="1">
        <f>'VCE 4-1 CSE-A'!AC7</f>
        <v>101</v>
      </c>
      <c r="I20" s="1">
        <f>'VCE 4-1 CSE-A'!AD7</f>
        <v>53</v>
      </c>
      <c r="J20" s="1"/>
      <c r="K20" s="1">
        <f>'VCE 4-1 CSE-A'!AE7</f>
        <v>48</v>
      </c>
      <c r="L20" s="1">
        <f>'VCE 4-1 CSE-A'!AF7</f>
        <v>101</v>
      </c>
      <c r="N20" s="24" t="s">
        <v>188</v>
      </c>
      <c r="O20" s="26" t="s">
        <v>193</v>
      </c>
      <c r="P20" s="27" t="str">
        <f>'VCE 4-1 CSE-A'!$AF$40</f>
        <v>Prof. B. Ramabrahmam</v>
      </c>
      <c r="Q20" s="27" t="e">
        <f>#REF!</f>
        <v>#REF!</v>
      </c>
      <c r="R20" s="27" t="e">
        <f>#REF!</f>
        <v>#REF!</v>
      </c>
      <c r="T20" s="24" t="s">
        <v>188</v>
      </c>
      <c r="U20" s="26" t="s">
        <v>193</v>
      </c>
      <c r="V20" s="27" t="str">
        <f>'VCE 4-1 CSE-A'!$AF$44</f>
        <v>Ms B.Jyothi</v>
      </c>
      <c r="W20" s="27" t="e">
        <f>#REF!</f>
        <v>#REF!</v>
      </c>
      <c r="X20" s="27" t="e">
        <f>#REF!</f>
        <v>#REF!</v>
      </c>
    </row>
    <row r="21" spans="2:25">
      <c r="B21" s="50">
        <f>'VCE 4-1 CSE-A'!W8</f>
        <v>0</v>
      </c>
      <c r="C21" s="1" t="str">
        <f>'VCE 4-1 CSE-A'!X8</f>
        <v>&lt;40%[FAIL]</v>
      </c>
      <c r="D21" s="1">
        <f>'VCE 4-1 CSE-A'!Y8</f>
        <v>17</v>
      </c>
      <c r="E21" s="1">
        <f>'VCE 4-1 CSE-A'!Z8</f>
        <v>32</v>
      </c>
      <c r="F21" s="1">
        <f>'VCE 4-1 CSE-A'!AA8</f>
        <v>45</v>
      </c>
      <c r="G21" s="1">
        <f>'VCE 4-1 CSE-A'!AB8</f>
        <v>42</v>
      </c>
      <c r="H21" s="1">
        <f>'VCE 4-1 CSE-A'!AC8</f>
        <v>25</v>
      </c>
      <c r="I21" s="1">
        <f>'VCE 4-1 CSE-A'!AD8</f>
        <v>18</v>
      </c>
      <c r="J21" s="1"/>
      <c r="K21" s="1">
        <f>'VCE 4-1 CSE-A'!AE8</f>
        <v>2</v>
      </c>
      <c r="L21" s="1">
        <f>'VCE 4-1 CSE-A'!AF8</f>
        <v>24</v>
      </c>
      <c r="N21" s="1" t="str">
        <f>$C$7</f>
        <v>Candidates</v>
      </c>
      <c r="O21" s="1">
        <f>$E$7</f>
        <v>140</v>
      </c>
      <c r="P21" s="1">
        <f>$E$20</f>
        <v>101</v>
      </c>
      <c r="Q21" s="1" t="e">
        <f>$E$33</f>
        <v>#REF!</v>
      </c>
      <c r="R21" s="1" t="e">
        <f>$E$46</f>
        <v>#REF!</v>
      </c>
      <c r="T21" s="1" t="str">
        <f>$C$7</f>
        <v>Candidates</v>
      </c>
      <c r="U21" s="1">
        <f>$I$7</f>
        <v>140</v>
      </c>
      <c r="V21" s="1">
        <f>$I$20</f>
        <v>53</v>
      </c>
      <c r="W21" s="1" t="e">
        <f>$I$33</f>
        <v>#REF!</v>
      </c>
      <c r="X21" s="1" t="e">
        <f>$I$46</f>
        <v>#REF!</v>
      </c>
    </row>
    <row r="22" spans="2:25">
      <c r="B22" s="50">
        <f>'VCE 4-1 CSE-A'!W9</f>
        <v>0</v>
      </c>
      <c r="C22" s="1" t="str">
        <f>'VCE 4-1 CSE-A'!X9</f>
        <v>40% - 49%</v>
      </c>
      <c r="D22" s="1">
        <f>'VCE 4-1 CSE-A'!Y9</f>
        <v>35</v>
      </c>
      <c r="E22" s="1">
        <f>'VCE 4-1 CSE-A'!Z9</f>
        <v>22</v>
      </c>
      <c r="F22" s="1">
        <f>'VCE 4-1 CSE-A'!AA9</f>
        <v>16</v>
      </c>
      <c r="G22" s="1">
        <f>'VCE 4-1 CSE-A'!AB9</f>
        <v>22</v>
      </c>
      <c r="H22" s="1">
        <f>'VCE 4-1 CSE-A'!AC9</f>
        <v>36</v>
      </c>
      <c r="I22" s="1">
        <f>'VCE 4-1 CSE-A'!AD9</f>
        <v>10</v>
      </c>
      <c r="J22" s="1"/>
      <c r="K22" s="1">
        <f>'VCE 4-1 CSE-A'!AE9</f>
        <v>0</v>
      </c>
      <c r="L22" s="1">
        <f>'VCE 4-1 CSE-A'!AF9</f>
        <v>0</v>
      </c>
      <c r="N22" s="1" t="str">
        <f>$C$8</f>
        <v>&lt;40%[FAIL]</v>
      </c>
      <c r="O22" s="1">
        <f>$E$8</f>
        <v>58</v>
      </c>
      <c r="P22" s="1">
        <f>$E$21</f>
        <v>32</v>
      </c>
      <c r="Q22" s="1" t="e">
        <f>$E$34</f>
        <v>#REF!</v>
      </c>
      <c r="R22" s="1" t="e">
        <f>$E$47</f>
        <v>#REF!</v>
      </c>
      <c r="T22" s="1" t="str">
        <f>$C$8</f>
        <v>&lt;40%[FAIL]</v>
      </c>
      <c r="U22" s="1">
        <f>$I$8</f>
        <v>25</v>
      </c>
      <c r="V22" s="1">
        <f>$I$21</f>
        <v>18</v>
      </c>
      <c r="W22" s="1" t="e">
        <f>$I$34</f>
        <v>#REF!</v>
      </c>
      <c r="X22" s="1" t="e">
        <f>$I$47</f>
        <v>#REF!</v>
      </c>
    </row>
    <row r="23" spans="2:25">
      <c r="B23" s="50">
        <f>'VCE 4-1 CSE-A'!W10</f>
        <v>0</v>
      </c>
      <c r="C23" s="1" t="str">
        <f>'VCE 4-1 CSE-A'!X10</f>
        <v>50% - 59%</v>
      </c>
      <c r="D23" s="1">
        <f>'VCE 4-1 CSE-A'!Y10</f>
        <v>34</v>
      </c>
      <c r="E23" s="1">
        <f>'VCE 4-1 CSE-A'!Z10</f>
        <v>27</v>
      </c>
      <c r="F23" s="1">
        <f>'VCE 4-1 CSE-A'!AA10</f>
        <v>29</v>
      </c>
      <c r="G23" s="1">
        <f>'VCE 4-1 CSE-A'!AB10</f>
        <v>29</v>
      </c>
      <c r="H23" s="1">
        <f>'VCE 4-1 CSE-A'!AC10</f>
        <v>26</v>
      </c>
      <c r="I23" s="1">
        <f>'VCE 4-1 CSE-A'!AD10</f>
        <v>12</v>
      </c>
      <c r="J23" s="1"/>
      <c r="K23" s="1">
        <f>'VCE 4-1 CSE-A'!AE10</f>
        <v>2</v>
      </c>
      <c r="L23" s="1">
        <f>'VCE 4-1 CSE-A'!AF10</f>
        <v>2</v>
      </c>
      <c r="N23" s="1" t="str">
        <f>$C$9</f>
        <v>40% - 49%</v>
      </c>
      <c r="O23" s="1">
        <f>$E$9</f>
        <v>22</v>
      </c>
      <c r="P23" s="1">
        <f>$E$22</f>
        <v>22</v>
      </c>
      <c r="Q23" s="1" t="e">
        <f>$E$35</f>
        <v>#REF!</v>
      </c>
      <c r="R23" s="1" t="e">
        <f>$E$48</f>
        <v>#REF!</v>
      </c>
      <c r="T23" s="1" t="str">
        <f>$C$9</f>
        <v>40% - 49%</v>
      </c>
      <c r="U23" s="1">
        <f>$I$9</f>
        <v>21</v>
      </c>
      <c r="V23" s="1">
        <f>$I$22</f>
        <v>10</v>
      </c>
      <c r="W23" s="1" t="e">
        <f>$I$35</f>
        <v>#REF!</v>
      </c>
      <c r="X23" s="1" t="e">
        <f>$I$48</f>
        <v>#REF!</v>
      </c>
    </row>
    <row r="24" spans="2:25">
      <c r="B24" s="50">
        <f>'VCE 4-1 CSE-A'!W11</f>
        <v>0</v>
      </c>
      <c r="C24" s="1" t="str">
        <f>'VCE 4-1 CSE-A'!X11</f>
        <v>60% - 69%</v>
      </c>
      <c r="D24" s="1">
        <f>'VCE 4-1 CSE-A'!Y11</f>
        <v>10</v>
      </c>
      <c r="E24" s="1">
        <f>'VCE 4-1 CSE-A'!Z11</f>
        <v>12</v>
      </c>
      <c r="F24" s="1">
        <f>'VCE 4-1 CSE-A'!AA11</f>
        <v>10</v>
      </c>
      <c r="G24" s="1">
        <f>'VCE 4-1 CSE-A'!AB11</f>
        <v>8</v>
      </c>
      <c r="H24" s="1">
        <f>'VCE 4-1 CSE-A'!AC11</f>
        <v>11</v>
      </c>
      <c r="I24" s="1">
        <f>'VCE 4-1 CSE-A'!AD11</f>
        <v>7</v>
      </c>
      <c r="J24" s="1"/>
      <c r="K24" s="1">
        <f>'VCE 4-1 CSE-A'!AE11</f>
        <v>9</v>
      </c>
      <c r="L24" s="1">
        <f>'VCE 4-1 CSE-A'!AF11</f>
        <v>1</v>
      </c>
      <c r="N24" s="1" t="str">
        <f>$C$10</f>
        <v>50% - 59%</v>
      </c>
      <c r="O24" s="1">
        <f>$E$10</f>
        <v>35</v>
      </c>
      <c r="P24" s="1">
        <f>$E$23</f>
        <v>27</v>
      </c>
      <c r="Q24" s="1" t="e">
        <f>$E$36</f>
        <v>#REF!</v>
      </c>
      <c r="R24" s="1" t="e">
        <f>$E$49</f>
        <v>#REF!</v>
      </c>
      <c r="T24" s="1" t="str">
        <f>$C$10</f>
        <v>50% - 59%</v>
      </c>
      <c r="U24" s="1">
        <f>$I$10</f>
        <v>33</v>
      </c>
      <c r="V24" s="1">
        <f>$I$23</f>
        <v>12</v>
      </c>
      <c r="W24" s="1" t="e">
        <f>$I$36</f>
        <v>#REF!</v>
      </c>
      <c r="X24" s="1" t="e">
        <f>$I$49</f>
        <v>#REF!</v>
      </c>
    </row>
    <row r="25" spans="2:25">
      <c r="B25" s="50">
        <f>'VCE 4-1 CSE-A'!W12</f>
        <v>0</v>
      </c>
      <c r="C25" s="1" t="str">
        <f>'VCE 4-1 CSE-A'!X12</f>
        <v>70% - 79%</v>
      </c>
      <c r="D25" s="1">
        <f>'VCE 4-1 CSE-A'!Y12</f>
        <v>5</v>
      </c>
      <c r="E25" s="1">
        <f>'VCE 4-1 CSE-A'!Z12</f>
        <v>8</v>
      </c>
      <c r="F25" s="1">
        <f>'VCE 4-1 CSE-A'!AA12</f>
        <v>1</v>
      </c>
      <c r="G25" s="1">
        <f>'VCE 4-1 CSE-A'!AB12</f>
        <v>0</v>
      </c>
      <c r="H25" s="1">
        <f>'VCE 4-1 CSE-A'!AC12</f>
        <v>3</v>
      </c>
      <c r="I25" s="1">
        <f>'VCE 4-1 CSE-A'!AD12</f>
        <v>3</v>
      </c>
      <c r="J25" s="1"/>
      <c r="K25" s="1">
        <f>'VCE 4-1 CSE-A'!AE12</f>
        <v>15</v>
      </c>
      <c r="L25" s="1">
        <f>'VCE 4-1 CSE-A'!AF12</f>
        <v>0</v>
      </c>
      <c r="N25" s="1" t="str">
        <f>$C$11</f>
        <v>60% - 69%</v>
      </c>
      <c r="O25" s="1">
        <f>$E$11</f>
        <v>17</v>
      </c>
      <c r="P25" s="1">
        <f>$E$24</f>
        <v>12</v>
      </c>
      <c r="Q25" s="1" t="e">
        <f>$E$37</f>
        <v>#REF!</v>
      </c>
      <c r="R25" s="1" t="e">
        <f>$E$50</f>
        <v>#REF!</v>
      </c>
      <c r="T25" s="1" t="str">
        <f>$C$11</f>
        <v>60% - 69%</v>
      </c>
      <c r="U25" s="1">
        <f>$I$11</f>
        <v>32</v>
      </c>
      <c r="V25" s="1">
        <f>$I$24</f>
        <v>7</v>
      </c>
      <c r="W25" s="1" t="e">
        <f>$I$37</f>
        <v>#REF!</v>
      </c>
      <c r="X25" s="1" t="e">
        <f>$I$50</f>
        <v>#REF!</v>
      </c>
    </row>
    <row r="26" spans="2:25">
      <c r="B26" s="50">
        <f>'VCE 4-1 CSE-A'!W13</f>
        <v>0</v>
      </c>
      <c r="C26" s="1" t="str">
        <f>'VCE 4-1 CSE-A'!X13</f>
        <v>80% - 100%</v>
      </c>
      <c r="D26" s="1">
        <f>'VCE 4-1 CSE-A'!Y13</f>
        <v>0</v>
      </c>
      <c r="E26" s="1">
        <f>'VCE 4-1 CSE-A'!Z13</f>
        <v>0</v>
      </c>
      <c r="F26" s="1">
        <f>'VCE 4-1 CSE-A'!AA13</f>
        <v>0</v>
      </c>
      <c r="G26" s="1">
        <f>'VCE 4-1 CSE-A'!AB13</f>
        <v>0</v>
      </c>
      <c r="H26" s="1">
        <f>'VCE 4-1 CSE-A'!AC13</f>
        <v>0</v>
      </c>
      <c r="I26" s="1">
        <f>'VCE 4-1 CSE-A'!AD13</f>
        <v>3</v>
      </c>
      <c r="J26" s="1"/>
      <c r="K26" s="1">
        <f>'VCE 4-1 CSE-A'!AE13</f>
        <v>20</v>
      </c>
      <c r="L26" s="1">
        <f>'VCE 4-1 CSE-A'!AF13</f>
        <v>74</v>
      </c>
      <c r="N26" s="1" t="str">
        <f>$C$12</f>
        <v>70% - 79%</v>
      </c>
      <c r="O26" s="1">
        <f>$E$12</f>
        <v>8</v>
      </c>
      <c r="P26" s="1">
        <f>$E$25</f>
        <v>8</v>
      </c>
      <c r="Q26" s="1" t="e">
        <f>$E$38</f>
        <v>#REF!</v>
      </c>
      <c r="R26" s="1" t="e">
        <f>$E$51</f>
        <v>#REF!</v>
      </c>
      <c r="T26" s="1" t="str">
        <f>$C$12</f>
        <v>70% - 79%</v>
      </c>
      <c r="U26" s="1">
        <f>$I$12</f>
        <v>16</v>
      </c>
      <c r="V26" s="1">
        <f>$I$25</f>
        <v>3</v>
      </c>
      <c r="W26" s="1" t="e">
        <f>$I$38</f>
        <v>#REF!</v>
      </c>
      <c r="X26" s="1" t="e">
        <f>$I$51</f>
        <v>#REF!</v>
      </c>
    </row>
    <row r="27" spans="2:25">
      <c r="B27" s="50">
        <f>'VCE 4-1 CSE-A'!W14</f>
        <v>0</v>
      </c>
      <c r="C27" s="1" t="str">
        <f>'VCE 4-1 CSE-A'!X14</f>
        <v>Passed</v>
      </c>
      <c r="D27" s="1">
        <f>'VCE 4-1 CSE-A'!Y14</f>
        <v>84</v>
      </c>
      <c r="E27" s="1">
        <f>'VCE 4-1 CSE-A'!Z14</f>
        <v>64</v>
      </c>
      <c r="F27" s="1">
        <f>'VCE 4-1 CSE-A'!AA14</f>
        <v>47</v>
      </c>
      <c r="G27" s="1">
        <f>'VCE 4-1 CSE-A'!AB14</f>
        <v>52</v>
      </c>
      <c r="H27" s="1">
        <f>'VCE 4-1 CSE-A'!AC14</f>
        <v>73</v>
      </c>
      <c r="I27" s="1">
        <f>'VCE 4-1 CSE-A'!AD14</f>
        <v>35</v>
      </c>
      <c r="J27" s="1"/>
      <c r="K27" s="1">
        <f>'VCE 4-1 CSE-A'!AE14</f>
        <v>45</v>
      </c>
      <c r="L27" s="1">
        <f>'VCE 4-1 CSE-A'!AF14</f>
        <v>77</v>
      </c>
      <c r="N27" s="1" t="str">
        <f>$C$13</f>
        <v>80% - 100%</v>
      </c>
      <c r="O27" s="1">
        <f>$E$13</f>
        <v>0</v>
      </c>
      <c r="P27" s="1">
        <f>$E$26</f>
        <v>0</v>
      </c>
      <c r="Q27" s="1" t="e">
        <f>$E$39</f>
        <v>#REF!</v>
      </c>
      <c r="R27" s="1" t="e">
        <f>$E$52</f>
        <v>#REF!</v>
      </c>
      <c r="T27" s="1" t="str">
        <f>$C$13</f>
        <v>80% - 100%</v>
      </c>
      <c r="U27" s="1">
        <f>$I$13</f>
        <v>13</v>
      </c>
      <c r="V27" s="1">
        <f>$I$26</f>
        <v>3</v>
      </c>
      <c r="W27" s="1" t="e">
        <f>$I$39</f>
        <v>#REF!</v>
      </c>
      <c r="X27" s="1" t="e">
        <f>$I$52</f>
        <v>#REF!</v>
      </c>
    </row>
    <row r="28" spans="2:25">
      <c r="B28" s="50">
        <f>'VCE 4-1 CSE-A'!W15</f>
        <v>0</v>
      </c>
      <c r="C28" s="1" t="str">
        <f>'VCE 4-1 CSE-A'!X15</f>
        <v>Failed</v>
      </c>
      <c r="D28" s="1">
        <f>'VCE 4-1 CSE-A'!Y15</f>
        <v>17</v>
      </c>
      <c r="E28" s="1">
        <f>'VCE 4-1 CSE-A'!Z15</f>
        <v>37</v>
      </c>
      <c r="F28" s="1">
        <f>'VCE 4-1 CSE-A'!AA15</f>
        <v>54</v>
      </c>
      <c r="G28" s="1">
        <f>'VCE 4-1 CSE-A'!AB15</f>
        <v>49</v>
      </c>
      <c r="H28" s="1">
        <f>'VCE 4-1 CSE-A'!AC15</f>
        <v>28</v>
      </c>
      <c r="I28" s="1">
        <f>'VCE 4-1 CSE-A'!AD15</f>
        <v>18</v>
      </c>
      <c r="J28" s="1"/>
      <c r="K28" s="1">
        <f>'VCE 4-1 CSE-A'!AE15</f>
        <v>3</v>
      </c>
      <c r="L28" s="1">
        <f>'VCE 4-1 CSE-A'!AF15</f>
        <v>24</v>
      </c>
      <c r="N28" s="1" t="str">
        <f>$C$14</f>
        <v>Passed</v>
      </c>
      <c r="O28" s="1">
        <f>$E$14</f>
        <v>81</v>
      </c>
      <c r="P28" s="1">
        <f>$E$27</f>
        <v>64</v>
      </c>
      <c r="Q28" s="1" t="e">
        <f>$E$40</f>
        <v>#REF!</v>
      </c>
      <c r="R28" s="1" t="e">
        <f>$E$53</f>
        <v>#REF!</v>
      </c>
      <c r="T28" s="1" t="str">
        <f>$C$14</f>
        <v>Passed</v>
      </c>
      <c r="U28" s="1">
        <f>$I$14</f>
        <v>115</v>
      </c>
      <c r="V28" s="1">
        <f>$I$27</f>
        <v>35</v>
      </c>
      <c r="W28" s="1" t="e">
        <f>$I$40</f>
        <v>#REF!</v>
      </c>
      <c r="X28" s="1" t="e">
        <f>$I$53</f>
        <v>#REF!</v>
      </c>
    </row>
    <row r="29" spans="2:25">
      <c r="B29" s="51">
        <f>'VCE 4-1 CSE-A'!W16</f>
        <v>0</v>
      </c>
      <c r="C29" s="6" t="str">
        <f>'VCE 4-1 CSE-A'!X16</f>
        <v>Pass %</v>
      </c>
      <c r="D29" s="7">
        <f>'VCE 4-1 CSE-A'!Y16</f>
        <v>0.83168316831683164</v>
      </c>
      <c r="E29" s="7">
        <f>'VCE 4-1 CSE-A'!Z16</f>
        <v>0.63366336633663367</v>
      </c>
      <c r="F29" s="7">
        <f>'VCE 4-1 CSE-A'!AA16</f>
        <v>0.46534653465346537</v>
      </c>
      <c r="G29" s="7">
        <f>'VCE 4-1 CSE-A'!AB16</f>
        <v>0.51485148514851486</v>
      </c>
      <c r="H29" s="7">
        <f>'VCE 4-1 CSE-A'!AC16</f>
        <v>0.72277227722772275</v>
      </c>
      <c r="I29" s="7">
        <f>'VCE 4-1 CSE-A'!AD16</f>
        <v>0.660377358490566</v>
      </c>
      <c r="J29" s="7"/>
      <c r="K29" s="7">
        <f>'VCE 4-1 CSE-A'!AE16</f>
        <v>0.9375</v>
      </c>
      <c r="L29" s="7">
        <f>'VCE 4-1 CSE-A'!AF16</f>
        <v>0.76237623762376239</v>
      </c>
      <c r="N29" s="1" t="str">
        <f>$C$15</f>
        <v>Failed</v>
      </c>
      <c r="O29" s="1">
        <f>$E$15</f>
        <v>59</v>
      </c>
      <c r="P29" s="1">
        <f>$E$28</f>
        <v>37</v>
      </c>
      <c r="Q29" s="1" t="e">
        <f>$E$41</f>
        <v>#REF!</v>
      </c>
      <c r="R29" s="1" t="e">
        <f>$E$54</f>
        <v>#REF!</v>
      </c>
      <c r="T29" s="1" t="str">
        <f>$C$15</f>
        <v>Failed</v>
      </c>
      <c r="U29" s="1">
        <f>$I$15</f>
        <v>25</v>
      </c>
      <c r="V29" s="1">
        <f>$I$28</f>
        <v>18</v>
      </c>
      <c r="W29" s="1" t="e">
        <f>$I$41</f>
        <v>#REF!</v>
      </c>
      <c r="X29" s="1" t="e">
        <f>$I$54</f>
        <v>#REF!</v>
      </c>
    </row>
    <row r="30" spans="2:25">
      <c r="N30" s="1" t="str">
        <f>$C$16</f>
        <v>Pass %</v>
      </c>
      <c r="O30" s="7">
        <f>$E$16</f>
        <v>0.57857142857142863</v>
      </c>
      <c r="P30" s="7">
        <f>$E$29</f>
        <v>0.63366336633663367</v>
      </c>
      <c r="Q30" s="7" t="e">
        <f>$E$42</f>
        <v>#REF!</v>
      </c>
      <c r="R30" s="7" t="e">
        <f>$E$55</f>
        <v>#REF!</v>
      </c>
      <c r="T30" s="1" t="str">
        <f>$C$16</f>
        <v>Pass %</v>
      </c>
      <c r="U30" s="7">
        <f>$I$16</f>
        <v>0.8214285714285714</v>
      </c>
      <c r="V30" s="7">
        <f>$I$29</f>
        <v>0.660377358490566</v>
      </c>
      <c r="W30" s="7" t="e">
        <f>$I$42</f>
        <v>#REF!</v>
      </c>
      <c r="X30" s="7" t="e">
        <f>$I$55</f>
        <v>#REF!</v>
      </c>
    </row>
    <row r="31" spans="2:25">
      <c r="B31" s="52" t="s">
        <v>402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</row>
    <row r="32" spans="2:25">
      <c r="B32" s="2" t="e">
        <f>#REF!</f>
        <v>#REF!</v>
      </c>
      <c r="C32" s="2" t="e">
        <f>#REF!</f>
        <v>#REF!</v>
      </c>
      <c r="D32" s="28" t="e">
        <f>#REF!</f>
        <v>#REF!</v>
      </c>
      <c r="E32" s="28" t="e">
        <f>#REF!</f>
        <v>#REF!</v>
      </c>
      <c r="F32" s="28" t="e">
        <f>#REF!</f>
        <v>#REF!</v>
      </c>
      <c r="G32" s="28" t="e">
        <f>#REF!</f>
        <v>#REF!</v>
      </c>
      <c r="H32" s="28" t="e">
        <f>#REF!</f>
        <v>#REF!</v>
      </c>
      <c r="I32" s="28" t="e">
        <f>#REF!</f>
        <v>#REF!</v>
      </c>
      <c r="J32" s="28"/>
      <c r="K32" s="28" t="e">
        <f>#REF!</f>
        <v>#REF!</v>
      </c>
      <c r="L32" s="28" t="e">
        <f>#REF!</f>
        <v>#REF!</v>
      </c>
      <c r="N32" s="24" t="str">
        <f>$F$6</f>
        <v>DP</v>
      </c>
      <c r="O32" s="25" t="s">
        <v>192</v>
      </c>
      <c r="P32" s="25" t="s">
        <v>189</v>
      </c>
      <c r="Q32" s="25" t="s">
        <v>190</v>
      </c>
      <c r="R32" s="25" t="s">
        <v>191</v>
      </c>
      <c r="T32" s="24" t="str">
        <f>$K$6</f>
        <v>MPILAB</v>
      </c>
      <c r="U32" s="25" t="s">
        <v>192</v>
      </c>
      <c r="V32" s="25" t="s">
        <v>189</v>
      </c>
      <c r="W32" s="25" t="s">
        <v>190</v>
      </c>
      <c r="X32" s="25" t="s">
        <v>191</v>
      </c>
    </row>
    <row r="33" spans="2:24" ht="15.75">
      <c r="B33" s="49" t="e">
        <f>#REF!</f>
        <v>#REF!</v>
      </c>
      <c r="C33" s="1" t="e">
        <f>#REF!</f>
        <v>#REF!</v>
      </c>
      <c r="D33" s="1" t="e">
        <f>#REF!</f>
        <v>#REF!</v>
      </c>
      <c r="E33" s="1" t="e">
        <f>#REF!</f>
        <v>#REF!</v>
      </c>
      <c r="F33" s="1" t="e">
        <f>#REF!</f>
        <v>#REF!</v>
      </c>
      <c r="G33" s="1" t="e">
        <f>#REF!</f>
        <v>#REF!</v>
      </c>
      <c r="H33" s="1" t="e">
        <f>#REF!</f>
        <v>#REF!</v>
      </c>
      <c r="I33" s="1" t="e">
        <f>#REF!</f>
        <v>#REF!</v>
      </c>
      <c r="J33" s="1"/>
      <c r="K33" s="1" t="e">
        <f>#REF!</f>
        <v>#REF!</v>
      </c>
      <c r="L33" s="1" t="e">
        <f>#REF!</f>
        <v>#REF!</v>
      </c>
      <c r="N33" s="24" t="s">
        <v>188</v>
      </c>
      <c r="O33" s="26" t="s">
        <v>193</v>
      </c>
      <c r="P33" s="27" t="str">
        <f>'VCE 4-1 CSE-A'!$AF$41</f>
        <v>Mr.K.Goutam Raju</v>
      </c>
      <c r="Q33" s="27" t="e">
        <f>#REF!</f>
        <v>#REF!</v>
      </c>
      <c r="R33" s="27" t="e">
        <f>#REF!</f>
        <v>#REF!</v>
      </c>
      <c r="T33" s="24" t="s">
        <v>188</v>
      </c>
      <c r="U33" s="26" t="s">
        <v>193</v>
      </c>
      <c r="V33" s="26" t="s">
        <v>193</v>
      </c>
      <c r="W33" s="26" t="s">
        <v>193</v>
      </c>
      <c r="X33" s="26" t="s">
        <v>193</v>
      </c>
    </row>
    <row r="34" spans="2:24">
      <c r="B34" s="50" t="e">
        <f>#REF!</f>
        <v>#REF!</v>
      </c>
      <c r="C34" s="1" t="e">
        <f>#REF!</f>
        <v>#REF!</v>
      </c>
      <c r="D34" s="1" t="e">
        <f>#REF!</f>
        <v>#REF!</v>
      </c>
      <c r="E34" s="1" t="e">
        <f>#REF!</f>
        <v>#REF!</v>
      </c>
      <c r="F34" s="1" t="e">
        <f>#REF!</f>
        <v>#REF!</v>
      </c>
      <c r="G34" s="1" t="e">
        <f>#REF!</f>
        <v>#REF!</v>
      </c>
      <c r="H34" s="1" t="e">
        <f>#REF!</f>
        <v>#REF!</v>
      </c>
      <c r="I34" s="1" t="e">
        <f>#REF!</f>
        <v>#REF!</v>
      </c>
      <c r="J34" s="1"/>
      <c r="K34" s="1" t="e">
        <f>#REF!</f>
        <v>#REF!</v>
      </c>
      <c r="L34" s="1" t="e">
        <f>#REF!</f>
        <v>#REF!</v>
      </c>
      <c r="N34" s="1" t="str">
        <f>$C$7</f>
        <v>Candidates</v>
      </c>
      <c r="O34" s="1">
        <f>$F$7</f>
        <v>140</v>
      </c>
      <c r="P34" s="1">
        <f>$F$20</f>
        <v>101</v>
      </c>
      <c r="Q34" s="1" t="e">
        <f>$F$33</f>
        <v>#REF!</v>
      </c>
      <c r="R34" s="1" t="e">
        <f>$F$46</f>
        <v>#REF!</v>
      </c>
      <c r="T34" s="1" t="str">
        <f t="shared" ref="T34:T43" si="0">$C7</f>
        <v>Candidates</v>
      </c>
      <c r="U34" s="1">
        <f>$K$7</f>
        <v>140</v>
      </c>
      <c r="V34" s="1">
        <f>$K$20</f>
        <v>48</v>
      </c>
      <c r="W34" s="1" t="e">
        <f>$K$33</f>
        <v>#REF!</v>
      </c>
      <c r="X34" s="1" t="e">
        <f>$K$46</f>
        <v>#REF!</v>
      </c>
    </row>
    <row r="35" spans="2:24">
      <c r="B35" s="50" t="e">
        <f>#REF!</f>
        <v>#REF!</v>
      </c>
      <c r="C35" s="1" t="e">
        <f>#REF!</f>
        <v>#REF!</v>
      </c>
      <c r="D35" s="1" t="e">
        <f>#REF!</f>
        <v>#REF!</v>
      </c>
      <c r="E35" s="1" t="e">
        <f>#REF!</f>
        <v>#REF!</v>
      </c>
      <c r="F35" s="1" t="e">
        <f>#REF!</f>
        <v>#REF!</v>
      </c>
      <c r="G35" s="1" t="e">
        <f>#REF!</f>
        <v>#REF!</v>
      </c>
      <c r="H35" s="1" t="e">
        <f>#REF!</f>
        <v>#REF!</v>
      </c>
      <c r="I35" s="1" t="e">
        <f>#REF!</f>
        <v>#REF!</v>
      </c>
      <c r="J35" s="1"/>
      <c r="K35" s="1" t="e">
        <f>#REF!</f>
        <v>#REF!</v>
      </c>
      <c r="L35" s="1" t="e">
        <f>#REF!</f>
        <v>#REF!</v>
      </c>
      <c r="N35" s="1" t="str">
        <f>$C$8</f>
        <v>&lt;40%[FAIL]</v>
      </c>
      <c r="O35" s="1">
        <f>$F$8</f>
        <v>88</v>
      </c>
      <c r="P35" s="1">
        <f>$F$21</f>
        <v>45</v>
      </c>
      <c r="Q35" s="1" t="e">
        <f>$F$34</f>
        <v>#REF!</v>
      </c>
      <c r="R35" s="1" t="e">
        <f>$F$47</f>
        <v>#REF!</v>
      </c>
      <c r="T35" s="1" t="str">
        <f t="shared" si="0"/>
        <v>&lt;40%[FAIL]</v>
      </c>
      <c r="U35" s="1">
        <f>$K$8</f>
        <v>14</v>
      </c>
      <c r="V35" s="1">
        <f>$K$21</f>
        <v>2</v>
      </c>
      <c r="W35" s="1" t="e">
        <f>$K$34</f>
        <v>#REF!</v>
      </c>
      <c r="X35" s="1" t="e">
        <f>$K$47</f>
        <v>#REF!</v>
      </c>
    </row>
    <row r="36" spans="2:24">
      <c r="B36" s="50" t="e">
        <f>#REF!</f>
        <v>#REF!</v>
      </c>
      <c r="C36" s="1" t="e">
        <f>#REF!</f>
        <v>#REF!</v>
      </c>
      <c r="D36" s="1" t="e">
        <f>#REF!</f>
        <v>#REF!</v>
      </c>
      <c r="E36" s="1" t="e">
        <f>#REF!</f>
        <v>#REF!</v>
      </c>
      <c r="F36" s="1" t="e">
        <f>#REF!</f>
        <v>#REF!</v>
      </c>
      <c r="G36" s="1" t="e">
        <f>#REF!</f>
        <v>#REF!</v>
      </c>
      <c r="H36" s="1" t="e">
        <f>#REF!</f>
        <v>#REF!</v>
      </c>
      <c r="I36" s="1" t="e">
        <f>#REF!</f>
        <v>#REF!</v>
      </c>
      <c r="J36" s="1"/>
      <c r="K36" s="1" t="e">
        <f>#REF!</f>
        <v>#REF!</v>
      </c>
      <c r="L36" s="1" t="e">
        <f>#REF!</f>
        <v>#REF!</v>
      </c>
      <c r="N36" s="1" t="str">
        <f>$C$9</f>
        <v>40% - 49%</v>
      </c>
      <c r="O36" s="1">
        <f>$F$9</f>
        <v>23</v>
      </c>
      <c r="P36" s="1">
        <f>$F$22</f>
        <v>16</v>
      </c>
      <c r="Q36" s="1" t="e">
        <f>$F$35</f>
        <v>#REF!</v>
      </c>
      <c r="R36" s="1" t="e">
        <f>$F$48</f>
        <v>#REF!</v>
      </c>
      <c r="T36" s="1" t="str">
        <f t="shared" si="0"/>
        <v>40% - 49%</v>
      </c>
      <c r="U36" s="1">
        <f>$K$9</f>
        <v>8</v>
      </c>
      <c r="V36" s="1">
        <f>$K$22</f>
        <v>0</v>
      </c>
      <c r="W36" s="1" t="e">
        <f>$K$35</f>
        <v>#REF!</v>
      </c>
      <c r="X36" s="1" t="e">
        <f>$K$48</f>
        <v>#REF!</v>
      </c>
    </row>
    <row r="37" spans="2:24">
      <c r="B37" s="50" t="e">
        <f>#REF!</f>
        <v>#REF!</v>
      </c>
      <c r="C37" s="1" t="e">
        <f>#REF!</f>
        <v>#REF!</v>
      </c>
      <c r="D37" s="1" t="e">
        <f>#REF!</f>
        <v>#REF!</v>
      </c>
      <c r="E37" s="1" t="e">
        <f>#REF!</f>
        <v>#REF!</v>
      </c>
      <c r="F37" s="1" t="e">
        <f>#REF!</f>
        <v>#REF!</v>
      </c>
      <c r="G37" s="1" t="e">
        <f>#REF!</f>
        <v>#REF!</v>
      </c>
      <c r="H37" s="1" t="e">
        <f>#REF!</f>
        <v>#REF!</v>
      </c>
      <c r="I37" s="1" t="e">
        <f>#REF!</f>
        <v>#REF!</v>
      </c>
      <c r="J37" s="1"/>
      <c r="K37" s="1" t="e">
        <f>#REF!</f>
        <v>#REF!</v>
      </c>
      <c r="L37" s="1" t="e">
        <f>#REF!</f>
        <v>#REF!</v>
      </c>
      <c r="N37" s="1" t="str">
        <f>$C$10</f>
        <v>50% - 59%</v>
      </c>
      <c r="O37" s="1">
        <f>$F$10</f>
        <v>21</v>
      </c>
      <c r="P37" s="1">
        <f>$F$23</f>
        <v>29</v>
      </c>
      <c r="Q37" s="1" t="e">
        <f>$F$36</f>
        <v>#REF!</v>
      </c>
      <c r="R37" s="1" t="e">
        <f>$F$49</f>
        <v>#REF!</v>
      </c>
      <c r="T37" s="1" t="str">
        <f t="shared" si="0"/>
        <v>50% - 59%</v>
      </c>
      <c r="U37" s="1">
        <f>$K$10</f>
        <v>9</v>
      </c>
      <c r="V37" s="1">
        <f>$K$23</f>
        <v>2</v>
      </c>
      <c r="W37" s="1" t="e">
        <f>$K$36</f>
        <v>#REF!</v>
      </c>
      <c r="X37" s="1" t="e">
        <f>$K$49</f>
        <v>#REF!</v>
      </c>
    </row>
    <row r="38" spans="2:24">
      <c r="B38" s="50" t="e">
        <f>#REF!</f>
        <v>#REF!</v>
      </c>
      <c r="C38" s="1" t="e">
        <f>#REF!</f>
        <v>#REF!</v>
      </c>
      <c r="D38" s="1" t="e">
        <f>#REF!</f>
        <v>#REF!</v>
      </c>
      <c r="E38" s="1" t="e">
        <f>#REF!</f>
        <v>#REF!</v>
      </c>
      <c r="F38" s="1" t="e">
        <f>#REF!</f>
        <v>#REF!</v>
      </c>
      <c r="G38" s="1" t="e">
        <f>#REF!</f>
        <v>#REF!</v>
      </c>
      <c r="H38" s="1" t="e">
        <f>#REF!</f>
        <v>#REF!</v>
      </c>
      <c r="I38" s="1" t="e">
        <f>#REF!</f>
        <v>#REF!</v>
      </c>
      <c r="J38" s="1"/>
      <c r="K38" s="1" t="e">
        <f>#REF!</f>
        <v>#REF!</v>
      </c>
      <c r="L38" s="1" t="e">
        <f>#REF!</f>
        <v>#REF!</v>
      </c>
      <c r="N38" s="1" t="str">
        <f>$C$11</f>
        <v>60% - 69%</v>
      </c>
      <c r="O38" s="1">
        <f>$F$11</f>
        <v>4</v>
      </c>
      <c r="P38" s="1">
        <f>$F$24</f>
        <v>10</v>
      </c>
      <c r="Q38" s="1" t="e">
        <f>$F$37</f>
        <v>#REF!</v>
      </c>
      <c r="R38" s="1" t="e">
        <f>$F$50</f>
        <v>#REF!</v>
      </c>
      <c r="T38" s="1" t="str">
        <f t="shared" si="0"/>
        <v>60% - 69%</v>
      </c>
      <c r="U38" s="1">
        <f>$K$11</f>
        <v>8</v>
      </c>
      <c r="V38" s="1">
        <f>$K$24</f>
        <v>9</v>
      </c>
      <c r="W38" s="1" t="e">
        <f>$K$37</f>
        <v>#REF!</v>
      </c>
      <c r="X38" s="1" t="e">
        <f>$K$50</f>
        <v>#REF!</v>
      </c>
    </row>
    <row r="39" spans="2:24">
      <c r="B39" s="50" t="e">
        <f>#REF!</f>
        <v>#REF!</v>
      </c>
      <c r="C39" s="1" t="e">
        <f>#REF!</f>
        <v>#REF!</v>
      </c>
      <c r="D39" s="1" t="e">
        <f>#REF!</f>
        <v>#REF!</v>
      </c>
      <c r="E39" s="1" t="e">
        <f>#REF!</f>
        <v>#REF!</v>
      </c>
      <c r="F39" s="1" t="e">
        <f>#REF!</f>
        <v>#REF!</v>
      </c>
      <c r="G39" s="1" t="e">
        <f>#REF!</f>
        <v>#REF!</v>
      </c>
      <c r="H39" s="1" t="e">
        <f>#REF!</f>
        <v>#REF!</v>
      </c>
      <c r="I39" s="1" t="e">
        <f>#REF!</f>
        <v>#REF!</v>
      </c>
      <c r="J39" s="1"/>
      <c r="K39" s="1" t="e">
        <f>#REF!</f>
        <v>#REF!</v>
      </c>
      <c r="L39" s="1" t="e">
        <f>#REF!</f>
        <v>#REF!</v>
      </c>
      <c r="N39" s="1" t="str">
        <f>$C$12</f>
        <v>70% - 79%</v>
      </c>
      <c r="O39" s="1">
        <f>$F$12</f>
        <v>4</v>
      </c>
      <c r="P39" s="1">
        <f>$F$25</f>
        <v>1</v>
      </c>
      <c r="Q39" s="1" t="e">
        <f>$F$38</f>
        <v>#REF!</v>
      </c>
      <c r="R39" s="1" t="e">
        <f>$F$51</f>
        <v>#REF!</v>
      </c>
      <c r="T39" s="1" t="str">
        <f t="shared" si="0"/>
        <v>70% - 79%</v>
      </c>
      <c r="U39" s="1">
        <f>$K$12</f>
        <v>49</v>
      </c>
      <c r="V39" s="1">
        <f>$K$25</f>
        <v>15</v>
      </c>
      <c r="W39" s="1" t="e">
        <f>$K$38</f>
        <v>#REF!</v>
      </c>
      <c r="X39" s="1" t="e">
        <f>$K$51</f>
        <v>#REF!</v>
      </c>
    </row>
    <row r="40" spans="2:24">
      <c r="B40" s="50" t="e">
        <f>#REF!</f>
        <v>#REF!</v>
      </c>
      <c r="C40" s="1" t="e">
        <f>#REF!</f>
        <v>#REF!</v>
      </c>
      <c r="D40" s="1" t="e">
        <f>#REF!</f>
        <v>#REF!</v>
      </c>
      <c r="E40" s="1" t="e">
        <f>#REF!</f>
        <v>#REF!</v>
      </c>
      <c r="F40" s="1" t="e">
        <f>#REF!</f>
        <v>#REF!</v>
      </c>
      <c r="G40" s="1" t="e">
        <f>#REF!</f>
        <v>#REF!</v>
      </c>
      <c r="H40" s="1" t="e">
        <f>#REF!</f>
        <v>#REF!</v>
      </c>
      <c r="I40" s="1" t="e">
        <f>#REF!</f>
        <v>#REF!</v>
      </c>
      <c r="J40" s="1"/>
      <c r="K40" s="1" t="e">
        <f>#REF!</f>
        <v>#REF!</v>
      </c>
      <c r="L40" s="1" t="e">
        <f>#REF!</f>
        <v>#REF!</v>
      </c>
      <c r="N40" s="1" t="str">
        <f>$C$13</f>
        <v>80% - 100%</v>
      </c>
      <c r="O40" s="1">
        <f>$F$13</f>
        <v>0</v>
      </c>
      <c r="P40" s="1">
        <f>$F$26</f>
        <v>0</v>
      </c>
      <c r="Q40" s="1" t="e">
        <f>$F$39</f>
        <v>#REF!</v>
      </c>
      <c r="R40" s="1" t="e">
        <f>$F$52</f>
        <v>#REF!</v>
      </c>
      <c r="T40" s="1" t="str">
        <f t="shared" si="0"/>
        <v>80% - 100%</v>
      </c>
      <c r="U40" s="1">
        <f>$K$13</f>
        <v>65</v>
      </c>
      <c r="V40" s="1">
        <f>$K$26</f>
        <v>20</v>
      </c>
      <c r="W40" s="1" t="e">
        <f>$K$39</f>
        <v>#REF!</v>
      </c>
      <c r="X40" s="1" t="e">
        <f>$K$52</f>
        <v>#REF!</v>
      </c>
    </row>
    <row r="41" spans="2:24">
      <c r="B41" s="50" t="e">
        <f>#REF!</f>
        <v>#REF!</v>
      </c>
      <c r="C41" s="1" t="e">
        <f>#REF!</f>
        <v>#REF!</v>
      </c>
      <c r="D41" s="1" t="e">
        <f>#REF!</f>
        <v>#REF!</v>
      </c>
      <c r="E41" s="1" t="e">
        <f>#REF!</f>
        <v>#REF!</v>
      </c>
      <c r="F41" s="1" t="e">
        <f>#REF!</f>
        <v>#REF!</v>
      </c>
      <c r="G41" s="1" t="e">
        <f>#REF!</f>
        <v>#REF!</v>
      </c>
      <c r="H41" s="1" t="e">
        <f>#REF!</f>
        <v>#REF!</v>
      </c>
      <c r="I41" s="1" t="e">
        <f>#REF!</f>
        <v>#REF!</v>
      </c>
      <c r="J41" s="1"/>
      <c r="K41" s="1" t="e">
        <f>#REF!</f>
        <v>#REF!</v>
      </c>
      <c r="L41" s="1" t="e">
        <f>#REF!</f>
        <v>#REF!</v>
      </c>
      <c r="N41" s="1" t="str">
        <f>$C$14</f>
        <v>Passed</v>
      </c>
      <c r="O41" s="1">
        <f>$F$14</f>
        <v>51</v>
      </c>
      <c r="P41" s="1">
        <f>$F$27</f>
        <v>47</v>
      </c>
      <c r="Q41" s="1" t="e">
        <f>$F$40</f>
        <v>#REF!</v>
      </c>
      <c r="R41" s="1" t="e">
        <f>$F$53</f>
        <v>#REF!</v>
      </c>
      <c r="T41" s="1" t="str">
        <f t="shared" si="0"/>
        <v>Passed</v>
      </c>
      <c r="U41" s="1">
        <f>$K$14</f>
        <v>126</v>
      </c>
      <c r="V41" s="1">
        <f>$K$27</f>
        <v>45</v>
      </c>
      <c r="W41" s="1" t="e">
        <f>$K$40</f>
        <v>#REF!</v>
      </c>
      <c r="X41" s="1" t="e">
        <f>$K$53</f>
        <v>#REF!</v>
      </c>
    </row>
    <row r="42" spans="2:24">
      <c r="B42" s="51" t="e">
        <f>#REF!</f>
        <v>#REF!</v>
      </c>
      <c r="C42" s="6" t="e">
        <f>#REF!</f>
        <v>#REF!</v>
      </c>
      <c r="D42" s="7" t="e">
        <f>#REF!</f>
        <v>#REF!</v>
      </c>
      <c r="E42" s="7" t="e">
        <f>#REF!</f>
        <v>#REF!</v>
      </c>
      <c r="F42" s="7" t="e">
        <f>#REF!</f>
        <v>#REF!</v>
      </c>
      <c r="G42" s="7" t="e">
        <f>#REF!</f>
        <v>#REF!</v>
      </c>
      <c r="H42" s="7" t="e">
        <f>#REF!</f>
        <v>#REF!</v>
      </c>
      <c r="I42" s="7" t="e">
        <f>#REF!</f>
        <v>#REF!</v>
      </c>
      <c r="J42" s="7"/>
      <c r="K42" s="7" t="e">
        <f>#REF!</f>
        <v>#REF!</v>
      </c>
      <c r="L42" s="7" t="e">
        <f>#REF!</f>
        <v>#REF!</v>
      </c>
      <c r="N42" s="1" t="str">
        <f>$C$15</f>
        <v>Failed</v>
      </c>
      <c r="O42" s="1">
        <f>$F$15</f>
        <v>89</v>
      </c>
      <c r="P42" s="1">
        <f>$F$28</f>
        <v>54</v>
      </c>
      <c r="Q42" s="1" t="e">
        <f>$F$41</f>
        <v>#REF!</v>
      </c>
      <c r="R42" s="1" t="e">
        <f>$F$54</f>
        <v>#REF!</v>
      </c>
      <c r="T42" s="1" t="str">
        <f t="shared" si="0"/>
        <v>Failed</v>
      </c>
      <c r="U42" s="1">
        <f>$K$15</f>
        <v>14</v>
      </c>
      <c r="V42" s="1">
        <f>$K$28</f>
        <v>3</v>
      </c>
      <c r="W42" s="1" t="e">
        <f>$K$41</f>
        <v>#REF!</v>
      </c>
      <c r="X42" s="1" t="e">
        <f>$K$54</f>
        <v>#REF!</v>
      </c>
    </row>
    <row r="43" spans="2:24">
      <c r="N43" s="1" t="str">
        <f>$C$16</f>
        <v>Pass %</v>
      </c>
      <c r="O43" s="7">
        <f>$F$16</f>
        <v>0.36428571428571427</v>
      </c>
      <c r="P43" s="7">
        <f>$F$29</f>
        <v>0.46534653465346537</v>
      </c>
      <c r="Q43" s="7" t="e">
        <f>$F$42</f>
        <v>#REF!</v>
      </c>
      <c r="R43" s="7" t="e">
        <f>$F$55</f>
        <v>#REF!</v>
      </c>
      <c r="T43" s="1" t="str">
        <f t="shared" si="0"/>
        <v>Pass %</v>
      </c>
      <c r="U43" s="7">
        <f>$K$16</f>
        <v>0.9</v>
      </c>
      <c r="V43" s="7">
        <f>$K$29</f>
        <v>0.9375</v>
      </c>
      <c r="W43" s="7" t="e">
        <f>$K$42</f>
        <v>#REF!</v>
      </c>
      <c r="X43" s="7" t="e">
        <f>$K$55</f>
        <v>#REF!</v>
      </c>
    </row>
    <row r="44" spans="2:24">
      <c r="B44" s="52" t="s">
        <v>401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</row>
    <row r="45" spans="2:24">
      <c r="B45" s="2" t="e">
        <f>#REF!</f>
        <v>#REF!</v>
      </c>
      <c r="C45" s="2" t="e">
        <f>#REF!</f>
        <v>#REF!</v>
      </c>
      <c r="D45" s="28" t="e">
        <f>#REF!</f>
        <v>#REF!</v>
      </c>
      <c r="E45" s="28" t="e">
        <f>#REF!</f>
        <v>#REF!</v>
      </c>
      <c r="F45" s="28" t="e">
        <f>#REF!</f>
        <v>#REF!</v>
      </c>
      <c r="G45" s="28" t="e">
        <f>#REF!</f>
        <v>#REF!</v>
      </c>
      <c r="H45" s="28" t="e">
        <f>#REF!</f>
        <v>#REF!</v>
      </c>
      <c r="I45" s="28" t="e">
        <f>#REF!</f>
        <v>#REF!</v>
      </c>
      <c r="J45" s="28"/>
      <c r="K45" s="28" t="e">
        <f>#REF!</f>
        <v>#REF!</v>
      </c>
      <c r="L45" s="28" t="e">
        <f>#REF!</f>
        <v>#REF!</v>
      </c>
      <c r="N45" s="24" t="str">
        <f>$G$6</f>
        <v>IRS</v>
      </c>
      <c r="O45" s="25" t="s">
        <v>192</v>
      </c>
      <c r="P45" s="25" t="s">
        <v>189</v>
      </c>
      <c r="Q45" s="25" t="s">
        <v>190</v>
      </c>
      <c r="R45" s="25" t="s">
        <v>191</v>
      </c>
      <c r="T45" s="24" t="str">
        <f>$L$6</f>
        <v>CNOSLAB</v>
      </c>
      <c r="U45" s="25" t="s">
        <v>192</v>
      </c>
      <c r="V45" s="25" t="s">
        <v>189</v>
      </c>
      <c r="W45" s="25" t="s">
        <v>190</v>
      </c>
      <c r="X45" s="25" t="s">
        <v>189</v>
      </c>
    </row>
    <row r="46" spans="2:24" ht="15.75">
      <c r="B46" s="49" t="e">
        <f>#REF!</f>
        <v>#REF!</v>
      </c>
      <c r="C46" s="1" t="e">
        <f>#REF!</f>
        <v>#REF!</v>
      </c>
      <c r="D46" s="1" t="e">
        <f>#REF!</f>
        <v>#REF!</v>
      </c>
      <c r="E46" s="1" t="e">
        <f>#REF!</f>
        <v>#REF!</v>
      </c>
      <c r="F46" s="1" t="e">
        <f>#REF!</f>
        <v>#REF!</v>
      </c>
      <c r="G46" s="1" t="e">
        <f>#REF!</f>
        <v>#REF!</v>
      </c>
      <c r="H46" s="1" t="e">
        <f>#REF!</f>
        <v>#REF!</v>
      </c>
      <c r="I46" s="1" t="e">
        <f>#REF!</f>
        <v>#REF!</v>
      </c>
      <c r="J46" s="1"/>
      <c r="K46" s="1" t="e">
        <f>#REF!</f>
        <v>#REF!</v>
      </c>
      <c r="L46" s="1" t="e">
        <f>#REF!</f>
        <v>#REF!</v>
      </c>
      <c r="N46" s="24" t="s">
        <v>188</v>
      </c>
      <c r="O46" s="26" t="s">
        <v>193</v>
      </c>
      <c r="P46" s="27" t="str">
        <f>'VCE 4-1 CSE-A'!$AF$42</f>
        <v>Mr. M.Devadas</v>
      </c>
      <c r="Q46" s="27" t="e">
        <f>#REF!</f>
        <v>#REF!</v>
      </c>
      <c r="R46" s="27" t="e">
        <f>#REF!</f>
        <v>#REF!</v>
      </c>
      <c r="T46" s="24" t="s">
        <v>188</v>
      </c>
      <c r="U46" s="26" t="s">
        <v>193</v>
      </c>
      <c r="V46" s="26" t="s">
        <v>193</v>
      </c>
      <c r="W46" s="26" t="s">
        <v>193</v>
      </c>
      <c r="X46" s="26" t="s">
        <v>193</v>
      </c>
    </row>
    <row r="47" spans="2:24">
      <c r="B47" s="50" t="e">
        <f>#REF!</f>
        <v>#REF!</v>
      </c>
      <c r="C47" s="1" t="e">
        <f>#REF!</f>
        <v>#REF!</v>
      </c>
      <c r="D47" s="1" t="e">
        <f>#REF!</f>
        <v>#REF!</v>
      </c>
      <c r="E47" s="1" t="e">
        <f>#REF!</f>
        <v>#REF!</v>
      </c>
      <c r="F47" s="1" t="e">
        <f>#REF!</f>
        <v>#REF!</v>
      </c>
      <c r="G47" s="1" t="e">
        <f>#REF!</f>
        <v>#REF!</v>
      </c>
      <c r="H47" s="1" t="e">
        <f>#REF!</f>
        <v>#REF!</v>
      </c>
      <c r="I47" s="1" t="e">
        <f>#REF!</f>
        <v>#REF!</v>
      </c>
      <c r="J47" s="1"/>
      <c r="K47" s="1" t="e">
        <f>#REF!</f>
        <v>#REF!</v>
      </c>
      <c r="L47" s="1" t="e">
        <f>#REF!</f>
        <v>#REF!</v>
      </c>
      <c r="N47" s="1" t="str">
        <f>$C$7</f>
        <v>Candidates</v>
      </c>
      <c r="O47" s="1">
        <f>$G$7</f>
        <v>140</v>
      </c>
      <c r="P47" s="1">
        <f>$G$20</f>
        <v>101</v>
      </c>
      <c r="Q47" s="1" t="e">
        <f>$G$33</f>
        <v>#REF!</v>
      </c>
      <c r="R47" s="1" t="e">
        <f>$G$46</f>
        <v>#REF!</v>
      </c>
      <c r="T47" s="1" t="str">
        <f>$C$7</f>
        <v>Candidates</v>
      </c>
      <c r="U47" s="1">
        <f>$L$7</f>
        <v>140</v>
      </c>
      <c r="V47" s="1">
        <f>$L$20</f>
        <v>101</v>
      </c>
      <c r="W47" s="1" t="e">
        <f>$L$33</f>
        <v>#REF!</v>
      </c>
      <c r="X47" s="1" t="e">
        <f>$K$46</f>
        <v>#REF!</v>
      </c>
    </row>
    <row r="48" spans="2:24">
      <c r="B48" s="50" t="e">
        <f>#REF!</f>
        <v>#REF!</v>
      </c>
      <c r="C48" s="1" t="e">
        <f>#REF!</f>
        <v>#REF!</v>
      </c>
      <c r="D48" s="1" t="e">
        <f>#REF!</f>
        <v>#REF!</v>
      </c>
      <c r="E48" s="1" t="e">
        <f>#REF!</f>
        <v>#REF!</v>
      </c>
      <c r="F48" s="1" t="e">
        <f>#REF!</f>
        <v>#REF!</v>
      </c>
      <c r="G48" s="1" t="e">
        <f>#REF!</f>
        <v>#REF!</v>
      </c>
      <c r="H48" s="1" t="e">
        <f>#REF!</f>
        <v>#REF!</v>
      </c>
      <c r="I48" s="1" t="e">
        <f>#REF!</f>
        <v>#REF!</v>
      </c>
      <c r="J48" s="1"/>
      <c r="K48" s="1" t="e">
        <f>#REF!</f>
        <v>#REF!</v>
      </c>
      <c r="L48" s="1" t="e">
        <f>#REF!</f>
        <v>#REF!</v>
      </c>
      <c r="N48" s="1" t="str">
        <f>$C$8</f>
        <v>&lt;40%[FAIL]</v>
      </c>
      <c r="O48" s="1">
        <f>$G$8</f>
        <v>61</v>
      </c>
      <c r="P48" s="1">
        <f>$G$21</f>
        <v>42</v>
      </c>
      <c r="Q48" s="1" t="e">
        <f>$G$34</f>
        <v>#REF!</v>
      </c>
      <c r="R48" s="1" t="e">
        <f>$G$47</f>
        <v>#REF!</v>
      </c>
      <c r="T48" s="1" t="str">
        <f>$C$8</f>
        <v>&lt;40%[FAIL]</v>
      </c>
      <c r="U48" s="1">
        <f>$L$8</f>
        <v>12</v>
      </c>
      <c r="V48" s="1">
        <f>$L$21</f>
        <v>24</v>
      </c>
      <c r="W48" s="1" t="e">
        <f>$L$34</f>
        <v>#REF!</v>
      </c>
      <c r="X48" s="1" t="e">
        <f>$K$47</f>
        <v>#REF!</v>
      </c>
    </row>
    <row r="49" spans="2:24">
      <c r="B49" s="50" t="e">
        <f>#REF!</f>
        <v>#REF!</v>
      </c>
      <c r="C49" s="1" t="e">
        <f>#REF!</f>
        <v>#REF!</v>
      </c>
      <c r="D49" s="1" t="e">
        <f>#REF!</f>
        <v>#REF!</v>
      </c>
      <c r="E49" s="1" t="e">
        <f>#REF!</f>
        <v>#REF!</v>
      </c>
      <c r="F49" s="1" t="e">
        <f>#REF!</f>
        <v>#REF!</v>
      </c>
      <c r="G49" s="1" t="e">
        <f>#REF!</f>
        <v>#REF!</v>
      </c>
      <c r="H49" s="1" t="e">
        <f>#REF!</f>
        <v>#REF!</v>
      </c>
      <c r="I49" s="1" t="e">
        <f>#REF!</f>
        <v>#REF!</v>
      </c>
      <c r="J49" s="1"/>
      <c r="K49" s="1" t="e">
        <f>#REF!</f>
        <v>#REF!</v>
      </c>
      <c r="L49" s="1" t="e">
        <f>#REF!</f>
        <v>#REF!</v>
      </c>
      <c r="N49" s="1" t="str">
        <f>$C$9</f>
        <v>40% - 49%</v>
      </c>
      <c r="O49" s="1">
        <f>$G$9</f>
        <v>38</v>
      </c>
      <c r="P49" s="1">
        <f>$G$22</f>
        <v>22</v>
      </c>
      <c r="Q49" s="1" t="e">
        <f>$G$35</f>
        <v>#REF!</v>
      </c>
      <c r="R49" s="1" t="e">
        <f>$G$48</f>
        <v>#REF!</v>
      </c>
      <c r="T49" s="1" t="str">
        <f>$C$9</f>
        <v>40% - 49%</v>
      </c>
      <c r="U49" s="1">
        <f>$L$9</f>
        <v>5</v>
      </c>
      <c r="V49" s="1">
        <f>$L$22</f>
        <v>0</v>
      </c>
      <c r="W49" s="1" t="e">
        <f>$L$35</f>
        <v>#REF!</v>
      </c>
      <c r="X49" s="1" t="e">
        <f>$K$48</f>
        <v>#REF!</v>
      </c>
    </row>
    <row r="50" spans="2:24">
      <c r="B50" s="50" t="e">
        <f>#REF!</f>
        <v>#REF!</v>
      </c>
      <c r="C50" s="1" t="e">
        <f>#REF!</f>
        <v>#REF!</v>
      </c>
      <c r="D50" s="1" t="e">
        <f>#REF!</f>
        <v>#REF!</v>
      </c>
      <c r="E50" s="1" t="e">
        <f>#REF!</f>
        <v>#REF!</v>
      </c>
      <c r="F50" s="1" t="e">
        <f>#REF!</f>
        <v>#REF!</v>
      </c>
      <c r="G50" s="1" t="e">
        <f>#REF!</f>
        <v>#REF!</v>
      </c>
      <c r="H50" s="1" t="e">
        <f>#REF!</f>
        <v>#REF!</v>
      </c>
      <c r="I50" s="1" t="e">
        <f>#REF!</f>
        <v>#REF!</v>
      </c>
      <c r="J50" s="1"/>
      <c r="K50" s="1" t="e">
        <f>#REF!</f>
        <v>#REF!</v>
      </c>
      <c r="L50" s="1" t="e">
        <f>#REF!</f>
        <v>#REF!</v>
      </c>
      <c r="N50" s="1" t="str">
        <f>$C$10</f>
        <v>50% - 59%</v>
      </c>
      <c r="O50" s="1">
        <f>$G$10</f>
        <v>21</v>
      </c>
      <c r="P50" s="1">
        <f>$G$23</f>
        <v>29</v>
      </c>
      <c r="Q50" s="1" t="e">
        <f>$G$36</f>
        <v>#REF!</v>
      </c>
      <c r="R50" s="1" t="e">
        <f>$G$49</f>
        <v>#REF!</v>
      </c>
      <c r="T50" s="1" t="str">
        <f>$C$10</f>
        <v>50% - 59%</v>
      </c>
      <c r="U50" s="1">
        <f>$L$10</f>
        <v>8</v>
      </c>
      <c r="V50" s="1">
        <f>$L$23</f>
        <v>2</v>
      </c>
      <c r="W50" s="1" t="e">
        <f>$L$36</f>
        <v>#REF!</v>
      </c>
      <c r="X50" s="1" t="e">
        <f>$K$49</f>
        <v>#REF!</v>
      </c>
    </row>
    <row r="51" spans="2:24">
      <c r="B51" s="50" t="e">
        <f>#REF!</f>
        <v>#REF!</v>
      </c>
      <c r="C51" s="1" t="e">
        <f>#REF!</f>
        <v>#REF!</v>
      </c>
      <c r="D51" s="1" t="e">
        <f>#REF!</f>
        <v>#REF!</v>
      </c>
      <c r="E51" s="1" t="e">
        <f>#REF!</f>
        <v>#REF!</v>
      </c>
      <c r="F51" s="1" t="e">
        <f>#REF!</f>
        <v>#REF!</v>
      </c>
      <c r="G51" s="1" t="e">
        <f>#REF!</f>
        <v>#REF!</v>
      </c>
      <c r="H51" s="1" t="e">
        <f>#REF!</f>
        <v>#REF!</v>
      </c>
      <c r="I51" s="1" t="e">
        <f>#REF!</f>
        <v>#REF!</v>
      </c>
      <c r="J51" s="1"/>
      <c r="K51" s="1" t="e">
        <f>#REF!</f>
        <v>#REF!</v>
      </c>
      <c r="L51" s="1" t="e">
        <f>#REF!</f>
        <v>#REF!</v>
      </c>
      <c r="N51" s="1" t="str">
        <f>$C$11</f>
        <v>60% - 69%</v>
      </c>
      <c r="O51" s="1">
        <f>$G$11</f>
        <v>16</v>
      </c>
      <c r="P51" s="1">
        <f>$G$24</f>
        <v>8</v>
      </c>
      <c r="Q51" s="1" t="e">
        <f>$G$37</f>
        <v>#REF!</v>
      </c>
      <c r="R51" s="1" t="e">
        <f>$G$50</f>
        <v>#REF!</v>
      </c>
      <c r="T51" s="1" t="str">
        <f>$C$11</f>
        <v>60% - 69%</v>
      </c>
      <c r="U51" s="1">
        <f>$L$11</f>
        <v>1</v>
      </c>
      <c r="V51" s="1">
        <f>$L$24</f>
        <v>1</v>
      </c>
      <c r="W51" s="1" t="e">
        <f>$L$37</f>
        <v>#REF!</v>
      </c>
      <c r="X51" s="1" t="e">
        <f>$K$50</f>
        <v>#REF!</v>
      </c>
    </row>
    <row r="52" spans="2:24">
      <c r="B52" s="50" t="e">
        <f>#REF!</f>
        <v>#REF!</v>
      </c>
      <c r="C52" s="1" t="e">
        <f>#REF!</f>
        <v>#REF!</v>
      </c>
      <c r="D52" s="1" t="e">
        <f>#REF!</f>
        <v>#REF!</v>
      </c>
      <c r="E52" s="1" t="e">
        <f>#REF!</f>
        <v>#REF!</v>
      </c>
      <c r="F52" s="1" t="e">
        <f>#REF!</f>
        <v>#REF!</v>
      </c>
      <c r="G52" s="1" t="e">
        <f>#REF!</f>
        <v>#REF!</v>
      </c>
      <c r="H52" s="1" t="e">
        <f>#REF!</f>
        <v>#REF!</v>
      </c>
      <c r="I52" s="1" t="e">
        <f>#REF!</f>
        <v>#REF!</v>
      </c>
      <c r="J52" s="1"/>
      <c r="K52" s="1" t="e">
        <f>#REF!</f>
        <v>#REF!</v>
      </c>
      <c r="L52" s="1" t="e">
        <f>#REF!</f>
        <v>#REF!</v>
      </c>
      <c r="N52" s="1" t="str">
        <f>$C$12</f>
        <v>70% - 79%</v>
      </c>
      <c r="O52" s="1">
        <f>$G$12</f>
        <v>4</v>
      </c>
      <c r="P52" s="1">
        <f>$G$25</f>
        <v>0</v>
      </c>
      <c r="Q52" s="1" t="e">
        <f>$G$38</f>
        <v>#REF!</v>
      </c>
      <c r="R52" s="1" t="e">
        <f>$G$51</f>
        <v>#REF!</v>
      </c>
      <c r="T52" s="1" t="str">
        <f>$C$12</f>
        <v>70% - 79%</v>
      </c>
      <c r="U52" s="1">
        <f>$L$12</f>
        <v>17</v>
      </c>
      <c r="V52" s="1">
        <f>$L$25</f>
        <v>0</v>
      </c>
      <c r="W52" s="1" t="e">
        <f>$L$38</f>
        <v>#REF!</v>
      </c>
      <c r="X52" s="1" t="e">
        <f>$K$51</f>
        <v>#REF!</v>
      </c>
    </row>
    <row r="53" spans="2:24">
      <c r="B53" s="50" t="e">
        <f>#REF!</f>
        <v>#REF!</v>
      </c>
      <c r="C53" s="1" t="e">
        <f>#REF!</f>
        <v>#REF!</v>
      </c>
      <c r="D53" s="1" t="e">
        <f>#REF!</f>
        <v>#REF!</v>
      </c>
      <c r="E53" s="1" t="e">
        <f>#REF!</f>
        <v>#REF!</v>
      </c>
      <c r="F53" s="1" t="e">
        <f>#REF!</f>
        <v>#REF!</v>
      </c>
      <c r="G53" s="1" t="e">
        <f>#REF!</f>
        <v>#REF!</v>
      </c>
      <c r="H53" s="1" t="e">
        <f>#REF!</f>
        <v>#REF!</v>
      </c>
      <c r="I53" s="1" t="e">
        <f>#REF!</f>
        <v>#REF!</v>
      </c>
      <c r="J53" s="1"/>
      <c r="K53" s="1" t="e">
        <f>#REF!</f>
        <v>#REF!</v>
      </c>
      <c r="L53" s="1" t="e">
        <f>#REF!</f>
        <v>#REF!</v>
      </c>
      <c r="N53" s="1" t="str">
        <f>$C$13</f>
        <v>80% - 100%</v>
      </c>
      <c r="O53" s="1">
        <f>$G$13</f>
        <v>0</v>
      </c>
      <c r="P53" s="1">
        <f>$G$26</f>
        <v>0</v>
      </c>
      <c r="Q53" s="1" t="e">
        <f>$G$39</f>
        <v>#REF!</v>
      </c>
      <c r="R53" s="1" t="e">
        <f>$G$52</f>
        <v>#REF!</v>
      </c>
      <c r="T53" s="1" t="str">
        <f>$C$13</f>
        <v>80% - 100%</v>
      </c>
      <c r="U53" s="1">
        <f>$L$13</f>
        <v>110</v>
      </c>
      <c r="V53" s="1">
        <f>$L$26</f>
        <v>74</v>
      </c>
      <c r="W53" s="1" t="e">
        <f>$L$39</f>
        <v>#REF!</v>
      </c>
      <c r="X53" s="1" t="e">
        <f>$K$52</f>
        <v>#REF!</v>
      </c>
    </row>
    <row r="54" spans="2:24">
      <c r="B54" s="50" t="e">
        <f>#REF!</f>
        <v>#REF!</v>
      </c>
      <c r="C54" s="1" t="e">
        <f>#REF!</f>
        <v>#REF!</v>
      </c>
      <c r="D54" s="1" t="e">
        <f>#REF!</f>
        <v>#REF!</v>
      </c>
      <c r="E54" s="1" t="e">
        <f>#REF!</f>
        <v>#REF!</v>
      </c>
      <c r="F54" s="1" t="e">
        <f>#REF!</f>
        <v>#REF!</v>
      </c>
      <c r="G54" s="1" t="e">
        <f>#REF!</f>
        <v>#REF!</v>
      </c>
      <c r="H54" s="1" t="e">
        <f>#REF!</f>
        <v>#REF!</v>
      </c>
      <c r="I54" s="1" t="e">
        <f>#REF!</f>
        <v>#REF!</v>
      </c>
      <c r="J54" s="1"/>
      <c r="K54" s="1" t="e">
        <f>#REF!</f>
        <v>#REF!</v>
      </c>
      <c r="L54" s="1" t="e">
        <f>#REF!</f>
        <v>#REF!</v>
      </c>
      <c r="N54" s="1" t="str">
        <f>$C$14</f>
        <v>Passed</v>
      </c>
      <c r="O54" s="1">
        <f>$G$14</f>
        <v>78</v>
      </c>
      <c r="P54" s="1">
        <f>$G$27</f>
        <v>52</v>
      </c>
      <c r="Q54" s="1" t="e">
        <f>$G$40</f>
        <v>#REF!</v>
      </c>
      <c r="R54" s="1" t="e">
        <f>$G$53</f>
        <v>#REF!</v>
      </c>
      <c r="T54" s="1" t="str">
        <f>$C$14</f>
        <v>Passed</v>
      </c>
      <c r="U54" s="1">
        <f>$L$14</f>
        <v>128</v>
      </c>
      <c r="V54" s="1">
        <f>$L$27</f>
        <v>77</v>
      </c>
      <c r="W54" s="1" t="e">
        <f>$L$40</f>
        <v>#REF!</v>
      </c>
      <c r="X54" s="1" t="e">
        <f>$K$53</f>
        <v>#REF!</v>
      </c>
    </row>
    <row r="55" spans="2:24">
      <c r="B55" s="51" t="e">
        <f>#REF!</f>
        <v>#REF!</v>
      </c>
      <c r="C55" s="6" t="e">
        <f>#REF!</f>
        <v>#REF!</v>
      </c>
      <c r="D55" s="7" t="e">
        <f>#REF!</f>
        <v>#REF!</v>
      </c>
      <c r="E55" s="7" t="e">
        <f>#REF!</f>
        <v>#REF!</v>
      </c>
      <c r="F55" s="7" t="e">
        <f>#REF!</f>
        <v>#REF!</v>
      </c>
      <c r="G55" s="7" t="e">
        <f>#REF!</f>
        <v>#REF!</v>
      </c>
      <c r="H55" s="7" t="e">
        <f>#REF!</f>
        <v>#REF!</v>
      </c>
      <c r="I55" s="7" t="e">
        <f>#REF!</f>
        <v>#REF!</v>
      </c>
      <c r="J55" s="7"/>
      <c r="K55" s="7" t="e">
        <f>#REF!</f>
        <v>#REF!</v>
      </c>
      <c r="L55" s="7" t="e">
        <f>#REF!</f>
        <v>#REF!</v>
      </c>
      <c r="N55" s="1" t="str">
        <f>$C$15</f>
        <v>Failed</v>
      </c>
      <c r="O55" s="1">
        <f>$G$15</f>
        <v>62</v>
      </c>
      <c r="P55" s="1">
        <f>$G$28</f>
        <v>49</v>
      </c>
      <c r="Q55" s="1" t="e">
        <f>$G$41</f>
        <v>#REF!</v>
      </c>
      <c r="R55" s="1" t="e">
        <f>$G$54</f>
        <v>#REF!</v>
      </c>
      <c r="T55" s="1" t="str">
        <f>$C$15</f>
        <v>Failed</v>
      </c>
      <c r="U55" s="1">
        <f>$L$15</f>
        <v>12</v>
      </c>
      <c r="V55" s="1">
        <f>$L$28</f>
        <v>24</v>
      </c>
      <c r="W55" s="1" t="e">
        <f>$L$41</f>
        <v>#REF!</v>
      </c>
      <c r="X55" s="1" t="e">
        <f>$K$54</f>
        <v>#REF!</v>
      </c>
    </row>
    <row r="56" spans="2:24">
      <c r="N56" s="1" t="str">
        <f>$C$16</f>
        <v>Pass %</v>
      </c>
      <c r="O56" s="7">
        <f>$G$16</f>
        <v>0.55714285714285716</v>
      </c>
      <c r="P56" s="7">
        <f>$G$29</f>
        <v>0.51485148514851486</v>
      </c>
      <c r="Q56" s="7" t="e">
        <f>$G$42</f>
        <v>#REF!</v>
      </c>
      <c r="R56" s="7" t="e">
        <f>$G$55</f>
        <v>#REF!</v>
      </c>
      <c r="T56" s="1" t="str">
        <f>$C$16</f>
        <v>Pass %</v>
      </c>
      <c r="U56" s="7">
        <f>$L$16</f>
        <v>0.91428571428571426</v>
      </c>
      <c r="V56" s="7">
        <f>$L$29</f>
        <v>0.76237623762376239</v>
      </c>
      <c r="W56" s="7" t="e">
        <f>$L$42</f>
        <v>#REF!</v>
      </c>
      <c r="X56" s="7" t="e">
        <f>$K$55</f>
        <v>#REF!</v>
      </c>
    </row>
  </sheetData>
  <mergeCells count="11">
    <mergeCell ref="B1:X1"/>
    <mergeCell ref="B2:X2"/>
    <mergeCell ref="B3:X3"/>
    <mergeCell ref="B4:X4"/>
    <mergeCell ref="B46:B55"/>
    <mergeCell ref="B18:L18"/>
    <mergeCell ref="B31:L31"/>
    <mergeCell ref="B44:L44"/>
    <mergeCell ref="B7:B16"/>
    <mergeCell ref="B20:B29"/>
    <mergeCell ref="B33:B42"/>
  </mergeCells>
  <phoneticPr fontId="4" type="noConversion"/>
  <pageMargins left="0.64" right="0.16" top="0.27" bottom="0.38" header="0.2" footer="0.3"/>
  <pageSetup paperSize="9" scale="90" fitToWidth="2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07"/>
  <sheetViews>
    <sheetView topLeftCell="A53" workbookViewId="0">
      <selection activeCell="A53" sqref="A53"/>
    </sheetView>
  </sheetViews>
  <sheetFormatPr defaultRowHeight="15"/>
  <cols>
    <col min="1" max="1" width="4.5703125" customWidth="1"/>
    <col min="2" max="2" width="14.140625" customWidth="1"/>
    <col min="3" max="20" width="3.7109375" customWidth="1"/>
    <col min="21" max="21" width="1.5703125" customWidth="1"/>
    <col min="22" max="22" width="1.85546875" customWidth="1"/>
    <col min="23" max="23" width="10.28515625" customWidth="1"/>
    <col min="24" max="24" width="11.5703125" customWidth="1"/>
    <col min="25" max="25" width="4" customWidth="1"/>
    <col min="26" max="26" width="6" customWidth="1"/>
    <col min="27" max="27" width="4" customWidth="1"/>
    <col min="28" max="29" width="4.42578125" customWidth="1"/>
    <col min="30" max="30" width="6" bestFit="1" customWidth="1"/>
    <col min="31" max="31" width="7.140625" customWidth="1"/>
    <col min="32" max="32" width="7.42578125" customWidth="1"/>
    <col min="37" max="37" width="1.140625" customWidth="1"/>
    <col min="41" max="41" width="13.42578125" customWidth="1"/>
  </cols>
  <sheetData>
    <row r="1" spans="1:44" ht="18.7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6" t="s">
        <v>185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13"/>
    </row>
    <row r="2" spans="1:44" ht="16.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7" t="s">
        <v>4</v>
      </c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14"/>
    </row>
    <row r="3" spans="1:44" ht="16.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7" t="s">
        <v>5</v>
      </c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14"/>
    </row>
    <row r="4" spans="1:44" ht="18.7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8" t="s">
        <v>541</v>
      </c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29"/>
      <c r="AL4" s="29"/>
      <c r="AM4" s="29"/>
      <c r="AN4" s="29"/>
      <c r="AO4" s="29"/>
      <c r="AP4" s="29"/>
      <c r="AQ4" s="29"/>
      <c r="AR4" s="29"/>
    </row>
    <row r="5" spans="1:44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J5" s="3"/>
      <c r="AK5" s="3"/>
    </row>
    <row r="6" spans="1:44">
      <c r="B6" s="30" t="s">
        <v>6</v>
      </c>
      <c r="C6" s="60" t="s">
        <v>531</v>
      </c>
      <c r="D6" s="60"/>
      <c r="E6" s="60" t="s">
        <v>539</v>
      </c>
      <c r="F6" s="60"/>
      <c r="G6" s="60" t="s">
        <v>532</v>
      </c>
      <c r="H6" s="60"/>
      <c r="I6" s="60" t="s">
        <v>533</v>
      </c>
      <c r="J6" s="60"/>
      <c r="K6" s="60" t="s">
        <v>534</v>
      </c>
      <c r="L6" s="60"/>
      <c r="M6" s="53" t="s">
        <v>535</v>
      </c>
      <c r="N6" s="54"/>
      <c r="O6" s="53" t="s">
        <v>536</v>
      </c>
      <c r="P6" s="54"/>
      <c r="Q6" s="53" t="s">
        <v>537</v>
      </c>
      <c r="R6" s="54"/>
      <c r="S6" s="58" t="s">
        <v>538</v>
      </c>
      <c r="T6" s="59"/>
      <c r="U6" s="4"/>
      <c r="W6" s="2" t="s">
        <v>187</v>
      </c>
      <c r="X6" s="2" t="s">
        <v>186</v>
      </c>
      <c r="Y6" s="32" t="s">
        <v>531</v>
      </c>
      <c r="Z6" s="32" t="s">
        <v>539</v>
      </c>
      <c r="AA6" s="32" t="s">
        <v>532</v>
      </c>
      <c r="AB6" s="32" t="s">
        <v>533</v>
      </c>
      <c r="AC6" s="32" t="s">
        <v>534</v>
      </c>
      <c r="AD6" s="32" t="s">
        <v>535</v>
      </c>
      <c r="AE6" s="32" t="s">
        <v>536</v>
      </c>
      <c r="AF6" s="32" t="s">
        <v>537</v>
      </c>
      <c r="AG6" s="33" t="s">
        <v>538</v>
      </c>
      <c r="AK6" s="17"/>
      <c r="AL6" t="s">
        <v>202</v>
      </c>
      <c r="AM6" s="8" t="s">
        <v>29</v>
      </c>
      <c r="AN6" t="s">
        <v>204</v>
      </c>
    </row>
    <row r="7" spans="1:44" ht="15" customHeight="1">
      <c r="A7" t="s">
        <v>37</v>
      </c>
      <c r="B7" t="s">
        <v>430</v>
      </c>
      <c r="C7">
        <v>47</v>
      </c>
      <c r="D7">
        <v>4</v>
      </c>
      <c r="E7">
        <v>48</v>
      </c>
      <c r="F7">
        <v>4</v>
      </c>
      <c r="G7">
        <v>29</v>
      </c>
      <c r="H7">
        <v>0</v>
      </c>
      <c r="I7">
        <v>24</v>
      </c>
      <c r="J7">
        <v>0</v>
      </c>
      <c r="K7">
        <v>36</v>
      </c>
      <c r="L7">
        <v>0</v>
      </c>
      <c r="O7">
        <v>58</v>
      </c>
      <c r="P7">
        <v>4</v>
      </c>
      <c r="Q7">
        <v>67</v>
      </c>
      <c r="R7">
        <v>2</v>
      </c>
      <c r="S7">
        <v>63</v>
      </c>
      <c r="T7">
        <v>2</v>
      </c>
      <c r="U7" s="4"/>
      <c r="W7" s="49" t="s">
        <v>540</v>
      </c>
      <c r="X7" s="1" t="s">
        <v>7</v>
      </c>
      <c r="Y7" s="1">
        <f>COUNTIF($C$7:$C$120,"&gt;=0")</f>
        <v>101</v>
      </c>
      <c r="Z7" s="1">
        <f>COUNTIF($E$7:$E$120,"&gt;=0")</f>
        <v>101</v>
      </c>
      <c r="AA7" s="1">
        <f>COUNTIF($G$7:$G$120,"&gt;=0")</f>
        <v>101</v>
      </c>
      <c r="AB7" s="1">
        <f>COUNTIF($I$7:$I$120,"&gt;=0")</f>
        <v>101</v>
      </c>
      <c r="AC7" s="1">
        <f>COUNTIF($K$7:$K$120,"&gt;=0")</f>
        <v>101</v>
      </c>
      <c r="AD7" s="1">
        <f>COUNTIF($M$7:$M$120,"&gt;=0")</f>
        <v>53</v>
      </c>
      <c r="AE7" s="1">
        <f>COUNTIF($O$7:$O$120,"&gt;=0")</f>
        <v>48</v>
      </c>
      <c r="AF7" s="1">
        <f>COUNTIF($Q$7:$Q$120,"&gt;=0")</f>
        <v>101</v>
      </c>
      <c r="AG7" s="1">
        <f>COUNTIF($S$7:$S$120,"&gt;=0")</f>
        <v>101</v>
      </c>
      <c r="AK7" s="17"/>
      <c r="AL7" t="s">
        <v>201</v>
      </c>
      <c r="AM7" t="s">
        <v>31</v>
      </c>
    </row>
    <row r="8" spans="1:44">
      <c r="A8" t="s">
        <v>38</v>
      </c>
      <c r="B8" t="s">
        <v>431</v>
      </c>
      <c r="C8">
        <v>57</v>
      </c>
      <c r="D8">
        <v>4</v>
      </c>
      <c r="E8">
        <v>73</v>
      </c>
      <c r="F8">
        <v>4</v>
      </c>
      <c r="G8">
        <v>56</v>
      </c>
      <c r="H8">
        <v>4</v>
      </c>
      <c r="I8">
        <v>61</v>
      </c>
      <c r="J8">
        <v>4</v>
      </c>
      <c r="K8">
        <v>70</v>
      </c>
      <c r="L8">
        <v>4</v>
      </c>
      <c r="O8">
        <v>58</v>
      </c>
      <c r="P8">
        <v>4</v>
      </c>
      <c r="Q8">
        <v>74</v>
      </c>
      <c r="R8">
        <v>2</v>
      </c>
      <c r="S8">
        <v>69</v>
      </c>
      <c r="T8">
        <v>2</v>
      </c>
      <c r="U8" s="4"/>
      <c r="W8" s="50"/>
      <c r="X8" s="1" t="s">
        <v>15</v>
      </c>
      <c r="Y8" s="1">
        <f>COUNTIF($C$7:$C$120,"&lt;40")</f>
        <v>17</v>
      </c>
      <c r="Z8" s="1">
        <f>COUNTIF($E$7:$E$120,"&lt;40")</f>
        <v>32</v>
      </c>
      <c r="AA8" s="1">
        <f>COUNTIF($G$7:$G$120,"&lt;40")</f>
        <v>45</v>
      </c>
      <c r="AB8" s="1">
        <f>COUNTIF($I$7:$I$120,"&lt;40")</f>
        <v>42</v>
      </c>
      <c r="AC8" s="1">
        <f>COUNTIF($K$7:$K$120,"&lt;40")</f>
        <v>25</v>
      </c>
      <c r="AD8" s="1">
        <f>COUNTIF($M$7:$M$120,"&lt;40")</f>
        <v>18</v>
      </c>
      <c r="AE8" s="1">
        <f>COUNTIF($O$7:$O$120,"&lt;30")</f>
        <v>2</v>
      </c>
      <c r="AF8" s="1">
        <f>COUNTIF($Q$7:$Q$120,"&lt;30")</f>
        <v>24</v>
      </c>
      <c r="AG8" s="1">
        <f>COUNTIF($S$7:$S$120,"&lt;30")</f>
        <v>25</v>
      </c>
      <c r="AK8" s="5"/>
      <c r="AL8" t="s">
        <v>203</v>
      </c>
      <c r="AM8" t="s">
        <v>205</v>
      </c>
    </row>
    <row r="9" spans="1:44">
      <c r="A9" t="s">
        <v>39</v>
      </c>
      <c r="B9" t="s">
        <v>432</v>
      </c>
      <c r="C9">
        <v>47</v>
      </c>
      <c r="D9">
        <v>4</v>
      </c>
      <c r="E9">
        <v>55</v>
      </c>
      <c r="F9">
        <v>4</v>
      </c>
      <c r="G9">
        <v>42</v>
      </c>
      <c r="H9">
        <v>0</v>
      </c>
      <c r="I9">
        <v>49</v>
      </c>
      <c r="J9">
        <v>4</v>
      </c>
      <c r="K9">
        <v>40</v>
      </c>
      <c r="L9">
        <v>0</v>
      </c>
      <c r="O9">
        <v>56</v>
      </c>
      <c r="P9">
        <v>4</v>
      </c>
      <c r="Q9">
        <v>70</v>
      </c>
      <c r="R9">
        <v>2</v>
      </c>
      <c r="S9">
        <v>69</v>
      </c>
      <c r="T9">
        <v>2</v>
      </c>
      <c r="U9" s="4"/>
      <c r="W9" s="50"/>
      <c r="X9" s="1" t="s">
        <v>14</v>
      </c>
      <c r="Y9" s="1">
        <f>COUNTIF($C$7:$C$120,"&gt;=40")-COUNTIF($C$7:$C$120,"&gt;=50")</f>
        <v>35</v>
      </c>
      <c r="Z9" s="1">
        <f>COUNTIF($E$7:$E$120,"&gt;=40")-COUNTIF($E$7:$E$120,"&gt;=50")</f>
        <v>22</v>
      </c>
      <c r="AA9" s="1">
        <f>COUNTIF($G$7:$G$120,"&gt;=40")-COUNTIF($G$7:$G$120,"&gt;=50")</f>
        <v>16</v>
      </c>
      <c r="AB9" s="1">
        <f>COUNTIF($I$7:$I$120,"&gt;=40")-COUNTIF($I$7:$I$120,"&gt;=50")</f>
        <v>22</v>
      </c>
      <c r="AC9" s="1">
        <f>COUNTIF($K$7:$K$120,"&gt;=40")-COUNTIF($K$7:$K$120,"&gt;=50")</f>
        <v>36</v>
      </c>
      <c r="AD9" s="1">
        <f>COUNTIF($M$7:$M$120,"&gt;=40")-COUNTIF($M$7:$M$120,"&gt;=50")</f>
        <v>10</v>
      </c>
      <c r="AE9" s="1">
        <f>COUNTIF($O$7:$O$120,"&gt;=30")-COUNTIF($O$7:$O$120,"&gt;=37.5")</f>
        <v>0</v>
      </c>
      <c r="AF9" s="1">
        <f>COUNTIF($Q$7:$Q$120,"&gt;=30")-COUNTIF($Q$7:$Q$120,"&gt;=37.5")</f>
        <v>0</v>
      </c>
      <c r="AG9" s="1">
        <f>COUNTIF($S$7:$S$120,"&gt;=30")-COUNTIF($S$7:$S$120,"&gt;=37.5")</f>
        <v>0</v>
      </c>
      <c r="AK9" s="5"/>
      <c r="AL9" s="61" t="s">
        <v>3</v>
      </c>
      <c r="AM9" s="61"/>
      <c r="AN9" s="61"/>
    </row>
    <row r="10" spans="1:44">
      <c r="A10" t="s">
        <v>40</v>
      </c>
      <c r="B10" t="s">
        <v>433</v>
      </c>
      <c r="C10">
        <v>56</v>
      </c>
      <c r="D10">
        <v>4</v>
      </c>
      <c r="E10">
        <v>50</v>
      </c>
      <c r="F10">
        <v>4</v>
      </c>
      <c r="G10">
        <v>37</v>
      </c>
      <c r="H10">
        <v>0</v>
      </c>
      <c r="I10">
        <v>41</v>
      </c>
      <c r="J10">
        <v>0</v>
      </c>
      <c r="K10">
        <v>50</v>
      </c>
      <c r="L10">
        <v>4</v>
      </c>
      <c r="O10">
        <v>57</v>
      </c>
      <c r="P10">
        <v>4</v>
      </c>
      <c r="Q10">
        <v>72</v>
      </c>
      <c r="R10">
        <v>2</v>
      </c>
      <c r="S10">
        <v>64</v>
      </c>
      <c r="T10">
        <v>2</v>
      </c>
      <c r="U10" s="4"/>
      <c r="W10" s="50"/>
      <c r="X10" s="1" t="s">
        <v>13</v>
      </c>
      <c r="Y10" s="1">
        <f>COUNTIF($C$7:$C$120,"&gt;=50")-COUNTIF($C$7:$C$120,"&gt;=60")</f>
        <v>34</v>
      </c>
      <c r="Z10" s="1">
        <f>COUNTIF($E$7:$E$120,"&gt;=50")-COUNTIF($E$7:$E$120,"&gt;=60")</f>
        <v>27</v>
      </c>
      <c r="AA10" s="1">
        <f>COUNTIF($G$7:$G$120,"&gt;=50")-COUNTIF($G$7:$G$120,"&gt;=60")</f>
        <v>29</v>
      </c>
      <c r="AB10" s="1">
        <f>COUNTIF($I$7:$I$120,"&gt;=50")-COUNTIF($I$7:$I$120,"&gt;=60")</f>
        <v>29</v>
      </c>
      <c r="AC10" s="1">
        <f>COUNTIF($K$7:$K$120,"&gt;=50")-COUNTIF($K$7:$K$120,"&gt;=60")</f>
        <v>26</v>
      </c>
      <c r="AD10" s="1">
        <f>COUNTIF($M$7:$M$120,"&gt;=50")-COUNTIF($M$7:$M$120,"&gt;=60")</f>
        <v>12</v>
      </c>
      <c r="AE10" s="1">
        <f>COUNTIF($O$7:$O$120,"&gt;=37.5")-COUNTIF($O$7:$O$120,"&gt;=45")</f>
        <v>2</v>
      </c>
      <c r="AF10" s="1">
        <f>COUNTIF($Q$7:$Q$120,"&gt;=37.5")-COUNTIF($Q$7:$Q$120,"&gt;=45")</f>
        <v>2</v>
      </c>
      <c r="AG10" s="1">
        <f>COUNTIF($S$7:$S$120,"&gt;=37.5")-COUNTIF($S$7:$S$120,"&gt;=45")</f>
        <v>1</v>
      </c>
      <c r="AK10" s="5"/>
      <c r="AL10" s="2" t="s">
        <v>2</v>
      </c>
      <c r="AM10" s="2" t="s">
        <v>0</v>
      </c>
      <c r="AN10" s="2" t="s">
        <v>1</v>
      </c>
    </row>
    <row r="11" spans="1:44">
      <c r="A11" t="s">
        <v>41</v>
      </c>
      <c r="B11" t="s">
        <v>434</v>
      </c>
      <c r="C11">
        <v>51</v>
      </c>
      <c r="D11">
        <v>4</v>
      </c>
      <c r="E11">
        <v>71</v>
      </c>
      <c r="F11">
        <v>4</v>
      </c>
      <c r="G11">
        <v>55</v>
      </c>
      <c r="H11">
        <v>4</v>
      </c>
      <c r="I11">
        <v>57</v>
      </c>
      <c r="J11">
        <v>4</v>
      </c>
      <c r="K11">
        <v>63</v>
      </c>
      <c r="L11">
        <v>4</v>
      </c>
      <c r="O11">
        <v>54</v>
      </c>
      <c r="P11">
        <v>4</v>
      </c>
      <c r="Q11">
        <v>71</v>
      </c>
      <c r="R11">
        <v>2</v>
      </c>
      <c r="S11">
        <v>68</v>
      </c>
      <c r="T11">
        <v>2</v>
      </c>
      <c r="U11" s="4"/>
      <c r="W11" s="50"/>
      <c r="X11" s="1" t="s">
        <v>12</v>
      </c>
      <c r="Y11" s="1">
        <f>COUNTIF($C$7:$C$120,"&gt;=60")-COUNTIF($C$7:$C$120,"&gt;=70")</f>
        <v>10</v>
      </c>
      <c r="Z11" s="1">
        <f>COUNTIF($E$7:$E$120,"&gt;=60")-COUNTIF($E$7:$E$120,"&gt;=70")</f>
        <v>12</v>
      </c>
      <c r="AA11" s="1">
        <f>COUNTIF($G$7:$G$120,"&gt;=60")-COUNTIF($G$7:$G$120,"&gt;=70")</f>
        <v>10</v>
      </c>
      <c r="AB11" s="1">
        <f>COUNTIF($I$7:$I$120,"&gt;=60")-COUNTIF($I$7:$I$120,"&gt;=70")</f>
        <v>8</v>
      </c>
      <c r="AC11" s="1">
        <f>COUNTIF($K$7:$K$120,"&gt;=60")-COUNTIF($K$7:$K$120,"&gt;=70")</f>
        <v>11</v>
      </c>
      <c r="AD11" s="1">
        <f>COUNTIF($M$7:$M$120,"&gt;=60")-COUNTIF($M$7:$M$120,"&gt;=70")</f>
        <v>7</v>
      </c>
      <c r="AE11" s="1">
        <f>COUNTIF($O$7:$O$120,"&gt;=45")-COUNTIF($O$7:$O$120,"&gt;=52.5")</f>
        <v>9</v>
      </c>
      <c r="AF11" s="1">
        <f>COUNTIF($Q$7:$Q$120,"&gt;=45")-COUNTIF($Q$7:$Q$120,"&gt;=52.5")</f>
        <v>1</v>
      </c>
      <c r="AG11" s="1">
        <f>COUNTIF($S$7:$S$120,"&gt;=45")-COUNTIF($S$7:$S$120,"&gt;=52.5")</f>
        <v>0</v>
      </c>
      <c r="AK11" s="5"/>
      <c r="AL11" s="9">
        <v>0.8</v>
      </c>
      <c r="AM11" s="1">
        <v>80</v>
      </c>
      <c r="AN11" s="1">
        <f>AL11*75</f>
        <v>60</v>
      </c>
    </row>
    <row r="12" spans="1:44">
      <c r="A12" t="s">
        <v>42</v>
      </c>
      <c r="B12" t="s">
        <v>435</v>
      </c>
      <c r="C12">
        <v>29</v>
      </c>
      <c r="D12">
        <v>0</v>
      </c>
      <c r="E12">
        <v>48</v>
      </c>
      <c r="F12">
        <v>4</v>
      </c>
      <c r="G12">
        <v>35</v>
      </c>
      <c r="H12">
        <v>0</v>
      </c>
      <c r="I12">
        <v>29</v>
      </c>
      <c r="J12">
        <v>0</v>
      </c>
      <c r="K12">
        <v>48</v>
      </c>
      <c r="L12">
        <v>4</v>
      </c>
      <c r="O12">
        <v>46</v>
      </c>
      <c r="P12">
        <v>4</v>
      </c>
      <c r="Q12">
        <v>69</v>
      </c>
      <c r="R12">
        <v>2</v>
      </c>
      <c r="S12">
        <v>68</v>
      </c>
      <c r="T12">
        <v>2</v>
      </c>
      <c r="U12" s="4"/>
      <c r="W12" s="50"/>
      <c r="X12" s="1" t="s">
        <v>11</v>
      </c>
      <c r="Y12" s="1">
        <f>COUNTIF($C$7:$C$120,"&gt;=70")-COUNTIF($C$7:$C$120,"&gt;=80")</f>
        <v>5</v>
      </c>
      <c r="Z12" s="1">
        <f>COUNTIF($E$7:$E$120,"&gt;=70")-COUNTIF($E$7:$E$120,"&gt;=80")</f>
        <v>8</v>
      </c>
      <c r="AA12" s="1">
        <f>COUNTIF($G$7:$G$120,"&gt;=70")-COUNTIF($G$7:$G$120,"&gt;=80")</f>
        <v>1</v>
      </c>
      <c r="AB12" s="1">
        <f>COUNTIF($I$7:$I$120,"&gt;=70")-COUNTIF($I$7:$I$120,"&gt;=80")</f>
        <v>0</v>
      </c>
      <c r="AC12" s="1">
        <f>COUNTIF($K$7:$K$120,"&gt;=70")-COUNTIF($K$7:$K$120,"&gt;=80")</f>
        <v>3</v>
      </c>
      <c r="AD12" s="1">
        <f>COUNTIF($M$7:$M$120,"&gt;=70")-COUNTIF($M$7:$M$120,"&gt;=80")</f>
        <v>3</v>
      </c>
      <c r="AE12" s="1">
        <f>COUNTIF($O$7:$O$120,"&gt;=52.5")-COUNTIF($O$7:$O$120,"&gt;=60")</f>
        <v>15</v>
      </c>
      <c r="AF12" s="1">
        <f>COUNTIF($Q$7:$Q$120,"&gt;=52.5")-COUNTIF($Q$7:$Q$120,"&gt;=60")</f>
        <v>0</v>
      </c>
      <c r="AG12" s="1">
        <f>COUNTIF($S$7:$S$120,"&gt;=52.5")-COUNTIF($S$7:$S$120,"&gt;=60")</f>
        <v>0</v>
      </c>
      <c r="AK12" s="5"/>
      <c r="AL12" s="9">
        <v>0.7</v>
      </c>
      <c r="AM12" s="1">
        <v>70</v>
      </c>
      <c r="AN12" s="1">
        <f>AL12*75</f>
        <v>52.5</v>
      </c>
    </row>
    <row r="13" spans="1:44">
      <c r="A13" t="s">
        <v>43</v>
      </c>
      <c r="B13" t="s">
        <v>436</v>
      </c>
      <c r="C13">
        <v>0</v>
      </c>
      <c r="D13">
        <v>0</v>
      </c>
      <c r="E13">
        <v>3</v>
      </c>
      <c r="F13">
        <v>0</v>
      </c>
      <c r="G13">
        <v>0</v>
      </c>
      <c r="H13">
        <v>0</v>
      </c>
      <c r="I13">
        <v>5</v>
      </c>
      <c r="J13">
        <v>0</v>
      </c>
      <c r="K13">
        <v>0</v>
      </c>
      <c r="L13">
        <v>0</v>
      </c>
      <c r="O13">
        <v>0</v>
      </c>
      <c r="P13">
        <v>0</v>
      </c>
      <c r="Q13">
        <v>23</v>
      </c>
      <c r="R13">
        <v>0</v>
      </c>
      <c r="S13">
        <v>0</v>
      </c>
      <c r="T13">
        <v>0</v>
      </c>
      <c r="U13" s="4"/>
      <c r="W13" s="50"/>
      <c r="X13" s="1" t="s">
        <v>10</v>
      </c>
      <c r="Y13" s="1">
        <f>COUNTIF($C$7:$C$120,"&gt;=80")</f>
        <v>0</v>
      </c>
      <c r="Z13" s="1">
        <f>COUNTIF($E$7:$E$120,"&gt;=80")</f>
        <v>0</v>
      </c>
      <c r="AA13" s="1">
        <f>COUNTIF($G$7:$G$120,"&gt;=80")</f>
        <v>0</v>
      </c>
      <c r="AB13" s="1">
        <f>COUNTIF($I$7:$I$120,"&gt;=80")</f>
        <v>0</v>
      </c>
      <c r="AC13" s="1">
        <f>COUNTIF($K$7:$K$120,"&gt;=80")</f>
        <v>0</v>
      </c>
      <c r="AD13" s="1">
        <f>COUNTIF($M$7:$M$120,"&gt;=80")</f>
        <v>3</v>
      </c>
      <c r="AE13" s="1">
        <f>COUNTIF($O$7:$O$120,"&gt;=60")</f>
        <v>20</v>
      </c>
      <c r="AF13" s="1">
        <f>COUNTIF($Q$7:$Q$120,"&gt;=60")</f>
        <v>74</v>
      </c>
      <c r="AG13" s="1">
        <f>COUNTIF($S$7:$S$120,"&gt;=60")</f>
        <v>75</v>
      </c>
      <c r="AL13" s="9">
        <v>0.6</v>
      </c>
      <c r="AM13" s="1">
        <v>60</v>
      </c>
      <c r="AN13" s="1">
        <f>AL13*75</f>
        <v>45</v>
      </c>
    </row>
    <row r="14" spans="1:44">
      <c r="A14" t="s">
        <v>44</v>
      </c>
      <c r="B14" t="s">
        <v>437</v>
      </c>
      <c r="C14">
        <v>51</v>
      </c>
      <c r="D14">
        <v>4</v>
      </c>
      <c r="E14">
        <v>66</v>
      </c>
      <c r="F14">
        <v>4</v>
      </c>
      <c r="G14">
        <v>58</v>
      </c>
      <c r="H14">
        <v>4</v>
      </c>
      <c r="I14">
        <v>51</v>
      </c>
      <c r="J14">
        <v>4</v>
      </c>
      <c r="K14">
        <v>65</v>
      </c>
      <c r="L14">
        <v>4</v>
      </c>
      <c r="O14">
        <v>61</v>
      </c>
      <c r="P14">
        <v>4</v>
      </c>
      <c r="Q14">
        <v>71</v>
      </c>
      <c r="R14">
        <v>2</v>
      </c>
      <c r="S14">
        <v>68</v>
      </c>
      <c r="T14">
        <v>2</v>
      </c>
      <c r="U14" s="4"/>
      <c r="W14" s="50"/>
      <c r="X14" s="1" t="s">
        <v>8</v>
      </c>
      <c r="Y14" s="1">
        <f>COUNTIF($D$7:$D$120,"&gt;0")</f>
        <v>84</v>
      </c>
      <c r="Z14" s="1">
        <f>COUNTIF($F$7:$F$120,"&gt;0")</f>
        <v>64</v>
      </c>
      <c r="AA14" s="1">
        <f>COUNTIF($H$7:$H$120,"&gt;0")</f>
        <v>47</v>
      </c>
      <c r="AB14" s="1">
        <f>COUNTIF($J$7:$J$120,"&gt;0")</f>
        <v>52</v>
      </c>
      <c r="AC14" s="1">
        <f>COUNTIF($L$7:$L$120,"&gt;0")</f>
        <v>73</v>
      </c>
      <c r="AD14" s="1">
        <f>COUNTIF($N$7:$N$120,"&gt;0")</f>
        <v>35</v>
      </c>
      <c r="AE14" s="1">
        <f>COUNTIF($P$7:$P$120,"&gt;0")</f>
        <v>45</v>
      </c>
      <c r="AF14" s="1">
        <f>COUNTIF($R$7:$R$120,"&gt;0")</f>
        <v>77</v>
      </c>
      <c r="AG14" s="1">
        <f>COUNTIF($S$7:$S$120,"&gt;0")</f>
        <v>98</v>
      </c>
      <c r="AL14" s="9">
        <v>0.5</v>
      </c>
      <c r="AM14" s="1">
        <v>50</v>
      </c>
      <c r="AN14" s="1">
        <f>AL14*75</f>
        <v>37.5</v>
      </c>
    </row>
    <row r="15" spans="1:44">
      <c r="A15" t="s">
        <v>45</v>
      </c>
      <c r="B15" t="s">
        <v>438</v>
      </c>
      <c r="C15">
        <v>33</v>
      </c>
      <c r="D15">
        <v>0</v>
      </c>
      <c r="E15">
        <v>19</v>
      </c>
      <c r="F15">
        <v>0</v>
      </c>
      <c r="G15">
        <v>20</v>
      </c>
      <c r="H15">
        <v>0</v>
      </c>
      <c r="I15">
        <v>28</v>
      </c>
      <c r="J15">
        <v>0</v>
      </c>
      <c r="K15">
        <v>12</v>
      </c>
      <c r="L15">
        <v>0</v>
      </c>
      <c r="O15">
        <v>48</v>
      </c>
      <c r="P15">
        <v>4</v>
      </c>
      <c r="Q15">
        <v>0</v>
      </c>
      <c r="R15">
        <v>0</v>
      </c>
      <c r="S15">
        <v>0</v>
      </c>
      <c r="T15">
        <v>0</v>
      </c>
      <c r="U15" s="4"/>
      <c r="W15" s="50"/>
      <c r="X15" s="1" t="s">
        <v>9</v>
      </c>
      <c r="Y15" s="1">
        <f>COUNTIF($D$7:$D$120,"=0")</f>
        <v>17</v>
      </c>
      <c r="Z15" s="1">
        <f>COUNTIF($F$7:$F$120,"=0")</f>
        <v>37</v>
      </c>
      <c r="AA15" s="1">
        <f>COUNTIF($H$7:$H$120,"=0")</f>
        <v>54</v>
      </c>
      <c r="AB15" s="1">
        <f>COUNTIF($J$7:$J$120,"=0")</f>
        <v>49</v>
      </c>
      <c r="AC15" s="1">
        <f>COUNTIF($L$7:$L$120,"=0")</f>
        <v>28</v>
      </c>
      <c r="AD15" s="1">
        <f>COUNTIF($N$7:$N$120,"=0")</f>
        <v>18</v>
      </c>
      <c r="AE15" s="1">
        <f>COUNTIF($P$7:$P$120,"=0")</f>
        <v>3</v>
      </c>
      <c r="AF15" s="1">
        <f>COUNTIF($R$7:$R$120,"=0")</f>
        <v>24</v>
      </c>
      <c r="AG15" s="1">
        <f>COUNTIF($S$7:$S$120,"=0")</f>
        <v>3</v>
      </c>
      <c r="AL15" s="9">
        <v>0.4</v>
      </c>
      <c r="AM15" s="1">
        <v>40</v>
      </c>
      <c r="AN15" s="1">
        <f>AL15*75</f>
        <v>30</v>
      </c>
    </row>
    <row r="16" spans="1:44">
      <c r="A16" t="s">
        <v>46</v>
      </c>
      <c r="B16" t="s">
        <v>439</v>
      </c>
      <c r="C16">
        <v>46</v>
      </c>
      <c r="D16">
        <v>4</v>
      </c>
      <c r="E16">
        <v>54</v>
      </c>
      <c r="F16">
        <v>4</v>
      </c>
      <c r="G16">
        <v>50</v>
      </c>
      <c r="H16">
        <v>4</v>
      </c>
      <c r="I16">
        <v>29</v>
      </c>
      <c r="J16">
        <v>0</v>
      </c>
      <c r="K16">
        <v>49</v>
      </c>
      <c r="L16">
        <v>4</v>
      </c>
      <c r="O16">
        <v>51</v>
      </c>
      <c r="P16">
        <v>4</v>
      </c>
      <c r="Q16">
        <v>69</v>
      </c>
      <c r="R16">
        <v>2</v>
      </c>
      <c r="S16">
        <v>65</v>
      </c>
      <c r="T16">
        <v>2</v>
      </c>
      <c r="U16" s="4"/>
      <c r="W16" s="51"/>
      <c r="X16" s="6" t="s">
        <v>27</v>
      </c>
      <c r="Y16" s="7">
        <f>$Y$14/$Y$7</f>
        <v>0.83168316831683164</v>
      </c>
      <c r="Z16" s="7">
        <f>$Z$14/$Z$7</f>
        <v>0.63366336633663367</v>
      </c>
      <c r="AA16" s="7">
        <f>$AA$14/$AA$7</f>
        <v>0.46534653465346537</v>
      </c>
      <c r="AB16" s="7">
        <f>$AB$14/$AB$7</f>
        <v>0.51485148514851486</v>
      </c>
      <c r="AC16" s="7">
        <f>$AC$14/$AC$7</f>
        <v>0.72277227722772275</v>
      </c>
      <c r="AD16" s="7">
        <f>$AD$14/$AD$7</f>
        <v>0.660377358490566</v>
      </c>
      <c r="AE16" s="7">
        <f>$AE$14/$AE$7</f>
        <v>0.9375</v>
      </c>
      <c r="AF16" s="7">
        <f>$AF$14/$AF$7</f>
        <v>0.76237623762376239</v>
      </c>
      <c r="AG16" s="7">
        <f>$AF$14/$AF$7</f>
        <v>0.76237623762376239</v>
      </c>
    </row>
    <row r="17" spans="1:21">
      <c r="A17" t="s">
        <v>47</v>
      </c>
      <c r="B17" t="s">
        <v>440</v>
      </c>
      <c r="C17">
        <v>50</v>
      </c>
      <c r="D17">
        <v>4</v>
      </c>
      <c r="E17">
        <v>48</v>
      </c>
      <c r="F17">
        <v>4</v>
      </c>
      <c r="G17">
        <v>37</v>
      </c>
      <c r="H17">
        <v>0</v>
      </c>
      <c r="I17">
        <v>55</v>
      </c>
      <c r="J17">
        <v>4</v>
      </c>
      <c r="K17">
        <v>41</v>
      </c>
      <c r="L17">
        <v>0</v>
      </c>
      <c r="O17">
        <v>56</v>
      </c>
      <c r="P17">
        <v>4</v>
      </c>
      <c r="Q17">
        <v>72</v>
      </c>
      <c r="R17">
        <v>2</v>
      </c>
      <c r="S17">
        <v>65</v>
      </c>
      <c r="T17">
        <v>2</v>
      </c>
      <c r="U17" s="4"/>
    </row>
    <row r="18" spans="1:21">
      <c r="A18" t="s">
        <v>48</v>
      </c>
      <c r="B18" t="s">
        <v>441</v>
      </c>
      <c r="C18">
        <v>55</v>
      </c>
      <c r="D18">
        <v>4</v>
      </c>
      <c r="E18">
        <v>54</v>
      </c>
      <c r="F18">
        <v>4</v>
      </c>
      <c r="G18">
        <v>60</v>
      </c>
      <c r="H18">
        <v>4</v>
      </c>
      <c r="I18">
        <v>63</v>
      </c>
      <c r="J18">
        <v>4</v>
      </c>
      <c r="K18">
        <v>47</v>
      </c>
      <c r="L18">
        <v>4</v>
      </c>
      <c r="O18">
        <v>67</v>
      </c>
      <c r="P18">
        <v>4</v>
      </c>
      <c r="Q18">
        <v>74</v>
      </c>
      <c r="R18">
        <v>2</v>
      </c>
      <c r="S18">
        <v>66</v>
      </c>
      <c r="T18">
        <v>2</v>
      </c>
      <c r="U18" s="4"/>
    </row>
    <row r="19" spans="1:21">
      <c r="A19" t="s">
        <v>49</v>
      </c>
      <c r="B19" t="s">
        <v>442</v>
      </c>
      <c r="C19">
        <v>49</v>
      </c>
      <c r="D19">
        <v>4</v>
      </c>
      <c r="E19">
        <v>58</v>
      </c>
      <c r="F19">
        <v>4</v>
      </c>
      <c r="G19">
        <v>53</v>
      </c>
      <c r="H19">
        <v>4</v>
      </c>
      <c r="I19">
        <v>49</v>
      </c>
      <c r="J19">
        <v>4</v>
      </c>
      <c r="K19">
        <v>59</v>
      </c>
      <c r="L19">
        <v>4</v>
      </c>
      <c r="O19">
        <v>61</v>
      </c>
      <c r="P19">
        <v>4</v>
      </c>
      <c r="Q19">
        <v>73</v>
      </c>
      <c r="R19">
        <v>2</v>
      </c>
      <c r="S19">
        <v>68</v>
      </c>
      <c r="T19">
        <v>2</v>
      </c>
      <c r="U19" s="4"/>
    </row>
    <row r="20" spans="1:21">
      <c r="A20" t="s">
        <v>50</v>
      </c>
      <c r="B20" t="s">
        <v>443</v>
      </c>
      <c r="C20">
        <v>67</v>
      </c>
      <c r="D20">
        <v>4</v>
      </c>
      <c r="E20">
        <v>64</v>
      </c>
      <c r="F20">
        <v>4</v>
      </c>
      <c r="G20">
        <v>64</v>
      </c>
      <c r="H20">
        <v>4</v>
      </c>
      <c r="I20">
        <v>65</v>
      </c>
      <c r="J20">
        <v>4</v>
      </c>
      <c r="K20">
        <v>60</v>
      </c>
      <c r="L20">
        <v>4</v>
      </c>
      <c r="O20">
        <v>61</v>
      </c>
      <c r="P20">
        <v>4</v>
      </c>
      <c r="Q20">
        <v>74</v>
      </c>
      <c r="R20">
        <v>2</v>
      </c>
      <c r="S20">
        <v>71</v>
      </c>
      <c r="T20">
        <v>2</v>
      </c>
      <c r="U20" s="4"/>
    </row>
    <row r="21" spans="1:21">
      <c r="A21" t="s">
        <v>51</v>
      </c>
      <c r="B21" t="s">
        <v>444</v>
      </c>
      <c r="C21">
        <v>51</v>
      </c>
      <c r="D21">
        <v>4</v>
      </c>
      <c r="E21">
        <v>72</v>
      </c>
      <c r="F21">
        <v>4</v>
      </c>
      <c r="G21">
        <v>61</v>
      </c>
      <c r="H21">
        <v>4</v>
      </c>
      <c r="I21">
        <v>41</v>
      </c>
      <c r="J21">
        <v>0</v>
      </c>
      <c r="K21">
        <v>64</v>
      </c>
      <c r="L21">
        <v>4</v>
      </c>
      <c r="O21">
        <v>66</v>
      </c>
      <c r="P21">
        <v>4</v>
      </c>
      <c r="Q21">
        <v>72</v>
      </c>
      <c r="R21">
        <v>2</v>
      </c>
      <c r="S21">
        <v>68</v>
      </c>
      <c r="T21">
        <v>2</v>
      </c>
      <c r="U21" s="4"/>
    </row>
    <row r="22" spans="1:21">
      <c r="A22" t="s">
        <v>52</v>
      </c>
      <c r="B22" t="s">
        <v>445</v>
      </c>
      <c r="C22">
        <v>44</v>
      </c>
      <c r="D22">
        <v>4</v>
      </c>
      <c r="E22">
        <v>37</v>
      </c>
      <c r="F22">
        <v>0</v>
      </c>
      <c r="G22">
        <v>31</v>
      </c>
      <c r="H22">
        <v>0</v>
      </c>
      <c r="I22">
        <v>35</v>
      </c>
      <c r="J22">
        <v>0</v>
      </c>
      <c r="K22">
        <v>35</v>
      </c>
      <c r="L22">
        <v>0</v>
      </c>
      <c r="O22">
        <v>49</v>
      </c>
      <c r="P22">
        <v>4</v>
      </c>
      <c r="Q22">
        <v>72</v>
      </c>
      <c r="R22">
        <v>2</v>
      </c>
      <c r="S22">
        <v>66</v>
      </c>
      <c r="T22">
        <v>2</v>
      </c>
      <c r="U22" s="4"/>
    </row>
    <row r="23" spans="1:21">
      <c r="A23" t="s">
        <v>53</v>
      </c>
      <c r="B23" t="s">
        <v>446</v>
      </c>
      <c r="C23">
        <v>40</v>
      </c>
      <c r="D23">
        <v>4</v>
      </c>
      <c r="E23">
        <v>40</v>
      </c>
      <c r="F23">
        <v>4</v>
      </c>
      <c r="G23">
        <v>53</v>
      </c>
      <c r="H23">
        <v>4</v>
      </c>
      <c r="I23">
        <v>49</v>
      </c>
      <c r="J23">
        <v>4</v>
      </c>
      <c r="K23">
        <v>47</v>
      </c>
      <c r="L23">
        <v>4</v>
      </c>
      <c r="O23">
        <v>59</v>
      </c>
      <c r="P23">
        <v>4</v>
      </c>
      <c r="Q23">
        <v>67</v>
      </c>
      <c r="R23">
        <v>2</v>
      </c>
      <c r="S23">
        <v>65</v>
      </c>
      <c r="T23">
        <v>2</v>
      </c>
      <c r="U23" s="4"/>
    </row>
    <row r="24" spans="1:21">
      <c r="A24" t="s">
        <v>54</v>
      </c>
      <c r="B24" t="s">
        <v>447</v>
      </c>
      <c r="C24">
        <v>58</v>
      </c>
      <c r="D24">
        <v>4</v>
      </c>
      <c r="E24">
        <v>64</v>
      </c>
      <c r="F24">
        <v>4</v>
      </c>
      <c r="G24">
        <v>67</v>
      </c>
      <c r="H24">
        <v>4</v>
      </c>
      <c r="I24">
        <v>61</v>
      </c>
      <c r="J24">
        <v>4</v>
      </c>
      <c r="K24">
        <v>49</v>
      </c>
      <c r="L24">
        <v>4</v>
      </c>
      <c r="O24">
        <v>78</v>
      </c>
      <c r="P24">
        <v>4</v>
      </c>
      <c r="Q24">
        <v>71</v>
      </c>
      <c r="R24">
        <v>2</v>
      </c>
      <c r="S24">
        <v>68</v>
      </c>
      <c r="T24">
        <v>2</v>
      </c>
      <c r="U24" s="4"/>
    </row>
    <row r="25" spans="1:21">
      <c r="A25" t="s">
        <v>55</v>
      </c>
      <c r="B25" t="s">
        <v>448</v>
      </c>
      <c r="C25">
        <v>46</v>
      </c>
      <c r="D25">
        <v>4</v>
      </c>
      <c r="E25">
        <v>57</v>
      </c>
      <c r="F25">
        <v>4</v>
      </c>
      <c r="G25">
        <v>51</v>
      </c>
      <c r="H25">
        <v>4</v>
      </c>
      <c r="I25">
        <v>50</v>
      </c>
      <c r="J25">
        <v>4</v>
      </c>
      <c r="K25">
        <v>57</v>
      </c>
      <c r="L25">
        <v>4</v>
      </c>
      <c r="O25">
        <v>61</v>
      </c>
      <c r="P25">
        <v>4</v>
      </c>
      <c r="Q25">
        <v>74</v>
      </c>
      <c r="R25">
        <v>2</v>
      </c>
      <c r="S25">
        <v>69</v>
      </c>
      <c r="T25">
        <v>2</v>
      </c>
      <c r="U25" s="4"/>
    </row>
    <row r="26" spans="1:21">
      <c r="A26" t="s">
        <v>56</v>
      </c>
      <c r="B26" t="s">
        <v>449</v>
      </c>
      <c r="C26">
        <v>40</v>
      </c>
      <c r="D26">
        <v>4</v>
      </c>
      <c r="E26">
        <v>15</v>
      </c>
      <c r="F26">
        <v>0</v>
      </c>
      <c r="G26">
        <v>29</v>
      </c>
      <c r="H26">
        <v>0</v>
      </c>
      <c r="I26">
        <v>37</v>
      </c>
      <c r="J26">
        <v>0</v>
      </c>
      <c r="K26">
        <v>19</v>
      </c>
      <c r="L26">
        <v>0</v>
      </c>
      <c r="O26">
        <v>53</v>
      </c>
      <c r="P26">
        <v>4</v>
      </c>
      <c r="Q26">
        <v>44</v>
      </c>
      <c r="R26">
        <v>2</v>
      </c>
      <c r="S26">
        <v>61</v>
      </c>
      <c r="T26">
        <v>2</v>
      </c>
      <c r="U26" s="4"/>
    </row>
    <row r="27" spans="1:21">
      <c r="A27" t="s">
        <v>57</v>
      </c>
      <c r="B27" t="s">
        <v>450</v>
      </c>
      <c r="C27">
        <v>22</v>
      </c>
      <c r="D27">
        <v>0</v>
      </c>
      <c r="E27">
        <v>35</v>
      </c>
      <c r="F27">
        <v>0</v>
      </c>
      <c r="G27">
        <v>27</v>
      </c>
      <c r="H27">
        <v>0</v>
      </c>
      <c r="I27">
        <v>27</v>
      </c>
      <c r="J27">
        <v>0</v>
      </c>
      <c r="K27">
        <v>30</v>
      </c>
      <c r="L27">
        <v>0</v>
      </c>
      <c r="O27">
        <v>52</v>
      </c>
      <c r="P27">
        <v>4</v>
      </c>
      <c r="Q27">
        <v>72</v>
      </c>
      <c r="R27">
        <v>2</v>
      </c>
      <c r="S27">
        <v>20</v>
      </c>
      <c r="T27">
        <v>0</v>
      </c>
      <c r="U27" s="4"/>
    </row>
    <row r="28" spans="1:21">
      <c r="A28" t="s">
        <v>58</v>
      </c>
      <c r="B28" t="s">
        <v>451</v>
      </c>
      <c r="C28">
        <v>55</v>
      </c>
      <c r="D28">
        <v>4</v>
      </c>
      <c r="E28">
        <v>61</v>
      </c>
      <c r="F28">
        <v>4</v>
      </c>
      <c r="G28">
        <v>55</v>
      </c>
      <c r="H28">
        <v>4</v>
      </c>
      <c r="I28">
        <v>43</v>
      </c>
      <c r="J28">
        <v>0</v>
      </c>
      <c r="K28">
        <v>57</v>
      </c>
      <c r="L28">
        <v>4</v>
      </c>
      <c r="O28">
        <v>63</v>
      </c>
      <c r="P28">
        <v>4</v>
      </c>
      <c r="Q28">
        <v>74</v>
      </c>
      <c r="R28">
        <v>2</v>
      </c>
      <c r="S28">
        <v>71</v>
      </c>
      <c r="T28">
        <v>2</v>
      </c>
      <c r="U28" s="4"/>
    </row>
    <row r="29" spans="1:21">
      <c r="A29" t="s">
        <v>59</v>
      </c>
      <c r="B29" t="s">
        <v>452</v>
      </c>
      <c r="C29">
        <v>70</v>
      </c>
      <c r="D29">
        <v>4</v>
      </c>
      <c r="E29">
        <v>68</v>
      </c>
      <c r="F29">
        <v>4</v>
      </c>
      <c r="G29">
        <v>61</v>
      </c>
      <c r="H29">
        <v>4</v>
      </c>
      <c r="I29">
        <v>58</v>
      </c>
      <c r="J29">
        <v>4</v>
      </c>
      <c r="K29">
        <v>68</v>
      </c>
      <c r="L29">
        <v>4</v>
      </c>
      <c r="O29">
        <v>91</v>
      </c>
      <c r="P29">
        <v>4</v>
      </c>
      <c r="Q29">
        <v>74</v>
      </c>
      <c r="R29">
        <v>2</v>
      </c>
      <c r="S29">
        <v>67</v>
      </c>
      <c r="T29">
        <v>2</v>
      </c>
      <c r="U29" s="4"/>
    </row>
    <row r="30" spans="1:21">
      <c r="A30" t="s">
        <v>60</v>
      </c>
      <c r="B30" t="s">
        <v>453</v>
      </c>
      <c r="C30">
        <v>61</v>
      </c>
      <c r="D30">
        <v>4</v>
      </c>
      <c r="E30">
        <v>65</v>
      </c>
      <c r="F30">
        <v>4</v>
      </c>
      <c r="G30">
        <v>58</v>
      </c>
      <c r="H30">
        <v>4</v>
      </c>
      <c r="I30">
        <v>56</v>
      </c>
      <c r="J30">
        <v>4</v>
      </c>
      <c r="K30">
        <v>65</v>
      </c>
      <c r="L30">
        <v>4</v>
      </c>
      <c r="O30">
        <v>83</v>
      </c>
      <c r="P30">
        <v>4</v>
      </c>
      <c r="Q30">
        <v>72</v>
      </c>
      <c r="R30">
        <v>2</v>
      </c>
      <c r="S30">
        <v>68</v>
      </c>
      <c r="T30">
        <v>2</v>
      </c>
      <c r="U30" s="4"/>
    </row>
    <row r="31" spans="1:21">
      <c r="A31" t="s">
        <v>61</v>
      </c>
      <c r="B31" t="s">
        <v>454</v>
      </c>
      <c r="C31">
        <v>54</v>
      </c>
      <c r="D31">
        <v>4</v>
      </c>
      <c r="E31">
        <v>35</v>
      </c>
      <c r="F31">
        <v>0</v>
      </c>
      <c r="G31">
        <v>28</v>
      </c>
      <c r="H31">
        <v>0</v>
      </c>
      <c r="I31">
        <v>52</v>
      </c>
      <c r="J31">
        <v>4</v>
      </c>
      <c r="K31">
        <v>49</v>
      </c>
      <c r="L31">
        <v>4</v>
      </c>
      <c r="O31">
        <v>84</v>
      </c>
      <c r="P31">
        <v>4</v>
      </c>
      <c r="Q31">
        <v>70</v>
      </c>
      <c r="R31">
        <v>2</v>
      </c>
      <c r="S31">
        <v>63</v>
      </c>
      <c r="T31">
        <v>2</v>
      </c>
      <c r="U31" s="4"/>
    </row>
    <row r="32" spans="1:21">
      <c r="A32" t="s">
        <v>62</v>
      </c>
      <c r="B32" t="s">
        <v>455</v>
      </c>
      <c r="C32">
        <v>0</v>
      </c>
      <c r="D32">
        <v>0</v>
      </c>
      <c r="E32">
        <v>3</v>
      </c>
      <c r="F32">
        <v>0</v>
      </c>
      <c r="G32">
        <v>0</v>
      </c>
      <c r="H32">
        <v>0</v>
      </c>
      <c r="I32">
        <v>5</v>
      </c>
      <c r="J32">
        <v>0</v>
      </c>
      <c r="K32">
        <v>0</v>
      </c>
      <c r="L32">
        <v>0</v>
      </c>
      <c r="O32">
        <v>0</v>
      </c>
      <c r="P32">
        <v>0</v>
      </c>
      <c r="Q32">
        <v>0</v>
      </c>
      <c r="R32">
        <v>0</v>
      </c>
      <c r="S32">
        <v>23</v>
      </c>
      <c r="T32">
        <v>0</v>
      </c>
      <c r="U32" s="4"/>
    </row>
    <row r="33" spans="1:37">
      <c r="A33" t="s">
        <v>63</v>
      </c>
      <c r="B33" t="s">
        <v>456</v>
      </c>
      <c r="C33">
        <v>12</v>
      </c>
      <c r="D33">
        <v>0</v>
      </c>
      <c r="E33">
        <v>20</v>
      </c>
      <c r="F33">
        <v>0</v>
      </c>
      <c r="G33">
        <v>12</v>
      </c>
      <c r="H33">
        <v>0</v>
      </c>
      <c r="I33">
        <v>15</v>
      </c>
      <c r="J33">
        <v>0</v>
      </c>
      <c r="K33">
        <v>15</v>
      </c>
      <c r="L33">
        <v>0</v>
      </c>
      <c r="O33">
        <v>40</v>
      </c>
      <c r="P33">
        <v>4</v>
      </c>
      <c r="Q33">
        <v>0</v>
      </c>
      <c r="R33">
        <v>0</v>
      </c>
      <c r="S33">
        <v>20</v>
      </c>
      <c r="T33">
        <v>0</v>
      </c>
      <c r="U33" s="4"/>
    </row>
    <row r="34" spans="1:37">
      <c r="A34" t="s">
        <v>64</v>
      </c>
      <c r="B34" t="s">
        <v>457</v>
      </c>
      <c r="C34">
        <v>67</v>
      </c>
      <c r="D34">
        <v>4</v>
      </c>
      <c r="E34">
        <v>72</v>
      </c>
      <c r="F34">
        <v>4</v>
      </c>
      <c r="G34">
        <v>60</v>
      </c>
      <c r="H34">
        <v>4</v>
      </c>
      <c r="I34">
        <v>61</v>
      </c>
      <c r="J34">
        <v>4</v>
      </c>
      <c r="K34">
        <v>72</v>
      </c>
      <c r="L34">
        <v>4</v>
      </c>
      <c r="O34">
        <v>56</v>
      </c>
      <c r="P34">
        <v>4</v>
      </c>
      <c r="Q34">
        <v>73</v>
      </c>
      <c r="R34">
        <v>2</v>
      </c>
      <c r="S34">
        <v>68</v>
      </c>
      <c r="T34">
        <v>2</v>
      </c>
      <c r="U34" s="4"/>
    </row>
    <row r="35" spans="1:37">
      <c r="A35" t="s">
        <v>65</v>
      </c>
      <c r="B35" t="s">
        <v>458</v>
      </c>
      <c r="C35">
        <v>62</v>
      </c>
      <c r="D35">
        <v>4</v>
      </c>
      <c r="E35">
        <v>39</v>
      </c>
      <c r="F35">
        <v>0</v>
      </c>
      <c r="G35">
        <v>49</v>
      </c>
      <c r="H35">
        <v>4</v>
      </c>
      <c r="I35">
        <v>47</v>
      </c>
      <c r="J35">
        <v>4</v>
      </c>
      <c r="K35">
        <v>46</v>
      </c>
      <c r="L35">
        <v>4</v>
      </c>
      <c r="O35">
        <v>73</v>
      </c>
      <c r="P35">
        <v>4</v>
      </c>
      <c r="Q35">
        <v>69</v>
      </c>
      <c r="R35">
        <v>2</v>
      </c>
      <c r="S35">
        <v>65</v>
      </c>
      <c r="T35">
        <v>2</v>
      </c>
      <c r="U35" s="4"/>
    </row>
    <row r="36" spans="1:37">
      <c r="A36" t="s">
        <v>66</v>
      </c>
      <c r="B36" t="s">
        <v>459</v>
      </c>
      <c r="C36">
        <v>70</v>
      </c>
      <c r="D36">
        <v>4</v>
      </c>
      <c r="E36">
        <v>74</v>
      </c>
      <c r="F36">
        <v>4</v>
      </c>
      <c r="G36">
        <v>65</v>
      </c>
      <c r="H36">
        <v>4</v>
      </c>
      <c r="I36">
        <v>51</v>
      </c>
      <c r="J36">
        <v>4</v>
      </c>
      <c r="K36">
        <v>70</v>
      </c>
      <c r="L36">
        <v>4</v>
      </c>
      <c r="O36">
        <v>68</v>
      </c>
      <c r="P36">
        <v>4</v>
      </c>
      <c r="Q36">
        <v>74</v>
      </c>
      <c r="R36">
        <v>2</v>
      </c>
      <c r="S36">
        <v>67</v>
      </c>
      <c r="T36">
        <v>2</v>
      </c>
      <c r="U36" s="4"/>
    </row>
    <row r="37" spans="1:37" ht="15" customHeight="1">
      <c r="A37" t="s">
        <v>67</v>
      </c>
      <c r="B37" t="s">
        <v>460</v>
      </c>
      <c r="C37">
        <v>65</v>
      </c>
      <c r="D37">
        <v>4</v>
      </c>
      <c r="E37">
        <v>70</v>
      </c>
      <c r="F37">
        <v>4</v>
      </c>
      <c r="G37">
        <v>58</v>
      </c>
      <c r="H37">
        <v>4</v>
      </c>
      <c r="I37">
        <v>54</v>
      </c>
      <c r="J37">
        <v>4</v>
      </c>
      <c r="K37">
        <v>57</v>
      </c>
      <c r="L37">
        <v>4</v>
      </c>
      <c r="O37">
        <v>66</v>
      </c>
      <c r="P37">
        <v>4</v>
      </c>
      <c r="Q37">
        <v>73</v>
      </c>
      <c r="R37">
        <v>2</v>
      </c>
      <c r="S37">
        <v>68</v>
      </c>
      <c r="T37">
        <v>2</v>
      </c>
      <c r="U37" s="4"/>
      <c r="W37" s="57" t="s">
        <v>24</v>
      </c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18"/>
    </row>
    <row r="38" spans="1:37" ht="15" customHeight="1">
      <c r="A38" t="s">
        <v>68</v>
      </c>
      <c r="B38" t="s">
        <v>461</v>
      </c>
      <c r="C38">
        <v>51</v>
      </c>
      <c r="D38">
        <v>4</v>
      </c>
      <c r="E38">
        <v>50</v>
      </c>
      <c r="F38">
        <v>4</v>
      </c>
      <c r="G38">
        <v>23</v>
      </c>
      <c r="H38">
        <v>0</v>
      </c>
      <c r="I38">
        <v>20</v>
      </c>
      <c r="J38">
        <v>0</v>
      </c>
      <c r="K38">
        <v>26</v>
      </c>
      <c r="L38">
        <v>0</v>
      </c>
      <c r="O38">
        <v>49</v>
      </c>
      <c r="P38">
        <v>4</v>
      </c>
      <c r="Q38">
        <v>68</v>
      </c>
      <c r="R38">
        <v>2</v>
      </c>
      <c r="S38">
        <v>62</v>
      </c>
      <c r="T38">
        <v>2</v>
      </c>
      <c r="U38" s="4"/>
      <c r="W38" s="11" t="s">
        <v>16</v>
      </c>
      <c r="X38" s="56" t="s">
        <v>17</v>
      </c>
      <c r="Y38" s="56"/>
      <c r="Z38" s="56"/>
      <c r="AA38" s="56"/>
      <c r="AB38" s="56"/>
      <c r="AC38" s="56"/>
      <c r="AD38" s="56"/>
      <c r="AE38" s="11" t="s">
        <v>18</v>
      </c>
      <c r="AF38" s="56" t="s">
        <v>19</v>
      </c>
      <c r="AG38" s="56"/>
      <c r="AH38" s="56"/>
      <c r="AI38" s="56"/>
      <c r="AJ38" s="11" t="s">
        <v>27</v>
      </c>
      <c r="AK38" s="19"/>
    </row>
    <row r="39" spans="1:37" ht="15" customHeight="1">
      <c r="A39" t="s">
        <v>69</v>
      </c>
      <c r="B39" t="s">
        <v>462</v>
      </c>
      <c r="C39">
        <v>43</v>
      </c>
      <c r="D39">
        <v>4</v>
      </c>
      <c r="E39">
        <v>52</v>
      </c>
      <c r="F39">
        <v>4</v>
      </c>
      <c r="G39">
        <v>32</v>
      </c>
      <c r="H39">
        <v>0</v>
      </c>
      <c r="I39">
        <v>41</v>
      </c>
      <c r="J39">
        <v>4</v>
      </c>
      <c r="K39">
        <v>48</v>
      </c>
      <c r="L39">
        <v>4</v>
      </c>
      <c r="O39">
        <v>48</v>
      </c>
      <c r="P39">
        <v>4</v>
      </c>
      <c r="Q39">
        <v>66</v>
      </c>
      <c r="R39">
        <v>2</v>
      </c>
      <c r="S39">
        <v>61</v>
      </c>
      <c r="T39">
        <v>2</v>
      </c>
      <c r="U39" s="4"/>
      <c r="W39" s="12">
        <v>55025</v>
      </c>
      <c r="X39" s="55" t="s">
        <v>251</v>
      </c>
      <c r="Y39" s="55"/>
      <c r="Z39" s="55"/>
      <c r="AA39" s="55"/>
      <c r="AB39" s="55"/>
      <c r="AC39" s="55"/>
      <c r="AD39" s="55"/>
      <c r="AE39" s="15" t="s">
        <v>21</v>
      </c>
      <c r="AF39" s="55" t="s">
        <v>415</v>
      </c>
      <c r="AG39" s="55"/>
      <c r="AH39" s="55"/>
      <c r="AI39" s="55"/>
      <c r="AJ39" s="16">
        <f>Y16</f>
        <v>0.83168316831683164</v>
      </c>
      <c r="AK39" s="20"/>
    </row>
    <row r="40" spans="1:37" ht="15" customHeight="1">
      <c r="A40" t="s">
        <v>70</v>
      </c>
      <c r="B40" t="s">
        <v>463</v>
      </c>
      <c r="C40">
        <v>54</v>
      </c>
      <c r="D40">
        <v>4</v>
      </c>
      <c r="E40">
        <v>45</v>
      </c>
      <c r="F40">
        <v>4</v>
      </c>
      <c r="G40">
        <v>24</v>
      </c>
      <c r="H40">
        <v>0</v>
      </c>
      <c r="I40">
        <v>20</v>
      </c>
      <c r="J40">
        <v>0</v>
      </c>
      <c r="K40">
        <v>29</v>
      </c>
      <c r="L40">
        <v>0</v>
      </c>
      <c r="O40">
        <v>50</v>
      </c>
      <c r="P40">
        <v>4</v>
      </c>
      <c r="Q40">
        <v>42</v>
      </c>
      <c r="R40">
        <v>2</v>
      </c>
      <c r="S40">
        <v>60</v>
      </c>
      <c r="T40">
        <v>2</v>
      </c>
      <c r="U40" s="4"/>
      <c r="W40" s="12">
        <v>55026</v>
      </c>
      <c r="X40" s="55" t="s">
        <v>252</v>
      </c>
      <c r="Y40" s="55"/>
      <c r="Z40" s="55"/>
      <c r="AA40" s="55"/>
      <c r="AB40" s="55"/>
      <c r="AC40" s="55"/>
      <c r="AD40" s="55"/>
      <c r="AE40" s="15" t="s">
        <v>414</v>
      </c>
      <c r="AF40" s="55" t="s">
        <v>260</v>
      </c>
      <c r="AG40" s="55"/>
      <c r="AH40" s="55"/>
      <c r="AI40" s="55"/>
      <c r="AJ40" s="16">
        <f>Z16</f>
        <v>0.63366336633663367</v>
      </c>
      <c r="AK40" s="20"/>
    </row>
    <row r="41" spans="1:37" ht="15" customHeight="1">
      <c r="A41" t="s">
        <v>71</v>
      </c>
      <c r="B41" t="s">
        <v>464</v>
      </c>
      <c r="C41">
        <v>47</v>
      </c>
      <c r="D41">
        <v>4</v>
      </c>
      <c r="E41">
        <v>51</v>
      </c>
      <c r="F41">
        <v>4</v>
      </c>
      <c r="G41">
        <v>53</v>
      </c>
      <c r="H41">
        <v>4</v>
      </c>
      <c r="I41">
        <v>39</v>
      </c>
      <c r="J41">
        <v>0</v>
      </c>
      <c r="K41">
        <v>47</v>
      </c>
      <c r="L41">
        <v>4</v>
      </c>
      <c r="O41">
        <v>53</v>
      </c>
      <c r="P41">
        <v>4</v>
      </c>
      <c r="Q41">
        <v>69</v>
      </c>
      <c r="R41">
        <v>2</v>
      </c>
      <c r="S41">
        <v>68</v>
      </c>
      <c r="T41">
        <v>2</v>
      </c>
      <c r="U41" s="4"/>
      <c r="W41" s="12">
        <v>55029</v>
      </c>
      <c r="X41" s="55" t="s">
        <v>253</v>
      </c>
      <c r="Y41" s="55"/>
      <c r="Z41" s="55"/>
      <c r="AA41" s="55"/>
      <c r="AB41" s="55"/>
      <c r="AC41" s="55"/>
      <c r="AD41" s="55"/>
      <c r="AE41" s="15" t="s">
        <v>20</v>
      </c>
      <c r="AF41" s="55" t="s">
        <v>416</v>
      </c>
      <c r="AG41" s="55"/>
      <c r="AH41" s="55"/>
      <c r="AI41" s="55"/>
      <c r="AJ41" s="16">
        <f>AA16</f>
        <v>0.46534653465346537</v>
      </c>
      <c r="AK41" s="20"/>
    </row>
    <row r="42" spans="1:37" ht="15" customHeight="1">
      <c r="A42" t="s">
        <v>72</v>
      </c>
      <c r="B42" t="s">
        <v>465</v>
      </c>
      <c r="C42">
        <v>46</v>
      </c>
      <c r="D42">
        <v>4</v>
      </c>
      <c r="E42">
        <v>32</v>
      </c>
      <c r="F42">
        <v>0</v>
      </c>
      <c r="G42">
        <v>29</v>
      </c>
      <c r="H42">
        <v>0</v>
      </c>
      <c r="I42">
        <v>33</v>
      </c>
      <c r="J42">
        <v>0</v>
      </c>
      <c r="K42">
        <v>36</v>
      </c>
      <c r="L42">
        <v>0</v>
      </c>
      <c r="O42">
        <v>55</v>
      </c>
      <c r="P42">
        <v>4</v>
      </c>
      <c r="Q42">
        <v>69</v>
      </c>
      <c r="R42">
        <v>2</v>
      </c>
      <c r="S42">
        <v>65</v>
      </c>
      <c r="T42">
        <v>2</v>
      </c>
      <c r="U42" s="4"/>
      <c r="W42" s="12">
        <v>55030</v>
      </c>
      <c r="X42" s="55" t="s">
        <v>254</v>
      </c>
      <c r="Y42" s="55"/>
      <c r="Z42" s="55"/>
      <c r="AA42" s="55"/>
      <c r="AB42" s="55"/>
      <c r="AC42" s="55"/>
      <c r="AD42" s="55"/>
      <c r="AE42" s="15" t="s">
        <v>22</v>
      </c>
      <c r="AF42" s="55" t="s">
        <v>405</v>
      </c>
      <c r="AG42" s="55"/>
      <c r="AH42" s="55"/>
      <c r="AI42" s="55"/>
      <c r="AJ42" s="16">
        <f>AB16</f>
        <v>0.51485148514851486</v>
      </c>
      <c r="AK42" s="20"/>
    </row>
    <row r="43" spans="1:37" ht="15" customHeight="1">
      <c r="A43" t="s">
        <v>73</v>
      </c>
      <c r="B43" t="s">
        <v>466</v>
      </c>
      <c r="C43">
        <v>49</v>
      </c>
      <c r="D43">
        <v>4</v>
      </c>
      <c r="E43">
        <v>43</v>
      </c>
      <c r="F43">
        <v>0</v>
      </c>
      <c r="G43">
        <v>50</v>
      </c>
      <c r="H43">
        <v>4</v>
      </c>
      <c r="I43">
        <v>48</v>
      </c>
      <c r="J43">
        <v>4</v>
      </c>
      <c r="K43">
        <v>51</v>
      </c>
      <c r="L43">
        <v>4</v>
      </c>
      <c r="O43">
        <v>54</v>
      </c>
      <c r="P43">
        <v>4</v>
      </c>
      <c r="Q43">
        <v>71</v>
      </c>
      <c r="R43">
        <v>2</v>
      </c>
      <c r="S43">
        <v>67</v>
      </c>
      <c r="T43">
        <v>2</v>
      </c>
      <c r="U43" s="4"/>
      <c r="W43" s="12">
        <v>55031</v>
      </c>
      <c r="X43" s="55" t="s">
        <v>255</v>
      </c>
      <c r="Y43" s="55"/>
      <c r="Z43" s="55"/>
      <c r="AA43" s="55"/>
      <c r="AB43" s="55"/>
      <c r="AC43" s="55"/>
      <c r="AD43" s="55"/>
      <c r="AE43" s="15" t="s">
        <v>20</v>
      </c>
      <c r="AF43" s="55" t="s">
        <v>417</v>
      </c>
      <c r="AG43" s="55"/>
      <c r="AH43" s="55"/>
      <c r="AI43" s="55"/>
      <c r="AJ43" s="16">
        <f>AC16</f>
        <v>0.72277227722772275</v>
      </c>
      <c r="AK43" s="20"/>
    </row>
    <row r="44" spans="1:37" ht="15" customHeight="1">
      <c r="A44" t="s">
        <v>74</v>
      </c>
      <c r="B44" t="s">
        <v>467</v>
      </c>
      <c r="C44">
        <v>64</v>
      </c>
      <c r="D44">
        <v>4</v>
      </c>
      <c r="E44">
        <v>53</v>
      </c>
      <c r="F44">
        <v>4</v>
      </c>
      <c r="G44">
        <v>70</v>
      </c>
      <c r="H44">
        <v>4</v>
      </c>
      <c r="I44">
        <v>59</v>
      </c>
      <c r="J44">
        <v>4</v>
      </c>
      <c r="K44">
        <v>55</v>
      </c>
      <c r="L44">
        <v>4</v>
      </c>
      <c r="O44">
        <v>61</v>
      </c>
      <c r="P44">
        <v>4</v>
      </c>
      <c r="Q44">
        <v>70</v>
      </c>
      <c r="R44">
        <v>2</v>
      </c>
      <c r="S44">
        <v>65</v>
      </c>
      <c r="T44">
        <v>2</v>
      </c>
      <c r="U44" s="4"/>
      <c r="W44" s="12">
        <v>55032</v>
      </c>
      <c r="X44" s="55" t="s">
        <v>256</v>
      </c>
      <c r="Y44" s="55"/>
      <c r="Z44" s="55"/>
      <c r="AA44" s="55"/>
      <c r="AB44" s="55"/>
      <c r="AC44" s="55"/>
      <c r="AD44" s="55"/>
      <c r="AE44" s="15" t="s">
        <v>21</v>
      </c>
      <c r="AF44" s="55" t="s">
        <v>418</v>
      </c>
      <c r="AG44" s="55"/>
      <c r="AH44" s="55"/>
      <c r="AI44" s="55"/>
      <c r="AJ44" s="16">
        <f>AD16</f>
        <v>0.660377358490566</v>
      </c>
      <c r="AK44" s="20"/>
    </row>
    <row r="45" spans="1:37" ht="15.75" customHeight="1">
      <c r="A45" t="s">
        <v>75</v>
      </c>
      <c r="B45" t="s">
        <v>468</v>
      </c>
      <c r="C45">
        <v>72</v>
      </c>
      <c r="D45">
        <v>4</v>
      </c>
      <c r="E45">
        <v>41</v>
      </c>
      <c r="F45">
        <v>0</v>
      </c>
      <c r="G45">
        <v>59</v>
      </c>
      <c r="H45">
        <v>4</v>
      </c>
      <c r="I45">
        <v>53</v>
      </c>
      <c r="J45">
        <v>4</v>
      </c>
      <c r="K45">
        <v>53</v>
      </c>
      <c r="L45">
        <v>4</v>
      </c>
      <c r="O45">
        <v>59</v>
      </c>
      <c r="P45">
        <v>4</v>
      </c>
      <c r="Q45">
        <v>72</v>
      </c>
      <c r="R45">
        <v>2</v>
      </c>
      <c r="S45">
        <v>67</v>
      </c>
      <c r="T45">
        <v>2</v>
      </c>
      <c r="U45" s="4"/>
      <c r="W45" s="63">
        <v>55608</v>
      </c>
      <c r="X45" s="55" t="s">
        <v>257</v>
      </c>
      <c r="Y45" s="55"/>
      <c r="Z45" s="55"/>
      <c r="AA45" s="55"/>
      <c r="AB45" s="55"/>
      <c r="AC45" s="55"/>
      <c r="AD45" s="55"/>
      <c r="AE45" s="66" t="s">
        <v>258</v>
      </c>
      <c r="AF45" s="62" t="s">
        <v>406</v>
      </c>
      <c r="AG45" s="62"/>
      <c r="AH45" s="62"/>
      <c r="AI45" s="62"/>
      <c r="AJ45" s="64">
        <f>AE16</f>
        <v>0.9375</v>
      </c>
      <c r="AK45" s="20"/>
    </row>
    <row r="46" spans="1:37" ht="15" customHeight="1">
      <c r="A46" t="s">
        <v>76</v>
      </c>
      <c r="B46" t="s">
        <v>469</v>
      </c>
      <c r="C46">
        <v>72</v>
      </c>
      <c r="D46">
        <v>4</v>
      </c>
      <c r="E46">
        <v>53</v>
      </c>
      <c r="F46">
        <v>4</v>
      </c>
      <c r="G46">
        <v>64</v>
      </c>
      <c r="H46">
        <v>4</v>
      </c>
      <c r="I46">
        <v>53</v>
      </c>
      <c r="J46">
        <v>4</v>
      </c>
      <c r="K46">
        <v>53</v>
      </c>
      <c r="L46">
        <v>4</v>
      </c>
      <c r="O46">
        <v>58</v>
      </c>
      <c r="P46">
        <v>4</v>
      </c>
      <c r="Q46">
        <v>73</v>
      </c>
      <c r="R46">
        <v>2</v>
      </c>
      <c r="S46">
        <v>66</v>
      </c>
      <c r="T46">
        <v>2</v>
      </c>
      <c r="U46" s="4"/>
      <c r="W46" s="63"/>
      <c r="X46" s="55"/>
      <c r="Y46" s="55"/>
      <c r="Z46" s="55"/>
      <c r="AA46" s="55"/>
      <c r="AB46" s="55"/>
      <c r="AC46" s="55"/>
      <c r="AD46" s="55"/>
      <c r="AE46" s="66"/>
      <c r="AF46" s="62"/>
      <c r="AG46" s="62"/>
      <c r="AH46" s="62"/>
      <c r="AI46" s="62"/>
      <c r="AJ46" s="65"/>
      <c r="AK46" s="21"/>
    </row>
    <row r="47" spans="1:37" ht="15.75" customHeight="1">
      <c r="A47" t="s">
        <v>77</v>
      </c>
      <c r="B47" t="s">
        <v>470</v>
      </c>
      <c r="C47">
        <v>58</v>
      </c>
      <c r="D47">
        <v>4</v>
      </c>
      <c r="E47">
        <v>56</v>
      </c>
      <c r="F47">
        <v>4</v>
      </c>
      <c r="G47">
        <v>53</v>
      </c>
      <c r="H47">
        <v>4</v>
      </c>
      <c r="I47">
        <v>53</v>
      </c>
      <c r="J47">
        <v>4</v>
      </c>
      <c r="K47">
        <v>49</v>
      </c>
      <c r="L47">
        <v>4</v>
      </c>
      <c r="O47">
        <v>54</v>
      </c>
      <c r="P47">
        <v>4</v>
      </c>
      <c r="Q47">
        <v>68</v>
      </c>
      <c r="R47">
        <v>2</v>
      </c>
      <c r="S47">
        <v>66</v>
      </c>
      <c r="T47">
        <v>2</v>
      </c>
      <c r="U47" s="4"/>
      <c r="W47" s="63"/>
      <c r="X47" s="55"/>
      <c r="Y47" s="55"/>
      <c r="Z47" s="55"/>
      <c r="AA47" s="55"/>
      <c r="AB47" s="55"/>
      <c r="AC47" s="55"/>
      <c r="AD47" s="55"/>
      <c r="AE47" s="66"/>
      <c r="AF47" s="62" t="s">
        <v>407</v>
      </c>
      <c r="AG47" s="62"/>
      <c r="AH47" s="62"/>
      <c r="AI47" s="62"/>
      <c r="AJ47" s="65"/>
      <c r="AK47" s="21"/>
    </row>
    <row r="48" spans="1:37" ht="15" customHeight="1">
      <c r="A48" t="s">
        <v>78</v>
      </c>
      <c r="B48" t="s">
        <v>471</v>
      </c>
      <c r="C48">
        <v>63</v>
      </c>
      <c r="D48">
        <v>4</v>
      </c>
      <c r="E48">
        <v>49</v>
      </c>
      <c r="F48">
        <v>4</v>
      </c>
      <c r="G48">
        <v>56</v>
      </c>
      <c r="H48">
        <v>4</v>
      </c>
      <c r="I48">
        <v>43</v>
      </c>
      <c r="J48">
        <v>0</v>
      </c>
      <c r="K48">
        <v>47</v>
      </c>
      <c r="L48">
        <v>4</v>
      </c>
      <c r="O48">
        <v>65</v>
      </c>
      <c r="P48">
        <v>4</v>
      </c>
      <c r="Q48">
        <v>71</v>
      </c>
      <c r="R48">
        <v>2</v>
      </c>
      <c r="S48">
        <v>66</v>
      </c>
      <c r="T48">
        <v>2</v>
      </c>
      <c r="U48" s="4"/>
      <c r="W48" s="63"/>
      <c r="X48" s="55"/>
      <c r="Y48" s="55"/>
      <c r="Z48" s="55"/>
      <c r="AA48" s="55"/>
      <c r="AB48" s="55"/>
      <c r="AC48" s="55"/>
      <c r="AD48" s="55"/>
      <c r="AE48" s="66"/>
      <c r="AF48" s="62"/>
      <c r="AG48" s="62"/>
      <c r="AH48" s="62"/>
      <c r="AI48" s="62"/>
      <c r="AJ48" s="65"/>
      <c r="AK48" s="21"/>
    </row>
    <row r="49" spans="1:37" ht="15.75" customHeight="1">
      <c r="A49" t="s">
        <v>79</v>
      </c>
      <c r="B49" t="s">
        <v>472</v>
      </c>
      <c r="C49">
        <v>45</v>
      </c>
      <c r="D49">
        <v>4</v>
      </c>
      <c r="E49">
        <v>38</v>
      </c>
      <c r="F49">
        <v>0</v>
      </c>
      <c r="G49">
        <v>27</v>
      </c>
      <c r="H49">
        <v>0</v>
      </c>
      <c r="I49">
        <v>23</v>
      </c>
      <c r="J49">
        <v>0</v>
      </c>
      <c r="K49">
        <v>46</v>
      </c>
      <c r="L49">
        <v>4</v>
      </c>
      <c r="O49">
        <v>48</v>
      </c>
      <c r="P49">
        <v>4</v>
      </c>
      <c r="Q49">
        <v>72</v>
      </c>
      <c r="R49">
        <v>2</v>
      </c>
      <c r="S49">
        <v>63</v>
      </c>
      <c r="T49">
        <v>2</v>
      </c>
      <c r="U49" s="4"/>
      <c r="W49" s="63">
        <v>55609</v>
      </c>
      <c r="X49" s="67" t="s">
        <v>259</v>
      </c>
      <c r="Y49" s="68"/>
      <c r="Z49" s="68"/>
      <c r="AA49" s="68"/>
      <c r="AB49" s="68"/>
      <c r="AC49" s="68"/>
      <c r="AD49" s="69"/>
      <c r="AE49" s="76" t="s">
        <v>23</v>
      </c>
      <c r="AF49" s="62" t="s">
        <v>419</v>
      </c>
      <c r="AG49" s="62"/>
      <c r="AH49" s="62"/>
      <c r="AI49" s="62"/>
      <c r="AJ49" s="64">
        <f>AF16</f>
        <v>0.76237623762376239</v>
      </c>
      <c r="AK49" s="20"/>
    </row>
    <row r="50" spans="1:37" ht="15" customHeight="1">
      <c r="A50" t="s">
        <v>80</v>
      </c>
      <c r="B50" t="s">
        <v>473</v>
      </c>
      <c r="C50">
        <v>59</v>
      </c>
      <c r="D50">
        <v>4</v>
      </c>
      <c r="E50">
        <v>59</v>
      </c>
      <c r="F50">
        <v>4</v>
      </c>
      <c r="G50">
        <v>64</v>
      </c>
      <c r="H50">
        <v>4</v>
      </c>
      <c r="I50">
        <v>55</v>
      </c>
      <c r="J50">
        <v>4</v>
      </c>
      <c r="K50">
        <v>52</v>
      </c>
      <c r="L50">
        <v>4</v>
      </c>
      <c r="O50">
        <v>62</v>
      </c>
      <c r="P50">
        <v>4</v>
      </c>
      <c r="Q50">
        <v>69</v>
      </c>
      <c r="R50">
        <v>2</v>
      </c>
      <c r="S50">
        <v>62</v>
      </c>
      <c r="T50">
        <v>2</v>
      </c>
      <c r="U50" s="4"/>
      <c r="W50" s="63"/>
      <c r="X50" s="70"/>
      <c r="Y50" s="71"/>
      <c r="Z50" s="71"/>
      <c r="AA50" s="71"/>
      <c r="AB50" s="71"/>
      <c r="AC50" s="71"/>
      <c r="AD50" s="72"/>
      <c r="AE50" s="77"/>
      <c r="AF50" s="62"/>
      <c r="AG50" s="62"/>
      <c r="AH50" s="62"/>
      <c r="AI50" s="62"/>
      <c r="AJ50" s="65"/>
      <c r="AK50" s="21"/>
    </row>
    <row r="51" spans="1:37" ht="15.75" customHeight="1">
      <c r="A51" t="s">
        <v>81</v>
      </c>
      <c r="B51" t="s">
        <v>474</v>
      </c>
      <c r="C51">
        <v>56</v>
      </c>
      <c r="D51">
        <v>4</v>
      </c>
      <c r="E51">
        <v>40</v>
      </c>
      <c r="F51">
        <v>0</v>
      </c>
      <c r="G51">
        <v>36</v>
      </c>
      <c r="H51">
        <v>0</v>
      </c>
      <c r="I51">
        <v>38</v>
      </c>
      <c r="J51">
        <v>0</v>
      </c>
      <c r="K51">
        <v>45</v>
      </c>
      <c r="L51">
        <v>4</v>
      </c>
      <c r="O51">
        <v>73</v>
      </c>
      <c r="P51">
        <v>4</v>
      </c>
      <c r="Q51">
        <v>71</v>
      </c>
      <c r="R51">
        <v>2</v>
      </c>
      <c r="S51">
        <v>61</v>
      </c>
      <c r="T51">
        <v>2</v>
      </c>
      <c r="U51" s="4"/>
      <c r="W51" s="63"/>
      <c r="X51" s="70"/>
      <c r="Y51" s="71"/>
      <c r="Z51" s="71"/>
      <c r="AA51" s="71"/>
      <c r="AB51" s="71"/>
      <c r="AC51" s="71"/>
      <c r="AD51" s="72"/>
      <c r="AE51" s="77"/>
      <c r="AF51" s="62" t="s">
        <v>420</v>
      </c>
      <c r="AG51" s="62"/>
      <c r="AH51" s="62"/>
      <c r="AI51" s="62"/>
      <c r="AJ51" s="65"/>
      <c r="AK51" s="21"/>
    </row>
    <row r="52" spans="1:37" ht="15.75">
      <c r="A52" t="s">
        <v>82</v>
      </c>
      <c r="B52" t="s">
        <v>475</v>
      </c>
      <c r="C52">
        <v>49</v>
      </c>
      <c r="D52">
        <v>4</v>
      </c>
      <c r="E52">
        <v>39</v>
      </c>
      <c r="F52">
        <v>0</v>
      </c>
      <c r="G52">
        <v>33</v>
      </c>
      <c r="H52">
        <v>0</v>
      </c>
      <c r="I52">
        <v>33</v>
      </c>
      <c r="J52">
        <v>0</v>
      </c>
      <c r="K52">
        <v>46</v>
      </c>
      <c r="L52">
        <v>4</v>
      </c>
      <c r="O52">
        <v>60</v>
      </c>
      <c r="P52">
        <v>4</v>
      </c>
      <c r="Q52">
        <v>66</v>
      </c>
      <c r="R52">
        <v>2</v>
      </c>
      <c r="S52">
        <v>66</v>
      </c>
      <c r="T52">
        <v>2</v>
      </c>
      <c r="U52" s="4"/>
      <c r="W52" s="63"/>
      <c r="X52" s="73"/>
      <c r="Y52" s="74"/>
      <c r="Z52" s="74"/>
      <c r="AA52" s="74"/>
      <c r="AB52" s="74"/>
      <c r="AC52" s="74"/>
      <c r="AD52" s="75"/>
      <c r="AE52" s="78"/>
      <c r="AF52" s="62"/>
      <c r="AG52" s="62"/>
      <c r="AH52" s="62"/>
      <c r="AI52" s="62"/>
      <c r="AJ52" s="65"/>
      <c r="AK52" s="21"/>
    </row>
    <row r="53" spans="1:37">
      <c r="A53" t="s">
        <v>83</v>
      </c>
      <c r="B53" t="s">
        <v>476</v>
      </c>
      <c r="C53">
        <v>55</v>
      </c>
      <c r="D53">
        <v>4</v>
      </c>
      <c r="E53">
        <v>22</v>
      </c>
      <c r="F53">
        <v>0</v>
      </c>
      <c r="G53">
        <v>21</v>
      </c>
      <c r="H53">
        <v>0</v>
      </c>
      <c r="I53">
        <v>30</v>
      </c>
      <c r="J53">
        <v>0</v>
      </c>
      <c r="K53">
        <v>18</v>
      </c>
      <c r="L53">
        <v>0</v>
      </c>
      <c r="O53">
        <v>39</v>
      </c>
      <c r="P53">
        <v>0</v>
      </c>
      <c r="Q53">
        <v>22</v>
      </c>
      <c r="R53">
        <v>0</v>
      </c>
      <c r="S53">
        <v>22</v>
      </c>
      <c r="T53">
        <v>0</v>
      </c>
      <c r="U53" s="4"/>
    </row>
    <row r="54" spans="1:37" ht="15" customHeight="1">
      <c r="A54" t="s">
        <v>84</v>
      </c>
      <c r="B54" t="s">
        <v>477</v>
      </c>
      <c r="C54">
        <v>53</v>
      </c>
      <c r="D54">
        <v>4</v>
      </c>
      <c r="E54">
        <v>28</v>
      </c>
      <c r="F54">
        <v>0</v>
      </c>
      <c r="G54">
        <v>29</v>
      </c>
      <c r="H54">
        <v>0</v>
      </c>
      <c r="I54">
        <v>47</v>
      </c>
      <c r="J54">
        <v>4</v>
      </c>
      <c r="K54">
        <v>45</v>
      </c>
      <c r="L54">
        <v>4</v>
      </c>
      <c r="O54">
        <v>64</v>
      </c>
      <c r="P54">
        <v>4</v>
      </c>
      <c r="Q54">
        <v>66</v>
      </c>
      <c r="R54">
        <v>2</v>
      </c>
      <c r="S54">
        <v>67</v>
      </c>
      <c r="T54">
        <v>2</v>
      </c>
      <c r="U54" s="4"/>
    </row>
    <row r="55" spans="1:37" ht="15" customHeight="1">
      <c r="A55" t="s">
        <v>85</v>
      </c>
      <c r="B55" t="s">
        <v>478</v>
      </c>
      <c r="C55">
        <v>71</v>
      </c>
      <c r="D55">
        <v>4</v>
      </c>
      <c r="E55">
        <v>52</v>
      </c>
      <c r="F55">
        <v>4</v>
      </c>
      <c r="G55">
        <v>61</v>
      </c>
      <c r="H55">
        <v>4</v>
      </c>
      <c r="I55">
        <v>61</v>
      </c>
      <c r="J55">
        <v>4</v>
      </c>
      <c r="K55">
        <v>56</v>
      </c>
      <c r="L55">
        <v>4</v>
      </c>
      <c r="M55">
        <v>62</v>
      </c>
      <c r="N55">
        <v>4</v>
      </c>
      <c r="Q55">
        <v>71</v>
      </c>
      <c r="R55">
        <v>2</v>
      </c>
      <c r="S55">
        <v>72</v>
      </c>
      <c r="T55">
        <v>2</v>
      </c>
      <c r="U55" s="4"/>
    </row>
    <row r="56" spans="1:37" ht="15" customHeight="1">
      <c r="A56" t="s">
        <v>86</v>
      </c>
      <c r="B56" t="s">
        <v>479</v>
      </c>
      <c r="C56">
        <v>29</v>
      </c>
      <c r="D56">
        <v>0</v>
      </c>
      <c r="E56">
        <v>15</v>
      </c>
      <c r="F56">
        <v>0</v>
      </c>
      <c r="G56">
        <v>19</v>
      </c>
      <c r="H56">
        <v>0</v>
      </c>
      <c r="I56">
        <v>28</v>
      </c>
      <c r="J56">
        <v>0</v>
      </c>
      <c r="K56">
        <v>15</v>
      </c>
      <c r="L56">
        <v>0</v>
      </c>
      <c r="M56">
        <v>18</v>
      </c>
      <c r="N56">
        <v>0</v>
      </c>
      <c r="Q56">
        <v>22</v>
      </c>
      <c r="R56">
        <v>0</v>
      </c>
      <c r="S56">
        <v>20</v>
      </c>
      <c r="T56">
        <v>0</v>
      </c>
      <c r="U56" s="4"/>
    </row>
    <row r="57" spans="1:37" ht="15" customHeight="1">
      <c r="A57" t="s">
        <v>87</v>
      </c>
      <c r="B57" t="s">
        <v>480</v>
      </c>
      <c r="C57">
        <v>48</v>
      </c>
      <c r="D57">
        <v>4</v>
      </c>
      <c r="E57">
        <v>19</v>
      </c>
      <c r="F57">
        <v>0</v>
      </c>
      <c r="G57">
        <v>8</v>
      </c>
      <c r="H57">
        <v>0</v>
      </c>
      <c r="I57">
        <v>30</v>
      </c>
      <c r="J57">
        <v>0</v>
      </c>
      <c r="K57">
        <v>3</v>
      </c>
      <c r="L57">
        <v>0</v>
      </c>
      <c r="M57">
        <v>13</v>
      </c>
      <c r="N57">
        <v>0</v>
      </c>
      <c r="Q57">
        <v>22</v>
      </c>
      <c r="R57">
        <v>0</v>
      </c>
      <c r="S57">
        <v>20</v>
      </c>
      <c r="T57">
        <v>0</v>
      </c>
      <c r="U57" s="4"/>
    </row>
    <row r="58" spans="1:37" ht="15" customHeight="1">
      <c r="A58" t="s">
        <v>88</v>
      </c>
      <c r="B58" t="s">
        <v>481</v>
      </c>
      <c r="C58">
        <v>57</v>
      </c>
      <c r="D58">
        <v>4</v>
      </c>
      <c r="E58">
        <v>43</v>
      </c>
      <c r="F58">
        <v>0</v>
      </c>
      <c r="G58">
        <v>50</v>
      </c>
      <c r="H58">
        <v>4</v>
      </c>
      <c r="I58">
        <v>52</v>
      </c>
      <c r="J58">
        <v>4</v>
      </c>
      <c r="K58">
        <v>47</v>
      </c>
      <c r="L58">
        <v>4</v>
      </c>
      <c r="M58">
        <v>46</v>
      </c>
      <c r="N58">
        <v>4</v>
      </c>
      <c r="Q58">
        <v>71</v>
      </c>
      <c r="R58">
        <v>2</v>
      </c>
      <c r="S58">
        <v>64</v>
      </c>
      <c r="T58">
        <v>2</v>
      </c>
      <c r="U58" s="4"/>
    </row>
    <row r="59" spans="1:37" ht="15" customHeight="1">
      <c r="A59" t="s">
        <v>89</v>
      </c>
      <c r="B59" t="s">
        <v>482</v>
      </c>
      <c r="C59">
        <v>15</v>
      </c>
      <c r="D59">
        <v>0</v>
      </c>
      <c r="E59">
        <v>19</v>
      </c>
      <c r="F59">
        <v>0</v>
      </c>
      <c r="G59">
        <v>17</v>
      </c>
      <c r="H59">
        <v>0</v>
      </c>
      <c r="I59">
        <v>16</v>
      </c>
      <c r="J59">
        <v>0</v>
      </c>
      <c r="K59">
        <v>15</v>
      </c>
      <c r="L59">
        <v>0</v>
      </c>
      <c r="M59">
        <v>14</v>
      </c>
      <c r="N59">
        <v>0</v>
      </c>
      <c r="Q59">
        <v>15</v>
      </c>
      <c r="R59">
        <v>0</v>
      </c>
      <c r="S59">
        <v>21</v>
      </c>
      <c r="T59">
        <v>0</v>
      </c>
      <c r="U59" s="4"/>
    </row>
    <row r="60" spans="1:37" ht="15" customHeight="1">
      <c r="A60" t="s">
        <v>90</v>
      </c>
      <c r="B60" t="s">
        <v>483</v>
      </c>
      <c r="C60">
        <v>12</v>
      </c>
      <c r="D60">
        <v>0</v>
      </c>
      <c r="E60">
        <v>10</v>
      </c>
      <c r="F60">
        <v>0</v>
      </c>
      <c r="G60">
        <v>8</v>
      </c>
      <c r="H60">
        <v>0</v>
      </c>
      <c r="I60">
        <v>21</v>
      </c>
      <c r="J60">
        <v>0</v>
      </c>
      <c r="K60">
        <v>0</v>
      </c>
      <c r="L60">
        <v>0</v>
      </c>
      <c r="M60">
        <v>14</v>
      </c>
      <c r="N60">
        <v>0</v>
      </c>
      <c r="Q60">
        <v>20</v>
      </c>
      <c r="R60">
        <v>0</v>
      </c>
      <c r="S60">
        <v>0</v>
      </c>
      <c r="T60">
        <v>0</v>
      </c>
      <c r="U60" s="4"/>
    </row>
    <row r="61" spans="1:37" ht="15" customHeight="1">
      <c r="A61" t="s">
        <v>91</v>
      </c>
      <c r="B61" t="s">
        <v>484</v>
      </c>
      <c r="C61">
        <v>53</v>
      </c>
      <c r="D61">
        <v>4</v>
      </c>
      <c r="E61">
        <v>39</v>
      </c>
      <c r="F61">
        <v>0</v>
      </c>
      <c r="G61">
        <v>53</v>
      </c>
      <c r="H61">
        <v>4</v>
      </c>
      <c r="I61">
        <v>63</v>
      </c>
      <c r="J61">
        <v>4</v>
      </c>
      <c r="K61">
        <v>53</v>
      </c>
      <c r="L61">
        <v>4</v>
      </c>
      <c r="M61">
        <v>57</v>
      </c>
      <c r="N61">
        <v>4</v>
      </c>
      <c r="Q61">
        <v>69</v>
      </c>
      <c r="R61">
        <v>2</v>
      </c>
      <c r="S61">
        <v>67</v>
      </c>
      <c r="T61">
        <v>2</v>
      </c>
      <c r="U61" s="4"/>
    </row>
    <row r="62" spans="1:37" ht="15" customHeight="1">
      <c r="A62" t="s">
        <v>92</v>
      </c>
      <c r="B62" t="s">
        <v>485</v>
      </c>
      <c r="C62">
        <v>51</v>
      </c>
      <c r="D62">
        <v>4</v>
      </c>
      <c r="E62">
        <v>43</v>
      </c>
      <c r="F62">
        <v>0</v>
      </c>
      <c r="G62">
        <v>47</v>
      </c>
      <c r="H62">
        <v>4</v>
      </c>
      <c r="I62">
        <v>56</v>
      </c>
      <c r="J62">
        <v>4</v>
      </c>
      <c r="K62">
        <v>53</v>
      </c>
      <c r="L62">
        <v>4</v>
      </c>
      <c r="M62">
        <v>46</v>
      </c>
      <c r="N62">
        <v>4</v>
      </c>
      <c r="Q62">
        <v>71</v>
      </c>
      <c r="R62">
        <v>2</v>
      </c>
      <c r="S62">
        <v>70</v>
      </c>
      <c r="T62">
        <v>2</v>
      </c>
      <c r="U62" s="4"/>
    </row>
    <row r="63" spans="1:37" ht="15" customHeight="1">
      <c r="A63" t="s">
        <v>93</v>
      </c>
      <c r="B63" t="s">
        <v>486</v>
      </c>
      <c r="C63">
        <v>0</v>
      </c>
      <c r="D63">
        <v>0</v>
      </c>
      <c r="E63">
        <v>16</v>
      </c>
      <c r="F63">
        <v>0</v>
      </c>
      <c r="G63">
        <v>12</v>
      </c>
      <c r="H63">
        <v>0</v>
      </c>
      <c r="I63">
        <v>27</v>
      </c>
      <c r="J63">
        <v>0</v>
      </c>
      <c r="K63">
        <v>0</v>
      </c>
      <c r="L63">
        <v>0</v>
      </c>
      <c r="M63">
        <v>7</v>
      </c>
      <c r="N63">
        <v>0</v>
      </c>
      <c r="Q63">
        <v>20</v>
      </c>
      <c r="R63">
        <v>0</v>
      </c>
      <c r="S63">
        <v>23</v>
      </c>
      <c r="T63">
        <v>0</v>
      </c>
      <c r="U63" s="4"/>
    </row>
    <row r="64" spans="1:37" ht="15" customHeight="1">
      <c r="A64" t="s">
        <v>94</v>
      </c>
      <c r="B64" t="s">
        <v>487</v>
      </c>
      <c r="C64">
        <v>47</v>
      </c>
      <c r="D64">
        <v>4</v>
      </c>
      <c r="E64">
        <v>44</v>
      </c>
      <c r="F64">
        <v>4</v>
      </c>
      <c r="G64">
        <v>52</v>
      </c>
      <c r="H64">
        <v>4</v>
      </c>
      <c r="I64">
        <v>46</v>
      </c>
      <c r="J64">
        <v>4</v>
      </c>
      <c r="K64">
        <v>47</v>
      </c>
      <c r="L64">
        <v>4</v>
      </c>
      <c r="M64">
        <v>58</v>
      </c>
      <c r="N64">
        <v>4</v>
      </c>
      <c r="Q64">
        <v>66</v>
      </c>
      <c r="R64">
        <v>2</v>
      </c>
      <c r="S64">
        <v>43</v>
      </c>
      <c r="T64">
        <v>2</v>
      </c>
      <c r="U64" s="4"/>
    </row>
    <row r="65" spans="1:21" ht="15" customHeight="1">
      <c r="A65" t="s">
        <v>95</v>
      </c>
      <c r="B65" t="s">
        <v>488</v>
      </c>
      <c r="C65">
        <v>47</v>
      </c>
      <c r="D65">
        <v>4</v>
      </c>
      <c r="E65">
        <v>53</v>
      </c>
      <c r="F65">
        <v>4</v>
      </c>
      <c r="G65">
        <v>45</v>
      </c>
      <c r="H65">
        <v>4</v>
      </c>
      <c r="I65">
        <v>44</v>
      </c>
      <c r="J65">
        <v>4</v>
      </c>
      <c r="K65">
        <v>45</v>
      </c>
      <c r="L65">
        <v>4</v>
      </c>
      <c r="M65">
        <v>60</v>
      </c>
      <c r="N65">
        <v>4</v>
      </c>
      <c r="Q65">
        <v>65</v>
      </c>
      <c r="R65">
        <v>2</v>
      </c>
      <c r="S65">
        <v>62</v>
      </c>
      <c r="T65">
        <v>2</v>
      </c>
      <c r="U65" s="4"/>
    </row>
    <row r="66" spans="1:21" ht="15" customHeight="1">
      <c r="A66" t="s">
        <v>97</v>
      </c>
      <c r="B66" t="s">
        <v>489</v>
      </c>
      <c r="C66">
        <v>55</v>
      </c>
      <c r="D66">
        <v>4</v>
      </c>
      <c r="E66">
        <v>60</v>
      </c>
      <c r="F66">
        <v>4</v>
      </c>
      <c r="G66">
        <v>50</v>
      </c>
      <c r="H66">
        <v>4</v>
      </c>
      <c r="I66">
        <v>56</v>
      </c>
      <c r="J66">
        <v>4</v>
      </c>
      <c r="K66">
        <v>56</v>
      </c>
      <c r="L66">
        <v>4</v>
      </c>
      <c r="M66">
        <v>51</v>
      </c>
      <c r="N66">
        <v>4</v>
      </c>
      <c r="Q66">
        <v>70</v>
      </c>
      <c r="R66">
        <v>2</v>
      </c>
      <c r="S66">
        <v>66</v>
      </c>
      <c r="T66">
        <v>2</v>
      </c>
      <c r="U66" s="4"/>
    </row>
    <row r="67" spans="1:21">
      <c r="A67" t="s">
        <v>194</v>
      </c>
      <c r="B67" t="s">
        <v>490</v>
      </c>
      <c r="C67">
        <v>48</v>
      </c>
      <c r="D67">
        <v>4</v>
      </c>
      <c r="E67">
        <v>69</v>
      </c>
      <c r="F67">
        <v>4</v>
      </c>
      <c r="G67">
        <v>53</v>
      </c>
      <c r="H67">
        <v>4</v>
      </c>
      <c r="I67">
        <v>40</v>
      </c>
      <c r="J67">
        <v>0</v>
      </c>
      <c r="K67">
        <v>55</v>
      </c>
      <c r="L67">
        <v>4</v>
      </c>
      <c r="M67">
        <v>60</v>
      </c>
      <c r="N67">
        <v>4</v>
      </c>
      <c r="Q67">
        <v>72</v>
      </c>
      <c r="R67">
        <v>2</v>
      </c>
      <c r="S67">
        <v>65</v>
      </c>
      <c r="T67">
        <v>2</v>
      </c>
    </row>
    <row r="68" spans="1:21">
      <c r="A68" t="s">
        <v>195</v>
      </c>
      <c r="B68" t="s">
        <v>491</v>
      </c>
      <c r="C68">
        <v>45</v>
      </c>
      <c r="D68">
        <v>4</v>
      </c>
      <c r="E68">
        <v>56</v>
      </c>
      <c r="F68">
        <v>4</v>
      </c>
      <c r="G68">
        <v>30</v>
      </c>
      <c r="H68">
        <v>0</v>
      </c>
      <c r="I68">
        <v>45</v>
      </c>
      <c r="J68">
        <v>4</v>
      </c>
      <c r="K68">
        <v>47</v>
      </c>
      <c r="L68">
        <v>4</v>
      </c>
      <c r="M68">
        <v>17</v>
      </c>
      <c r="N68">
        <v>0</v>
      </c>
      <c r="Q68">
        <v>71</v>
      </c>
      <c r="R68">
        <v>2</v>
      </c>
      <c r="S68">
        <v>65</v>
      </c>
      <c r="T68">
        <v>2</v>
      </c>
    </row>
    <row r="69" spans="1:21">
      <c r="A69" t="s">
        <v>196</v>
      </c>
      <c r="B69" t="s">
        <v>492</v>
      </c>
      <c r="C69">
        <v>0</v>
      </c>
      <c r="D69">
        <v>0</v>
      </c>
      <c r="E69">
        <v>3</v>
      </c>
      <c r="F69">
        <v>0</v>
      </c>
      <c r="G69">
        <v>0</v>
      </c>
      <c r="H69">
        <v>0</v>
      </c>
      <c r="I69">
        <v>5</v>
      </c>
      <c r="J69">
        <v>0</v>
      </c>
      <c r="K69">
        <v>0</v>
      </c>
      <c r="L69">
        <v>0</v>
      </c>
      <c r="M69">
        <v>0</v>
      </c>
      <c r="N69">
        <v>0</v>
      </c>
      <c r="Q69">
        <v>0</v>
      </c>
      <c r="R69">
        <v>0</v>
      </c>
      <c r="S69">
        <v>23</v>
      </c>
      <c r="T69">
        <v>0</v>
      </c>
    </row>
    <row r="70" spans="1:21">
      <c r="A70" t="s">
        <v>197</v>
      </c>
      <c r="B70" t="s">
        <v>493</v>
      </c>
      <c r="C70">
        <v>25</v>
      </c>
      <c r="D70">
        <v>0</v>
      </c>
      <c r="E70">
        <v>61</v>
      </c>
      <c r="F70">
        <v>4</v>
      </c>
      <c r="G70">
        <v>40</v>
      </c>
      <c r="H70">
        <v>0</v>
      </c>
      <c r="I70">
        <v>53</v>
      </c>
      <c r="J70">
        <v>4</v>
      </c>
      <c r="K70">
        <v>47</v>
      </c>
      <c r="L70">
        <v>4</v>
      </c>
      <c r="M70">
        <v>44</v>
      </c>
      <c r="N70">
        <v>4</v>
      </c>
      <c r="Q70">
        <v>72</v>
      </c>
      <c r="R70">
        <v>2</v>
      </c>
      <c r="S70">
        <v>67</v>
      </c>
      <c r="T70">
        <v>2</v>
      </c>
    </row>
    <row r="71" spans="1:21">
      <c r="A71" t="s">
        <v>198</v>
      </c>
      <c r="B71" t="s">
        <v>494</v>
      </c>
      <c r="C71">
        <v>51</v>
      </c>
      <c r="D71">
        <v>4</v>
      </c>
      <c r="E71">
        <v>72</v>
      </c>
      <c r="F71">
        <v>4</v>
      </c>
      <c r="G71">
        <v>58</v>
      </c>
      <c r="H71">
        <v>4</v>
      </c>
      <c r="I71">
        <v>57</v>
      </c>
      <c r="J71">
        <v>4</v>
      </c>
      <c r="K71">
        <v>62</v>
      </c>
      <c r="L71">
        <v>4</v>
      </c>
      <c r="M71">
        <v>55</v>
      </c>
      <c r="N71">
        <v>4</v>
      </c>
      <c r="Q71">
        <v>70</v>
      </c>
      <c r="R71">
        <v>2</v>
      </c>
      <c r="S71">
        <v>64</v>
      </c>
      <c r="T71">
        <v>2</v>
      </c>
    </row>
    <row r="72" spans="1:21">
      <c r="A72" t="s">
        <v>199</v>
      </c>
      <c r="B72" t="s">
        <v>495</v>
      </c>
      <c r="C72">
        <v>50</v>
      </c>
      <c r="D72">
        <v>4</v>
      </c>
      <c r="E72">
        <v>73</v>
      </c>
      <c r="F72">
        <v>4</v>
      </c>
      <c r="G72">
        <v>42</v>
      </c>
      <c r="H72">
        <v>0</v>
      </c>
      <c r="I72">
        <v>55</v>
      </c>
      <c r="J72">
        <v>4</v>
      </c>
      <c r="K72">
        <v>48</v>
      </c>
      <c r="L72">
        <v>4</v>
      </c>
      <c r="M72">
        <v>49</v>
      </c>
      <c r="N72">
        <v>4</v>
      </c>
      <c r="Q72">
        <v>70</v>
      </c>
      <c r="R72">
        <v>2</v>
      </c>
      <c r="S72">
        <v>67</v>
      </c>
      <c r="T72">
        <v>2</v>
      </c>
    </row>
    <row r="73" spans="1:21">
      <c r="A73" t="s">
        <v>200</v>
      </c>
      <c r="B73" t="s">
        <v>496</v>
      </c>
      <c r="C73">
        <v>47</v>
      </c>
      <c r="D73">
        <v>4</v>
      </c>
      <c r="E73">
        <v>60</v>
      </c>
      <c r="F73">
        <v>4</v>
      </c>
      <c r="G73">
        <v>54</v>
      </c>
      <c r="H73">
        <v>4</v>
      </c>
      <c r="I73">
        <v>47</v>
      </c>
      <c r="J73">
        <v>4</v>
      </c>
      <c r="K73">
        <v>51</v>
      </c>
      <c r="L73">
        <v>4</v>
      </c>
      <c r="M73">
        <v>49</v>
      </c>
      <c r="N73">
        <v>4</v>
      </c>
      <c r="Q73">
        <v>72</v>
      </c>
      <c r="R73">
        <v>2</v>
      </c>
      <c r="S73">
        <v>65</v>
      </c>
      <c r="T73">
        <v>2</v>
      </c>
    </row>
    <row r="74" spans="1:21">
      <c r="B74" t="s">
        <v>497</v>
      </c>
      <c r="C74">
        <v>49</v>
      </c>
      <c r="D74">
        <v>4</v>
      </c>
      <c r="E74">
        <v>30</v>
      </c>
      <c r="F74">
        <v>0</v>
      </c>
      <c r="G74">
        <v>24</v>
      </c>
      <c r="H74">
        <v>0</v>
      </c>
      <c r="I74">
        <v>35</v>
      </c>
      <c r="J74">
        <v>0</v>
      </c>
      <c r="K74">
        <v>46</v>
      </c>
      <c r="L74">
        <v>4</v>
      </c>
      <c r="M74">
        <v>21</v>
      </c>
      <c r="N74">
        <v>0</v>
      </c>
      <c r="Q74">
        <v>22</v>
      </c>
      <c r="R74">
        <v>0</v>
      </c>
      <c r="S74">
        <v>23</v>
      </c>
      <c r="T74">
        <v>0</v>
      </c>
    </row>
    <row r="75" spans="1:21">
      <c r="B75" t="s">
        <v>498</v>
      </c>
      <c r="C75">
        <v>41</v>
      </c>
      <c r="D75">
        <v>4</v>
      </c>
      <c r="E75">
        <v>31</v>
      </c>
      <c r="F75">
        <v>0</v>
      </c>
      <c r="G75">
        <v>19</v>
      </c>
      <c r="H75">
        <v>0</v>
      </c>
      <c r="I75">
        <v>38</v>
      </c>
      <c r="J75">
        <v>0</v>
      </c>
      <c r="K75">
        <v>47</v>
      </c>
      <c r="L75">
        <v>4</v>
      </c>
      <c r="M75">
        <v>18</v>
      </c>
      <c r="N75">
        <v>0</v>
      </c>
      <c r="Q75">
        <v>23</v>
      </c>
      <c r="R75">
        <v>0</v>
      </c>
      <c r="S75">
        <v>20</v>
      </c>
      <c r="T75">
        <v>0</v>
      </c>
    </row>
    <row r="76" spans="1:21">
      <c r="B76" t="s">
        <v>499</v>
      </c>
      <c r="C76">
        <v>44</v>
      </c>
      <c r="D76">
        <v>4</v>
      </c>
      <c r="E76">
        <v>47</v>
      </c>
      <c r="F76">
        <v>4</v>
      </c>
      <c r="G76">
        <v>48</v>
      </c>
      <c r="H76">
        <v>4</v>
      </c>
      <c r="I76">
        <v>50</v>
      </c>
      <c r="J76">
        <v>4</v>
      </c>
      <c r="K76">
        <v>47</v>
      </c>
      <c r="L76">
        <v>4</v>
      </c>
      <c r="M76">
        <v>28</v>
      </c>
      <c r="N76">
        <v>0</v>
      </c>
      <c r="Q76">
        <v>70</v>
      </c>
      <c r="R76">
        <v>2</v>
      </c>
      <c r="S76">
        <v>68</v>
      </c>
      <c r="T76">
        <v>2</v>
      </c>
    </row>
    <row r="77" spans="1:21">
      <c r="B77" t="s">
        <v>500</v>
      </c>
      <c r="C77">
        <v>14</v>
      </c>
      <c r="D77">
        <v>0</v>
      </c>
      <c r="E77">
        <v>34</v>
      </c>
      <c r="F77">
        <v>0</v>
      </c>
      <c r="G77">
        <v>15</v>
      </c>
      <c r="H77">
        <v>0</v>
      </c>
      <c r="I77">
        <v>22</v>
      </c>
      <c r="J77">
        <v>0</v>
      </c>
      <c r="K77">
        <v>14</v>
      </c>
      <c r="L77">
        <v>0</v>
      </c>
      <c r="M77">
        <v>19</v>
      </c>
      <c r="N77">
        <v>0</v>
      </c>
      <c r="Q77">
        <v>22</v>
      </c>
      <c r="R77">
        <v>0</v>
      </c>
      <c r="S77">
        <v>21</v>
      </c>
      <c r="T77">
        <v>0</v>
      </c>
    </row>
    <row r="78" spans="1:21">
      <c r="B78" t="s">
        <v>501</v>
      </c>
      <c r="C78">
        <v>58</v>
      </c>
      <c r="D78">
        <v>4</v>
      </c>
      <c r="E78">
        <v>59</v>
      </c>
      <c r="F78">
        <v>4</v>
      </c>
      <c r="G78">
        <v>50</v>
      </c>
      <c r="H78">
        <v>4</v>
      </c>
      <c r="I78">
        <v>56</v>
      </c>
      <c r="J78">
        <v>4</v>
      </c>
      <c r="K78">
        <v>53</v>
      </c>
      <c r="L78">
        <v>4</v>
      </c>
      <c r="M78">
        <v>59</v>
      </c>
      <c r="N78">
        <v>4</v>
      </c>
      <c r="Q78">
        <v>71</v>
      </c>
      <c r="R78">
        <v>2</v>
      </c>
      <c r="S78">
        <v>67</v>
      </c>
      <c r="T78">
        <v>2</v>
      </c>
    </row>
    <row r="79" spans="1:21">
      <c r="B79" t="s">
        <v>502</v>
      </c>
      <c r="C79">
        <v>51</v>
      </c>
      <c r="D79">
        <v>4</v>
      </c>
      <c r="E79">
        <v>46</v>
      </c>
      <c r="F79">
        <v>4</v>
      </c>
      <c r="G79">
        <v>42</v>
      </c>
      <c r="H79">
        <v>0</v>
      </c>
      <c r="I79">
        <v>38</v>
      </c>
      <c r="J79">
        <v>0</v>
      </c>
      <c r="K79">
        <v>48</v>
      </c>
      <c r="L79">
        <v>4</v>
      </c>
      <c r="M79">
        <v>46</v>
      </c>
      <c r="N79">
        <v>4</v>
      </c>
      <c r="Q79">
        <v>73</v>
      </c>
      <c r="R79">
        <v>2</v>
      </c>
      <c r="S79">
        <v>67</v>
      </c>
      <c r="T79">
        <v>2</v>
      </c>
    </row>
    <row r="80" spans="1:21">
      <c r="B80" t="s">
        <v>503</v>
      </c>
      <c r="C80">
        <v>43</v>
      </c>
      <c r="D80">
        <v>4</v>
      </c>
      <c r="E80">
        <v>59</v>
      </c>
      <c r="F80">
        <v>4</v>
      </c>
      <c r="G80">
        <v>24</v>
      </c>
      <c r="H80">
        <v>0</v>
      </c>
      <c r="I80">
        <v>32</v>
      </c>
      <c r="J80">
        <v>0</v>
      </c>
      <c r="K80">
        <v>48</v>
      </c>
      <c r="L80">
        <v>4</v>
      </c>
      <c r="M80">
        <v>50</v>
      </c>
      <c r="N80">
        <v>4</v>
      </c>
      <c r="Q80">
        <v>0</v>
      </c>
      <c r="R80">
        <v>0</v>
      </c>
      <c r="S80">
        <v>23</v>
      </c>
      <c r="T80">
        <v>0</v>
      </c>
    </row>
    <row r="81" spans="2:20">
      <c r="B81" t="s">
        <v>504</v>
      </c>
      <c r="C81">
        <v>40</v>
      </c>
      <c r="D81">
        <v>4</v>
      </c>
      <c r="E81">
        <v>54</v>
      </c>
      <c r="F81">
        <v>4</v>
      </c>
      <c r="G81">
        <v>21</v>
      </c>
      <c r="H81">
        <v>0</v>
      </c>
      <c r="I81">
        <v>38</v>
      </c>
      <c r="J81">
        <v>0</v>
      </c>
      <c r="K81">
        <v>46</v>
      </c>
      <c r="L81">
        <v>4</v>
      </c>
      <c r="M81">
        <v>49</v>
      </c>
      <c r="N81">
        <v>4</v>
      </c>
      <c r="Q81">
        <v>0</v>
      </c>
      <c r="R81">
        <v>0</v>
      </c>
      <c r="S81">
        <v>20</v>
      </c>
      <c r="T81">
        <v>0</v>
      </c>
    </row>
    <row r="82" spans="2:20">
      <c r="B82" t="s">
        <v>505</v>
      </c>
      <c r="C82">
        <v>46</v>
      </c>
      <c r="D82">
        <v>4</v>
      </c>
      <c r="E82">
        <v>49</v>
      </c>
      <c r="F82">
        <v>4</v>
      </c>
      <c r="G82">
        <v>34</v>
      </c>
      <c r="H82">
        <v>0</v>
      </c>
      <c r="I82">
        <v>50</v>
      </c>
      <c r="J82">
        <v>4</v>
      </c>
      <c r="K82">
        <v>45</v>
      </c>
      <c r="L82">
        <v>4</v>
      </c>
      <c r="M82">
        <v>60</v>
      </c>
      <c r="N82">
        <v>4</v>
      </c>
      <c r="Q82">
        <v>72</v>
      </c>
      <c r="R82">
        <v>2</v>
      </c>
      <c r="S82">
        <v>63</v>
      </c>
      <c r="T82">
        <v>2</v>
      </c>
    </row>
    <row r="83" spans="2:20">
      <c r="B83" t="s">
        <v>506</v>
      </c>
      <c r="C83">
        <v>28</v>
      </c>
      <c r="D83">
        <v>0</v>
      </c>
      <c r="E83">
        <v>24</v>
      </c>
      <c r="F83">
        <v>0</v>
      </c>
      <c r="G83">
        <v>16</v>
      </c>
      <c r="H83">
        <v>0</v>
      </c>
      <c r="I83">
        <v>21</v>
      </c>
      <c r="J83">
        <v>0</v>
      </c>
      <c r="K83">
        <v>19</v>
      </c>
      <c r="L83">
        <v>0</v>
      </c>
      <c r="M83">
        <v>42</v>
      </c>
      <c r="N83">
        <v>4</v>
      </c>
      <c r="Q83">
        <v>18</v>
      </c>
      <c r="R83">
        <v>0</v>
      </c>
      <c r="S83">
        <v>18</v>
      </c>
      <c r="T83">
        <v>0</v>
      </c>
    </row>
    <row r="84" spans="2:20">
      <c r="B84" t="s">
        <v>507</v>
      </c>
      <c r="C84">
        <v>41</v>
      </c>
      <c r="D84">
        <v>4</v>
      </c>
      <c r="E84">
        <v>45</v>
      </c>
      <c r="F84">
        <v>4</v>
      </c>
      <c r="G84">
        <v>34</v>
      </c>
      <c r="H84">
        <v>0</v>
      </c>
      <c r="I84">
        <v>33</v>
      </c>
      <c r="J84">
        <v>0</v>
      </c>
      <c r="K84">
        <v>42</v>
      </c>
      <c r="L84">
        <v>4</v>
      </c>
      <c r="M84">
        <v>45</v>
      </c>
      <c r="N84">
        <v>4</v>
      </c>
      <c r="Q84">
        <v>22</v>
      </c>
      <c r="R84">
        <v>0</v>
      </c>
      <c r="S84">
        <v>20</v>
      </c>
      <c r="T84">
        <v>0</v>
      </c>
    </row>
    <row r="85" spans="2:20">
      <c r="B85" t="s">
        <v>508</v>
      </c>
      <c r="C85">
        <v>69</v>
      </c>
      <c r="D85">
        <v>4</v>
      </c>
      <c r="E85">
        <v>64</v>
      </c>
      <c r="F85">
        <v>4</v>
      </c>
      <c r="G85">
        <v>58</v>
      </c>
      <c r="H85">
        <v>4</v>
      </c>
      <c r="I85">
        <v>55</v>
      </c>
      <c r="J85">
        <v>4</v>
      </c>
      <c r="K85">
        <v>57</v>
      </c>
      <c r="L85">
        <v>4</v>
      </c>
      <c r="M85">
        <v>63</v>
      </c>
      <c r="N85">
        <v>4</v>
      </c>
      <c r="Q85">
        <v>72</v>
      </c>
      <c r="R85">
        <v>2</v>
      </c>
      <c r="S85">
        <v>70</v>
      </c>
      <c r="T85">
        <v>2</v>
      </c>
    </row>
    <row r="86" spans="2:20">
      <c r="B86" t="s">
        <v>509</v>
      </c>
      <c r="C86">
        <v>57</v>
      </c>
      <c r="D86">
        <v>4</v>
      </c>
      <c r="E86">
        <v>55</v>
      </c>
      <c r="F86">
        <v>4</v>
      </c>
      <c r="G86">
        <v>49</v>
      </c>
      <c r="H86">
        <v>4</v>
      </c>
      <c r="I86">
        <v>46</v>
      </c>
      <c r="J86">
        <v>4</v>
      </c>
      <c r="K86">
        <v>46</v>
      </c>
      <c r="L86">
        <v>4</v>
      </c>
      <c r="M86">
        <v>70</v>
      </c>
      <c r="N86">
        <v>4</v>
      </c>
      <c r="Q86">
        <v>71</v>
      </c>
      <c r="R86">
        <v>2</v>
      </c>
      <c r="S86">
        <v>69</v>
      </c>
      <c r="T86">
        <v>2</v>
      </c>
    </row>
    <row r="87" spans="2:20">
      <c r="B87" t="s">
        <v>510</v>
      </c>
      <c r="C87">
        <v>50</v>
      </c>
      <c r="D87">
        <v>4</v>
      </c>
      <c r="E87">
        <v>49</v>
      </c>
      <c r="F87">
        <v>4</v>
      </c>
      <c r="G87">
        <v>40</v>
      </c>
      <c r="H87">
        <v>0</v>
      </c>
      <c r="I87">
        <v>47</v>
      </c>
      <c r="J87">
        <v>4</v>
      </c>
      <c r="K87">
        <v>54</v>
      </c>
      <c r="L87">
        <v>4</v>
      </c>
      <c r="M87">
        <v>56</v>
      </c>
      <c r="N87">
        <v>4</v>
      </c>
      <c r="Q87">
        <v>72</v>
      </c>
      <c r="R87">
        <v>2</v>
      </c>
      <c r="S87">
        <v>63</v>
      </c>
      <c r="T87">
        <v>2</v>
      </c>
    </row>
    <row r="88" spans="2:20">
      <c r="B88" t="s">
        <v>511</v>
      </c>
      <c r="C88">
        <v>56</v>
      </c>
      <c r="D88">
        <v>4</v>
      </c>
      <c r="E88">
        <v>66</v>
      </c>
      <c r="F88">
        <v>4</v>
      </c>
      <c r="G88">
        <v>56</v>
      </c>
      <c r="H88">
        <v>4</v>
      </c>
      <c r="I88">
        <v>63</v>
      </c>
      <c r="J88">
        <v>4</v>
      </c>
      <c r="K88">
        <v>52</v>
      </c>
      <c r="L88">
        <v>4</v>
      </c>
      <c r="M88">
        <v>67</v>
      </c>
      <c r="N88">
        <v>4</v>
      </c>
      <c r="Q88">
        <v>73</v>
      </c>
      <c r="R88">
        <v>2</v>
      </c>
      <c r="S88">
        <v>69</v>
      </c>
      <c r="T88">
        <v>2</v>
      </c>
    </row>
    <row r="89" spans="2:20">
      <c r="B89" t="s">
        <v>512</v>
      </c>
      <c r="C89">
        <v>30</v>
      </c>
      <c r="D89">
        <v>0</v>
      </c>
      <c r="E89">
        <v>26</v>
      </c>
      <c r="F89">
        <v>0</v>
      </c>
      <c r="G89">
        <v>20</v>
      </c>
      <c r="H89">
        <v>0</v>
      </c>
      <c r="I89">
        <v>20</v>
      </c>
      <c r="J89">
        <v>0</v>
      </c>
      <c r="K89">
        <v>28</v>
      </c>
      <c r="L89">
        <v>0</v>
      </c>
      <c r="M89">
        <v>11</v>
      </c>
      <c r="N89">
        <v>0</v>
      </c>
      <c r="Q89">
        <v>22</v>
      </c>
      <c r="R89">
        <v>0</v>
      </c>
      <c r="S89">
        <v>22</v>
      </c>
      <c r="T89">
        <v>0</v>
      </c>
    </row>
    <row r="90" spans="2:20">
      <c r="B90" t="s">
        <v>513</v>
      </c>
      <c r="C90">
        <v>40</v>
      </c>
      <c r="D90">
        <v>4</v>
      </c>
      <c r="E90">
        <v>43</v>
      </c>
      <c r="F90">
        <v>4</v>
      </c>
      <c r="G90">
        <v>24</v>
      </c>
      <c r="H90">
        <v>0</v>
      </c>
      <c r="I90">
        <v>44</v>
      </c>
      <c r="J90">
        <v>4</v>
      </c>
      <c r="K90">
        <v>45</v>
      </c>
      <c r="L90">
        <v>4</v>
      </c>
      <c r="M90">
        <v>41</v>
      </c>
      <c r="N90">
        <v>4</v>
      </c>
      <c r="Q90">
        <v>20</v>
      </c>
      <c r="R90">
        <v>0</v>
      </c>
      <c r="S90">
        <v>20</v>
      </c>
      <c r="T90">
        <v>0</v>
      </c>
    </row>
    <row r="91" spans="2:20">
      <c r="B91" t="s">
        <v>514</v>
      </c>
      <c r="C91">
        <v>47</v>
      </c>
      <c r="D91">
        <v>4</v>
      </c>
      <c r="E91">
        <v>36</v>
      </c>
      <c r="F91">
        <v>0</v>
      </c>
      <c r="G91">
        <v>36</v>
      </c>
      <c r="H91">
        <v>0</v>
      </c>
      <c r="I91">
        <v>36</v>
      </c>
      <c r="J91">
        <v>0</v>
      </c>
      <c r="K91">
        <v>34</v>
      </c>
      <c r="L91">
        <v>0</v>
      </c>
      <c r="M91">
        <v>33</v>
      </c>
      <c r="N91">
        <v>0</v>
      </c>
      <c r="Q91">
        <v>73</v>
      </c>
      <c r="R91">
        <v>2</v>
      </c>
      <c r="S91">
        <v>65</v>
      </c>
      <c r="T91">
        <v>2</v>
      </c>
    </row>
    <row r="92" spans="2:20">
      <c r="B92" t="s">
        <v>515</v>
      </c>
      <c r="C92">
        <v>45</v>
      </c>
      <c r="D92">
        <v>4</v>
      </c>
      <c r="E92">
        <v>36</v>
      </c>
      <c r="F92">
        <v>0</v>
      </c>
      <c r="G92">
        <v>28</v>
      </c>
      <c r="H92">
        <v>0</v>
      </c>
      <c r="I92">
        <v>36</v>
      </c>
      <c r="J92">
        <v>0</v>
      </c>
      <c r="K92">
        <v>23</v>
      </c>
      <c r="L92">
        <v>0</v>
      </c>
      <c r="M92">
        <v>27</v>
      </c>
      <c r="N92">
        <v>0</v>
      </c>
      <c r="Q92">
        <v>21</v>
      </c>
      <c r="R92">
        <v>0</v>
      </c>
      <c r="S92">
        <v>20</v>
      </c>
      <c r="T92">
        <v>0</v>
      </c>
    </row>
    <row r="93" spans="2:20">
      <c r="B93" t="s">
        <v>516</v>
      </c>
      <c r="C93">
        <v>43</v>
      </c>
      <c r="D93">
        <v>4</v>
      </c>
      <c r="E93">
        <v>28</v>
      </c>
      <c r="F93">
        <v>0</v>
      </c>
      <c r="G93">
        <v>24</v>
      </c>
      <c r="H93">
        <v>0</v>
      </c>
      <c r="I93">
        <v>31</v>
      </c>
      <c r="J93">
        <v>0</v>
      </c>
      <c r="K93">
        <v>43</v>
      </c>
      <c r="L93">
        <v>4</v>
      </c>
      <c r="M93">
        <v>31</v>
      </c>
      <c r="N93">
        <v>0</v>
      </c>
      <c r="Q93">
        <v>20</v>
      </c>
      <c r="R93">
        <v>0</v>
      </c>
      <c r="S93">
        <v>20</v>
      </c>
      <c r="T93">
        <v>0</v>
      </c>
    </row>
    <row r="94" spans="2:20">
      <c r="B94" t="s">
        <v>517</v>
      </c>
      <c r="C94">
        <v>59</v>
      </c>
      <c r="D94">
        <v>4</v>
      </c>
      <c r="E94">
        <v>50</v>
      </c>
      <c r="F94">
        <v>4</v>
      </c>
      <c r="G94">
        <v>43</v>
      </c>
      <c r="H94">
        <v>0</v>
      </c>
      <c r="I94">
        <v>55</v>
      </c>
      <c r="J94">
        <v>4</v>
      </c>
      <c r="K94">
        <v>55</v>
      </c>
      <c r="L94">
        <v>4</v>
      </c>
      <c r="M94">
        <v>53</v>
      </c>
      <c r="N94">
        <v>4</v>
      </c>
      <c r="Q94">
        <v>72</v>
      </c>
      <c r="R94">
        <v>2</v>
      </c>
      <c r="S94">
        <v>72</v>
      </c>
      <c r="T94">
        <v>2</v>
      </c>
    </row>
    <row r="95" spans="2:20">
      <c r="B95" t="s">
        <v>518</v>
      </c>
      <c r="C95">
        <v>61</v>
      </c>
      <c r="D95">
        <v>4</v>
      </c>
      <c r="E95">
        <v>49</v>
      </c>
      <c r="F95">
        <v>4</v>
      </c>
      <c r="G95">
        <v>39</v>
      </c>
      <c r="H95">
        <v>0</v>
      </c>
      <c r="I95">
        <v>40</v>
      </c>
      <c r="J95">
        <v>0</v>
      </c>
      <c r="K95">
        <v>52</v>
      </c>
      <c r="L95">
        <v>4</v>
      </c>
      <c r="M95">
        <v>54</v>
      </c>
      <c r="N95">
        <v>4</v>
      </c>
      <c r="Q95">
        <v>73</v>
      </c>
      <c r="R95">
        <v>2</v>
      </c>
      <c r="S95">
        <v>69</v>
      </c>
      <c r="T95">
        <v>2</v>
      </c>
    </row>
    <row r="96" spans="2:20">
      <c r="B96" t="s">
        <v>519</v>
      </c>
      <c r="C96">
        <v>8</v>
      </c>
      <c r="D96">
        <v>0</v>
      </c>
      <c r="E96">
        <v>22</v>
      </c>
      <c r="F96">
        <v>0</v>
      </c>
      <c r="G96">
        <v>20</v>
      </c>
      <c r="H96">
        <v>0</v>
      </c>
      <c r="I96">
        <v>19</v>
      </c>
      <c r="J96">
        <v>0</v>
      </c>
      <c r="K96">
        <v>25</v>
      </c>
      <c r="L96">
        <v>0</v>
      </c>
      <c r="M96">
        <v>15</v>
      </c>
      <c r="N96">
        <v>0</v>
      </c>
      <c r="Q96">
        <v>23</v>
      </c>
      <c r="R96">
        <v>0</v>
      </c>
      <c r="S96">
        <v>20</v>
      </c>
      <c r="T96">
        <v>0</v>
      </c>
    </row>
    <row r="97" spans="2:20">
      <c r="B97" t="s">
        <v>520</v>
      </c>
      <c r="C97">
        <v>56</v>
      </c>
      <c r="D97">
        <v>4</v>
      </c>
      <c r="E97">
        <v>47</v>
      </c>
      <c r="F97">
        <v>4</v>
      </c>
      <c r="G97">
        <v>41</v>
      </c>
      <c r="H97">
        <v>0</v>
      </c>
      <c r="I97">
        <v>56</v>
      </c>
      <c r="J97">
        <v>4</v>
      </c>
      <c r="K97">
        <v>61</v>
      </c>
      <c r="L97">
        <v>4</v>
      </c>
      <c r="M97">
        <v>57</v>
      </c>
      <c r="N97">
        <v>4</v>
      </c>
      <c r="Q97">
        <v>70</v>
      </c>
      <c r="R97">
        <v>2</v>
      </c>
      <c r="S97">
        <v>63</v>
      </c>
      <c r="T97">
        <v>2</v>
      </c>
    </row>
    <row r="98" spans="2:20">
      <c r="B98" t="s">
        <v>521</v>
      </c>
      <c r="C98">
        <v>28</v>
      </c>
      <c r="D98">
        <v>0</v>
      </c>
      <c r="E98">
        <v>24</v>
      </c>
      <c r="F98">
        <v>0</v>
      </c>
      <c r="G98">
        <v>26</v>
      </c>
      <c r="H98">
        <v>0</v>
      </c>
      <c r="I98">
        <v>29</v>
      </c>
      <c r="J98">
        <v>0</v>
      </c>
      <c r="K98">
        <v>24</v>
      </c>
      <c r="L98">
        <v>0</v>
      </c>
      <c r="M98">
        <v>26</v>
      </c>
      <c r="N98">
        <v>0</v>
      </c>
      <c r="Q98">
        <v>22</v>
      </c>
      <c r="R98">
        <v>0</v>
      </c>
      <c r="S98">
        <v>21</v>
      </c>
      <c r="T98">
        <v>0</v>
      </c>
    </row>
    <row r="99" spans="2:20">
      <c r="B99" t="s">
        <v>522</v>
      </c>
      <c r="C99">
        <v>42</v>
      </c>
      <c r="D99">
        <v>4</v>
      </c>
      <c r="E99">
        <v>43</v>
      </c>
      <c r="F99">
        <v>4</v>
      </c>
      <c r="G99">
        <v>46</v>
      </c>
      <c r="H99">
        <v>4</v>
      </c>
      <c r="I99">
        <v>36</v>
      </c>
      <c r="J99">
        <v>0</v>
      </c>
      <c r="K99">
        <v>42</v>
      </c>
      <c r="L99">
        <v>0</v>
      </c>
      <c r="M99">
        <v>35</v>
      </c>
      <c r="N99">
        <v>0</v>
      </c>
      <c r="Q99">
        <v>70</v>
      </c>
      <c r="R99">
        <v>2</v>
      </c>
      <c r="S99">
        <v>64</v>
      </c>
      <c r="T99">
        <v>2</v>
      </c>
    </row>
    <row r="100" spans="2:20">
      <c r="B100" t="s">
        <v>523</v>
      </c>
      <c r="C100">
        <v>44</v>
      </c>
      <c r="D100">
        <v>4</v>
      </c>
      <c r="E100">
        <v>51</v>
      </c>
      <c r="F100">
        <v>4</v>
      </c>
      <c r="G100">
        <v>40</v>
      </c>
      <c r="H100">
        <v>4</v>
      </c>
      <c r="I100">
        <v>40</v>
      </c>
      <c r="J100">
        <v>4</v>
      </c>
      <c r="K100">
        <v>51</v>
      </c>
      <c r="L100">
        <v>4</v>
      </c>
      <c r="M100">
        <v>54</v>
      </c>
      <c r="N100">
        <v>4</v>
      </c>
      <c r="Q100">
        <v>47</v>
      </c>
      <c r="R100">
        <v>2</v>
      </c>
      <c r="S100">
        <v>62</v>
      </c>
      <c r="T100">
        <v>2</v>
      </c>
    </row>
    <row r="101" spans="2:20">
      <c r="B101" t="s">
        <v>524</v>
      </c>
      <c r="C101">
        <v>40</v>
      </c>
      <c r="D101">
        <v>4</v>
      </c>
      <c r="E101">
        <v>13</v>
      </c>
      <c r="F101">
        <v>0</v>
      </c>
      <c r="G101">
        <v>38</v>
      </c>
      <c r="H101">
        <v>0</v>
      </c>
      <c r="I101">
        <v>31</v>
      </c>
      <c r="J101">
        <v>0</v>
      </c>
      <c r="K101">
        <v>44</v>
      </c>
      <c r="L101">
        <v>4</v>
      </c>
      <c r="M101">
        <v>57</v>
      </c>
      <c r="N101">
        <v>4</v>
      </c>
      <c r="Q101">
        <v>71</v>
      </c>
      <c r="R101">
        <v>2</v>
      </c>
      <c r="S101">
        <v>61</v>
      </c>
      <c r="T101">
        <v>2</v>
      </c>
    </row>
    <row r="102" spans="2:20">
      <c r="B102" t="s">
        <v>525</v>
      </c>
      <c r="C102">
        <v>51</v>
      </c>
      <c r="D102">
        <v>4</v>
      </c>
      <c r="E102">
        <v>52</v>
      </c>
      <c r="F102">
        <v>4</v>
      </c>
      <c r="G102">
        <v>42</v>
      </c>
      <c r="H102">
        <v>0</v>
      </c>
      <c r="I102">
        <v>54</v>
      </c>
      <c r="J102">
        <v>4</v>
      </c>
      <c r="K102">
        <v>59</v>
      </c>
      <c r="L102">
        <v>4</v>
      </c>
      <c r="M102">
        <v>75</v>
      </c>
      <c r="N102">
        <v>4</v>
      </c>
      <c r="Q102">
        <v>73</v>
      </c>
      <c r="R102">
        <v>2</v>
      </c>
      <c r="S102">
        <v>65</v>
      </c>
      <c r="T102">
        <v>2</v>
      </c>
    </row>
    <row r="103" spans="2:20">
      <c r="B103" t="s">
        <v>526</v>
      </c>
      <c r="C103">
        <v>63</v>
      </c>
      <c r="D103">
        <v>4</v>
      </c>
      <c r="E103">
        <v>50</v>
      </c>
      <c r="F103">
        <v>4</v>
      </c>
      <c r="G103">
        <v>50</v>
      </c>
      <c r="H103">
        <v>4</v>
      </c>
      <c r="I103">
        <v>53</v>
      </c>
      <c r="J103">
        <v>4</v>
      </c>
      <c r="K103">
        <v>64</v>
      </c>
      <c r="L103">
        <v>4</v>
      </c>
      <c r="M103">
        <v>88</v>
      </c>
      <c r="N103">
        <v>4</v>
      </c>
      <c r="Q103">
        <v>72</v>
      </c>
      <c r="R103">
        <v>2</v>
      </c>
      <c r="S103">
        <v>62</v>
      </c>
      <c r="T103">
        <v>2</v>
      </c>
    </row>
    <row r="104" spans="2:20">
      <c r="B104" t="s">
        <v>527</v>
      </c>
      <c r="C104">
        <v>51</v>
      </c>
      <c r="D104">
        <v>4</v>
      </c>
      <c r="E104">
        <v>49</v>
      </c>
      <c r="F104">
        <v>4</v>
      </c>
      <c r="G104">
        <v>52</v>
      </c>
      <c r="H104">
        <v>4</v>
      </c>
      <c r="I104">
        <v>36</v>
      </c>
      <c r="J104">
        <v>0</v>
      </c>
      <c r="K104">
        <v>55</v>
      </c>
      <c r="L104">
        <v>4</v>
      </c>
      <c r="M104">
        <v>62</v>
      </c>
      <c r="N104">
        <v>4</v>
      </c>
      <c r="Q104">
        <v>70</v>
      </c>
      <c r="R104">
        <v>2</v>
      </c>
      <c r="S104">
        <v>63</v>
      </c>
      <c r="T104">
        <v>2</v>
      </c>
    </row>
    <row r="105" spans="2:20">
      <c r="B105" t="s">
        <v>528</v>
      </c>
      <c r="C105">
        <v>56</v>
      </c>
      <c r="D105">
        <v>4</v>
      </c>
      <c r="E105">
        <v>51</v>
      </c>
      <c r="F105">
        <v>4</v>
      </c>
      <c r="G105">
        <v>57</v>
      </c>
      <c r="H105">
        <v>4</v>
      </c>
      <c r="I105">
        <v>42</v>
      </c>
      <c r="J105">
        <v>0</v>
      </c>
      <c r="K105">
        <v>62</v>
      </c>
      <c r="L105">
        <v>4</v>
      </c>
      <c r="M105">
        <v>76</v>
      </c>
      <c r="N105">
        <v>4</v>
      </c>
      <c r="Q105">
        <v>72</v>
      </c>
      <c r="R105">
        <v>2</v>
      </c>
      <c r="S105">
        <v>66</v>
      </c>
      <c r="T105">
        <v>2</v>
      </c>
    </row>
    <row r="106" spans="2:20">
      <c r="B106" t="s">
        <v>529</v>
      </c>
      <c r="C106">
        <v>47</v>
      </c>
      <c r="D106">
        <v>4</v>
      </c>
      <c r="E106">
        <v>50</v>
      </c>
      <c r="F106">
        <v>4</v>
      </c>
      <c r="G106">
        <v>51</v>
      </c>
      <c r="H106">
        <v>4</v>
      </c>
      <c r="I106">
        <v>35</v>
      </c>
      <c r="J106">
        <v>0</v>
      </c>
      <c r="K106">
        <v>56</v>
      </c>
      <c r="L106">
        <v>4</v>
      </c>
      <c r="M106">
        <v>80</v>
      </c>
      <c r="N106">
        <v>4</v>
      </c>
      <c r="Q106">
        <v>71</v>
      </c>
      <c r="R106">
        <v>2</v>
      </c>
      <c r="S106">
        <v>63</v>
      </c>
      <c r="T106">
        <v>2</v>
      </c>
    </row>
    <row r="107" spans="2:20">
      <c r="B107" t="s">
        <v>530</v>
      </c>
      <c r="C107">
        <v>51</v>
      </c>
      <c r="D107">
        <v>4</v>
      </c>
      <c r="E107">
        <v>51</v>
      </c>
      <c r="F107">
        <v>4</v>
      </c>
      <c r="G107">
        <v>41</v>
      </c>
      <c r="H107">
        <v>0</v>
      </c>
      <c r="I107">
        <v>55</v>
      </c>
      <c r="J107">
        <v>4</v>
      </c>
      <c r="K107">
        <v>63</v>
      </c>
      <c r="L107">
        <v>4</v>
      </c>
      <c r="M107">
        <v>84</v>
      </c>
      <c r="N107">
        <v>4</v>
      </c>
      <c r="Q107">
        <v>68</v>
      </c>
      <c r="R107">
        <v>2</v>
      </c>
      <c r="S107">
        <v>67</v>
      </c>
      <c r="T107">
        <v>2</v>
      </c>
    </row>
  </sheetData>
  <mergeCells count="42">
    <mergeCell ref="W49:W52"/>
    <mergeCell ref="AF49:AI50"/>
    <mergeCell ref="AJ49:AJ52"/>
    <mergeCell ref="X42:AD42"/>
    <mergeCell ref="AE45:AE48"/>
    <mergeCell ref="X49:AD52"/>
    <mergeCell ref="AE49:AE52"/>
    <mergeCell ref="AF47:AI48"/>
    <mergeCell ref="AF42:AI42"/>
    <mergeCell ref="X44:AD44"/>
    <mergeCell ref="AJ45:AJ48"/>
    <mergeCell ref="AF51:AI52"/>
    <mergeCell ref="AL9:AN9"/>
    <mergeCell ref="X45:AD48"/>
    <mergeCell ref="AF44:AI44"/>
    <mergeCell ref="AF45:AI46"/>
    <mergeCell ref="W45:W48"/>
    <mergeCell ref="X43:AD43"/>
    <mergeCell ref="AF43:AI43"/>
    <mergeCell ref="AF41:AI41"/>
    <mergeCell ref="AF39:AI39"/>
    <mergeCell ref="X38:AD38"/>
    <mergeCell ref="C6:D6"/>
    <mergeCell ref="E6:F6"/>
    <mergeCell ref="G6:H6"/>
    <mergeCell ref="I6:J6"/>
    <mergeCell ref="K6:L6"/>
    <mergeCell ref="Q6:R6"/>
    <mergeCell ref="M6:N6"/>
    <mergeCell ref="O6:P6"/>
    <mergeCell ref="X41:AD41"/>
    <mergeCell ref="W1:AJ1"/>
    <mergeCell ref="W2:AJ2"/>
    <mergeCell ref="W3:AJ3"/>
    <mergeCell ref="X40:AD40"/>
    <mergeCell ref="AF38:AI38"/>
    <mergeCell ref="X39:AD39"/>
    <mergeCell ref="AF40:AI40"/>
    <mergeCell ref="W7:W16"/>
    <mergeCell ref="W37:AJ37"/>
    <mergeCell ref="W4:AJ4"/>
    <mergeCell ref="S6:T6"/>
  </mergeCells>
  <phoneticPr fontId="4" type="noConversion"/>
  <pageMargins left="0.7" right="0.7" top="0.5" bottom="0.5" header="0.3" footer="0.3"/>
  <pageSetup paperSize="9" scale="87" fitToHeight="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191"/>
  <sheetViews>
    <sheetView topLeftCell="A61" workbookViewId="0">
      <selection activeCell="B66" sqref="B66"/>
    </sheetView>
  </sheetViews>
  <sheetFormatPr defaultRowHeight="15"/>
  <cols>
    <col min="1" max="1" width="4.42578125" customWidth="1"/>
    <col min="2" max="2" width="14.140625" customWidth="1"/>
    <col min="3" max="18" width="3.7109375" customWidth="1"/>
    <col min="19" max="19" width="1.5703125" customWidth="1"/>
    <col min="20" max="20" width="1.85546875" customWidth="1"/>
    <col min="21" max="21" width="10.28515625" customWidth="1"/>
    <col min="22" max="22" width="11.5703125" customWidth="1"/>
    <col min="23" max="23" width="4" customWidth="1"/>
    <col min="24" max="24" width="6" customWidth="1"/>
    <col min="25" max="25" width="4" customWidth="1"/>
    <col min="26" max="27" width="4.42578125" customWidth="1"/>
    <col min="28" max="28" width="4.140625" customWidth="1"/>
    <col min="29" max="29" width="7.140625" customWidth="1"/>
    <col min="30" max="30" width="7.42578125" customWidth="1"/>
    <col min="35" max="35" width="2" customWidth="1"/>
    <col min="38" max="40" width="9.140625" customWidth="1"/>
  </cols>
  <sheetData>
    <row r="1" spans="1:42" ht="18.7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89" t="s">
        <v>185</v>
      </c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13"/>
    </row>
    <row r="2" spans="1:42" ht="16.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90" t="s">
        <v>4</v>
      </c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14"/>
    </row>
    <row r="3" spans="1:42" ht="16.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90" t="s">
        <v>5</v>
      </c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14"/>
    </row>
    <row r="4" spans="1:42" ht="18.7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88" t="s">
        <v>542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29"/>
      <c r="AJ4" s="29"/>
      <c r="AK4" s="29"/>
      <c r="AL4" s="29"/>
      <c r="AM4" s="29"/>
      <c r="AN4" s="29"/>
      <c r="AO4" s="29"/>
      <c r="AP4" s="29"/>
    </row>
    <row r="5" spans="1:4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H5" s="3"/>
      <c r="AI5" s="3"/>
    </row>
    <row r="6" spans="1:42" ht="12.95" customHeight="1">
      <c r="B6" s="31" t="s">
        <v>6</v>
      </c>
      <c r="C6" s="60" t="s">
        <v>243</v>
      </c>
      <c r="D6" s="60"/>
      <c r="E6" s="60" t="s">
        <v>244</v>
      </c>
      <c r="F6" s="60"/>
      <c r="G6" s="60" t="s">
        <v>245</v>
      </c>
      <c r="H6" s="60"/>
      <c r="I6" s="60" t="s">
        <v>246</v>
      </c>
      <c r="J6" s="60"/>
      <c r="K6" s="60" t="s">
        <v>247</v>
      </c>
      <c r="L6" s="60"/>
      <c r="M6" s="53" t="s">
        <v>248</v>
      </c>
      <c r="N6" s="54"/>
      <c r="O6" s="53" t="s">
        <v>249</v>
      </c>
      <c r="P6" s="54"/>
      <c r="Q6" s="53" t="s">
        <v>250</v>
      </c>
      <c r="R6" s="54"/>
      <c r="S6" s="4"/>
      <c r="U6" s="2" t="s">
        <v>187</v>
      </c>
      <c r="V6" s="2" t="s">
        <v>186</v>
      </c>
      <c r="W6" s="2" t="s">
        <v>243</v>
      </c>
      <c r="X6" s="2" t="s">
        <v>244</v>
      </c>
      <c r="Y6" s="2" t="s">
        <v>245</v>
      </c>
      <c r="Z6" s="2" t="s">
        <v>246</v>
      </c>
      <c r="AA6" s="2" t="s">
        <v>247</v>
      </c>
      <c r="AB6" s="2" t="s">
        <v>248</v>
      </c>
      <c r="AC6" s="2" t="s">
        <v>249</v>
      </c>
      <c r="AD6" s="2" t="s">
        <v>250</v>
      </c>
      <c r="AI6" s="17"/>
      <c r="AJ6" t="s">
        <v>28</v>
      </c>
      <c r="AK6" s="8" t="s">
        <v>29</v>
      </c>
      <c r="AL6" t="s">
        <v>33</v>
      </c>
    </row>
    <row r="7" spans="1:42" ht="12.95" customHeight="1">
      <c r="A7" t="s">
        <v>37</v>
      </c>
      <c r="B7" t="s">
        <v>261</v>
      </c>
      <c r="C7">
        <v>61</v>
      </c>
      <c r="D7">
        <v>4</v>
      </c>
      <c r="E7">
        <v>71</v>
      </c>
      <c r="F7">
        <v>3</v>
      </c>
      <c r="G7">
        <v>36</v>
      </c>
      <c r="H7">
        <v>0</v>
      </c>
      <c r="I7">
        <v>36</v>
      </c>
      <c r="J7">
        <v>0</v>
      </c>
      <c r="K7">
        <v>63</v>
      </c>
      <c r="L7">
        <v>4</v>
      </c>
      <c r="M7">
        <v>64</v>
      </c>
      <c r="N7">
        <v>4</v>
      </c>
      <c r="O7">
        <v>68</v>
      </c>
      <c r="P7">
        <v>2</v>
      </c>
      <c r="Q7">
        <v>71</v>
      </c>
      <c r="R7">
        <v>2</v>
      </c>
      <c r="S7" s="4"/>
      <c r="U7" s="49" t="s">
        <v>404</v>
      </c>
      <c r="V7" s="1" t="s">
        <v>7</v>
      </c>
      <c r="W7" s="1">
        <f>COUNTIF($C$7:$C$199,"&gt;=0")</f>
        <v>140</v>
      </c>
      <c r="X7" s="1">
        <f>COUNTIF($E$7:$E$199,"&gt;=0")</f>
        <v>140</v>
      </c>
      <c r="Y7" s="1">
        <f>COUNTIF($G$7:$G$199,"&gt;=0")</f>
        <v>140</v>
      </c>
      <c r="Z7" s="1">
        <f>COUNTIF($I$7:$I$199,"&gt;=0")</f>
        <v>140</v>
      </c>
      <c r="AA7" s="1">
        <f>COUNTIF($K$7:$K$199,"&gt;=0")</f>
        <v>140</v>
      </c>
      <c r="AB7" s="1">
        <f>COUNTIF($M$7:$M$199,"&gt;=0")</f>
        <v>140</v>
      </c>
      <c r="AC7" s="1">
        <f>COUNTIF($O$7:$O$199,"&gt;=0")</f>
        <v>140</v>
      </c>
      <c r="AD7" s="1">
        <f>COUNTIF($Q$7:$Q$199,"&gt;=0")</f>
        <v>140</v>
      </c>
      <c r="AI7" s="17"/>
      <c r="AJ7" t="s">
        <v>30</v>
      </c>
      <c r="AK7" t="s">
        <v>31</v>
      </c>
      <c r="AL7" t="s">
        <v>32</v>
      </c>
    </row>
    <row r="8" spans="1:42" ht="12.95" customHeight="1">
      <c r="A8" t="s">
        <v>38</v>
      </c>
      <c r="B8" t="s">
        <v>262</v>
      </c>
      <c r="C8">
        <v>34</v>
      </c>
      <c r="D8">
        <v>0</v>
      </c>
      <c r="E8">
        <v>27</v>
      </c>
      <c r="F8">
        <v>0</v>
      </c>
      <c r="G8">
        <v>28</v>
      </c>
      <c r="H8">
        <v>0</v>
      </c>
      <c r="I8">
        <v>23</v>
      </c>
      <c r="J8">
        <v>0</v>
      </c>
      <c r="K8">
        <v>37</v>
      </c>
      <c r="L8">
        <v>0</v>
      </c>
      <c r="M8">
        <v>53</v>
      </c>
      <c r="N8">
        <v>4</v>
      </c>
      <c r="O8">
        <v>65</v>
      </c>
      <c r="P8">
        <v>2</v>
      </c>
      <c r="Q8">
        <v>68</v>
      </c>
      <c r="R8">
        <v>2</v>
      </c>
      <c r="S8" s="4"/>
      <c r="U8" s="50"/>
      <c r="V8" s="1" t="s">
        <v>15</v>
      </c>
      <c r="W8" s="1">
        <f>COUNTIF($C$7:$C$199,"&lt;40")</f>
        <v>35</v>
      </c>
      <c r="X8" s="1">
        <f>COUNTIF($E$7:$E$199,"&lt;40")</f>
        <v>58</v>
      </c>
      <c r="Y8" s="1">
        <f>COUNTIF($G$7:$G$199,"&lt;40")</f>
        <v>88</v>
      </c>
      <c r="Z8" s="1">
        <f>COUNTIF($I$7:$I$199,"&lt;40")</f>
        <v>61</v>
      </c>
      <c r="AA8" s="1">
        <f>COUNTIF($K$7:$K$199,"&lt;40")</f>
        <v>44</v>
      </c>
      <c r="AB8" s="1">
        <f>COUNTIF($M$7:$M$199,"&lt;40")</f>
        <v>25</v>
      </c>
      <c r="AC8" s="1">
        <f>COUNTIF($O$7:$O$199,"&lt;30")</f>
        <v>14</v>
      </c>
      <c r="AD8" s="1">
        <f>COUNTIF($Q$7:$Q$199,"&lt;30")</f>
        <v>12</v>
      </c>
      <c r="AI8" s="5"/>
      <c r="AJ8" t="s">
        <v>34</v>
      </c>
      <c r="AK8" t="s">
        <v>35</v>
      </c>
      <c r="AL8" t="s">
        <v>36</v>
      </c>
    </row>
    <row r="9" spans="1:42" ht="12.95" customHeight="1">
      <c r="A9" t="s">
        <v>39</v>
      </c>
      <c r="B9" t="s">
        <v>263</v>
      </c>
      <c r="C9">
        <v>68</v>
      </c>
      <c r="D9">
        <v>4</v>
      </c>
      <c r="E9">
        <v>76</v>
      </c>
      <c r="F9">
        <v>3</v>
      </c>
      <c r="G9">
        <v>50</v>
      </c>
      <c r="H9">
        <v>3</v>
      </c>
      <c r="I9">
        <v>60</v>
      </c>
      <c r="J9">
        <v>3</v>
      </c>
      <c r="K9">
        <v>88</v>
      </c>
      <c r="L9">
        <v>4</v>
      </c>
      <c r="M9">
        <v>68</v>
      </c>
      <c r="N9">
        <v>4</v>
      </c>
      <c r="O9">
        <v>72</v>
      </c>
      <c r="P9">
        <v>2</v>
      </c>
      <c r="Q9">
        <v>73</v>
      </c>
      <c r="R9">
        <v>2</v>
      </c>
      <c r="S9" s="4"/>
      <c r="U9" s="50"/>
      <c r="V9" s="1" t="s">
        <v>14</v>
      </c>
      <c r="W9" s="1">
        <f>COUNTIF($C$7:$C$199,"&gt;=40")-COUNTIF($C$7:$C$199,"&gt;=50")</f>
        <v>44</v>
      </c>
      <c r="X9" s="1">
        <f>COUNTIF($E$7:$E$199,"&gt;=40")-COUNTIF($E$7:$E$199,"&gt;=50")</f>
        <v>22</v>
      </c>
      <c r="Y9" s="1">
        <f>COUNTIF($G$7:$G$199,"&gt;=40")-COUNTIF($G$7:$G$199,"&gt;=50")</f>
        <v>23</v>
      </c>
      <c r="Z9" s="1">
        <f>COUNTIF($I$7:$I$199,"&gt;=40")-COUNTIF($I$7:$I$199,"&gt;=50")</f>
        <v>38</v>
      </c>
      <c r="AA9" s="1">
        <f>COUNTIF($K$7:$K$199,"&gt;=40")-COUNTIF($K$7:$K$199,"&gt;=50")</f>
        <v>31</v>
      </c>
      <c r="AB9" s="1">
        <f>COUNTIF($M$7:$M$199,"&gt;=40")-COUNTIF($M$7:$M$199,"&gt;=50")</f>
        <v>21</v>
      </c>
      <c r="AC9" s="1">
        <f>8+COUNTIF($O$7:$O$199,"&gt;=30")-COUNTIF($O$7:$O$199,"&gt;=37.5")</f>
        <v>8</v>
      </c>
      <c r="AD9" s="1">
        <f>5+COUNTIF($Q$7:$Q$199,"&gt;=30")-COUNTIF($Q$7:$Q$199,"&gt;=37.5")</f>
        <v>5</v>
      </c>
      <c r="AI9" s="5"/>
      <c r="AJ9" s="85" t="s">
        <v>3</v>
      </c>
      <c r="AK9" s="86"/>
      <c r="AL9" s="87"/>
    </row>
    <row r="10" spans="1:42" ht="12.95" customHeight="1">
      <c r="A10" t="s">
        <v>40</v>
      </c>
      <c r="B10" t="s">
        <v>264</v>
      </c>
      <c r="C10">
        <v>45</v>
      </c>
      <c r="D10">
        <v>4</v>
      </c>
      <c r="E10">
        <v>51</v>
      </c>
      <c r="F10">
        <v>3</v>
      </c>
      <c r="G10">
        <v>16</v>
      </c>
      <c r="H10">
        <v>0</v>
      </c>
      <c r="I10">
        <v>35</v>
      </c>
      <c r="J10">
        <v>0</v>
      </c>
      <c r="K10">
        <v>63</v>
      </c>
      <c r="L10">
        <v>4</v>
      </c>
      <c r="M10">
        <v>39</v>
      </c>
      <c r="N10">
        <v>0</v>
      </c>
      <c r="O10">
        <v>65</v>
      </c>
      <c r="P10">
        <v>2</v>
      </c>
      <c r="Q10">
        <v>68</v>
      </c>
      <c r="R10">
        <v>2</v>
      </c>
      <c r="S10" s="4"/>
      <c r="U10" s="50"/>
      <c r="V10" s="1" t="s">
        <v>13</v>
      </c>
      <c r="W10" s="1">
        <f>COUNTIF($C$7:$C$199,"&gt;=50")-COUNTIF($C$7:$C$199,"&gt;=60")</f>
        <v>37</v>
      </c>
      <c r="X10" s="1">
        <f>COUNTIF($E$7:$E$199,"&gt;=50")-COUNTIF($E$7:$E$199,"&gt;=60")</f>
        <v>35</v>
      </c>
      <c r="Y10" s="1">
        <f>COUNTIF($G$7:$G$199,"&gt;=50")-COUNTIF($G$7:$G$199,"&gt;=60")</f>
        <v>21</v>
      </c>
      <c r="Z10" s="1">
        <f>COUNTIF($I$7:$I$199,"&gt;=50")-COUNTIF($I$7:$I$199,"&gt;=60")</f>
        <v>21</v>
      </c>
      <c r="AA10" s="1">
        <f>COUNTIF($K$7:$K$199,"&gt;=50")-COUNTIF($K$7:$K$199,"&gt;=60")</f>
        <v>29</v>
      </c>
      <c r="AB10" s="1">
        <f>COUNTIF($M$7:$M$199,"&gt;=50")-COUNTIF($M$7:$M$199,"&gt;=60")</f>
        <v>33</v>
      </c>
      <c r="AC10" s="1">
        <f>5+COUNTIF($O$7:$O$199,"&gt;=37.5")-COUNTIF($O$7:$O$199,"&gt;=45")</f>
        <v>9</v>
      </c>
      <c r="AD10" s="1">
        <f>8+COUNTIF($Q$7:$Q$199,"&gt;=37.5")-COUNTIF($Q$7:$Q$199,"&gt;=45")</f>
        <v>8</v>
      </c>
      <c r="AI10" s="5"/>
      <c r="AJ10" s="2" t="s">
        <v>2</v>
      </c>
      <c r="AK10" s="2" t="s">
        <v>0</v>
      </c>
      <c r="AL10" s="2" t="s">
        <v>1</v>
      </c>
    </row>
    <row r="11" spans="1:42" ht="12.95" customHeight="1">
      <c r="A11" t="s">
        <v>41</v>
      </c>
      <c r="B11" t="s">
        <v>265</v>
      </c>
      <c r="C11">
        <v>47</v>
      </c>
      <c r="D11">
        <v>4</v>
      </c>
      <c r="E11">
        <v>44</v>
      </c>
      <c r="F11">
        <v>3</v>
      </c>
      <c r="G11">
        <v>31</v>
      </c>
      <c r="H11">
        <v>0</v>
      </c>
      <c r="I11">
        <v>29</v>
      </c>
      <c r="J11">
        <v>0</v>
      </c>
      <c r="K11">
        <v>47</v>
      </c>
      <c r="L11">
        <v>4</v>
      </c>
      <c r="M11">
        <v>59</v>
      </c>
      <c r="N11">
        <v>4</v>
      </c>
      <c r="O11">
        <v>64</v>
      </c>
      <c r="P11">
        <v>2</v>
      </c>
      <c r="Q11">
        <v>68</v>
      </c>
      <c r="R11">
        <v>2</v>
      </c>
      <c r="S11" s="4"/>
      <c r="U11" s="50"/>
      <c r="V11" s="1" t="s">
        <v>12</v>
      </c>
      <c r="W11" s="1">
        <f>COUNTIF($C$7:$C$199,"&gt;=60")-COUNTIF($C$7:$C$199,"&gt;=70")</f>
        <v>19</v>
      </c>
      <c r="X11" s="1">
        <f>COUNTIF($E$7:$E$199,"&gt;=60")-COUNTIF($E$7:$E$199,"&gt;=70")</f>
        <v>17</v>
      </c>
      <c r="Y11" s="1">
        <f>COUNTIF($G$7:$G$199,"&gt;=60")-COUNTIF($G$7:$G$199,"&gt;=70")</f>
        <v>4</v>
      </c>
      <c r="Z11" s="1">
        <f>COUNTIF($I$7:$I$199,"&gt;=60")-COUNTIF($I$7:$I$199,"&gt;=70")</f>
        <v>16</v>
      </c>
      <c r="AA11" s="1">
        <f>COUNTIF($K$7:$K$199,"&gt;=60")-COUNTIF($K$7:$K$199,"&gt;=70")</f>
        <v>26</v>
      </c>
      <c r="AB11" s="1">
        <f>COUNTIF($M$7:$M$199,"&gt;=60")-COUNTIF($M$7:$M$199,"&gt;=70")</f>
        <v>32</v>
      </c>
      <c r="AC11" s="1">
        <f>COUNTIF($O$7:$O$199,"&gt;=45")-COUNTIF($O$7:$O$199,"&gt;=52.5")</f>
        <v>8</v>
      </c>
      <c r="AD11" s="1">
        <f>COUNTIF($Q$7:$Q$199,"&gt;=45")-COUNTIF($Q$7:$Q$199,"&gt;=52.5")</f>
        <v>1</v>
      </c>
      <c r="AI11" s="5"/>
      <c r="AJ11" s="9">
        <v>0.8</v>
      </c>
      <c r="AK11" s="1">
        <v>80</v>
      </c>
      <c r="AL11" s="1">
        <f>AJ11*75</f>
        <v>60</v>
      </c>
    </row>
    <row r="12" spans="1:42" ht="12.95" customHeight="1">
      <c r="A12" t="s">
        <v>42</v>
      </c>
      <c r="B12" t="s">
        <v>266</v>
      </c>
      <c r="C12">
        <v>48</v>
      </c>
      <c r="D12">
        <v>4</v>
      </c>
      <c r="E12">
        <v>45</v>
      </c>
      <c r="F12">
        <v>3</v>
      </c>
      <c r="G12">
        <v>33</v>
      </c>
      <c r="H12">
        <v>0</v>
      </c>
      <c r="I12">
        <v>27</v>
      </c>
      <c r="J12">
        <v>0</v>
      </c>
      <c r="K12">
        <v>46</v>
      </c>
      <c r="L12">
        <v>4</v>
      </c>
      <c r="M12">
        <v>59</v>
      </c>
      <c r="N12">
        <v>4</v>
      </c>
      <c r="O12">
        <v>60</v>
      </c>
      <c r="P12">
        <v>2</v>
      </c>
      <c r="Q12">
        <v>67</v>
      </c>
      <c r="R12">
        <v>2</v>
      </c>
      <c r="S12" s="4"/>
      <c r="U12" s="50"/>
      <c r="V12" s="1" t="s">
        <v>11</v>
      </c>
      <c r="W12" s="1">
        <f>COUNTIF($C$7:$C$199,"&gt;=70")-COUNTIF($C$7:$C$199,"&gt;=80")</f>
        <v>4</v>
      </c>
      <c r="X12" s="1">
        <f>COUNTIF($E$7:$E$199,"&gt;=70")-COUNTIF($E$7:$E$199,"&gt;=80")</f>
        <v>8</v>
      </c>
      <c r="Y12" s="1">
        <f>COUNTIF($G$7:$G$199,"&gt;=70")-COUNTIF($G$7:$G$199,"&gt;=80")</f>
        <v>4</v>
      </c>
      <c r="Z12" s="1">
        <f>COUNTIF($I$7:$I$199,"&gt;=70")-COUNTIF($I$7:$I$199,"&gt;=80")</f>
        <v>4</v>
      </c>
      <c r="AA12" s="1">
        <f>COUNTIF($K$7:$K$199,"&gt;=70")-COUNTIF($K$7:$K$199,"&gt;=80")</f>
        <v>8</v>
      </c>
      <c r="AB12" s="1">
        <f>COUNTIF($M$7:$M$199,"&gt;=70")-COUNTIF($M$7:$M$199,"&gt;=80")</f>
        <v>16</v>
      </c>
      <c r="AC12" s="1">
        <f>COUNTIF($O$7:$O$199,"&gt;=52.5")-COUNTIF($O$7:$O$199,"&gt;=60")</f>
        <v>49</v>
      </c>
      <c r="AD12" s="1">
        <f>COUNTIF($Q$7:$Q$199,"&gt;=52.5")-COUNTIF($Q$7:$Q$199,"&gt;=60")</f>
        <v>17</v>
      </c>
      <c r="AI12" s="5"/>
      <c r="AJ12" s="9">
        <v>0.7</v>
      </c>
      <c r="AK12" s="1">
        <v>70</v>
      </c>
      <c r="AL12" s="1">
        <f>AJ12*75</f>
        <v>52.5</v>
      </c>
    </row>
    <row r="13" spans="1:42" ht="12.95" customHeight="1">
      <c r="A13" t="s">
        <v>43</v>
      </c>
      <c r="B13" t="s">
        <v>267</v>
      </c>
      <c r="C13">
        <v>45</v>
      </c>
      <c r="D13">
        <v>4</v>
      </c>
      <c r="E13">
        <v>49</v>
      </c>
      <c r="F13">
        <v>3</v>
      </c>
      <c r="G13">
        <v>23</v>
      </c>
      <c r="H13">
        <v>0</v>
      </c>
      <c r="I13">
        <v>33</v>
      </c>
      <c r="J13">
        <v>0</v>
      </c>
      <c r="K13">
        <v>61</v>
      </c>
      <c r="L13">
        <v>4</v>
      </c>
      <c r="M13">
        <v>54</v>
      </c>
      <c r="N13">
        <v>4</v>
      </c>
      <c r="O13">
        <v>70</v>
      </c>
      <c r="P13">
        <v>2</v>
      </c>
      <c r="Q13">
        <v>68</v>
      </c>
      <c r="R13">
        <v>2</v>
      </c>
      <c r="S13" s="4"/>
      <c r="U13" s="50"/>
      <c r="V13" s="1" t="s">
        <v>10</v>
      </c>
      <c r="W13" s="1">
        <f>COUNTIF($C$7:$C$199,"&gt;=80")</f>
        <v>1</v>
      </c>
      <c r="X13" s="1">
        <f>COUNTIF($E$7:$E$199,"&gt;=80")</f>
        <v>0</v>
      </c>
      <c r="Y13" s="1">
        <f>COUNTIF($G$7:$G$199,"&gt;=80")</f>
        <v>0</v>
      </c>
      <c r="Z13" s="1">
        <f>COUNTIF($I$7:$I$199,"&gt;=80")</f>
        <v>0</v>
      </c>
      <c r="AA13" s="1">
        <f>COUNTIF($K$7:$K$199,"&gt;=80")</f>
        <v>2</v>
      </c>
      <c r="AB13" s="1">
        <f>COUNTIF($M$7:$M$199,"&gt;=80")</f>
        <v>13</v>
      </c>
      <c r="AC13" s="1">
        <f>COUNTIF($O$7:$O$199,"&gt;=60")</f>
        <v>65</v>
      </c>
      <c r="AD13" s="1">
        <f>COUNTIF($Q$7:$Q$199,"&gt;=60")</f>
        <v>110</v>
      </c>
      <c r="AJ13" s="9">
        <v>0.6</v>
      </c>
      <c r="AK13" s="1">
        <v>60</v>
      </c>
      <c r="AL13" s="1">
        <f>AJ13*75</f>
        <v>45</v>
      </c>
    </row>
    <row r="14" spans="1:42" ht="12.95" customHeight="1">
      <c r="A14" t="s">
        <v>44</v>
      </c>
      <c r="B14" t="s">
        <v>268</v>
      </c>
      <c r="C14">
        <v>32</v>
      </c>
      <c r="D14">
        <v>0</v>
      </c>
      <c r="E14">
        <v>50</v>
      </c>
      <c r="F14">
        <v>3</v>
      </c>
      <c r="G14">
        <v>29</v>
      </c>
      <c r="H14">
        <v>0</v>
      </c>
      <c r="I14">
        <v>35</v>
      </c>
      <c r="J14">
        <v>0</v>
      </c>
      <c r="K14">
        <v>50</v>
      </c>
      <c r="L14">
        <v>4</v>
      </c>
      <c r="M14">
        <v>57</v>
      </c>
      <c r="N14">
        <v>4</v>
      </c>
      <c r="O14">
        <v>71</v>
      </c>
      <c r="P14">
        <v>2</v>
      </c>
      <c r="Q14">
        <v>73</v>
      </c>
      <c r="R14">
        <v>2</v>
      </c>
      <c r="S14" s="4"/>
      <c r="U14" s="50"/>
      <c r="V14" s="1" t="s">
        <v>8</v>
      </c>
      <c r="W14" s="1">
        <f>COUNTIF($D$7:$D$199,"&gt;0")</f>
        <v>105</v>
      </c>
      <c r="X14" s="1">
        <f>COUNTIF($F$7:$F$199,"&gt;0")</f>
        <v>81</v>
      </c>
      <c r="Y14" s="1">
        <f>COUNTIF($H$7:$H$199,"&gt;0")</f>
        <v>51</v>
      </c>
      <c r="Z14" s="1">
        <f>COUNTIF($J$7:$J$199,"&gt;0")</f>
        <v>78</v>
      </c>
      <c r="AA14" s="1">
        <f>COUNTIF($L$7:$L$199,"&gt;0")</f>
        <v>94</v>
      </c>
      <c r="AB14" s="1">
        <f>COUNTIF($N$7:$N$199,"&gt;0")</f>
        <v>115</v>
      </c>
      <c r="AC14" s="1">
        <f>COUNTIF($P$7:$P$199,"&gt;0")</f>
        <v>126</v>
      </c>
      <c r="AD14" s="1">
        <f>COUNTIF($R$7:$R$199,"&gt;0")</f>
        <v>128</v>
      </c>
      <c r="AJ14" s="9">
        <v>0.5</v>
      </c>
      <c r="AK14" s="1">
        <v>50</v>
      </c>
      <c r="AL14" s="1">
        <f>AJ14*75</f>
        <v>37.5</v>
      </c>
    </row>
    <row r="15" spans="1:42" ht="12.95" customHeight="1">
      <c r="A15" t="s">
        <v>45</v>
      </c>
      <c r="B15" t="s">
        <v>269</v>
      </c>
      <c r="C15">
        <v>25</v>
      </c>
      <c r="D15">
        <v>0</v>
      </c>
      <c r="E15">
        <v>35</v>
      </c>
      <c r="F15">
        <v>0</v>
      </c>
      <c r="G15">
        <v>16</v>
      </c>
      <c r="H15">
        <v>0</v>
      </c>
      <c r="I15">
        <v>30</v>
      </c>
      <c r="J15">
        <v>0</v>
      </c>
      <c r="K15">
        <v>36</v>
      </c>
      <c r="L15">
        <v>0</v>
      </c>
      <c r="M15">
        <v>45</v>
      </c>
      <c r="N15">
        <v>4</v>
      </c>
      <c r="O15">
        <v>51</v>
      </c>
      <c r="P15">
        <v>2</v>
      </c>
      <c r="Q15">
        <v>67</v>
      </c>
      <c r="R15">
        <v>2</v>
      </c>
      <c r="S15" s="4"/>
      <c r="U15" s="50"/>
      <c r="V15" s="1" t="s">
        <v>9</v>
      </c>
      <c r="W15" s="1">
        <f>COUNTIF($D$7:$D$199,"=0")</f>
        <v>35</v>
      </c>
      <c r="X15" s="1">
        <f>COUNTIF($F$7:$F$199,"=0")</f>
        <v>59</v>
      </c>
      <c r="Y15" s="1">
        <f>COUNTIF($H$7:$H$199,"=0")</f>
        <v>89</v>
      </c>
      <c r="Z15" s="1">
        <f>COUNTIF($J$7:$J$199,"=0")</f>
        <v>62</v>
      </c>
      <c r="AA15" s="1">
        <f>COUNTIF($L$7:$L$199,"=0")</f>
        <v>46</v>
      </c>
      <c r="AB15" s="1">
        <f>COUNTIF($N$7:$N$199,"=0")</f>
        <v>25</v>
      </c>
      <c r="AC15" s="1">
        <f>COUNTIF($P$7:$P$199,"=0")</f>
        <v>14</v>
      </c>
      <c r="AD15" s="1">
        <f>COUNTIF($R$7:$R$199,"=0")</f>
        <v>12</v>
      </c>
      <c r="AJ15" s="9">
        <v>0.4</v>
      </c>
      <c r="AK15" s="1">
        <v>40</v>
      </c>
      <c r="AL15" s="1">
        <f>AJ15*75</f>
        <v>30</v>
      </c>
    </row>
    <row r="16" spans="1:42" ht="12.95" customHeight="1">
      <c r="A16" t="s">
        <v>46</v>
      </c>
      <c r="B16" t="s">
        <v>270</v>
      </c>
      <c r="C16">
        <v>43</v>
      </c>
      <c r="D16">
        <v>4</v>
      </c>
      <c r="E16">
        <v>28</v>
      </c>
      <c r="F16">
        <v>0</v>
      </c>
      <c r="G16">
        <v>24</v>
      </c>
      <c r="H16">
        <v>0</v>
      </c>
      <c r="I16">
        <v>47</v>
      </c>
      <c r="J16">
        <v>3</v>
      </c>
      <c r="K16">
        <v>46</v>
      </c>
      <c r="L16">
        <v>4</v>
      </c>
      <c r="M16">
        <v>60</v>
      </c>
      <c r="N16">
        <v>4</v>
      </c>
      <c r="O16">
        <v>58</v>
      </c>
      <c r="P16">
        <v>2</v>
      </c>
      <c r="Q16">
        <v>67</v>
      </c>
      <c r="R16">
        <v>2</v>
      </c>
      <c r="S16" s="4"/>
      <c r="U16" s="51"/>
      <c r="V16" s="6" t="s">
        <v>27</v>
      </c>
      <c r="W16" s="7">
        <f>$W$14/$W$7</f>
        <v>0.75</v>
      </c>
      <c r="X16" s="7">
        <f>$X$14/$X$7</f>
        <v>0.57857142857142863</v>
      </c>
      <c r="Y16" s="7">
        <f>$Y$14/$Y$7</f>
        <v>0.36428571428571427</v>
      </c>
      <c r="Z16" s="7">
        <f>$Z$14/$Z$7</f>
        <v>0.55714285714285716</v>
      </c>
      <c r="AA16" s="7">
        <f>$AA$14/$AA$7</f>
        <v>0.67142857142857137</v>
      </c>
      <c r="AB16" s="7">
        <f>$AB$14/$AB$7</f>
        <v>0.8214285714285714</v>
      </c>
      <c r="AC16" s="7">
        <f>$AC$14/$AC$7</f>
        <v>0.9</v>
      </c>
      <c r="AD16" s="7">
        <f>$AD$14/$AD$7</f>
        <v>0.91428571428571426</v>
      </c>
    </row>
    <row r="17" spans="1:19" ht="9" customHeight="1">
      <c r="A17" t="s">
        <v>47</v>
      </c>
      <c r="B17" t="s">
        <v>271</v>
      </c>
      <c r="C17">
        <v>48</v>
      </c>
      <c r="D17">
        <v>4</v>
      </c>
      <c r="E17">
        <v>53</v>
      </c>
      <c r="F17">
        <v>3</v>
      </c>
      <c r="G17">
        <v>24</v>
      </c>
      <c r="H17">
        <v>0</v>
      </c>
      <c r="I17">
        <v>47</v>
      </c>
      <c r="J17">
        <v>3</v>
      </c>
      <c r="K17">
        <v>50</v>
      </c>
      <c r="L17">
        <v>4</v>
      </c>
      <c r="M17">
        <v>61</v>
      </c>
      <c r="N17">
        <v>4</v>
      </c>
      <c r="O17">
        <v>61</v>
      </c>
      <c r="P17">
        <v>2</v>
      </c>
      <c r="Q17">
        <v>68</v>
      </c>
      <c r="R17">
        <v>2</v>
      </c>
      <c r="S17" s="4"/>
    </row>
    <row r="18" spans="1:19" ht="9" customHeight="1">
      <c r="A18" t="s">
        <v>48</v>
      </c>
      <c r="B18" t="s">
        <v>272</v>
      </c>
      <c r="C18">
        <v>56</v>
      </c>
      <c r="D18">
        <v>4</v>
      </c>
      <c r="E18">
        <v>53</v>
      </c>
      <c r="F18">
        <v>3</v>
      </c>
      <c r="G18">
        <v>27</v>
      </c>
      <c r="H18">
        <v>0</v>
      </c>
      <c r="I18">
        <v>64</v>
      </c>
      <c r="J18">
        <v>3</v>
      </c>
      <c r="K18">
        <v>61</v>
      </c>
      <c r="L18">
        <v>4</v>
      </c>
      <c r="M18">
        <v>61</v>
      </c>
      <c r="N18">
        <v>4</v>
      </c>
      <c r="O18">
        <v>69</v>
      </c>
      <c r="P18">
        <v>2</v>
      </c>
      <c r="Q18">
        <v>70</v>
      </c>
      <c r="R18">
        <v>2</v>
      </c>
      <c r="S18" s="4"/>
    </row>
    <row r="19" spans="1:19" ht="9.75" customHeight="1">
      <c r="A19" t="s">
        <v>49</v>
      </c>
      <c r="B19" t="s">
        <v>273</v>
      </c>
      <c r="C19">
        <v>50</v>
      </c>
      <c r="D19">
        <v>4</v>
      </c>
      <c r="E19">
        <v>57</v>
      </c>
      <c r="F19">
        <v>3</v>
      </c>
      <c r="G19">
        <v>26</v>
      </c>
      <c r="H19">
        <v>0</v>
      </c>
      <c r="I19">
        <v>49</v>
      </c>
      <c r="J19">
        <v>3</v>
      </c>
      <c r="K19">
        <v>34</v>
      </c>
      <c r="L19">
        <v>0</v>
      </c>
      <c r="M19">
        <v>75</v>
      </c>
      <c r="N19">
        <v>4</v>
      </c>
      <c r="O19">
        <v>69</v>
      </c>
      <c r="P19">
        <v>2</v>
      </c>
      <c r="Q19">
        <v>72</v>
      </c>
      <c r="R19">
        <v>2</v>
      </c>
      <c r="S19" s="4"/>
    </row>
    <row r="20" spans="1:19">
      <c r="A20" t="s">
        <v>50</v>
      </c>
      <c r="B20" t="s">
        <v>274</v>
      </c>
      <c r="C20">
        <v>71</v>
      </c>
      <c r="D20">
        <v>4</v>
      </c>
      <c r="E20">
        <v>71</v>
      </c>
      <c r="F20">
        <v>3</v>
      </c>
      <c r="G20">
        <v>48</v>
      </c>
      <c r="H20">
        <v>3</v>
      </c>
      <c r="I20">
        <v>68</v>
      </c>
      <c r="J20">
        <v>3</v>
      </c>
      <c r="K20">
        <v>52</v>
      </c>
      <c r="L20">
        <v>4</v>
      </c>
      <c r="M20">
        <v>93</v>
      </c>
      <c r="N20">
        <v>4</v>
      </c>
      <c r="O20">
        <v>72</v>
      </c>
      <c r="P20">
        <v>2</v>
      </c>
      <c r="Q20">
        <v>69</v>
      </c>
      <c r="R20">
        <v>2</v>
      </c>
      <c r="S20" s="4"/>
    </row>
    <row r="21" spans="1:19">
      <c r="A21" t="s">
        <v>51</v>
      </c>
      <c r="B21" t="s">
        <v>275</v>
      </c>
      <c r="C21">
        <v>60</v>
      </c>
      <c r="D21">
        <v>4</v>
      </c>
      <c r="E21">
        <v>55</v>
      </c>
      <c r="F21">
        <v>3</v>
      </c>
      <c r="G21">
        <v>39</v>
      </c>
      <c r="H21">
        <v>0</v>
      </c>
      <c r="I21">
        <v>52</v>
      </c>
      <c r="J21">
        <v>3</v>
      </c>
      <c r="K21">
        <v>48</v>
      </c>
      <c r="L21">
        <v>4</v>
      </c>
      <c r="M21">
        <v>78</v>
      </c>
      <c r="N21">
        <v>4</v>
      </c>
      <c r="O21">
        <v>61</v>
      </c>
      <c r="P21">
        <v>2</v>
      </c>
      <c r="Q21">
        <v>72</v>
      </c>
      <c r="R21">
        <v>2</v>
      </c>
      <c r="S21" s="4"/>
    </row>
    <row r="22" spans="1:19">
      <c r="A22" t="s">
        <v>52</v>
      </c>
      <c r="B22" t="s">
        <v>276</v>
      </c>
      <c r="C22">
        <v>63</v>
      </c>
      <c r="D22">
        <v>4</v>
      </c>
      <c r="E22">
        <v>64</v>
      </c>
      <c r="F22">
        <v>3</v>
      </c>
      <c r="G22">
        <v>51</v>
      </c>
      <c r="H22">
        <v>3</v>
      </c>
      <c r="I22">
        <v>53</v>
      </c>
      <c r="J22">
        <v>3</v>
      </c>
      <c r="K22">
        <v>55</v>
      </c>
      <c r="L22">
        <v>4</v>
      </c>
      <c r="M22">
        <v>93</v>
      </c>
      <c r="N22">
        <v>4</v>
      </c>
      <c r="O22">
        <v>66</v>
      </c>
      <c r="P22">
        <v>2</v>
      </c>
      <c r="Q22">
        <v>74</v>
      </c>
      <c r="R22">
        <v>2</v>
      </c>
      <c r="S22" s="4"/>
    </row>
    <row r="23" spans="1:19">
      <c r="A23" t="s">
        <v>53</v>
      </c>
      <c r="B23" t="s">
        <v>277</v>
      </c>
      <c r="C23">
        <v>64</v>
      </c>
      <c r="D23">
        <v>4</v>
      </c>
      <c r="E23">
        <v>56</v>
      </c>
      <c r="F23">
        <v>3</v>
      </c>
      <c r="G23">
        <v>24</v>
      </c>
      <c r="H23">
        <v>0</v>
      </c>
      <c r="I23">
        <v>42</v>
      </c>
      <c r="J23">
        <v>3</v>
      </c>
      <c r="K23">
        <v>46</v>
      </c>
      <c r="L23">
        <v>4</v>
      </c>
      <c r="M23">
        <v>47</v>
      </c>
      <c r="N23">
        <v>4</v>
      </c>
      <c r="O23">
        <v>55</v>
      </c>
      <c r="P23">
        <v>2</v>
      </c>
      <c r="Q23">
        <v>66</v>
      </c>
      <c r="R23">
        <v>2</v>
      </c>
      <c r="S23" s="4"/>
    </row>
    <row r="24" spans="1:19">
      <c r="A24" t="s">
        <v>54</v>
      </c>
      <c r="B24" t="s">
        <v>278</v>
      </c>
      <c r="C24">
        <v>72</v>
      </c>
      <c r="D24">
        <v>4</v>
      </c>
      <c r="E24">
        <v>74</v>
      </c>
      <c r="F24">
        <v>3</v>
      </c>
      <c r="G24">
        <v>45</v>
      </c>
      <c r="H24">
        <v>3</v>
      </c>
      <c r="I24">
        <v>69</v>
      </c>
      <c r="J24">
        <v>3</v>
      </c>
      <c r="K24">
        <v>56</v>
      </c>
      <c r="L24">
        <v>4</v>
      </c>
      <c r="M24">
        <v>62</v>
      </c>
      <c r="N24">
        <v>4</v>
      </c>
      <c r="O24">
        <v>71</v>
      </c>
      <c r="P24">
        <v>2</v>
      </c>
      <c r="Q24">
        <v>72</v>
      </c>
      <c r="R24">
        <v>2</v>
      </c>
      <c r="S24" s="4"/>
    </row>
    <row r="25" spans="1:19">
      <c r="A25" t="s">
        <v>55</v>
      </c>
      <c r="B25" t="s">
        <v>279</v>
      </c>
      <c r="C25">
        <v>65</v>
      </c>
      <c r="D25">
        <v>4</v>
      </c>
      <c r="E25">
        <v>70</v>
      </c>
      <c r="F25">
        <v>3</v>
      </c>
      <c r="G25">
        <v>55</v>
      </c>
      <c r="H25">
        <v>3</v>
      </c>
      <c r="I25">
        <v>50</v>
      </c>
      <c r="J25">
        <v>3</v>
      </c>
      <c r="K25">
        <v>68</v>
      </c>
      <c r="L25">
        <v>4</v>
      </c>
      <c r="M25">
        <v>65</v>
      </c>
      <c r="N25">
        <v>4</v>
      </c>
      <c r="O25">
        <v>65</v>
      </c>
      <c r="P25">
        <v>2</v>
      </c>
      <c r="Q25">
        <v>73</v>
      </c>
      <c r="R25">
        <v>2</v>
      </c>
      <c r="S25" s="4"/>
    </row>
    <row r="26" spans="1:19">
      <c r="A26" t="s">
        <v>56</v>
      </c>
      <c r="B26" t="s">
        <v>280</v>
      </c>
      <c r="C26">
        <v>42</v>
      </c>
      <c r="D26">
        <v>4</v>
      </c>
      <c r="E26">
        <v>55</v>
      </c>
      <c r="F26">
        <v>3</v>
      </c>
      <c r="G26">
        <v>24</v>
      </c>
      <c r="H26">
        <v>0</v>
      </c>
      <c r="I26">
        <v>41</v>
      </c>
      <c r="J26">
        <v>3</v>
      </c>
      <c r="K26">
        <v>46</v>
      </c>
      <c r="L26">
        <v>4</v>
      </c>
      <c r="M26">
        <v>47</v>
      </c>
      <c r="N26">
        <v>4</v>
      </c>
      <c r="O26">
        <v>58</v>
      </c>
      <c r="P26">
        <v>2</v>
      </c>
      <c r="Q26">
        <v>63</v>
      </c>
      <c r="R26">
        <v>2</v>
      </c>
      <c r="S26" s="4"/>
    </row>
    <row r="27" spans="1:19">
      <c r="A27" t="s">
        <v>57</v>
      </c>
      <c r="B27" t="s">
        <v>281</v>
      </c>
      <c r="C27">
        <v>24</v>
      </c>
      <c r="D27">
        <v>0</v>
      </c>
      <c r="E27">
        <v>57</v>
      </c>
      <c r="F27">
        <v>3</v>
      </c>
      <c r="G27">
        <v>24</v>
      </c>
      <c r="H27">
        <v>0</v>
      </c>
      <c r="I27">
        <v>30</v>
      </c>
      <c r="J27">
        <v>0</v>
      </c>
      <c r="K27">
        <v>47</v>
      </c>
      <c r="L27">
        <v>4</v>
      </c>
      <c r="M27">
        <v>49</v>
      </c>
      <c r="N27">
        <v>4</v>
      </c>
      <c r="O27">
        <v>51</v>
      </c>
      <c r="P27">
        <v>2</v>
      </c>
      <c r="Q27">
        <v>63</v>
      </c>
      <c r="R27">
        <v>2</v>
      </c>
      <c r="S27" s="4"/>
    </row>
    <row r="28" spans="1:19">
      <c r="A28" t="s">
        <v>58</v>
      </c>
      <c r="B28" t="s">
        <v>282</v>
      </c>
      <c r="C28">
        <v>47</v>
      </c>
      <c r="D28">
        <v>4</v>
      </c>
      <c r="E28">
        <v>53</v>
      </c>
      <c r="F28">
        <v>3</v>
      </c>
      <c r="G28">
        <v>49</v>
      </c>
      <c r="H28">
        <v>3</v>
      </c>
      <c r="I28">
        <v>49</v>
      </c>
      <c r="J28">
        <v>3</v>
      </c>
      <c r="K28">
        <v>36</v>
      </c>
      <c r="L28">
        <v>0</v>
      </c>
      <c r="M28">
        <v>56</v>
      </c>
      <c r="N28">
        <v>4</v>
      </c>
      <c r="O28">
        <v>57</v>
      </c>
      <c r="P28">
        <v>2</v>
      </c>
      <c r="Q28">
        <v>68</v>
      </c>
      <c r="R28">
        <v>2</v>
      </c>
      <c r="S28" s="4"/>
    </row>
    <row r="29" spans="1:19">
      <c r="A29" t="s">
        <v>59</v>
      </c>
      <c r="B29" t="s">
        <v>283</v>
      </c>
      <c r="C29">
        <v>55</v>
      </c>
      <c r="D29">
        <v>4</v>
      </c>
      <c r="E29">
        <v>67</v>
      </c>
      <c r="F29">
        <v>3</v>
      </c>
      <c r="G29">
        <v>50</v>
      </c>
      <c r="H29">
        <v>3</v>
      </c>
      <c r="I29">
        <v>49</v>
      </c>
      <c r="J29">
        <v>3</v>
      </c>
      <c r="K29">
        <v>34</v>
      </c>
      <c r="L29">
        <v>0</v>
      </c>
      <c r="M29">
        <v>57</v>
      </c>
      <c r="N29">
        <v>4</v>
      </c>
      <c r="O29">
        <v>64</v>
      </c>
      <c r="P29">
        <v>2</v>
      </c>
      <c r="Q29">
        <v>71</v>
      </c>
      <c r="R29">
        <v>2</v>
      </c>
      <c r="S29" s="4"/>
    </row>
    <row r="30" spans="1:19">
      <c r="A30" t="s">
        <v>60</v>
      </c>
      <c r="B30" t="s">
        <v>284</v>
      </c>
      <c r="C30">
        <v>58</v>
      </c>
      <c r="D30">
        <v>4</v>
      </c>
      <c r="E30">
        <v>61</v>
      </c>
      <c r="F30">
        <v>3</v>
      </c>
      <c r="G30">
        <v>54</v>
      </c>
      <c r="H30">
        <v>3</v>
      </c>
      <c r="I30">
        <v>64</v>
      </c>
      <c r="J30">
        <v>3</v>
      </c>
      <c r="K30">
        <v>48</v>
      </c>
      <c r="L30">
        <v>4</v>
      </c>
      <c r="M30">
        <v>65</v>
      </c>
      <c r="N30">
        <v>4</v>
      </c>
      <c r="O30">
        <v>62</v>
      </c>
      <c r="P30">
        <v>2</v>
      </c>
      <c r="Q30">
        <v>69</v>
      </c>
      <c r="R30">
        <v>2</v>
      </c>
      <c r="S30" s="4"/>
    </row>
    <row r="31" spans="1:19">
      <c r="A31" t="s">
        <v>61</v>
      </c>
      <c r="B31" t="s">
        <v>285</v>
      </c>
      <c r="C31">
        <v>54</v>
      </c>
      <c r="D31">
        <v>4</v>
      </c>
      <c r="E31">
        <v>46</v>
      </c>
      <c r="F31">
        <v>3</v>
      </c>
      <c r="G31">
        <v>25</v>
      </c>
      <c r="H31">
        <v>0</v>
      </c>
      <c r="I31">
        <v>32</v>
      </c>
      <c r="J31">
        <v>0</v>
      </c>
      <c r="K31">
        <v>57</v>
      </c>
      <c r="L31">
        <v>4</v>
      </c>
      <c r="M31">
        <v>47</v>
      </c>
      <c r="N31">
        <v>4</v>
      </c>
      <c r="O31">
        <v>57</v>
      </c>
      <c r="P31">
        <v>2</v>
      </c>
      <c r="Q31">
        <v>65</v>
      </c>
      <c r="R31">
        <v>2</v>
      </c>
      <c r="S31" s="4"/>
    </row>
    <row r="32" spans="1:19">
      <c r="A32" t="s">
        <v>62</v>
      </c>
      <c r="B32" t="s">
        <v>286</v>
      </c>
      <c r="C32">
        <v>69</v>
      </c>
      <c r="D32">
        <v>4</v>
      </c>
      <c r="E32">
        <v>65</v>
      </c>
      <c r="F32">
        <v>3</v>
      </c>
      <c r="G32">
        <v>37</v>
      </c>
      <c r="H32">
        <v>0</v>
      </c>
      <c r="I32">
        <v>67</v>
      </c>
      <c r="J32">
        <v>3</v>
      </c>
      <c r="K32">
        <v>67</v>
      </c>
      <c r="L32">
        <v>4</v>
      </c>
      <c r="M32">
        <v>61</v>
      </c>
      <c r="N32">
        <v>4</v>
      </c>
      <c r="O32">
        <v>72</v>
      </c>
      <c r="P32">
        <v>2</v>
      </c>
      <c r="Q32">
        <v>72</v>
      </c>
      <c r="R32">
        <v>2</v>
      </c>
      <c r="S32" s="4"/>
    </row>
    <row r="33" spans="1:35" ht="12" customHeight="1">
      <c r="A33" t="s">
        <v>63</v>
      </c>
      <c r="B33" t="s">
        <v>287</v>
      </c>
      <c r="C33">
        <v>58</v>
      </c>
      <c r="D33">
        <v>4</v>
      </c>
      <c r="E33">
        <v>61</v>
      </c>
      <c r="F33">
        <v>3</v>
      </c>
      <c r="G33">
        <v>49</v>
      </c>
      <c r="H33">
        <v>3</v>
      </c>
      <c r="I33">
        <v>63</v>
      </c>
      <c r="J33">
        <v>3</v>
      </c>
      <c r="K33">
        <v>71</v>
      </c>
      <c r="L33">
        <v>4</v>
      </c>
      <c r="M33">
        <v>61</v>
      </c>
      <c r="N33">
        <v>4</v>
      </c>
      <c r="O33">
        <v>69</v>
      </c>
      <c r="P33">
        <v>2</v>
      </c>
      <c r="Q33">
        <v>71</v>
      </c>
      <c r="R33">
        <v>2</v>
      </c>
      <c r="S33" s="4"/>
      <c r="U33" s="57" t="s">
        <v>24</v>
      </c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</row>
    <row r="34" spans="1:35" ht="12" customHeight="1">
      <c r="A34" t="s">
        <v>64</v>
      </c>
      <c r="B34" t="s">
        <v>288</v>
      </c>
      <c r="C34">
        <v>48</v>
      </c>
      <c r="D34">
        <v>4</v>
      </c>
      <c r="E34">
        <v>32</v>
      </c>
      <c r="F34">
        <v>0</v>
      </c>
      <c r="G34">
        <v>35</v>
      </c>
      <c r="H34">
        <v>0</v>
      </c>
      <c r="I34">
        <v>58</v>
      </c>
      <c r="J34">
        <v>3</v>
      </c>
      <c r="K34">
        <v>61</v>
      </c>
      <c r="L34">
        <v>4</v>
      </c>
      <c r="M34">
        <v>51</v>
      </c>
      <c r="N34">
        <v>4</v>
      </c>
      <c r="O34">
        <v>62</v>
      </c>
      <c r="P34">
        <v>2</v>
      </c>
      <c r="Q34">
        <v>67</v>
      </c>
      <c r="R34">
        <v>2</v>
      </c>
      <c r="S34" s="4"/>
      <c r="U34" s="11" t="s">
        <v>16</v>
      </c>
      <c r="V34" s="56" t="s">
        <v>17</v>
      </c>
      <c r="W34" s="56"/>
      <c r="X34" s="56"/>
      <c r="Y34" s="56"/>
      <c r="Z34" s="56"/>
      <c r="AA34" s="56"/>
      <c r="AB34" s="56"/>
      <c r="AC34" s="11" t="s">
        <v>18</v>
      </c>
      <c r="AD34" s="56" t="s">
        <v>19</v>
      </c>
      <c r="AE34" s="56"/>
      <c r="AF34" s="56"/>
      <c r="AG34" s="56"/>
      <c r="AH34" s="11" t="s">
        <v>27</v>
      </c>
      <c r="AI34" s="18"/>
    </row>
    <row r="35" spans="1:35" ht="12" customHeight="1">
      <c r="A35" t="s">
        <v>65</v>
      </c>
      <c r="B35" t="s">
        <v>289</v>
      </c>
      <c r="C35">
        <v>42</v>
      </c>
      <c r="D35">
        <v>4</v>
      </c>
      <c r="E35">
        <v>45</v>
      </c>
      <c r="F35">
        <v>3</v>
      </c>
      <c r="G35">
        <v>22</v>
      </c>
      <c r="H35">
        <v>0</v>
      </c>
      <c r="I35">
        <v>42</v>
      </c>
      <c r="J35">
        <v>3</v>
      </c>
      <c r="K35">
        <v>60</v>
      </c>
      <c r="L35">
        <v>4</v>
      </c>
      <c r="M35">
        <v>26</v>
      </c>
      <c r="N35">
        <v>0</v>
      </c>
      <c r="O35">
        <v>59</v>
      </c>
      <c r="P35">
        <v>2</v>
      </c>
      <c r="Q35">
        <v>70</v>
      </c>
      <c r="R35">
        <v>2</v>
      </c>
      <c r="S35" s="4"/>
      <c r="U35" s="12">
        <v>55025</v>
      </c>
      <c r="V35" s="55" t="s">
        <v>251</v>
      </c>
      <c r="W35" s="55"/>
      <c r="X35" s="55"/>
      <c r="Y35" s="55"/>
      <c r="Z35" s="55"/>
      <c r="AA35" s="55"/>
      <c r="AB35" s="55"/>
      <c r="AC35" s="15" t="s">
        <v>21</v>
      </c>
      <c r="AD35" s="55" t="s">
        <v>415</v>
      </c>
      <c r="AE35" s="55"/>
      <c r="AF35" s="55"/>
      <c r="AG35" s="55"/>
      <c r="AH35" s="16">
        <v>0.84</v>
      </c>
      <c r="AI35" s="19"/>
    </row>
    <row r="36" spans="1:35" ht="12" customHeight="1">
      <c r="A36" t="s">
        <v>66</v>
      </c>
      <c r="B36" t="s">
        <v>290</v>
      </c>
      <c r="C36">
        <v>24</v>
      </c>
      <c r="D36">
        <v>0</v>
      </c>
      <c r="E36">
        <v>32</v>
      </c>
      <c r="F36">
        <v>0</v>
      </c>
      <c r="G36">
        <v>22</v>
      </c>
      <c r="H36">
        <v>0</v>
      </c>
      <c r="I36">
        <v>26</v>
      </c>
      <c r="J36">
        <v>0</v>
      </c>
      <c r="K36">
        <v>46</v>
      </c>
      <c r="L36">
        <v>4</v>
      </c>
      <c r="M36">
        <v>16</v>
      </c>
      <c r="N36">
        <v>0</v>
      </c>
      <c r="O36">
        <v>50</v>
      </c>
      <c r="P36">
        <v>2</v>
      </c>
      <c r="Q36">
        <v>72</v>
      </c>
      <c r="R36">
        <v>2</v>
      </c>
      <c r="S36" s="4"/>
      <c r="U36" s="12">
        <v>55026</v>
      </c>
      <c r="V36" s="55" t="s">
        <v>252</v>
      </c>
      <c r="W36" s="55"/>
      <c r="X36" s="55"/>
      <c r="Y36" s="55"/>
      <c r="Z36" s="55"/>
      <c r="AA36" s="55"/>
      <c r="AB36" s="55"/>
      <c r="AC36" s="15" t="s">
        <v>414</v>
      </c>
      <c r="AD36" s="55" t="s">
        <v>260</v>
      </c>
      <c r="AE36" s="55"/>
      <c r="AF36" s="55"/>
      <c r="AG36" s="55"/>
      <c r="AH36" s="16">
        <v>0.79</v>
      </c>
      <c r="AI36" s="22"/>
    </row>
    <row r="37" spans="1:35" ht="12" customHeight="1">
      <c r="A37" t="s">
        <v>67</v>
      </c>
      <c r="B37" t="s">
        <v>291</v>
      </c>
      <c r="C37">
        <v>69</v>
      </c>
      <c r="D37">
        <v>4</v>
      </c>
      <c r="E37">
        <v>57</v>
      </c>
      <c r="F37">
        <v>3</v>
      </c>
      <c r="G37">
        <v>34</v>
      </c>
      <c r="H37">
        <v>0</v>
      </c>
      <c r="I37">
        <v>65</v>
      </c>
      <c r="J37">
        <v>3</v>
      </c>
      <c r="K37">
        <v>63</v>
      </c>
      <c r="L37">
        <v>4</v>
      </c>
      <c r="M37">
        <v>58</v>
      </c>
      <c r="N37">
        <v>4</v>
      </c>
      <c r="O37">
        <v>66</v>
      </c>
      <c r="P37">
        <v>2</v>
      </c>
      <c r="Q37">
        <v>72</v>
      </c>
      <c r="R37">
        <v>2</v>
      </c>
      <c r="S37" s="4"/>
      <c r="U37" s="12">
        <v>55029</v>
      </c>
      <c r="V37" s="55" t="s">
        <v>253</v>
      </c>
      <c r="W37" s="55"/>
      <c r="X37" s="55"/>
      <c r="Y37" s="55"/>
      <c r="Z37" s="55"/>
      <c r="AA37" s="55"/>
      <c r="AB37" s="55"/>
      <c r="AC37" s="15" t="s">
        <v>20</v>
      </c>
      <c r="AD37" s="55" t="s">
        <v>416</v>
      </c>
      <c r="AE37" s="55"/>
      <c r="AF37" s="55"/>
      <c r="AG37" s="55"/>
      <c r="AH37" s="16">
        <v>0.28999999999999998</v>
      </c>
      <c r="AI37" s="22"/>
    </row>
    <row r="38" spans="1:35" ht="12" customHeight="1">
      <c r="A38" t="s">
        <v>68</v>
      </c>
      <c r="B38" t="s">
        <v>292</v>
      </c>
      <c r="C38">
        <v>43</v>
      </c>
      <c r="D38">
        <v>4</v>
      </c>
      <c r="E38">
        <v>50</v>
      </c>
      <c r="F38">
        <v>3</v>
      </c>
      <c r="G38">
        <v>37</v>
      </c>
      <c r="H38">
        <v>0</v>
      </c>
      <c r="I38">
        <v>58</v>
      </c>
      <c r="J38">
        <v>3</v>
      </c>
      <c r="K38">
        <v>65</v>
      </c>
      <c r="L38">
        <v>4</v>
      </c>
      <c r="M38">
        <v>45</v>
      </c>
      <c r="N38">
        <v>4</v>
      </c>
      <c r="O38">
        <v>59</v>
      </c>
      <c r="P38">
        <v>2</v>
      </c>
      <c r="Q38">
        <v>65</v>
      </c>
      <c r="R38">
        <v>2</v>
      </c>
      <c r="S38" s="4"/>
      <c r="U38" s="12">
        <v>55030</v>
      </c>
      <c r="V38" s="55" t="s">
        <v>254</v>
      </c>
      <c r="W38" s="55"/>
      <c r="X38" s="55"/>
      <c r="Y38" s="55"/>
      <c r="Z38" s="55"/>
      <c r="AA38" s="55"/>
      <c r="AB38" s="55"/>
      <c r="AC38" s="15" t="s">
        <v>22</v>
      </c>
      <c r="AD38" s="55" t="s">
        <v>405</v>
      </c>
      <c r="AE38" s="55"/>
      <c r="AF38" s="55"/>
      <c r="AG38" s="55"/>
      <c r="AH38" s="16">
        <v>0.71</v>
      </c>
      <c r="AI38" s="22"/>
    </row>
    <row r="39" spans="1:35" ht="12" customHeight="1">
      <c r="A39" t="s">
        <v>69</v>
      </c>
      <c r="B39" t="s">
        <v>293</v>
      </c>
      <c r="C39">
        <v>61</v>
      </c>
      <c r="D39">
        <v>4</v>
      </c>
      <c r="E39">
        <v>48</v>
      </c>
      <c r="F39">
        <v>3</v>
      </c>
      <c r="G39">
        <v>31</v>
      </c>
      <c r="H39">
        <v>0</v>
      </c>
      <c r="I39">
        <v>48</v>
      </c>
      <c r="J39">
        <v>3</v>
      </c>
      <c r="K39">
        <v>64</v>
      </c>
      <c r="L39">
        <v>4</v>
      </c>
      <c r="M39">
        <v>75</v>
      </c>
      <c r="N39">
        <v>4</v>
      </c>
      <c r="O39">
        <v>64</v>
      </c>
      <c r="P39">
        <v>2</v>
      </c>
      <c r="Q39">
        <v>70</v>
      </c>
      <c r="R39">
        <v>2</v>
      </c>
      <c r="S39" s="4"/>
      <c r="U39" s="12">
        <v>55031</v>
      </c>
      <c r="V39" s="55" t="s">
        <v>255</v>
      </c>
      <c r="W39" s="55"/>
      <c r="X39" s="55"/>
      <c r="Y39" s="55"/>
      <c r="Z39" s="55"/>
      <c r="AA39" s="55"/>
      <c r="AB39" s="55"/>
      <c r="AC39" s="15" t="s">
        <v>20</v>
      </c>
      <c r="AD39" s="55" t="s">
        <v>417</v>
      </c>
      <c r="AE39" s="55"/>
      <c r="AF39" s="55"/>
      <c r="AG39" s="55"/>
      <c r="AH39" s="16">
        <v>0.71</v>
      </c>
      <c r="AI39" s="22"/>
    </row>
    <row r="40" spans="1:35" ht="12" customHeight="1">
      <c r="A40" t="s">
        <v>70</v>
      </c>
      <c r="B40" t="s">
        <v>294</v>
      </c>
      <c r="C40">
        <v>48</v>
      </c>
      <c r="D40">
        <v>4</v>
      </c>
      <c r="E40">
        <v>46</v>
      </c>
      <c r="F40">
        <v>3</v>
      </c>
      <c r="G40">
        <v>23</v>
      </c>
      <c r="H40">
        <v>0</v>
      </c>
      <c r="I40">
        <v>44</v>
      </c>
      <c r="J40">
        <v>3</v>
      </c>
      <c r="K40">
        <v>58</v>
      </c>
      <c r="L40">
        <v>4</v>
      </c>
      <c r="M40">
        <v>66</v>
      </c>
      <c r="N40">
        <v>4</v>
      </c>
      <c r="O40">
        <v>58</v>
      </c>
      <c r="P40">
        <v>2</v>
      </c>
      <c r="Q40">
        <v>62</v>
      </c>
      <c r="R40">
        <v>2</v>
      </c>
      <c r="S40" s="4"/>
      <c r="U40" s="12">
        <v>55032</v>
      </c>
      <c r="V40" s="55" t="s">
        <v>256</v>
      </c>
      <c r="W40" s="55"/>
      <c r="X40" s="55"/>
      <c r="Y40" s="55"/>
      <c r="Z40" s="55"/>
      <c r="AA40" s="55"/>
      <c r="AB40" s="55"/>
      <c r="AC40" s="15" t="s">
        <v>21</v>
      </c>
      <c r="AD40" s="55" t="s">
        <v>418</v>
      </c>
      <c r="AE40" s="55"/>
      <c r="AF40" s="55"/>
      <c r="AG40" s="55"/>
      <c r="AH40" s="16">
        <v>0.9</v>
      </c>
      <c r="AI40" s="22"/>
    </row>
    <row r="41" spans="1:35" ht="12" customHeight="1">
      <c r="A41" t="s">
        <v>71</v>
      </c>
      <c r="B41" t="s">
        <v>295</v>
      </c>
      <c r="C41">
        <v>59</v>
      </c>
      <c r="D41">
        <v>4</v>
      </c>
      <c r="E41">
        <v>53</v>
      </c>
      <c r="F41">
        <v>3</v>
      </c>
      <c r="G41">
        <v>49</v>
      </c>
      <c r="H41">
        <v>3</v>
      </c>
      <c r="I41">
        <v>60</v>
      </c>
      <c r="J41">
        <v>3</v>
      </c>
      <c r="K41">
        <v>61</v>
      </c>
      <c r="L41">
        <v>4</v>
      </c>
      <c r="M41">
        <v>88</v>
      </c>
      <c r="N41">
        <v>4</v>
      </c>
      <c r="O41">
        <v>64</v>
      </c>
      <c r="P41">
        <v>2</v>
      </c>
      <c r="Q41">
        <v>71</v>
      </c>
      <c r="R41">
        <v>2</v>
      </c>
      <c r="S41" s="4"/>
      <c r="U41" s="63">
        <v>55608</v>
      </c>
      <c r="V41" s="55" t="s">
        <v>257</v>
      </c>
      <c r="W41" s="55"/>
      <c r="X41" s="55"/>
      <c r="Y41" s="55"/>
      <c r="Z41" s="55"/>
      <c r="AA41" s="55"/>
      <c r="AB41" s="55"/>
      <c r="AC41" s="66" t="s">
        <v>258</v>
      </c>
      <c r="AD41" s="62" t="s">
        <v>406</v>
      </c>
      <c r="AE41" s="62"/>
      <c r="AF41" s="62"/>
      <c r="AG41" s="62"/>
      <c r="AH41" s="64">
        <v>0.98</v>
      </c>
      <c r="AI41" s="22"/>
    </row>
    <row r="42" spans="1:35" ht="12" customHeight="1">
      <c r="A42" t="s">
        <v>72</v>
      </c>
      <c r="B42" t="s">
        <v>296</v>
      </c>
      <c r="C42">
        <v>53</v>
      </c>
      <c r="D42">
        <v>4</v>
      </c>
      <c r="E42">
        <v>33</v>
      </c>
      <c r="F42">
        <v>0</v>
      </c>
      <c r="G42">
        <v>28</v>
      </c>
      <c r="H42">
        <v>0</v>
      </c>
      <c r="I42">
        <v>47</v>
      </c>
      <c r="J42">
        <v>3</v>
      </c>
      <c r="K42">
        <v>52</v>
      </c>
      <c r="L42">
        <v>4</v>
      </c>
      <c r="M42">
        <v>70</v>
      </c>
      <c r="N42">
        <v>4</v>
      </c>
      <c r="O42">
        <v>59</v>
      </c>
      <c r="P42">
        <v>2</v>
      </c>
      <c r="Q42">
        <v>67</v>
      </c>
      <c r="R42">
        <v>2</v>
      </c>
      <c r="S42" s="4"/>
      <c r="U42" s="63"/>
      <c r="V42" s="55"/>
      <c r="W42" s="55"/>
      <c r="X42" s="55"/>
      <c r="Y42" s="55"/>
      <c r="Z42" s="55"/>
      <c r="AA42" s="55"/>
      <c r="AB42" s="55"/>
      <c r="AC42" s="66"/>
      <c r="AD42" s="62"/>
      <c r="AE42" s="62"/>
      <c r="AF42" s="62"/>
      <c r="AG42" s="62"/>
      <c r="AH42" s="65"/>
      <c r="AI42" s="22"/>
    </row>
    <row r="43" spans="1:35" ht="12" customHeight="1">
      <c r="A43" t="s">
        <v>73</v>
      </c>
      <c r="B43" t="s">
        <v>297</v>
      </c>
      <c r="C43">
        <v>37</v>
      </c>
      <c r="D43">
        <v>0</v>
      </c>
      <c r="E43">
        <v>34</v>
      </c>
      <c r="F43">
        <v>0</v>
      </c>
      <c r="G43">
        <v>31</v>
      </c>
      <c r="H43">
        <v>0</v>
      </c>
      <c r="I43">
        <v>35</v>
      </c>
      <c r="J43">
        <v>0</v>
      </c>
      <c r="K43">
        <v>57</v>
      </c>
      <c r="L43">
        <v>4</v>
      </c>
      <c r="M43">
        <v>63</v>
      </c>
      <c r="N43">
        <v>4</v>
      </c>
      <c r="O43">
        <v>63</v>
      </c>
      <c r="P43">
        <v>2</v>
      </c>
      <c r="Q43">
        <v>63</v>
      </c>
      <c r="R43">
        <v>2</v>
      </c>
      <c r="S43" s="4"/>
      <c r="U43" s="63"/>
      <c r="V43" s="55"/>
      <c r="W43" s="55"/>
      <c r="X43" s="55"/>
      <c r="Y43" s="55"/>
      <c r="Z43" s="55"/>
      <c r="AA43" s="55"/>
      <c r="AB43" s="55"/>
      <c r="AC43" s="66"/>
      <c r="AD43" s="62" t="s">
        <v>407</v>
      </c>
      <c r="AE43" s="62"/>
      <c r="AF43" s="62"/>
      <c r="AG43" s="62"/>
      <c r="AH43" s="65"/>
      <c r="AI43" s="22"/>
    </row>
    <row r="44" spans="1:35" ht="12" customHeight="1">
      <c r="A44" t="s">
        <v>74</v>
      </c>
      <c r="B44" t="s">
        <v>298</v>
      </c>
      <c r="C44">
        <v>46</v>
      </c>
      <c r="D44">
        <v>4</v>
      </c>
      <c r="E44">
        <v>46</v>
      </c>
      <c r="F44">
        <v>3</v>
      </c>
      <c r="G44">
        <v>33</v>
      </c>
      <c r="H44">
        <v>0</v>
      </c>
      <c r="I44">
        <v>46</v>
      </c>
      <c r="J44">
        <v>3</v>
      </c>
      <c r="K44">
        <v>46</v>
      </c>
      <c r="L44">
        <v>4</v>
      </c>
      <c r="M44">
        <v>58</v>
      </c>
      <c r="N44">
        <v>4</v>
      </c>
      <c r="O44">
        <v>60</v>
      </c>
      <c r="P44">
        <v>2</v>
      </c>
      <c r="Q44">
        <v>66</v>
      </c>
      <c r="R44">
        <v>2</v>
      </c>
      <c r="S44" s="4"/>
      <c r="U44" s="63"/>
      <c r="V44" s="55"/>
      <c r="W44" s="55"/>
      <c r="X44" s="55"/>
      <c r="Y44" s="55"/>
      <c r="Z44" s="55"/>
      <c r="AA44" s="55"/>
      <c r="AB44" s="55"/>
      <c r="AC44" s="66"/>
      <c r="AD44" s="62"/>
      <c r="AE44" s="62"/>
      <c r="AF44" s="62"/>
      <c r="AG44" s="62"/>
      <c r="AH44" s="65"/>
      <c r="AI44" s="22"/>
    </row>
    <row r="45" spans="1:35" ht="12" customHeight="1">
      <c r="A45" t="s">
        <v>75</v>
      </c>
      <c r="B45" t="s">
        <v>299</v>
      </c>
      <c r="C45">
        <v>52</v>
      </c>
      <c r="D45">
        <v>4</v>
      </c>
      <c r="E45">
        <v>32</v>
      </c>
      <c r="F45">
        <v>0</v>
      </c>
      <c r="G45">
        <v>31</v>
      </c>
      <c r="H45">
        <v>0</v>
      </c>
      <c r="I45">
        <v>40</v>
      </c>
      <c r="J45">
        <v>0</v>
      </c>
      <c r="K45">
        <v>35</v>
      </c>
      <c r="L45">
        <v>0</v>
      </c>
      <c r="M45">
        <v>68</v>
      </c>
      <c r="N45">
        <v>4</v>
      </c>
      <c r="O45">
        <v>70</v>
      </c>
      <c r="P45">
        <v>2</v>
      </c>
      <c r="Q45">
        <v>72</v>
      </c>
      <c r="R45">
        <v>2</v>
      </c>
      <c r="S45" s="4"/>
      <c r="U45" s="63">
        <v>55609</v>
      </c>
      <c r="V45" s="67" t="s">
        <v>259</v>
      </c>
      <c r="W45" s="68"/>
      <c r="X45" s="68"/>
      <c r="Y45" s="68"/>
      <c r="Z45" s="68"/>
      <c r="AA45" s="68"/>
      <c r="AB45" s="69"/>
      <c r="AC45" s="76" t="s">
        <v>23</v>
      </c>
      <c r="AD45" s="62" t="s">
        <v>419</v>
      </c>
      <c r="AE45" s="62"/>
      <c r="AF45" s="62"/>
      <c r="AG45" s="62"/>
      <c r="AH45" s="64">
        <v>0.98</v>
      </c>
      <c r="AI45" s="22"/>
    </row>
    <row r="46" spans="1:35" ht="12" customHeight="1">
      <c r="A46" t="s">
        <v>76</v>
      </c>
      <c r="B46" t="s">
        <v>300</v>
      </c>
      <c r="C46">
        <v>42</v>
      </c>
      <c r="D46">
        <v>4</v>
      </c>
      <c r="E46">
        <v>35</v>
      </c>
      <c r="F46">
        <v>0</v>
      </c>
      <c r="G46">
        <v>32</v>
      </c>
      <c r="H46">
        <v>0</v>
      </c>
      <c r="I46">
        <v>32</v>
      </c>
      <c r="J46">
        <v>0</v>
      </c>
      <c r="K46">
        <v>26</v>
      </c>
      <c r="L46">
        <v>0</v>
      </c>
      <c r="M46">
        <v>72</v>
      </c>
      <c r="N46">
        <v>4</v>
      </c>
      <c r="O46">
        <v>60</v>
      </c>
      <c r="P46">
        <v>2</v>
      </c>
      <c r="Q46">
        <v>67</v>
      </c>
      <c r="R46">
        <v>2</v>
      </c>
      <c r="S46" s="4"/>
      <c r="U46" s="63"/>
      <c r="V46" s="70"/>
      <c r="W46" s="71"/>
      <c r="X46" s="71"/>
      <c r="Y46" s="71"/>
      <c r="Z46" s="71"/>
      <c r="AA46" s="71"/>
      <c r="AB46" s="72"/>
      <c r="AC46" s="77"/>
      <c r="AD46" s="62"/>
      <c r="AE46" s="62"/>
      <c r="AF46" s="62"/>
      <c r="AG46" s="62"/>
      <c r="AH46" s="65"/>
      <c r="AI46" s="22"/>
    </row>
    <row r="47" spans="1:35" ht="12" customHeight="1">
      <c r="A47" t="s">
        <v>77</v>
      </c>
      <c r="B47" t="s">
        <v>301</v>
      </c>
      <c r="C47">
        <v>47</v>
      </c>
      <c r="D47">
        <v>4</v>
      </c>
      <c r="E47">
        <v>51</v>
      </c>
      <c r="F47">
        <v>3</v>
      </c>
      <c r="G47">
        <v>37</v>
      </c>
      <c r="H47">
        <v>0</v>
      </c>
      <c r="I47">
        <v>56</v>
      </c>
      <c r="J47">
        <v>3</v>
      </c>
      <c r="K47">
        <v>51</v>
      </c>
      <c r="L47">
        <v>4</v>
      </c>
      <c r="M47">
        <v>23</v>
      </c>
      <c r="N47">
        <v>0</v>
      </c>
      <c r="O47">
        <v>62</v>
      </c>
      <c r="P47">
        <v>2</v>
      </c>
      <c r="Q47">
        <v>72</v>
      </c>
      <c r="R47">
        <v>2</v>
      </c>
      <c r="S47" s="4"/>
      <c r="U47" s="63"/>
      <c r="V47" s="70"/>
      <c r="W47" s="71"/>
      <c r="X47" s="71"/>
      <c r="Y47" s="71"/>
      <c r="Z47" s="71"/>
      <c r="AA47" s="71"/>
      <c r="AB47" s="72"/>
      <c r="AC47" s="77"/>
      <c r="AD47" s="62" t="s">
        <v>420</v>
      </c>
      <c r="AE47" s="62"/>
      <c r="AF47" s="62"/>
      <c r="AG47" s="62"/>
      <c r="AH47" s="65"/>
      <c r="AI47" s="22"/>
    </row>
    <row r="48" spans="1:35" ht="12" customHeight="1">
      <c r="A48" t="s">
        <v>78</v>
      </c>
      <c r="B48" t="s">
        <v>302</v>
      </c>
      <c r="C48">
        <v>42</v>
      </c>
      <c r="D48">
        <v>4</v>
      </c>
      <c r="E48">
        <v>48</v>
      </c>
      <c r="F48">
        <v>3</v>
      </c>
      <c r="G48">
        <v>31</v>
      </c>
      <c r="H48">
        <v>0</v>
      </c>
      <c r="I48">
        <v>44</v>
      </c>
      <c r="J48">
        <v>3</v>
      </c>
      <c r="K48">
        <v>35</v>
      </c>
      <c r="L48">
        <v>0</v>
      </c>
      <c r="M48">
        <v>33</v>
      </c>
      <c r="N48">
        <v>0</v>
      </c>
      <c r="O48">
        <v>59</v>
      </c>
      <c r="P48">
        <v>2</v>
      </c>
      <c r="Q48">
        <v>70</v>
      </c>
      <c r="R48">
        <v>2</v>
      </c>
      <c r="S48" s="4"/>
      <c r="U48" s="63"/>
      <c r="V48" s="73"/>
      <c r="W48" s="74"/>
      <c r="X48" s="74"/>
      <c r="Y48" s="74"/>
      <c r="Z48" s="74"/>
      <c r="AA48" s="74"/>
      <c r="AB48" s="75"/>
      <c r="AC48" s="78"/>
      <c r="AD48" s="62"/>
      <c r="AE48" s="62"/>
      <c r="AF48" s="62"/>
      <c r="AG48" s="62"/>
      <c r="AH48" s="65"/>
      <c r="AI48" s="22"/>
    </row>
    <row r="49" spans="1:35" ht="12" customHeight="1">
      <c r="A49" t="s">
        <v>79</v>
      </c>
      <c r="B49" t="s">
        <v>303</v>
      </c>
      <c r="C49">
        <v>62</v>
      </c>
      <c r="D49">
        <v>4</v>
      </c>
      <c r="E49">
        <v>50</v>
      </c>
      <c r="F49">
        <v>3</v>
      </c>
      <c r="G49">
        <v>35</v>
      </c>
      <c r="H49">
        <v>0</v>
      </c>
      <c r="I49">
        <v>47</v>
      </c>
      <c r="J49">
        <v>3</v>
      </c>
      <c r="K49">
        <v>38</v>
      </c>
      <c r="L49">
        <v>0</v>
      </c>
      <c r="M49">
        <v>47</v>
      </c>
      <c r="N49">
        <v>4</v>
      </c>
      <c r="O49">
        <v>63</v>
      </c>
      <c r="P49">
        <v>2</v>
      </c>
      <c r="Q49">
        <v>73</v>
      </c>
      <c r="R49">
        <v>2</v>
      </c>
      <c r="S49" s="4"/>
      <c r="AI49" s="22"/>
    </row>
    <row r="50" spans="1:35" ht="12" customHeight="1">
      <c r="A50" t="s">
        <v>80</v>
      </c>
      <c r="B50" t="s">
        <v>304</v>
      </c>
      <c r="C50">
        <v>29</v>
      </c>
      <c r="D50">
        <v>0</v>
      </c>
      <c r="E50">
        <v>45</v>
      </c>
      <c r="F50">
        <v>3</v>
      </c>
      <c r="G50">
        <v>32</v>
      </c>
      <c r="H50">
        <v>0</v>
      </c>
      <c r="I50">
        <v>43</v>
      </c>
      <c r="J50">
        <v>3</v>
      </c>
      <c r="K50">
        <v>24</v>
      </c>
      <c r="L50">
        <v>0</v>
      </c>
      <c r="M50">
        <v>78</v>
      </c>
      <c r="N50">
        <v>4</v>
      </c>
      <c r="O50">
        <v>58</v>
      </c>
      <c r="P50">
        <v>2</v>
      </c>
      <c r="Q50">
        <v>69</v>
      </c>
      <c r="R50">
        <v>2</v>
      </c>
      <c r="S50" s="4"/>
      <c r="U50" s="57" t="s">
        <v>25</v>
      </c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10"/>
    </row>
    <row r="51" spans="1:35" ht="12" customHeight="1">
      <c r="A51" t="s">
        <v>81</v>
      </c>
      <c r="B51" t="s">
        <v>305</v>
      </c>
      <c r="C51">
        <v>23</v>
      </c>
      <c r="D51">
        <v>0</v>
      </c>
      <c r="E51">
        <v>35</v>
      </c>
      <c r="F51">
        <v>0</v>
      </c>
      <c r="G51">
        <v>24</v>
      </c>
      <c r="H51">
        <v>0</v>
      </c>
      <c r="I51">
        <v>30</v>
      </c>
      <c r="J51">
        <v>0</v>
      </c>
      <c r="K51">
        <v>22</v>
      </c>
      <c r="L51">
        <v>0</v>
      </c>
      <c r="M51">
        <v>62</v>
      </c>
      <c r="N51">
        <v>4</v>
      </c>
      <c r="O51">
        <v>58</v>
      </c>
      <c r="P51">
        <v>2</v>
      </c>
      <c r="Q51">
        <v>60</v>
      </c>
      <c r="R51">
        <v>2</v>
      </c>
      <c r="S51" s="4"/>
      <c r="U51" s="11" t="s">
        <v>16</v>
      </c>
      <c r="V51" s="56" t="s">
        <v>17</v>
      </c>
      <c r="W51" s="56"/>
      <c r="X51" s="56"/>
      <c r="Y51" s="56"/>
      <c r="Z51" s="56"/>
      <c r="AA51" s="56"/>
      <c r="AB51" s="56"/>
      <c r="AC51" s="11" t="s">
        <v>18</v>
      </c>
      <c r="AD51" s="56" t="s">
        <v>19</v>
      </c>
      <c r="AE51" s="56"/>
      <c r="AF51" s="56"/>
      <c r="AG51" s="56"/>
      <c r="AH51" s="11" t="s">
        <v>27</v>
      </c>
      <c r="AI51" s="18"/>
    </row>
    <row r="52" spans="1:35" ht="12" customHeight="1">
      <c r="A52" t="s">
        <v>82</v>
      </c>
      <c r="B52" t="s">
        <v>306</v>
      </c>
      <c r="C52">
        <v>80</v>
      </c>
      <c r="D52">
        <v>4</v>
      </c>
      <c r="E52">
        <v>72</v>
      </c>
      <c r="F52">
        <v>3</v>
      </c>
      <c r="G52">
        <v>57</v>
      </c>
      <c r="H52">
        <v>3</v>
      </c>
      <c r="I52">
        <v>77</v>
      </c>
      <c r="J52">
        <v>3</v>
      </c>
      <c r="K52">
        <v>61</v>
      </c>
      <c r="L52">
        <v>4</v>
      </c>
      <c r="M52">
        <v>66</v>
      </c>
      <c r="N52">
        <v>4</v>
      </c>
      <c r="O52">
        <v>71</v>
      </c>
      <c r="P52">
        <v>2</v>
      </c>
      <c r="Q52">
        <v>69</v>
      </c>
      <c r="R52">
        <v>2</v>
      </c>
      <c r="S52" s="4"/>
      <c r="U52" s="12">
        <v>55025</v>
      </c>
      <c r="V52" s="55" t="s">
        <v>251</v>
      </c>
      <c r="W52" s="55"/>
      <c r="X52" s="55"/>
      <c r="Y52" s="55"/>
      <c r="Z52" s="55"/>
      <c r="AA52" s="55"/>
      <c r="AB52" s="55"/>
      <c r="AC52" s="15" t="s">
        <v>21</v>
      </c>
      <c r="AD52" s="82" t="s">
        <v>421</v>
      </c>
      <c r="AE52" s="83"/>
      <c r="AF52" s="83"/>
      <c r="AG52" s="84"/>
      <c r="AH52" s="16">
        <v>0.56999999999999995</v>
      </c>
      <c r="AI52" s="19"/>
    </row>
    <row r="53" spans="1:35" ht="12" customHeight="1">
      <c r="A53" t="s">
        <v>83</v>
      </c>
      <c r="B53" t="s">
        <v>307</v>
      </c>
      <c r="C53">
        <v>53</v>
      </c>
      <c r="D53">
        <v>4</v>
      </c>
      <c r="E53">
        <v>54</v>
      </c>
      <c r="F53">
        <v>3</v>
      </c>
      <c r="G53">
        <v>46</v>
      </c>
      <c r="H53">
        <v>3</v>
      </c>
      <c r="I53">
        <v>50</v>
      </c>
      <c r="J53">
        <v>3</v>
      </c>
      <c r="K53">
        <v>48</v>
      </c>
      <c r="L53">
        <v>4</v>
      </c>
      <c r="M53">
        <v>50</v>
      </c>
      <c r="N53">
        <v>4</v>
      </c>
      <c r="O53">
        <v>59</v>
      </c>
      <c r="P53">
        <v>2</v>
      </c>
      <c r="Q53">
        <v>70</v>
      </c>
      <c r="R53">
        <v>2</v>
      </c>
      <c r="S53" s="4"/>
      <c r="U53" s="12">
        <v>55026</v>
      </c>
      <c r="V53" s="55" t="s">
        <v>252</v>
      </c>
      <c r="W53" s="55"/>
      <c r="X53" s="55"/>
      <c r="Y53" s="55"/>
      <c r="Z53" s="55"/>
      <c r="AA53" s="55"/>
      <c r="AB53" s="55"/>
      <c r="AC53" s="15" t="s">
        <v>414</v>
      </c>
      <c r="AD53" s="82" t="s">
        <v>408</v>
      </c>
      <c r="AE53" s="83"/>
      <c r="AF53" s="83"/>
      <c r="AG53" s="84"/>
      <c r="AH53" s="16">
        <v>0.43</v>
      </c>
      <c r="AI53" s="22"/>
    </row>
    <row r="54" spans="1:35" ht="12" customHeight="1">
      <c r="A54" t="s">
        <v>84</v>
      </c>
      <c r="B54" t="s">
        <v>308</v>
      </c>
      <c r="C54">
        <v>59</v>
      </c>
      <c r="D54">
        <v>4</v>
      </c>
      <c r="E54">
        <v>49</v>
      </c>
      <c r="F54">
        <v>3</v>
      </c>
      <c r="G54">
        <v>30</v>
      </c>
      <c r="H54">
        <v>0</v>
      </c>
      <c r="I54">
        <v>43</v>
      </c>
      <c r="J54">
        <v>3</v>
      </c>
      <c r="K54">
        <v>32</v>
      </c>
      <c r="L54">
        <v>0</v>
      </c>
      <c r="M54">
        <v>69</v>
      </c>
      <c r="N54">
        <v>4</v>
      </c>
      <c r="O54">
        <v>58</v>
      </c>
      <c r="P54">
        <v>2</v>
      </c>
      <c r="Q54">
        <v>67</v>
      </c>
      <c r="R54">
        <v>2</v>
      </c>
      <c r="S54" s="4"/>
      <c r="U54" s="12">
        <v>55029</v>
      </c>
      <c r="V54" s="55" t="s">
        <v>253</v>
      </c>
      <c r="W54" s="55"/>
      <c r="X54" s="55"/>
      <c r="Y54" s="55"/>
      <c r="Z54" s="55"/>
      <c r="AA54" s="55"/>
      <c r="AB54" s="55"/>
      <c r="AC54" s="15" t="s">
        <v>20</v>
      </c>
      <c r="AD54" s="82" t="s">
        <v>422</v>
      </c>
      <c r="AE54" s="83"/>
      <c r="AF54" s="83"/>
      <c r="AG54" s="84"/>
      <c r="AH54" s="16">
        <v>0.39</v>
      </c>
      <c r="AI54" s="22"/>
    </row>
    <row r="55" spans="1:35" ht="12" customHeight="1">
      <c r="A55" t="s">
        <v>85</v>
      </c>
      <c r="B55" t="s">
        <v>309</v>
      </c>
      <c r="C55">
        <v>76</v>
      </c>
      <c r="D55">
        <v>4</v>
      </c>
      <c r="E55">
        <v>50</v>
      </c>
      <c r="F55">
        <v>3</v>
      </c>
      <c r="G55">
        <v>79</v>
      </c>
      <c r="H55">
        <v>3</v>
      </c>
      <c r="I55">
        <v>59</v>
      </c>
      <c r="J55">
        <v>3</v>
      </c>
      <c r="K55">
        <v>47</v>
      </c>
      <c r="L55">
        <v>4</v>
      </c>
      <c r="M55">
        <v>61</v>
      </c>
      <c r="N55">
        <v>4</v>
      </c>
      <c r="O55">
        <v>60</v>
      </c>
      <c r="P55">
        <v>2</v>
      </c>
      <c r="Q55">
        <v>70</v>
      </c>
      <c r="R55">
        <v>2</v>
      </c>
      <c r="S55" s="4"/>
      <c r="U55" s="12">
        <v>55030</v>
      </c>
      <c r="V55" s="55" t="s">
        <v>254</v>
      </c>
      <c r="W55" s="55"/>
      <c r="X55" s="55"/>
      <c r="Y55" s="55"/>
      <c r="Z55" s="55"/>
      <c r="AA55" s="55"/>
      <c r="AB55" s="55"/>
      <c r="AC55" s="15" t="s">
        <v>22</v>
      </c>
      <c r="AD55" s="82" t="s">
        <v>409</v>
      </c>
      <c r="AE55" s="83"/>
      <c r="AF55" s="83"/>
      <c r="AG55" s="84"/>
      <c r="AH55" s="16">
        <v>0.41</v>
      </c>
      <c r="AI55" s="22"/>
    </row>
    <row r="56" spans="1:35" ht="12" customHeight="1">
      <c r="A56" t="s">
        <v>86</v>
      </c>
      <c r="B56" t="s">
        <v>310</v>
      </c>
      <c r="C56">
        <v>61</v>
      </c>
      <c r="D56">
        <v>4</v>
      </c>
      <c r="E56">
        <v>54</v>
      </c>
      <c r="F56">
        <v>3</v>
      </c>
      <c r="G56">
        <v>72</v>
      </c>
      <c r="H56">
        <v>3</v>
      </c>
      <c r="I56">
        <v>79</v>
      </c>
      <c r="J56">
        <v>3</v>
      </c>
      <c r="K56">
        <v>49</v>
      </c>
      <c r="L56">
        <v>4</v>
      </c>
      <c r="M56">
        <v>71</v>
      </c>
      <c r="N56">
        <v>4</v>
      </c>
      <c r="O56">
        <v>62</v>
      </c>
      <c r="P56">
        <v>2</v>
      </c>
      <c r="Q56">
        <v>72</v>
      </c>
      <c r="R56">
        <v>2</v>
      </c>
      <c r="S56" s="4"/>
      <c r="U56" s="12">
        <v>55031</v>
      </c>
      <c r="V56" s="55" t="s">
        <v>255</v>
      </c>
      <c r="W56" s="55"/>
      <c r="X56" s="55"/>
      <c r="Y56" s="55"/>
      <c r="Z56" s="55"/>
      <c r="AA56" s="55"/>
      <c r="AB56" s="55"/>
      <c r="AC56" s="15" t="s">
        <v>20</v>
      </c>
      <c r="AD56" s="82" t="s">
        <v>410</v>
      </c>
      <c r="AE56" s="83"/>
      <c r="AF56" s="83"/>
      <c r="AG56" s="84"/>
      <c r="AH56" s="16">
        <v>0.55000000000000004</v>
      </c>
      <c r="AI56" s="22"/>
    </row>
    <row r="57" spans="1:35" ht="12" customHeight="1">
      <c r="A57" t="s">
        <v>87</v>
      </c>
      <c r="B57" t="s">
        <v>311</v>
      </c>
      <c r="C57">
        <v>8</v>
      </c>
      <c r="D57">
        <v>0</v>
      </c>
      <c r="E57">
        <v>8</v>
      </c>
      <c r="F57">
        <v>0</v>
      </c>
      <c r="G57">
        <v>9</v>
      </c>
      <c r="H57">
        <v>0</v>
      </c>
      <c r="I57">
        <v>13</v>
      </c>
      <c r="J57">
        <v>0</v>
      </c>
      <c r="K57">
        <v>9</v>
      </c>
      <c r="L57">
        <v>0</v>
      </c>
      <c r="M57">
        <v>8</v>
      </c>
      <c r="N57">
        <v>0</v>
      </c>
      <c r="O57">
        <v>15</v>
      </c>
      <c r="P57">
        <v>0</v>
      </c>
      <c r="Q57">
        <v>18</v>
      </c>
      <c r="R57">
        <v>0</v>
      </c>
      <c r="S57" s="4"/>
      <c r="U57" s="12">
        <v>55032</v>
      </c>
      <c r="V57" s="55" t="s">
        <v>256</v>
      </c>
      <c r="W57" s="55"/>
      <c r="X57" s="55"/>
      <c r="Y57" s="55"/>
      <c r="Z57" s="55"/>
      <c r="AA57" s="55"/>
      <c r="AB57" s="55"/>
      <c r="AC57" s="15" t="s">
        <v>21</v>
      </c>
      <c r="AD57" s="82" t="s">
        <v>423</v>
      </c>
      <c r="AE57" s="83"/>
      <c r="AF57" s="83"/>
      <c r="AG57" s="84"/>
      <c r="AH57" s="16">
        <v>0.7</v>
      </c>
      <c r="AI57" s="22"/>
    </row>
    <row r="58" spans="1:35" ht="12" customHeight="1">
      <c r="A58" t="s">
        <v>88</v>
      </c>
      <c r="B58" t="s">
        <v>312</v>
      </c>
      <c r="C58">
        <v>48</v>
      </c>
      <c r="D58">
        <v>4</v>
      </c>
      <c r="E58">
        <v>45</v>
      </c>
      <c r="F58">
        <v>3</v>
      </c>
      <c r="G58">
        <v>55</v>
      </c>
      <c r="H58">
        <v>3</v>
      </c>
      <c r="I58">
        <v>48</v>
      </c>
      <c r="J58">
        <v>3</v>
      </c>
      <c r="K58">
        <v>63</v>
      </c>
      <c r="L58">
        <v>4</v>
      </c>
      <c r="M58">
        <v>69</v>
      </c>
      <c r="N58">
        <v>4</v>
      </c>
      <c r="O58">
        <v>57</v>
      </c>
      <c r="P58">
        <v>2</v>
      </c>
      <c r="Q58">
        <v>61</v>
      </c>
      <c r="R58">
        <v>2</v>
      </c>
      <c r="S58" s="4"/>
      <c r="U58" s="63">
        <v>55608</v>
      </c>
      <c r="V58" s="55" t="s">
        <v>257</v>
      </c>
      <c r="W58" s="55"/>
      <c r="X58" s="55"/>
      <c r="Y58" s="55"/>
      <c r="Z58" s="55"/>
      <c r="AA58" s="55"/>
      <c r="AB58" s="55"/>
      <c r="AC58" s="66" t="s">
        <v>258</v>
      </c>
      <c r="AD58" s="62" t="s">
        <v>411</v>
      </c>
      <c r="AE58" s="62"/>
      <c r="AF58" s="62"/>
      <c r="AG58" s="62"/>
      <c r="AH58" s="64">
        <v>0.88</v>
      </c>
      <c r="AI58" s="22"/>
    </row>
    <row r="59" spans="1:35" ht="12" customHeight="1">
      <c r="A59" t="s">
        <v>89</v>
      </c>
      <c r="B59" t="s">
        <v>313</v>
      </c>
      <c r="C59">
        <v>69</v>
      </c>
      <c r="D59">
        <v>4</v>
      </c>
      <c r="E59">
        <v>61</v>
      </c>
      <c r="F59">
        <v>3</v>
      </c>
      <c r="G59">
        <v>48</v>
      </c>
      <c r="H59">
        <v>3</v>
      </c>
      <c r="I59">
        <v>55</v>
      </c>
      <c r="J59">
        <v>3</v>
      </c>
      <c r="K59">
        <v>49</v>
      </c>
      <c r="L59">
        <v>4</v>
      </c>
      <c r="M59">
        <v>93</v>
      </c>
      <c r="N59">
        <v>4</v>
      </c>
      <c r="O59">
        <v>64</v>
      </c>
      <c r="P59">
        <v>2</v>
      </c>
      <c r="Q59">
        <v>74</v>
      </c>
      <c r="R59">
        <v>2</v>
      </c>
      <c r="S59" s="4"/>
      <c r="U59" s="63"/>
      <c r="V59" s="55"/>
      <c r="W59" s="55"/>
      <c r="X59" s="55"/>
      <c r="Y59" s="55"/>
      <c r="Z59" s="55"/>
      <c r="AA59" s="55"/>
      <c r="AB59" s="55"/>
      <c r="AC59" s="66"/>
      <c r="AD59" s="62"/>
      <c r="AE59" s="62"/>
      <c r="AF59" s="62"/>
      <c r="AG59" s="62"/>
      <c r="AH59" s="65"/>
      <c r="AI59" s="22"/>
    </row>
    <row r="60" spans="1:35" ht="12" customHeight="1">
      <c r="A60" t="s">
        <v>90</v>
      </c>
      <c r="B60" t="s">
        <v>314</v>
      </c>
      <c r="C60">
        <v>73</v>
      </c>
      <c r="D60">
        <v>4</v>
      </c>
      <c r="E60">
        <v>54</v>
      </c>
      <c r="F60">
        <v>3</v>
      </c>
      <c r="G60">
        <v>49</v>
      </c>
      <c r="H60">
        <v>3</v>
      </c>
      <c r="I60">
        <v>68</v>
      </c>
      <c r="J60">
        <v>3</v>
      </c>
      <c r="K60">
        <v>50</v>
      </c>
      <c r="L60">
        <v>4</v>
      </c>
      <c r="M60">
        <v>80</v>
      </c>
      <c r="N60">
        <v>4</v>
      </c>
      <c r="O60">
        <v>61</v>
      </c>
      <c r="P60">
        <v>2</v>
      </c>
      <c r="Q60">
        <v>72</v>
      </c>
      <c r="R60">
        <v>2</v>
      </c>
      <c r="S60" s="4"/>
      <c r="U60" s="63"/>
      <c r="V60" s="55"/>
      <c r="W60" s="55"/>
      <c r="X60" s="55"/>
      <c r="Y60" s="55"/>
      <c r="Z60" s="55"/>
      <c r="AA60" s="55"/>
      <c r="AB60" s="55"/>
      <c r="AC60" s="66"/>
      <c r="AD60" s="62" t="s">
        <v>412</v>
      </c>
      <c r="AE60" s="62"/>
      <c r="AF60" s="62"/>
      <c r="AG60" s="62"/>
      <c r="AH60" s="65"/>
      <c r="AI60" s="22"/>
    </row>
    <row r="61" spans="1:35" ht="12" customHeight="1">
      <c r="A61" t="s">
        <v>91</v>
      </c>
      <c r="B61" t="s">
        <v>315</v>
      </c>
      <c r="C61">
        <v>43</v>
      </c>
      <c r="D61">
        <v>4</v>
      </c>
      <c r="E61">
        <v>48</v>
      </c>
      <c r="F61">
        <v>3</v>
      </c>
      <c r="G61">
        <v>26</v>
      </c>
      <c r="H61">
        <v>0</v>
      </c>
      <c r="I61">
        <v>36</v>
      </c>
      <c r="J61">
        <v>0</v>
      </c>
      <c r="K61">
        <v>31</v>
      </c>
      <c r="L61">
        <v>0</v>
      </c>
      <c r="M61">
        <v>55</v>
      </c>
      <c r="N61">
        <v>4</v>
      </c>
      <c r="O61">
        <v>60</v>
      </c>
      <c r="P61">
        <v>2</v>
      </c>
      <c r="Q61">
        <v>68</v>
      </c>
      <c r="R61">
        <v>2</v>
      </c>
      <c r="S61" s="4"/>
      <c r="U61" s="63"/>
      <c r="V61" s="55"/>
      <c r="W61" s="55"/>
      <c r="X61" s="55"/>
      <c r="Y61" s="55"/>
      <c r="Z61" s="55"/>
      <c r="AA61" s="55"/>
      <c r="AB61" s="55"/>
      <c r="AC61" s="66"/>
      <c r="AD61" s="62"/>
      <c r="AE61" s="62"/>
      <c r="AF61" s="62"/>
      <c r="AG61" s="62"/>
      <c r="AH61" s="65"/>
      <c r="AI61" s="22"/>
    </row>
    <row r="62" spans="1:35" ht="12" customHeight="1">
      <c r="A62" t="s">
        <v>92</v>
      </c>
      <c r="B62" t="s">
        <v>316</v>
      </c>
      <c r="C62">
        <v>48</v>
      </c>
      <c r="D62">
        <v>4</v>
      </c>
      <c r="E62">
        <v>50</v>
      </c>
      <c r="F62">
        <v>3</v>
      </c>
      <c r="G62">
        <v>27</v>
      </c>
      <c r="H62">
        <v>0</v>
      </c>
      <c r="I62">
        <v>47</v>
      </c>
      <c r="J62">
        <v>3</v>
      </c>
      <c r="K62">
        <v>34</v>
      </c>
      <c r="L62">
        <v>0</v>
      </c>
      <c r="M62">
        <v>75</v>
      </c>
      <c r="N62">
        <v>4</v>
      </c>
      <c r="O62">
        <v>66</v>
      </c>
      <c r="P62">
        <v>2</v>
      </c>
      <c r="Q62">
        <v>74</v>
      </c>
      <c r="R62">
        <v>2</v>
      </c>
      <c r="S62" s="4"/>
      <c r="U62" s="63">
        <v>55609</v>
      </c>
      <c r="V62" s="67" t="s">
        <v>259</v>
      </c>
      <c r="W62" s="68"/>
      <c r="X62" s="68"/>
      <c r="Y62" s="68"/>
      <c r="Z62" s="68"/>
      <c r="AA62" s="68"/>
      <c r="AB62" s="69"/>
      <c r="AC62" s="76" t="s">
        <v>23</v>
      </c>
      <c r="AD62" s="62" t="s">
        <v>424</v>
      </c>
      <c r="AE62" s="62"/>
      <c r="AF62" s="62"/>
      <c r="AG62" s="62"/>
      <c r="AH62" s="64">
        <v>0.89</v>
      </c>
      <c r="AI62" s="22"/>
    </row>
    <row r="63" spans="1:35" ht="12" customHeight="1">
      <c r="A63" t="s">
        <v>93</v>
      </c>
      <c r="B63" t="s">
        <v>317</v>
      </c>
      <c r="C63">
        <v>62</v>
      </c>
      <c r="D63">
        <v>4</v>
      </c>
      <c r="E63">
        <v>51</v>
      </c>
      <c r="F63">
        <v>3</v>
      </c>
      <c r="G63">
        <v>39</v>
      </c>
      <c r="H63">
        <v>0</v>
      </c>
      <c r="I63">
        <v>64</v>
      </c>
      <c r="J63">
        <v>3</v>
      </c>
      <c r="K63">
        <v>41</v>
      </c>
      <c r="L63">
        <v>0</v>
      </c>
      <c r="M63">
        <v>68</v>
      </c>
      <c r="N63">
        <v>4</v>
      </c>
      <c r="O63">
        <v>72</v>
      </c>
      <c r="P63">
        <v>2</v>
      </c>
      <c r="Q63">
        <v>74</v>
      </c>
      <c r="R63">
        <v>2</v>
      </c>
      <c r="S63" s="4"/>
      <c r="U63" s="63"/>
      <c r="V63" s="70"/>
      <c r="W63" s="71"/>
      <c r="X63" s="71"/>
      <c r="Y63" s="71"/>
      <c r="Z63" s="71"/>
      <c r="AA63" s="71"/>
      <c r="AB63" s="72"/>
      <c r="AC63" s="77"/>
      <c r="AD63" s="62"/>
      <c r="AE63" s="62"/>
      <c r="AF63" s="62"/>
      <c r="AG63" s="62"/>
      <c r="AH63" s="65"/>
      <c r="AI63" s="22"/>
    </row>
    <row r="64" spans="1:35" ht="12" customHeight="1">
      <c r="A64" t="s">
        <v>94</v>
      </c>
      <c r="B64" t="s">
        <v>318</v>
      </c>
      <c r="C64">
        <v>57</v>
      </c>
      <c r="D64">
        <v>4</v>
      </c>
      <c r="E64">
        <v>32</v>
      </c>
      <c r="F64">
        <v>0</v>
      </c>
      <c r="G64">
        <v>35</v>
      </c>
      <c r="H64">
        <v>0</v>
      </c>
      <c r="I64">
        <v>46</v>
      </c>
      <c r="J64">
        <v>3</v>
      </c>
      <c r="K64">
        <v>34</v>
      </c>
      <c r="L64">
        <v>0</v>
      </c>
      <c r="M64">
        <v>50</v>
      </c>
      <c r="N64">
        <v>4</v>
      </c>
      <c r="O64">
        <v>55</v>
      </c>
      <c r="P64">
        <v>2</v>
      </c>
      <c r="Q64">
        <v>72</v>
      </c>
      <c r="R64">
        <v>2</v>
      </c>
      <c r="S64" s="4"/>
      <c r="U64" s="63"/>
      <c r="V64" s="70"/>
      <c r="W64" s="71"/>
      <c r="X64" s="71"/>
      <c r="Y64" s="71"/>
      <c r="Z64" s="71"/>
      <c r="AA64" s="71"/>
      <c r="AB64" s="72"/>
      <c r="AC64" s="77"/>
      <c r="AD64" s="62" t="s">
        <v>424</v>
      </c>
      <c r="AE64" s="62"/>
      <c r="AF64" s="62"/>
      <c r="AG64" s="62"/>
      <c r="AH64" s="65"/>
      <c r="AI64" s="22"/>
    </row>
    <row r="65" spans="1:35" ht="12" customHeight="1">
      <c r="A65" t="s">
        <v>95</v>
      </c>
      <c r="B65" t="s">
        <v>319</v>
      </c>
      <c r="C65">
        <v>45</v>
      </c>
      <c r="D65">
        <v>4</v>
      </c>
      <c r="E65">
        <v>32</v>
      </c>
      <c r="F65">
        <v>0</v>
      </c>
      <c r="G65">
        <v>29</v>
      </c>
      <c r="H65">
        <v>0</v>
      </c>
      <c r="I65">
        <v>45</v>
      </c>
      <c r="J65">
        <v>3</v>
      </c>
      <c r="K65">
        <v>30</v>
      </c>
      <c r="L65">
        <v>0</v>
      </c>
      <c r="M65">
        <v>57</v>
      </c>
      <c r="N65">
        <v>4</v>
      </c>
      <c r="O65">
        <v>51</v>
      </c>
      <c r="P65">
        <v>2</v>
      </c>
      <c r="Q65">
        <v>59</v>
      </c>
      <c r="R65">
        <v>2</v>
      </c>
      <c r="S65" s="4"/>
      <c r="U65" s="63"/>
      <c r="V65" s="73"/>
      <c r="W65" s="74"/>
      <c r="X65" s="74"/>
      <c r="Y65" s="74"/>
      <c r="Z65" s="74"/>
      <c r="AA65" s="74"/>
      <c r="AB65" s="75"/>
      <c r="AC65" s="78"/>
      <c r="AD65" s="62"/>
      <c r="AE65" s="62"/>
      <c r="AF65" s="62"/>
      <c r="AG65" s="62"/>
      <c r="AH65" s="65"/>
      <c r="AI65" s="22"/>
    </row>
    <row r="66" spans="1:35" ht="12" customHeight="1">
      <c r="A66" t="s">
        <v>97</v>
      </c>
      <c r="B66" t="s">
        <v>320</v>
      </c>
      <c r="C66">
        <v>51</v>
      </c>
      <c r="D66">
        <v>4</v>
      </c>
      <c r="E66">
        <v>25</v>
      </c>
      <c r="F66">
        <v>0</v>
      </c>
      <c r="G66">
        <v>61</v>
      </c>
      <c r="H66">
        <v>3</v>
      </c>
      <c r="I66">
        <v>17</v>
      </c>
      <c r="J66">
        <v>0</v>
      </c>
      <c r="K66">
        <v>23</v>
      </c>
      <c r="L66">
        <v>0</v>
      </c>
      <c r="M66">
        <v>65</v>
      </c>
      <c r="N66">
        <v>4</v>
      </c>
      <c r="O66">
        <v>20</v>
      </c>
      <c r="P66">
        <v>0</v>
      </c>
      <c r="Q66">
        <v>60</v>
      </c>
      <c r="R66">
        <v>2</v>
      </c>
      <c r="S66" s="4"/>
      <c r="AI66" s="22"/>
    </row>
    <row r="67" spans="1:35" ht="12" customHeight="1">
      <c r="A67" t="s">
        <v>96</v>
      </c>
      <c r="B67" t="s">
        <v>321</v>
      </c>
      <c r="C67">
        <v>35</v>
      </c>
      <c r="D67">
        <v>0</v>
      </c>
      <c r="E67">
        <v>32</v>
      </c>
      <c r="F67">
        <v>0</v>
      </c>
      <c r="G67">
        <v>58</v>
      </c>
      <c r="H67">
        <v>3</v>
      </c>
      <c r="I67">
        <v>22</v>
      </c>
      <c r="J67">
        <v>0</v>
      </c>
      <c r="K67">
        <v>56</v>
      </c>
      <c r="L67">
        <v>4</v>
      </c>
      <c r="M67">
        <v>30</v>
      </c>
      <c r="N67">
        <v>0</v>
      </c>
      <c r="O67">
        <v>55</v>
      </c>
      <c r="P67">
        <v>2</v>
      </c>
      <c r="Q67">
        <v>59</v>
      </c>
      <c r="R67">
        <v>2</v>
      </c>
      <c r="S67" s="4"/>
      <c r="U67" s="57" t="s">
        <v>26</v>
      </c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10"/>
    </row>
    <row r="68" spans="1:35" ht="12" customHeight="1">
      <c r="A68" t="s">
        <v>99</v>
      </c>
      <c r="B68" t="s">
        <v>322</v>
      </c>
      <c r="C68">
        <v>50</v>
      </c>
      <c r="D68">
        <v>4</v>
      </c>
      <c r="E68">
        <v>50</v>
      </c>
      <c r="F68">
        <v>3</v>
      </c>
      <c r="G68">
        <v>55</v>
      </c>
      <c r="H68">
        <v>3</v>
      </c>
      <c r="I68">
        <v>46</v>
      </c>
      <c r="J68">
        <v>3</v>
      </c>
      <c r="K68">
        <v>59</v>
      </c>
      <c r="L68">
        <v>4</v>
      </c>
      <c r="M68">
        <v>51</v>
      </c>
      <c r="N68">
        <v>4</v>
      </c>
      <c r="O68">
        <v>55</v>
      </c>
      <c r="P68">
        <v>2</v>
      </c>
      <c r="Q68">
        <v>66</v>
      </c>
      <c r="R68">
        <v>2</v>
      </c>
      <c r="S68" s="4"/>
      <c r="U68" s="11" t="s">
        <v>16</v>
      </c>
      <c r="V68" s="56" t="s">
        <v>17</v>
      </c>
      <c r="W68" s="56"/>
      <c r="X68" s="56"/>
      <c r="Y68" s="56"/>
      <c r="Z68" s="56"/>
      <c r="AA68" s="56"/>
      <c r="AB68" s="56"/>
      <c r="AC68" s="11" t="s">
        <v>18</v>
      </c>
      <c r="AD68" s="56" t="s">
        <v>19</v>
      </c>
      <c r="AE68" s="56"/>
      <c r="AF68" s="56"/>
      <c r="AG68" s="56"/>
      <c r="AH68" s="11" t="s">
        <v>27</v>
      </c>
      <c r="AI68" s="18"/>
    </row>
    <row r="69" spans="1:35" ht="12" customHeight="1">
      <c r="A69" t="s">
        <v>100</v>
      </c>
      <c r="B69" t="s">
        <v>323</v>
      </c>
      <c r="C69">
        <v>43</v>
      </c>
      <c r="D69">
        <v>4</v>
      </c>
      <c r="E69">
        <v>17</v>
      </c>
      <c r="F69">
        <v>0</v>
      </c>
      <c r="G69">
        <v>44</v>
      </c>
      <c r="H69">
        <v>3</v>
      </c>
      <c r="I69">
        <v>30</v>
      </c>
      <c r="J69">
        <v>0</v>
      </c>
      <c r="K69">
        <v>45</v>
      </c>
      <c r="L69">
        <v>4</v>
      </c>
      <c r="M69">
        <v>31</v>
      </c>
      <c r="N69">
        <v>0</v>
      </c>
      <c r="O69">
        <v>53</v>
      </c>
      <c r="P69">
        <v>2</v>
      </c>
      <c r="Q69">
        <v>60</v>
      </c>
      <c r="R69">
        <v>2</v>
      </c>
      <c r="S69" s="4"/>
      <c r="U69" s="12">
        <v>55025</v>
      </c>
      <c r="V69" s="55" t="s">
        <v>251</v>
      </c>
      <c r="W69" s="55"/>
      <c r="X69" s="55"/>
      <c r="Y69" s="55"/>
      <c r="Z69" s="55"/>
      <c r="AA69" s="55"/>
      <c r="AB69" s="55"/>
      <c r="AC69" s="15" t="s">
        <v>21</v>
      </c>
      <c r="AD69" s="62" t="s">
        <v>425</v>
      </c>
      <c r="AE69" s="62"/>
      <c r="AF69" s="62"/>
      <c r="AG69" s="62"/>
      <c r="AH69" s="16">
        <v>0.92</v>
      </c>
      <c r="AI69" s="19"/>
    </row>
    <row r="70" spans="1:35" ht="12" customHeight="1">
      <c r="A70" t="s">
        <v>101</v>
      </c>
      <c r="B70" t="s">
        <v>324</v>
      </c>
      <c r="C70">
        <v>56</v>
      </c>
      <c r="D70">
        <v>4</v>
      </c>
      <c r="E70">
        <v>50</v>
      </c>
      <c r="F70">
        <v>3</v>
      </c>
      <c r="G70">
        <v>61</v>
      </c>
      <c r="H70">
        <v>3</v>
      </c>
      <c r="I70">
        <v>51</v>
      </c>
      <c r="J70">
        <v>3</v>
      </c>
      <c r="K70">
        <v>75</v>
      </c>
      <c r="L70">
        <v>4</v>
      </c>
      <c r="M70">
        <v>62</v>
      </c>
      <c r="N70">
        <v>4</v>
      </c>
      <c r="O70">
        <v>56</v>
      </c>
      <c r="P70">
        <v>2</v>
      </c>
      <c r="Q70">
        <v>71</v>
      </c>
      <c r="R70">
        <v>2</v>
      </c>
      <c r="S70" s="5"/>
      <c r="U70" s="12">
        <v>55026</v>
      </c>
      <c r="V70" s="55" t="s">
        <v>252</v>
      </c>
      <c r="W70" s="55"/>
      <c r="X70" s="55"/>
      <c r="Y70" s="55"/>
      <c r="Z70" s="55"/>
      <c r="AA70" s="55"/>
      <c r="AB70" s="55"/>
      <c r="AC70" s="15" t="s">
        <v>414</v>
      </c>
      <c r="AD70" s="62" t="s">
        <v>260</v>
      </c>
      <c r="AE70" s="62"/>
      <c r="AF70" s="62"/>
      <c r="AG70" s="62"/>
      <c r="AH70" s="16">
        <v>0.42</v>
      </c>
      <c r="AI70" s="22"/>
    </row>
    <row r="71" spans="1:35" ht="12" customHeight="1">
      <c r="A71" t="s">
        <v>102</v>
      </c>
      <c r="B71" t="s">
        <v>325</v>
      </c>
      <c r="C71">
        <v>19</v>
      </c>
      <c r="D71">
        <v>0</v>
      </c>
      <c r="E71">
        <v>15</v>
      </c>
      <c r="F71">
        <v>0</v>
      </c>
      <c r="G71">
        <v>18</v>
      </c>
      <c r="H71">
        <v>0</v>
      </c>
      <c r="I71">
        <v>14</v>
      </c>
      <c r="J71">
        <v>0</v>
      </c>
      <c r="K71">
        <v>14</v>
      </c>
      <c r="L71">
        <v>0</v>
      </c>
      <c r="M71">
        <v>14</v>
      </c>
      <c r="N71">
        <v>0</v>
      </c>
      <c r="O71">
        <v>16</v>
      </c>
      <c r="P71">
        <v>0</v>
      </c>
      <c r="Q71">
        <v>15</v>
      </c>
      <c r="R71">
        <v>0</v>
      </c>
      <c r="S71" s="5"/>
      <c r="U71" s="12">
        <v>55029</v>
      </c>
      <c r="V71" s="55" t="s">
        <v>253</v>
      </c>
      <c r="W71" s="55"/>
      <c r="X71" s="55"/>
      <c r="Y71" s="55"/>
      <c r="Z71" s="55"/>
      <c r="AA71" s="55"/>
      <c r="AB71" s="55"/>
      <c r="AC71" s="15" t="s">
        <v>20</v>
      </c>
      <c r="AD71" s="62" t="s">
        <v>426</v>
      </c>
      <c r="AE71" s="62"/>
      <c r="AF71" s="62"/>
      <c r="AG71" s="62"/>
      <c r="AH71" s="16">
        <v>0.46</v>
      </c>
      <c r="AI71" s="22"/>
    </row>
    <row r="72" spans="1:35" ht="12" customHeight="1">
      <c r="A72" t="s">
        <v>103</v>
      </c>
      <c r="B72" t="s">
        <v>326</v>
      </c>
      <c r="C72">
        <v>49</v>
      </c>
      <c r="D72">
        <v>4</v>
      </c>
      <c r="E72">
        <v>62</v>
      </c>
      <c r="F72">
        <v>3</v>
      </c>
      <c r="G72">
        <v>74</v>
      </c>
      <c r="H72">
        <v>3</v>
      </c>
      <c r="I72">
        <v>62</v>
      </c>
      <c r="J72">
        <v>3</v>
      </c>
      <c r="K72">
        <v>81</v>
      </c>
      <c r="L72">
        <v>4</v>
      </c>
      <c r="M72">
        <v>65</v>
      </c>
      <c r="N72">
        <v>4</v>
      </c>
      <c r="O72">
        <v>58</v>
      </c>
      <c r="P72">
        <v>2</v>
      </c>
      <c r="Q72">
        <v>68</v>
      </c>
      <c r="R72">
        <v>2</v>
      </c>
      <c r="S72" s="5"/>
      <c r="U72" s="12">
        <v>55030</v>
      </c>
      <c r="V72" s="55" t="s">
        <v>254</v>
      </c>
      <c r="W72" s="55"/>
      <c r="X72" s="55"/>
      <c r="Y72" s="55"/>
      <c r="Z72" s="55"/>
      <c r="AA72" s="55"/>
      <c r="AB72" s="55"/>
      <c r="AC72" s="15" t="s">
        <v>22</v>
      </c>
      <c r="AD72" s="62" t="s">
        <v>413</v>
      </c>
      <c r="AE72" s="62"/>
      <c r="AF72" s="62"/>
      <c r="AG72" s="62"/>
      <c r="AH72" s="16">
        <v>0.54</v>
      </c>
      <c r="AI72" s="22"/>
    </row>
    <row r="73" spans="1:35" ht="12" customHeight="1">
      <c r="A73" t="s">
        <v>104</v>
      </c>
      <c r="B73" t="s">
        <v>327</v>
      </c>
      <c r="C73">
        <v>48</v>
      </c>
      <c r="D73">
        <v>4</v>
      </c>
      <c r="E73">
        <v>61</v>
      </c>
      <c r="F73">
        <v>3</v>
      </c>
      <c r="G73">
        <v>54</v>
      </c>
      <c r="H73">
        <v>3</v>
      </c>
      <c r="I73">
        <v>50</v>
      </c>
      <c r="J73">
        <v>3</v>
      </c>
      <c r="K73">
        <v>63</v>
      </c>
      <c r="L73">
        <v>4</v>
      </c>
      <c r="M73">
        <v>52</v>
      </c>
      <c r="N73">
        <v>4</v>
      </c>
      <c r="O73">
        <v>61</v>
      </c>
      <c r="P73">
        <v>2</v>
      </c>
      <c r="Q73">
        <v>67</v>
      </c>
      <c r="R73">
        <v>2</v>
      </c>
      <c r="S73" s="5"/>
      <c r="U73" s="12">
        <v>55031</v>
      </c>
      <c r="V73" s="55" t="s">
        <v>255</v>
      </c>
      <c r="W73" s="55"/>
      <c r="X73" s="55"/>
      <c r="Y73" s="55"/>
      <c r="Z73" s="55"/>
      <c r="AA73" s="55"/>
      <c r="AB73" s="55"/>
      <c r="AC73" s="15" t="s">
        <v>20</v>
      </c>
      <c r="AD73" s="62" t="s">
        <v>427</v>
      </c>
      <c r="AE73" s="62"/>
      <c r="AF73" s="62"/>
      <c r="AG73" s="62"/>
      <c r="AH73" s="16">
        <v>0.85</v>
      </c>
      <c r="AI73" s="22"/>
    </row>
    <row r="74" spans="1:35" ht="12" customHeight="1">
      <c r="A74" t="s">
        <v>105</v>
      </c>
      <c r="B74" t="s">
        <v>328</v>
      </c>
      <c r="C74">
        <v>53</v>
      </c>
      <c r="D74">
        <v>4</v>
      </c>
      <c r="E74">
        <v>59</v>
      </c>
      <c r="F74">
        <v>3</v>
      </c>
      <c r="G74">
        <v>64</v>
      </c>
      <c r="H74">
        <v>3</v>
      </c>
      <c r="I74">
        <v>48</v>
      </c>
      <c r="J74">
        <v>3</v>
      </c>
      <c r="K74">
        <v>54</v>
      </c>
      <c r="L74">
        <v>4</v>
      </c>
      <c r="M74">
        <v>46</v>
      </c>
      <c r="N74">
        <v>4</v>
      </c>
      <c r="O74">
        <v>57</v>
      </c>
      <c r="P74">
        <v>2</v>
      </c>
      <c r="Q74">
        <v>67</v>
      </c>
      <c r="R74">
        <v>2</v>
      </c>
      <c r="S74" s="5"/>
      <c r="U74" s="12">
        <v>55032</v>
      </c>
      <c r="V74" s="55" t="s">
        <v>256</v>
      </c>
      <c r="W74" s="55"/>
      <c r="X74" s="55"/>
      <c r="Y74" s="55"/>
      <c r="Z74" s="55"/>
      <c r="AA74" s="55"/>
      <c r="AB74" s="55"/>
      <c r="AC74" s="15" t="s">
        <v>21</v>
      </c>
      <c r="AD74" s="62" t="s">
        <v>428</v>
      </c>
      <c r="AE74" s="62"/>
      <c r="AF74" s="62"/>
      <c r="AG74" s="62"/>
      <c r="AH74" s="16">
        <v>0.92</v>
      </c>
      <c r="AI74" s="22"/>
    </row>
    <row r="75" spans="1:35" ht="12" customHeight="1">
      <c r="A75" t="s">
        <v>106</v>
      </c>
      <c r="B75" t="s">
        <v>329</v>
      </c>
      <c r="C75">
        <v>13</v>
      </c>
      <c r="D75">
        <v>0</v>
      </c>
      <c r="E75">
        <v>14</v>
      </c>
      <c r="F75">
        <v>0</v>
      </c>
      <c r="G75">
        <v>12</v>
      </c>
      <c r="H75">
        <v>0</v>
      </c>
      <c r="I75">
        <v>12</v>
      </c>
      <c r="J75">
        <v>0</v>
      </c>
      <c r="K75">
        <v>11</v>
      </c>
      <c r="L75">
        <v>0</v>
      </c>
      <c r="M75">
        <v>9</v>
      </c>
      <c r="N75">
        <v>0</v>
      </c>
      <c r="O75">
        <v>44</v>
      </c>
      <c r="P75">
        <v>2</v>
      </c>
      <c r="Q75">
        <v>45</v>
      </c>
      <c r="R75">
        <v>2</v>
      </c>
      <c r="S75" s="5"/>
      <c r="U75" s="63">
        <v>55608</v>
      </c>
      <c r="V75" s="55" t="s">
        <v>257</v>
      </c>
      <c r="W75" s="55"/>
      <c r="X75" s="55"/>
      <c r="Y75" s="55"/>
      <c r="Z75" s="55"/>
      <c r="AA75" s="55"/>
      <c r="AB75" s="55"/>
      <c r="AC75" s="66" t="s">
        <v>258</v>
      </c>
      <c r="AD75" s="62" t="s">
        <v>411</v>
      </c>
      <c r="AE75" s="62"/>
      <c r="AF75" s="62"/>
      <c r="AG75" s="62"/>
      <c r="AH75" s="79">
        <v>0.77</v>
      </c>
      <c r="AI75" s="22"/>
    </row>
    <row r="76" spans="1:35" ht="12" customHeight="1">
      <c r="A76" t="s">
        <v>107</v>
      </c>
      <c r="B76" t="s">
        <v>330</v>
      </c>
      <c r="C76">
        <v>55</v>
      </c>
      <c r="D76">
        <v>4</v>
      </c>
      <c r="E76">
        <v>53</v>
      </c>
      <c r="F76">
        <v>3</v>
      </c>
      <c r="G76">
        <v>67</v>
      </c>
      <c r="H76">
        <v>3</v>
      </c>
      <c r="I76">
        <v>46</v>
      </c>
      <c r="J76">
        <v>3</v>
      </c>
      <c r="K76">
        <v>65</v>
      </c>
      <c r="L76">
        <v>4</v>
      </c>
      <c r="M76">
        <v>48</v>
      </c>
      <c r="N76">
        <v>4</v>
      </c>
      <c r="O76">
        <v>64</v>
      </c>
      <c r="P76">
        <v>2</v>
      </c>
      <c r="Q76">
        <v>70</v>
      </c>
      <c r="R76">
        <v>2</v>
      </c>
      <c r="S76" s="5"/>
      <c r="U76" s="63"/>
      <c r="V76" s="55"/>
      <c r="W76" s="55"/>
      <c r="X76" s="55"/>
      <c r="Y76" s="55"/>
      <c r="Z76" s="55"/>
      <c r="AA76" s="55"/>
      <c r="AB76" s="55"/>
      <c r="AC76" s="66"/>
      <c r="AD76" s="62"/>
      <c r="AE76" s="62"/>
      <c r="AF76" s="62"/>
      <c r="AG76" s="62"/>
      <c r="AH76" s="80"/>
      <c r="AI76" s="22"/>
    </row>
    <row r="77" spans="1:35" ht="12" customHeight="1">
      <c r="A77" t="s">
        <v>108</v>
      </c>
      <c r="B77" t="s">
        <v>331</v>
      </c>
      <c r="C77">
        <v>19</v>
      </c>
      <c r="D77">
        <v>0</v>
      </c>
      <c r="E77">
        <v>21</v>
      </c>
      <c r="F77">
        <v>0</v>
      </c>
      <c r="G77">
        <v>16</v>
      </c>
      <c r="H77">
        <v>0</v>
      </c>
      <c r="I77">
        <v>19</v>
      </c>
      <c r="J77">
        <v>0</v>
      </c>
      <c r="K77">
        <v>63</v>
      </c>
      <c r="L77">
        <v>4</v>
      </c>
      <c r="M77">
        <v>50</v>
      </c>
      <c r="N77">
        <v>4</v>
      </c>
      <c r="O77">
        <v>45</v>
      </c>
      <c r="P77">
        <v>2</v>
      </c>
      <c r="Q77">
        <v>60</v>
      </c>
      <c r="R77">
        <v>2</v>
      </c>
      <c r="S77" s="5"/>
      <c r="U77" s="63"/>
      <c r="V77" s="55"/>
      <c r="W77" s="55"/>
      <c r="X77" s="55"/>
      <c r="Y77" s="55"/>
      <c r="Z77" s="55"/>
      <c r="AA77" s="55"/>
      <c r="AB77" s="55"/>
      <c r="AC77" s="66"/>
      <c r="AD77" s="62"/>
      <c r="AE77" s="62"/>
      <c r="AF77" s="62"/>
      <c r="AG77" s="62"/>
      <c r="AH77" s="80"/>
      <c r="AI77" s="22"/>
    </row>
    <row r="78" spans="1:35" ht="12" customHeight="1">
      <c r="A78" t="s">
        <v>109</v>
      </c>
      <c r="B78" t="s">
        <v>332</v>
      </c>
      <c r="C78">
        <v>45</v>
      </c>
      <c r="D78">
        <v>4</v>
      </c>
      <c r="E78">
        <v>53</v>
      </c>
      <c r="F78">
        <v>3</v>
      </c>
      <c r="G78">
        <v>57</v>
      </c>
      <c r="H78">
        <v>3</v>
      </c>
      <c r="I78">
        <v>32</v>
      </c>
      <c r="J78">
        <v>0</v>
      </c>
      <c r="K78">
        <v>54</v>
      </c>
      <c r="L78">
        <v>4</v>
      </c>
      <c r="M78">
        <v>40</v>
      </c>
      <c r="N78">
        <v>4</v>
      </c>
      <c r="O78">
        <v>62</v>
      </c>
      <c r="P78">
        <v>2</v>
      </c>
      <c r="Q78">
        <v>68</v>
      </c>
      <c r="R78">
        <v>2</v>
      </c>
      <c r="S78" s="5"/>
      <c r="U78" s="63"/>
      <c r="V78" s="55"/>
      <c r="W78" s="55"/>
      <c r="X78" s="55"/>
      <c r="Y78" s="55"/>
      <c r="Z78" s="55"/>
      <c r="AA78" s="55"/>
      <c r="AB78" s="55"/>
      <c r="AC78" s="66"/>
      <c r="AD78" s="62"/>
      <c r="AE78" s="62"/>
      <c r="AF78" s="62"/>
      <c r="AG78" s="62"/>
      <c r="AH78" s="81"/>
      <c r="AI78" s="22"/>
    </row>
    <row r="79" spans="1:35" ht="12" customHeight="1">
      <c r="A79" t="s">
        <v>110</v>
      </c>
      <c r="B79" t="s">
        <v>333</v>
      </c>
      <c r="C79">
        <v>45</v>
      </c>
      <c r="D79">
        <v>4</v>
      </c>
      <c r="E79">
        <v>46</v>
      </c>
      <c r="F79">
        <v>3</v>
      </c>
      <c r="G79">
        <v>50</v>
      </c>
      <c r="H79">
        <v>3</v>
      </c>
      <c r="I79">
        <v>46</v>
      </c>
      <c r="J79">
        <v>3</v>
      </c>
      <c r="K79">
        <v>41</v>
      </c>
      <c r="L79">
        <v>4</v>
      </c>
      <c r="M79">
        <v>66</v>
      </c>
      <c r="N79">
        <v>4</v>
      </c>
      <c r="O79">
        <v>56</v>
      </c>
      <c r="P79">
        <v>2</v>
      </c>
      <c r="Q79">
        <v>59</v>
      </c>
      <c r="R79">
        <v>2</v>
      </c>
      <c r="S79" s="5"/>
      <c r="U79" s="63">
        <v>55609</v>
      </c>
      <c r="V79" s="67" t="s">
        <v>259</v>
      </c>
      <c r="W79" s="68"/>
      <c r="X79" s="68"/>
      <c r="Y79" s="68"/>
      <c r="Z79" s="68"/>
      <c r="AA79" s="68"/>
      <c r="AB79" s="69"/>
      <c r="AC79" s="76" t="s">
        <v>23</v>
      </c>
      <c r="AD79" s="62" t="s">
        <v>429</v>
      </c>
      <c r="AE79" s="62"/>
      <c r="AF79" s="62"/>
      <c r="AG79" s="62"/>
      <c r="AH79" s="79">
        <v>0.81</v>
      </c>
      <c r="AI79" s="22"/>
    </row>
    <row r="80" spans="1:35" ht="12" customHeight="1">
      <c r="A80" t="s">
        <v>111</v>
      </c>
      <c r="B80" t="s">
        <v>334</v>
      </c>
      <c r="C80">
        <v>67</v>
      </c>
      <c r="D80">
        <v>4</v>
      </c>
      <c r="E80">
        <v>72</v>
      </c>
      <c r="F80">
        <v>3</v>
      </c>
      <c r="G80">
        <v>59</v>
      </c>
      <c r="H80">
        <v>3</v>
      </c>
      <c r="I80">
        <v>70</v>
      </c>
      <c r="J80">
        <v>3</v>
      </c>
      <c r="K80">
        <v>68</v>
      </c>
      <c r="L80">
        <v>4</v>
      </c>
      <c r="M80">
        <v>79</v>
      </c>
      <c r="N80">
        <v>4</v>
      </c>
      <c r="O80">
        <v>60</v>
      </c>
      <c r="P80">
        <v>2</v>
      </c>
      <c r="Q80">
        <v>73</v>
      </c>
      <c r="R80">
        <v>2</v>
      </c>
      <c r="S80" s="5"/>
      <c r="U80" s="63"/>
      <c r="V80" s="70"/>
      <c r="W80" s="71"/>
      <c r="X80" s="71"/>
      <c r="Y80" s="71"/>
      <c r="Z80" s="71"/>
      <c r="AA80" s="71"/>
      <c r="AB80" s="72"/>
      <c r="AC80" s="77"/>
      <c r="AD80" s="62"/>
      <c r="AE80" s="62"/>
      <c r="AF80" s="62"/>
      <c r="AG80" s="62"/>
      <c r="AH80" s="80"/>
      <c r="AI80" s="22"/>
    </row>
    <row r="81" spans="1:35" ht="12" customHeight="1">
      <c r="A81" t="s">
        <v>112</v>
      </c>
      <c r="B81" t="s">
        <v>335</v>
      </c>
      <c r="C81">
        <v>30</v>
      </c>
      <c r="D81">
        <v>0</v>
      </c>
      <c r="E81">
        <v>18</v>
      </c>
      <c r="F81">
        <v>0</v>
      </c>
      <c r="G81">
        <v>15</v>
      </c>
      <c r="H81">
        <v>0</v>
      </c>
      <c r="I81">
        <v>19</v>
      </c>
      <c r="J81">
        <v>0</v>
      </c>
      <c r="K81">
        <v>14</v>
      </c>
      <c r="L81">
        <v>0</v>
      </c>
      <c r="M81">
        <v>24</v>
      </c>
      <c r="N81">
        <v>0</v>
      </c>
      <c r="O81">
        <v>55</v>
      </c>
      <c r="P81">
        <v>2</v>
      </c>
      <c r="Q81">
        <v>56</v>
      </c>
      <c r="R81">
        <v>2</v>
      </c>
      <c r="S81" s="5"/>
      <c r="U81" s="63"/>
      <c r="V81" s="70"/>
      <c r="W81" s="71"/>
      <c r="X81" s="71"/>
      <c r="Y81" s="71"/>
      <c r="Z81" s="71"/>
      <c r="AA81" s="71"/>
      <c r="AB81" s="72"/>
      <c r="AC81" s="77"/>
      <c r="AD81" s="62" t="s">
        <v>429</v>
      </c>
      <c r="AE81" s="62"/>
      <c r="AF81" s="62"/>
      <c r="AG81" s="62"/>
      <c r="AH81" s="80"/>
      <c r="AI81" s="22"/>
    </row>
    <row r="82" spans="1:35" ht="12" customHeight="1">
      <c r="A82" t="s">
        <v>113</v>
      </c>
      <c r="B82" t="s">
        <v>336</v>
      </c>
      <c r="C82">
        <v>24</v>
      </c>
      <c r="D82">
        <v>0</v>
      </c>
      <c r="E82">
        <v>51</v>
      </c>
      <c r="F82">
        <v>3</v>
      </c>
      <c r="G82">
        <v>28</v>
      </c>
      <c r="H82">
        <v>0</v>
      </c>
      <c r="I82">
        <v>34</v>
      </c>
      <c r="J82">
        <v>0</v>
      </c>
      <c r="K82">
        <v>30</v>
      </c>
      <c r="L82">
        <v>0</v>
      </c>
      <c r="M82">
        <v>58</v>
      </c>
      <c r="N82">
        <v>4</v>
      </c>
      <c r="O82">
        <v>56</v>
      </c>
      <c r="P82">
        <v>2</v>
      </c>
      <c r="Q82">
        <v>55</v>
      </c>
      <c r="R82">
        <v>2</v>
      </c>
      <c r="S82" s="5"/>
      <c r="U82" s="63"/>
      <c r="V82" s="73"/>
      <c r="W82" s="74"/>
      <c r="X82" s="74"/>
      <c r="Y82" s="74"/>
      <c r="Z82" s="74"/>
      <c r="AA82" s="74"/>
      <c r="AB82" s="75"/>
      <c r="AC82" s="78"/>
      <c r="AD82" s="62"/>
      <c r="AE82" s="62"/>
      <c r="AF82" s="62"/>
      <c r="AG82" s="62"/>
      <c r="AH82" s="81"/>
      <c r="AI82" s="22"/>
    </row>
    <row r="83" spans="1:35" ht="12" customHeight="1">
      <c r="A83" t="s">
        <v>114</v>
      </c>
      <c r="B83" t="s">
        <v>337</v>
      </c>
      <c r="C83">
        <v>43</v>
      </c>
      <c r="D83">
        <v>4</v>
      </c>
      <c r="E83">
        <v>61</v>
      </c>
      <c r="F83">
        <v>3</v>
      </c>
      <c r="G83">
        <v>32</v>
      </c>
      <c r="H83">
        <v>0</v>
      </c>
      <c r="I83">
        <v>47</v>
      </c>
      <c r="J83">
        <v>3</v>
      </c>
      <c r="K83">
        <v>49</v>
      </c>
      <c r="L83">
        <v>4</v>
      </c>
      <c r="M83">
        <v>63</v>
      </c>
      <c r="N83">
        <v>4</v>
      </c>
      <c r="O83">
        <v>59</v>
      </c>
      <c r="P83">
        <v>2</v>
      </c>
      <c r="Q83">
        <v>70</v>
      </c>
      <c r="R83">
        <v>2</v>
      </c>
      <c r="S83" s="5"/>
      <c r="AI83" s="22"/>
    </row>
    <row r="84" spans="1:35" ht="12" customHeight="1">
      <c r="A84" t="s">
        <v>115</v>
      </c>
      <c r="B84" t="s">
        <v>338</v>
      </c>
      <c r="C84">
        <v>52</v>
      </c>
      <c r="D84">
        <v>4</v>
      </c>
      <c r="E84">
        <v>61</v>
      </c>
      <c r="F84">
        <v>3</v>
      </c>
      <c r="G84">
        <v>59</v>
      </c>
      <c r="H84">
        <v>3</v>
      </c>
      <c r="I84">
        <v>52</v>
      </c>
      <c r="J84">
        <v>3</v>
      </c>
      <c r="K84">
        <v>60</v>
      </c>
      <c r="L84">
        <v>4</v>
      </c>
      <c r="M84">
        <v>57</v>
      </c>
      <c r="N84">
        <v>4</v>
      </c>
      <c r="O84">
        <v>69</v>
      </c>
      <c r="P84">
        <v>2</v>
      </c>
      <c r="Q84">
        <v>69</v>
      </c>
      <c r="R84">
        <v>2</v>
      </c>
      <c r="S84" s="5"/>
    </row>
    <row r="85" spans="1:35" ht="6.95" customHeight="1">
      <c r="A85" t="s">
        <v>116</v>
      </c>
      <c r="B85" t="s">
        <v>339</v>
      </c>
      <c r="C85">
        <v>15</v>
      </c>
      <c r="D85">
        <v>0</v>
      </c>
      <c r="E85">
        <v>10</v>
      </c>
      <c r="F85">
        <v>0</v>
      </c>
      <c r="G85">
        <v>12</v>
      </c>
      <c r="H85">
        <v>0</v>
      </c>
      <c r="I85">
        <v>9</v>
      </c>
      <c r="J85">
        <v>0</v>
      </c>
      <c r="K85">
        <v>12</v>
      </c>
      <c r="L85">
        <v>0</v>
      </c>
      <c r="M85">
        <v>9</v>
      </c>
      <c r="N85">
        <v>0</v>
      </c>
      <c r="O85">
        <v>16</v>
      </c>
      <c r="P85">
        <v>0</v>
      </c>
      <c r="Q85">
        <v>15</v>
      </c>
      <c r="R85">
        <v>0</v>
      </c>
      <c r="S85" s="5"/>
    </row>
    <row r="86" spans="1:35" ht="9" customHeight="1">
      <c r="A86" t="s">
        <v>117</v>
      </c>
      <c r="B86" t="s">
        <v>340</v>
      </c>
      <c r="C86">
        <v>20</v>
      </c>
      <c r="D86">
        <v>0</v>
      </c>
      <c r="E86">
        <v>27</v>
      </c>
      <c r="F86">
        <v>0</v>
      </c>
      <c r="G86">
        <v>26</v>
      </c>
      <c r="H86">
        <v>0</v>
      </c>
      <c r="I86">
        <v>33</v>
      </c>
      <c r="J86">
        <v>0</v>
      </c>
      <c r="K86">
        <v>44</v>
      </c>
      <c r="L86">
        <v>4</v>
      </c>
      <c r="M86">
        <v>45</v>
      </c>
      <c r="N86">
        <v>4</v>
      </c>
      <c r="O86">
        <v>58</v>
      </c>
      <c r="P86">
        <v>2</v>
      </c>
      <c r="Q86">
        <v>62</v>
      </c>
      <c r="R86">
        <v>2</v>
      </c>
      <c r="S86" s="5"/>
    </row>
    <row r="87" spans="1:35" ht="9" customHeight="1">
      <c r="A87" t="s">
        <v>118</v>
      </c>
      <c r="B87" t="s">
        <v>341</v>
      </c>
      <c r="C87">
        <v>61</v>
      </c>
      <c r="D87">
        <v>4</v>
      </c>
      <c r="E87">
        <v>66</v>
      </c>
      <c r="F87">
        <v>3</v>
      </c>
      <c r="G87">
        <v>55</v>
      </c>
      <c r="H87">
        <v>3</v>
      </c>
      <c r="I87">
        <v>58</v>
      </c>
      <c r="J87">
        <v>3</v>
      </c>
      <c r="K87">
        <v>70</v>
      </c>
      <c r="L87">
        <v>4</v>
      </c>
      <c r="M87">
        <v>24</v>
      </c>
      <c r="N87">
        <v>0</v>
      </c>
      <c r="O87">
        <v>71</v>
      </c>
      <c r="P87">
        <v>2</v>
      </c>
      <c r="Q87">
        <v>73</v>
      </c>
      <c r="R87">
        <v>2</v>
      </c>
      <c r="S87" s="5"/>
    </row>
    <row r="88" spans="1:35" ht="9" customHeight="1">
      <c r="A88" t="s">
        <v>119</v>
      </c>
      <c r="B88" t="s">
        <v>342</v>
      </c>
      <c r="C88">
        <v>31</v>
      </c>
      <c r="D88">
        <v>0</v>
      </c>
      <c r="E88">
        <v>11</v>
      </c>
      <c r="F88">
        <v>0</v>
      </c>
      <c r="G88">
        <v>14</v>
      </c>
      <c r="H88">
        <v>0</v>
      </c>
      <c r="I88">
        <v>10</v>
      </c>
      <c r="J88">
        <v>0</v>
      </c>
      <c r="K88">
        <v>16</v>
      </c>
      <c r="L88">
        <v>0</v>
      </c>
      <c r="M88">
        <v>74</v>
      </c>
      <c r="N88">
        <v>4</v>
      </c>
      <c r="O88">
        <v>58</v>
      </c>
      <c r="P88">
        <v>2</v>
      </c>
      <c r="Q88">
        <v>59</v>
      </c>
      <c r="R88">
        <v>2</v>
      </c>
      <c r="S88" s="5"/>
    </row>
    <row r="89" spans="1:35" ht="9" customHeight="1">
      <c r="A89" t="s">
        <v>120</v>
      </c>
      <c r="B89" t="s">
        <v>343</v>
      </c>
      <c r="C89">
        <v>28</v>
      </c>
      <c r="D89">
        <v>0</v>
      </c>
      <c r="E89">
        <v>19</v>
      </c>
      <c r="F89">
        <v>0</v>
      </c>
      <c r="G89">
        <v>23</v>
      </c>
      <c r="H89">
        <v>0</v>
      </c>
      <c r="I89">
        <v>19</v>
      </c>
      <c r="J89">
        <v>0</v>
      </c>
      <c r="K89">
        <v>16</v>
      </c>
      <c r="L89">
        <v>0</v>
      </c>
      <c r="M89">
        <v>13</v>
      </c>
      <c r="N89">
        <v>0</v>
      </c>
      <c r="O89">
        <v>20</v>
      </c>
      <c r="P89">
        <v>0</v>
      </c>
      <c r="Q89">
        <v>55</v>
      </c>
      <c r="R89">
        <v>2</v>
      </c>
      <c r="S89" s="5"/>
    </row>
    <row r="90" spans="1:35" ht="9" customHeight="1">
      <c r="A90" t="s">
        <v>121</v>
      </c>
      <c r="B90" t="s">
        <v>344</v>
      </c>
      <c r="C90">
        <v>14</v>
      </c>
      <c r="D90">
        <v>0</v>
      </c>
      <c r="E90">
        <v>19</v>
      </c>
      <c r="F90">
        <v>0</v>
      </c>
      <c r="G90">
        <v>21</v>
      </c>
      <c r="H90">
        <v>0</v>
      </c>
      <c r="I90">
        <v>17</v>
      </c>
      <c r="J90">
        <v>0</v>
      </c>
      <c r="K90">
        <v>16</v>
      </c>
      <c r="L90">
        <v>0</v>
      </c>
      <c r="M90">
        <v>16</v>
      </c>
      <c r="N90">
        <v>0</v>
      </c>
      <c r="O90">
        <v>58</v>
      </c>
      <c r="P90">
        <v>2</v>
      </c>
      <c r="Q90">
        <v>55</v>
      </c>
      <c r="R90">
        <v>2</v>
      </c>
      <c r="S90" s="5"/>
    </row>
    <row r="91" spans="1:35" ht="9" customHeight="1">
      <c r="A91" t="s">
        <v>122</v>
      </c>
      <c r="B91" t="s">
        <v>345</v>
      </c>
      <c r="C91">
        <v>26</v>
      </c>
      <c r="D91">
        <v>0</v>
      </c>
      <c r="E91">
        <v>29</v>
      </c>
      <c r="F91">
        <v>0</v>
      </c>
      <c r="G91">
        <v>29</v>
      </c>
      <c r="H91">
        <v>0</v>
      </c>
      <c r="I91">
        <v>20</v>
      </c>
      <c r="J91">
        <v>0</v>
      </c>
      <c r="K91">
        <v>34</v>
      </c>
      <c r="L91">
        <v>0</v>
      </c>
      <c r="M91">
        <v>35</v>
      </c>
      <c r="N91">
        <v>0</v>
      </c>
      <c r="O91">
        <v>59</v>
      </c>
      <c r="P91">
        <v>2</v>
      </c>
      <c r="Q91">
        <v>55</v>
      </c>
      <c r="R91">
        <v>2</v>
      </c>
      <c r="S91" s="5"/>
    </row>
    <row r="92" spans="1:35" ht="9" customHeight="1">
      <c r="A92" t="s">
        <v>123</v>
      </c>
      <c r="B92" t="s">
        <v>346</v>
      </c>
      <c r="C92">
        <v>23</v>
      </c>
      <c r="D92">
        <v>0</v>
      </c>
      <c r="E92">
        <v>13</v>
      </c>
      <c r="F92">
        <v>0</v>
      </c>
      <c r="G92">
        <v>22</v>
      </c>
      <c r="H92">
        <v>0</v>
      </c>
      <c r="I92">
        <v>21</v>
      </c>
      <c r="J92">
        <v>0</v>
      </c>
      <c r="K92">
        <v>17</v>
      </c>
      <c r="L92">
        <v>0</v>
      </c>
      <c r="M92">
        <v>18</v>
      </c>
      <c r="N92">
        <v>0</v>
      </c>
      <c r="O92">
        <v>57</v>
      </c>
      <c r="P92">
        <v>2</v>
      </c>
      <c r="Q92">
        <v>56</v>
      </c>
      <c r="R92">
        <v>2</v>
      </c>
      <c r="S92" s="5"/>
    </row>
    <row r="93" spans="1:35" ht="9" customHeight="1">
      <c r="A93" t="s">
        <v>124</v>
      </c>
      <c r="B93" t="s">
        <v>347</v>
      </c>
      <c r="C93">
        <v>58</v>
      </c>
      <c r="D93">
        <v>4</v>
      </c>
      <c r="E93">
        <v>59</v>
      </c>
      <c r="F93">
        <v>3</v>
      </c>
      <c r="G93">
        <v>52</v>
      </c>
      <c r="H93">
        <v>3</v>
      </c>
      <c r="I93">
        <v>67</v>
      </c>
      <c r="J93">
        <v>3</v>
      </c>
      <c r="K93">
        <v>50</v>
      </c>
      <c r="L93">
        <v>4</v>
      </c>
      <c r="M93">
        <v>61</v>
      </c>
      <c r="N93">
        <v>4</v>
      </c>
      <c r="O93">
        <v>68</v>
      </c>
      <c r="P93">
        <v>2</v>
      </c>
      <c r="Q93">
        <v>71</v>
      </c>
      <c r="R93">
        <v>2</v>
      </c>
      <c r="S93" s="5"/>
    </row>
    <row r="94" spans="1:35" ht="9" customHeight="1">
      <c r="A94" t="s">
        <v>125</v>
      </c>
      <c r="B94" t="s">
        <v>348</v>
      </c>
      <c r="C94">
        <v>44</v>
      </c>
      <c r="D94">
        <v>4</v>
      </c>
      <c r="E94">
        <v>27</v>
      </c>
      <c r="F94">
        <v>0</v>
      </c>
      <c r="G94">
        <v>46</v>
      </c>
      <c r="H94">
        <v>3</v>
      </c>
      <c r="I94">
        <v>47</v>
      </c>
      <c r="J94">
        <v>3</v>
      </c>
      <c r="K94">
        <v>40</v>
      </c>
      <c r="L94">
        <v>0</v>
      </c>
      <c r="M94">
        <v>47</v>
      </c>
      <c r="N94">
        <v>4</v>
      </c>
      <c r="O94">
        <v>59</v>
      </c>
      <c r="P94">
        <v>2</v>
      </c>
      <c r="Q94">
        <v>68</v>
      </c>
      <c r="R94">
        <v>2</v>
      </c>
      <c r="S94" s="5"/>
    </row>
    <row r="95" spans="1:35" ht="9" customHeight="1">
      <c r="A95" t="s">
        <v>126</v>
      </c>
      <c r="B95" t="s">
        <v>349</v>
      </c>
      <c r="C95">
        <v>18</v>
      </c>
      <c r="D95">
        <v>0</v>
      </c>
      <c r="E95">
        <v>26</v>
      </c>
      <c r="F95">
        <v>0</v>
      </c>
      <c r="G95">
        <v>27</v>
      </c>
      <c r="H95">
        <v>0</v>
      </c>
      <c r="I95">
        <v>24</v>
      </c>
      <c r="J95">
        <v>0</v>
      </c>
      <c r="K95">
        <v>25</v>
      </c>
      <c r="L95">
        <v>0</v>
      </c>
      <c r="M95">
        <v>46</v>
      </c>
      <c r="N95">
        <v>4</v>
      </c>
      <c r="O95">
        <v>56</v>
      </c>
      <c r="P95">
        <v>2</v>
      </c>
      <c r="Q95">
        <v>20</v>
      </c>
      <c r="R95">
        <v>0</v>
      </c>
      <c r="S95" s="5"/>
    </row>
    <row r="96" spans="1:35" ht="9" customHeight="1">
      <c r="A96" t="s">
        <v>127</v>
      </c>
      <c r="B96" t="s">
        <v>350</v>
      </c>
      <c r="C96">
        <v>16</v>
      </c>
      <c r="D96">
        <v>0</v>
      </c>
      <c r="E96">
        <v>18</v>
      </c>
      <c r="F96">
        <v>0</v>
      </c>
      <c r="G96">
        <v>21</v>
      </c>
      <c r="H96">
        <v>0</v>
      </c>
      <c r="I96">
        <v>25</v>
      </c>
      <c r="J96">
        <v>0</v>
      </c>
      <c r="K96">
        <v>15</v>
      </c>
      <c r="L96">
        <v>0</v>
      </c>
      <c r="M96">
        <v>14</v>
      </c>
      <c r="N96">
        <v>0</v>
      </c>
      <c r="O96">
        <v>19</v>
      </c>
      <c r="P96">
        <v>0</v>
      </c>
      <c r="Q96">
        <v>20</v>
      </c>
      <c r="R96">
        <v>0</v>
      </c>
      <c r="S96" s="5"/>
    </row>
    <row r="97" spans="1:19" ht="9" customHeight="1">
      <c r="A97" t="s">
        <v>128</v>
      </c>
      <c r="B97" t="s">
        <v>351</v>
      </c>
      <c r="C97">
        <v>47</v>
      </c>
      <c r="D97">
        <v>4</v>
      </c>
      <c r="E97">
        <v>18</v>
      </c>
      <c r="F97">
        <v>0</v>
      </c>
      <c r="G97">
        <v>29</v>
      </c>
      <c r="H97">
        <v>0</v>
      </c>
      <c r="I97">
        <v>25</v>
      </c>
      <c r="J97">
        <v>0</v>
      </c>
      <c r="K97">
        <v>46</v>
      </c>
      <c r="L97">
        <v>4</v>
      </c>
      <c r="M97">
        <v>39</v>
      </c>
      <c r="N97">
        <v>0</v>
      </c>
      <c r="O97">
        <v>58</v>
      </c>
      <c r="P97">
        <v>2</v>
      </c>
      <c r="Q97">
        <v>64</v>
      </c>
      <c r="R97">
        <v>2</v>
      </c>
      <c r="S97" s="5"/>
    </row>
    <row r="98" spans="1:19" ht="9" customHeight="1">
      <c r="A98" t="s">
        <v>129</v>
      </c>
      <c r="B98" t="s">
        <v>352</v>
      </c>
      <c r="C98">
        <v>36</v>
      </c>
      <c r="D98">
        <v>0</v>
      </c>
      <c r="E98">
        <v>29</v>
      </c>
      <c r="F98">
        <v>0</v>
      </c>
      <c r="G98">
        <v>50</v>
      </c>
      <c r="H98">
        <v>3</v>
      </c>
      <c r="I98">
        <v>35</v>
      </c>
      <c r="J98">
        <v>0</v>
      </c>
      <c r="K98">
        <v>39</v>
      </c>
      <c r="L98">
        <v>0</v>
      </c>
      <c r="M98">
        <v>50</v>
      </c>
      <c r="N98">
        <v>4</v>
      </c>
      <c r="O98">
        <v>71</v>
      </c>
      <c r="P98">
        <v>2</v>
      </c>
      <c r="Q98">
        <v>73</v>
      </c>
      <c r="R98">
        <v>2</v>
      </c>
      <c r="S98" s="5"/>
    </row>
    <row r="99" spans="1:19" ht="9" customHeight="1">
      <c r="A99" t="s">
        <v>130</v>
      </c>
      <c r="B99" t="s">
        <v>353</v>
      </c>
      <c r="C99">
        <v>43</v>
      </c>
      <c r="D99">
        <v>4</v>
      </c>
      <c r="E99">
        <v>33</v>
      </c>
      <c r="F99">
        <v>0</v>
      </c>
      <c r="G99">
        <v>43</v>
      </c>
      <c r="H99">
        <v>3</v>
      </c>
      <c r="I99">
        <v>26</v>
      </c>
      <c r="J99">
        <v>0</v>
      </c>
      <c r="K99">
        <v>41</v>
      </c>
      <c r="L99">
        <v>4</v>
      </c>
      <c r="M99">
        <v>43</v>
      </c>
      <c r="N99">
        <v>4</v>
      </c>
      <c r="O99">
        <v>58</v>
      </c>
      <c r="P99">
        <v>2</v>
      </c>
      <c r="Q99">
        <v>68</v>
      </c>
      <c r="R99">
        <v>2</v>
      </c>
      <c r="S99" s="5"/>
    </row>
    <row r="100" spans="1:19" ht="9" customHeight="1">
      <c r="A100" t="s">
        <v>131</v>
      </c>
      <c r="B100" t="s">
        <v>354</v>
      </c>
      <c r="C100">
        <v>47</v>
      </c>
      <c r="D100">
        <v>4</v>
      </c>
      <c r="E100">
        <v>58</v>
      </c>
      <c r="F100">
        <v>3</v>
      </c>
      <c r="G100">
        <v>49</v>
      </c>
      <c r="H100">
        <v>3</v>
      </c>
      <c r="I100">
        <v>48</v>
      </c>
      <c r="J100">
        <v>3</v>
      </c>
      <c r="K100">
        <v>70</v>
      </c>
      <c r="L100">
        <v>4</v>
      </c>
      <c r="M100">
        <v>57</v>
      </c>
      <c r="N100">
        <v>4</v>
      </c>
      <c r="O100">
        <v>60</v>
      </c>
      <c r="P100">
        <v>2</v>
      </c>
      <c r="Q100">
        <v>68</v>
      </c>
      <c r="R100">
        <v>2</v>
      </c>
      <c r="S100" s="5"/>
    </row>
    <row r="101" spans="1:19" ht="9" customHeight="1">
      <c r="A101" t="s">
        <v>132</v>
      </c>
      <c r="B101" t="s">
        <v>355</v>
      </c>
      <c r="C101">
        <v>28</v>
      </c>
      <c r="D101">
        <v>0</v>
      </c>
      <c r="E101">
        <v>17</v>
      </c>
      <c r="F101">
        <v>0</v>
      </c>
      <c r="G101">
        <v>27</v>
      </c>
      <c r="H101">
        <v>0</v>
      </c>
      <c r="I101">
        <v>33</v>
      </c>
      <c r="J101">
        <v>0</v>
      </c>
      <c r="K101">
        <v>24</v>
      </c>
      <c r="L101">
        <v>0</v>
      </c>
      <c r="M101">
        <v>23</v>
      </c>
      <c r="N101">
        <v>0</v>
      </c>
      <c r="O101">
        <v>57</v>
      </c>
      <c r="P101">
        <v>2</v>
      </c>
      <c r="Q101">
        <v>59</v>
      </c>
      <c r="R101">
        <v>2</v>
      </c>
      <c r="S101" s="5"/>
    </row>
    <row r="102" spans="1:19" ht="9" customHeight="1">
      <c r="A102" t="s">
        <v>133</v>
      </c>
      <c r="B102" t="s">
        <v>356</v>
      </c>
      <c r="C102">
        <v>59</v>
      </c>
      <c r="D102">
        <v>4</v>
      </c>
      <c r="E102">
        <v>64</v>
      </c>
      <c r="F102">
        <v>3</v>
      </c>
      <c r="G102">
        <v>36</v>
      </c>
      <c r="H102">
        <v>0</v>
      </c>
      <c r="I102">
        <v>27</v>
      </c>
      <c r="J102">
        <v>0</v>
      </c>
      <c r="K102">
        <v>51</v>
      </c>
      <c r="L102">
        <v>4</v>
      </c>
      <c r="M102">
        <v>49</v>
      </c>
      <c r="N102">
        <v>4</v>
      </c>
      <c r="O102">
        <v>58</v>
      </c>
      <c r="P102">
        <v>2</v>
      </c>
      <c r="Q102">
        <v>72</v>
      </c>
      <c r="R102">
        <v>2</v>
      </c>
      <c r="S102" s="5"/>
    </row>
    <row r="103" spans="1:19" ht="9" customHeight="1">
      <c r="A103" t="s">
        <v>134</v>
      </c>
      <c r="B103" t="s">
        <v>357</v>
      </c>
      <c r="C103">
        <v>32</v>
      </c>
      <c r="D103">
        <v>0</v>
      </c>
      <c r="E103">
        <v>27</v>
      </c>
      <c r="F103">
        <v>0</v>
      </c>
      <c r="G103">
        <v>23</v>
      </c>
      <c r="H103">
        <v>0</v>
      </c>
      <c r="I103">
        <v>45</v>
      </c>
      <c r="J103">
        <v>3</v>
      </c>
      <c r="K103">
        <v>25</v>
      </c>
      <c r="L103">
        <v>0</v>
      </c>
      <c r="M103">
        <v>53</v>
      </c>
      <c r="N103">
        <v>4</v>
      </c>
      <c r="O103">
        <v>59</v>
      </c>
      <c r="P103">
        <v>2</v>
      </c>
      <c r="Q103">
        <v>67</v>
      </c>
      <c r="R103">
        <v>2</v>
      </c>
      <c r="S103" s="5"/>
    </row>
    <row r="104" spans="1:19" ht="9" customHeight="1">
      <c r="A104" t="s">
        <v>135</v>
      </c>
      <c r="B104" t="s">
        <v>358</v>
      </c>
      <c r="C104">
        <v>15</v>
      </c>
      <c r="D104">
        <v>0</v>
      </c>
      <c r="E104">
        <v>17</v>
      </c>
      <c r="F104">
        <v>0</v>
      </c>
      <c r="G104">
        <v>15</v>
      </c>
      <c r="H104">
        <v>0</v>
      </c>
      <c r="I104">
        <v>23</v>
      </c>
      <c r="J104">
        <v>0</v>
      </c>
      <c r="K104">
        <v>16</v>
      </c>
      <c r="L104">
        <v>0</v>
      </c>
      <c r="M104">
        <v>18</v>
      </c>
      <c r="N104">
        <v>0</v>
      </c>
      <c r="O104">
        <v>19</v>
      </c>
      <c r="P104">
        <v>0</v>
      </c>
      <c r="Q104">
        <v>20</v>
      </c>
      <c r="R104">
        <v>0</v>
      </c>
      <c r="S104" s="5"/>
    </row>
    <row r="105" spans="1:19" ht="9" customHeight="1">
      <c r="A105" t="s">
        <v>136</v>
      </c>
      <c r="B105" t="s">
        <v>359</v>
      </c>
      <c r="C105">
        <v>23</v>
      </c>
      <c r="D105">
        <v>0</v>
      </c>
      <c r="E105">
        <v>24</v>
      </c>
      <c r="F105">
        <v>0</v>
      </c>
      <c r="G105">
        <v>22</v>
      </c>
      <c r="H105">
        <v>0</v>
      </c>
      <c r="I105">
        <v>19</v>
      </c>
      <c r="J105">
        <v>0</v>
      </c>
      <c r="K105">
        <v>28</v>
      </c>
      <c r="L105">
        <v>0</v>
      </c>
      <c r="M105">
        <v>20</v>
      </c>
      <c r="N105">
        <v>0</v>
      </c>
      <c r="O105">
        <v>57</v>
      </c>
      <c r="P105">
        <v>2</v>
      </c>
      <c r="Q105">
        <v>56</v>
      </c>
      <c r="R105">
        <v>2</v>
      </c>
      <c r="S105" s="5"/>
    </row>
    <row r="106" spans="1:19" ht="9" customHeight="1">
      <c r="A106" t="s">
        <v>137</v>
      </c>
      <c r="B106" t="s">
        <v>360</v>
      </c>
      <c r="C106">
        <v>41</v>
      </c>
      <c r="D106">
        <v>4</v>
      </c>
      <c r="E106">
        <v>19</v>
      </c>
      <c r="F106">
        <v>0</v>
      </c>
      <c r="G106">
        <v>16</v>
      </c>
      <c r="H106">
        <v>0</v>
      </c>
      <c r="I106">
        <v>44</v>
      </c>
      <c r="J106">
        <v>3</v>
      </c>
      <c r="K106">
        <v>43</v>
      </c>
      <c r="L106">
        <v>4</v>
      </c>
      <c r="M106">
        <v>52</v>
      </c>
      <c r="N106">
        <v>4</v>
      </c>
      <c r="O106">
        <v>59</v>
      </c>
      <c r="P106">
        <v>2</v>
      </c>
      <c r="Q106">
        <v>60</v>
      </c>
      <c r="R106">
        <v>2</v>
      </c>
      <c r="S106" s="5"/>
    </row>
    <row r="107" spans="1:19" ht="9" customHeight="1">
      <c r="A107" t="s">
        <v>138</v>
      </c>
      <c r="B107" t="s">
        <v>361</v>
      </c>
      <c r="C107">
        <v>42</v>
      </c>
      <c r="D107">
        <v>4</v>
      </c>
      <c r="E107">
        <v>47</v>
      </c>
      <c r="F107">
        <v>3</v>
      </c>
      <c r="G107">
        <v>28</v>
      </c>
      <c r="H107">
        <v>0</v>
      </c>
      <c r="I107">
        <v>54</v>
      </c>
      <c r="J107">
        <v>3</v>
      </c>
      <c r="K107">
        <v>41</v>
      </c>
      <c r="L107">
        <v>4</v>
      </c>
      <c r="M107">
        <v>67</v>
      </c>
      <c r="N107">
        <v>4</v>
      </c>
      <c r="O107">
        <v>57</v>
      </c>
      <c r="P107">
        <v>2</v>
      </c>
      <c r="Q107">
        <v>58</v>
      </c>
      <c r="R107">
        <v>2</v>
      </c>
      <c r="S107" s="5"/>
    </row>
    <row r="108" spans="1:19" ht="9" customHeight="1">
      <c r="A108" t="s">
        <v>139</v>
      </c>
      <c r="B108" t="s">
        <v>362</v>
      </c>
      <c r="C108">
        <v>58</v>
      </c>
      <c r="D108">
        <v>4</v>
      </c>
      <c r="E108">
        <v>38</v>
      </c>
      <c r="F108">
        <v>0</v>
      </c>
      <c r="G108">
        <v>23</v>
      </c>
      <c r="H108">
        <v>0</v>
      </c>
      <c r="I108">
        <v>61</v>
      </c>
      <c r="J108">
        <v>3</v>
      </c>
      <c r="K108">
        <v>59</v>
      </c>
      <c r="L108">
        <v>4</v>
      </c>
      <c r="M108">
        <v>74</v>
      </c>
      <c r="N108">
        <v>4</v>
      </c>
      <c r="O108">
        <v>59</v>
      </c>
      <c r="P108">
        <v>2</v>
      </c>
      <c r="Q108">
        <v>63</v>
      </c>
      <c r="R108">
        <v>2</v>
      </c>
      <c r="S108" s="5"/>
    </row>
    <row r="109" spans="1:19" ht="9" customHeight="1">
      <c r="A109" t="s">
        <v>140</v>
      </c>
      <c r="B109" t="s">
        <v>363</v>
      </c>
      <c r="C109">
        <v>58</v>
      </c>
      <c r="D109">
        <v>4</v>
      </c>
      <c r="E109">
        <v>60</v>
      </c>
      <c r="F109">
        <v>3</v>
      </c>
      <c r="G109">
        <v>46</v>
      </c>
      <c r="H109">
        <v>3</v>
      </c>
      <c r="I109">
        <v>47</v>
      </c>
      <c r="J109">
        <v>3</v>
      </c>
      <c r="K109">
        <v>68</v>
      </c>
      <c r="L109">
        <v>4</v>
      </c>
      <c r="M109">
        <v>71</v>
      </c>
      <c r="N109">
        <v>4</v>
      </c>
      <c r="O109">
        <v>63</v>
      </c>
      <c r="P109">
        <v>2</v>
      </c>
      <c r="Q109">
        <v>62</v>
      </c>
      <c r="R109">
        <v>2</v>
      </c>
      <c r="S109" s="5"/>
    </row>
    <row r="110" spans="1:19" ht="9" customHeight="1">
      <c r="A110" t="s">
        <v>141</v>
      </c>
      <c r="B110" t="s">
        <v>364</v>
      </c>
      <c r="C110">
        <v>50</v>
      </c>
      <c r="D110">
        <v>4</v>
      </c>
      <c r="E110">
        <v>52</v>
      </c>
      <c r="F110">
        <v>3</v>
      </c>
      <c r="G110">
        <v>33</v>
      </c>
      <c r="H110">
        <v>0</v>
      </c>
      <c r="I110">
        <v>33</v>
      </c>
      <c r="J110">
        <v>0</v>
      </c>
      <c r="K110">
        <v>67</v>
      </c>
      <c r="L110">
        <v>4</v>
      </c>
      <c r="M110">
        <v>88</v>
      </c>
      <c r="N110">
        <v>4</v>
      </c>
      <c r="O110">
        <v>67</v>
      </c>
      <c r="P110">
        <v>2</v>
      </c>
      <c r="Q110">
        <v>71</v>
      </c>
      <c r="R110">
        <v>2</v>
      </c>
      <c r="S110" s="5"/>
    </row>
    <row r="111" spans="1:19" ht="9" customHeight="1">
      <c r="A111" t="s">
        <v>142</v>
      </c>
      <c r="B111" t="s">
        <v>365</v>
      </c>
      <c r="C111">
        <v>42</v>
      </c>
      <c r="D111">
        <v>4</v>
      </c>
      <c r="E111">
        <v>55</v>
      </c>
      <c r="F111">
        <v>3</v>
      </c>
      <c r="G111">
        <v>25</v>
      </c>
      <c r="H111">
        <v>0</v>
      </c>
      <c r="I111">
        <v>21</v>
      </c>
      <c r="J111">
        <v>0</v>
      </c>
      <c r="K111">
        <v>46</v>
      </c>
      <c r="L111">
        <v>4</v>
      </c>
      <c r="M111">
        <v>32</v>
      </c>
      <c r="N111">
        <v>0</v>
      </c>
      <c r="O111">
        <v>57</v>
      </c>
      <c r="P111">
        <v>2</v>
      </c>
      <c r="Q111">
        <v>57</v>
      </c>
      <c r="R111">
        <v>2</v>
      </c>
      <c r="S111" s="5"/>
    </row>
    <row r="112" spans="1:19" ht="9" customHeight="1">
      <c r="A112" t="s">
        <v>143</v>
      </c>
      <c r="B112" t="s">
        <v>366</v>
      </c>
      <c r="C112">
        <v>61</v>
      </c>
      <c r="D112">
        <v>4</v>
      </c>
      <c r="E112">
        <v>68</v>
      </c>
      <c r="F112">
        <v>3</v>
      </c>
      <c r="G112">
        <v>49</v>
      </c>
      <c r="H112">
        <v>3</v>
      </c>
      <c r="I112">
        <v>30</v>
      </c>
      <c r="J112">
        <v>0</v>
      </c>
      <c r="K112">
        <v>56</v>
      </c>
      <c r="L112">
        <v>4</v>
      </c>
      <c r="M112">
        <v>78</v>
      </c>
      <c r="N112">
        <v>4</v>
      </c>
      <c r="O112">
        <v>68</v>
      </c>
      <c r="P112">
        <v>2</v>
      </c>
      <c r="Q112">
        <v>73</v>
      </c>
      <c r="R112">
        <v>2</v>
      </c>
      <c r="S112" s="5"/>
    </row>
    <row r="113" spans="1:19" ht="9" customHeight="1">
      <c r="A113" t="s">
        <v>144</v>
      </c>
      <c r="B113" t="s">
        <v>367</v>
      </c>
      <c r="C113">
        <v>24</v>
      </c>
      <c r="D113">
        <v>0</v>
      </c>
      <c r="E113">
        <v>28</v>
      </c>
      <c r="F113">
        <v>0</v>
      </c>
      <c r="G113">
        <v>25</v>
      </c>
      <c r="H113">
        <v>0</v>
      </c>
      <c r="I113">
        <v>27</v>
      </c>
      <c r="J113">
        <v>0</v>
      </c>
      <c r="K113">
        <v>47</v>
      </c>
      <c r="L113">
        <v>4</v>
      </c>
      <c r="M113">
        <v>58</v>
      </c>
      <c r="N113">
        <v>4</v>
      </c>
      <c r="O113">
        <v>20</v>
      </c>
      <c r="P113">
        <v>0</v>
      </c>
      <c r="Q113">
        <v>20</v>
      </c>
      <c r="R113">
        <v>0</v>
      </c>
      <c r="S113" s="5"/>
    </row>
    <row r="114" spans="1:19" ht="9" customHeight="1">
      <c r="A114" t="s">
        <v>145</v>
      </c>
      <c r="B114" t="s">
        <v>368</v>
      </c>
      <c r="C114">
        <v>48</v>
      </c>
      <c r="D114">
        <v>4</v>
      </c>
      <c r="E114">
        <v>62</v>
      </c>
      <c r="F114">
        <v>3</v>
      </c>
      <c r="G114">
        <v>44</v>
      </c>
      <c r="H114">
        <v>3</v>
      </c>
      <c r="I114">
        <v>56</v>
      </c>
      <c r="J114">
        <v>3</v>
      </c>
      <c r="K114">
        <v>67</v>
      </c>
      <c r="L114">
        <v>4</v>
      </c>
      <c r="M114">
        <v>77</v>
      </c>
      <c r="N114">
        <v>4</v>
      </c>
      <c r="O114">
        <v>61</v>
      </c>
      <c r="P114">
        <v>2</v>
      </c>
      <c r="Q114">
        <v>65</v>
      </c>
      <c r="R114">
        <v>2</v>
      </c>
      <c r="S114" s="5"/>
    </row>
    <row r="115" spans="1:19" ht="9" customHeight="1">
      <c r="A115" t="s">
        <v>146</v>
      </c>
      <c r="B115" t="s">
        <v>369</v>
      </c>
      <c r="C115">
        <v>52</v>
      </c>
      <c r="D115">
        <v>4</v>
      </c>
      <c r="E115">
        <v>46</v>
      </c>
      <c r="F115">
        <v>3</v>
      </c>
      <c r="G115">
        <v>27</v>
      </c>
      <c r="H115">
        <v>0</v>
      </c>
      <c r="I115">
        <v>51</v>
      </c>
      <c r="J115">
        <v>3</v>
      </c>
      <c r="K115">
        <v>30</v>
      </c>
      <c r="L115">
        <v>0</v>
      </c>
      <c r="M115">
        <v>67</v>
      </c>
      <c r="N115">
        <v>4</v>
      </c>
      <c r="O115">
        <v>65</v>
      </c>
      <c r="P115">
        <v>2</v>
      </c>
      <c r="Q115">
        <v>68</v>
      </c>
      <c r="R115">
        <v>2</v>
      </c>
      <c r="S115" s="5"/>
    </row>
    <row r="116" spans="1:19" ht="9" customHeight="1">
      <c r="A116" t="s">
        <v>147</v>
      </c>
      <c r="B116" t="s">
        <v>370</v>
      </c>
      <c r="C116">
        <v>52</v>
      </c>
      <c r="D116">
        <v>4</v>
      </c>
      <c r="E116">
        <v>34</v>
      </c>
      <c r="F116">
        <v>0</v>
      </c>
      <c r="G116">
        <v>26</v>
      </c>
      <c r="H116">
        <v>0</v>
      </c>
      <c r="I116">
        <v>36</v>
      </c>
      <c r="J116">
        <v>0</v>
      </c>
      <c r="K116">
        <v>31</v>
      </c>
      <c r="L116">
        <v>0</v>
      </c>
      <c r="M116">
        <v>55</v>
      </c>
      <c r="N116">
        <v>4</v>
      </c>
      <c r="O116">
        <v>65</v>
      </c>
      <c r="P116">
        <v>2</v>
      </c>
      <c r="Q116">
        <v>68</v>
      </c>
      <c r="R116">
        <v>2</v>
      </c>
      <c r="S116" s="5"/>
    </row>
    <row r="117" spans="1:19" ht="9" customHeight="1">
      <c r="A117" t="s">
        <v>148</v>
      </c>
      <c r="B117" t="s">
        <v>371</v>
      </c>
      <c r="C117">
        <v>29</v>
      </c>
      <c r="D117">
        <v>0</v>
      </c>
      <c r="E117">
        <v>37</v>
      </c>
      <c r="F117">
        <v>0</v>
      </c>
      <c r="G117">
        <v>26</v>
      </c>
      <c r="H117">
        <v>0</v>
      </c>
      <c r="I117">
        <v>48</v>
      </c>
      <c r="J117">
        <v>3</v>
      </c>
      <c r="K117">
        <v>40</v>
      </c>
      <c r="L117">
        <v>4</v>
      </c>
      <c r="M117">
        <v>56</v>
      </c>
      <c r="N117">
        <v>4</v>
      </c>
      <c r="O117">
        <v>54</v>
      </c>
      <c r="P117">
        <v>2</v>
      </c>
      <c r="Q117">
        <v>69</v>
      </c>
      <c r="R117">
        <v>2</v>
      </c>
      <c r="S117" s="5"/>
    </row>
    <row r="118" spans="1:19" ht="9" customHeight="1">
      <c r="A118" t="s">
        <v>149</v>
      </c>
      <c r="B118" t="s">
        <v>372</v>
      </c>
      <c r="C118">
        <v>41</v>
      </c>
      <c r="D118">
        <v>4</v>
      </c>
      <c r="E118">
        <v>34</v>
      </c>
      <c r="F118">
        <v>0</v>
      </c>
      <c r="G118">
        <v>21</v>
      </c>
      <c r="H118">
        <v>0</v>
      </c>
      <c r="I118">
        <v>27</v>
      </c>
      <c r="J118">
        <v>0</v>
      </c>
      <c r="K118">
        <v>21</v>
      </c>
      <c r="L118">
        <v>0</v>
      </c>
      <c r="M118">
        <v>59</v>
      </c>
      <c r="N118">
        <v>4</v>
      </c>
      <c r="O118">
        <v>42</v>
      </c>
      <c r="P118">
        <v>2</v>
      </c>
      <c r="Q118">
        <v>60</v>
      </c>
      <c r="R118">
        <v>2</v>
      </c>
      <c r="S118" s="5"/>
    </row>
    <row r="119" spans="1:19" ht="9" customHeight="1">
      <c r="A119" t="s">
        <v>150</v>
      </c>
      <c r="B119" t="s">
        <v>373</v>
      </c>
      <c r="C119">
        <v>33</v>
      </c>
      <c r="D119">
        <v>0</v>
      </c>
      <c r="E119">
        <v>25</v>
      </c>
      <c r="F119">
        <v>0</v>
      </c>
      <c r="G119">
        <v>21</v>
      </c>
      <c r="H119">
        <v>0</v>
      </c>
      <c r="I119">
        <v>28</v>
      </c>
      <c r="J119">
        <v>0</v>
      </c>
      <c r="K119">
        <v>32</v>
      </c>
      <c r="L119">
        <v>0</v>
      </c>
      <c r="M119">
        <v>60</v>
      </c>
      <c r="N119">
        <v>4</v>
      </c>
      <c r="O119">
        <v>47</v>
      </c>
      <c r="P119">
        <v>2</v>
      </c>
      <c r="Q119">
        <v>60</v>
      </c>
      <c r="R119">
        <v>2</v>
      </c>
      <c r="S119" s="5"/>
    </row>
    <row r="120" spans="1:19" ht="9" customHeight="1">
      <c r="A120" t="s">
        <v>151</v>
      </c>
      <c r="B120" t="s">
        <v>374</v>
      </c>
      <c r="C120">
        <v>26</v>
      </c>
      <c r="D120">
        <v>0</v>
      </c>
      <c r="E120">
        <v>44</v>
      </c>
      <c r="F120">
        <v>3</v>
      </c>
      <c r="G120">
        <v>20</v>
      </c>
      <c r="H120">
        <v>0</v>
      </c>
      <c r="I120">
        <v>17</v>
      </c>
      <c r="J120">
        <v>0</v>
      </c>
      <c r="K120">
        <v>28</v>
      </c>
      <c r="L120">
        <v>0</v>
      </c>
      <c r="M120">
        <v>52</v>
      </c>
      <c r="N120">
        <v>4</v>
      </c>
      <c r="O120">
        <v>59</v>
      </c>
      <c r="P120">
        <v>2</v>
      </c>
      <c r="Q120">
        <v>57</v>
      </c>
      <c r="R120">
        <v>2</v>
      </c>
      <c r="S120" s="5"/>
    </row>
    <row r="121" spans="1:19" ht="9" customHeight="1">
      <c r="A121" t="s">
        <v>152</v>
      </c>
      <c r="B121" t="s">
        <v>375</v>
      </c>
      <c r="C121">
        <v>34</v>
      </c>
      <c r="D121">
        <v>0</v>
      </c>
      <c r="E121">
        <v>30</v>
      </c>
      <c r="F121">
        <v>0</v>
      </c>
      <c r="G121">
        <v>23</v>
      </c>
      <c r="H121">
        <v>0</v>
      </c>
      <c r="I121">
        <v>29</v>
      </c>
      <c r="J121">
        <v>0</v>
      </c>
      <c r="K121">
        <v>33</v>
      </c>
      <c r="L121">
        <v>0</v>
      </c>
      <c r="M121">
        <v>37</v>
      </c>
      <c r="N121">
        <v>0</v>
      </c>
      <c r="O121">
        <v>64</v>
      </c>
      <c r="P121">
        <v>2</v>
      </c>
      <c r="Q121">
        <v>69</v>
      </c>
      <c r="R121">
        <v>2</v>
      </c>
      <c r="S121" s="5"/>
    </row>
    <row r="122" spans="1:19" ht="9" customHeight="1">
      <c r="A122" t="s">
        <v>153</v>
      </c>
      <c r="B122" t="s">
        <v>376</v>
      </c>
      <c r="C122">
        <v>47</v>
      </c>
      <c r="D122">
        <v>4</v>
      </c>
      <c r="E122">
        <v>36</v>
      </c>
      <c r="F122">
        <v>0</v>
      </c>
      <c r="G122">
        <v>28</v>
      </c>
      <c r="H122">
        <v>0</v>
      </c>
      <c r="I122">
        <v>47</v>
      </c>
      <c r="J122">
        <v>3</v>
      </c>
      <c r="K122">
        <v>36</v>
      </c>
      <c r="L122">
        <v>0</v>
      </c>
      <c r="M122">
        <v>47</v>
      </c>
      <c r="N122">
        <v>4</v>
      </c>
      <c r="O122">
        <v>57</v>
      </c>
      <c r="P122">
        <v>2</v>
      </c>
      <c r="Q122">
        <v>71</v>
      </c>
      <c r="R122">
        <v>2</v>
      </c>
      <c r="S122" s="5"/>
    </row>
    <row r="123" spans="1:19" ht="9" customHeight="1">
      <c r="A123" t="s">
        <v>154</v>
      </c>
      <c r="B123" t="s">
        <v>377</v>
      </c>
      <c r="C123">
        <v>48</v>
      </c>
      <c r="D123">
        <v>4</v>
      </c>
      <c r="E123">
        <v>41</v>
      </c>
      <c r="F123">
        <v>3</v>
      </c>
      <c r="G123">
        <v>28</v>
      </c>
      <c r="H123">
        <v>0</v>
      </c>
      <c r="I123">
        <v>37</v>
      </c>
      <c r="J123">
        <v>0</v>
      </c>
      <c r="K123">
        <v>30</v>
      </c>
      <c r="L123">
        <v>0</v>
      </c>
      <c r="M123">
        <v>46</v>
      </c>
      <c r="N123">
        <v>4</v>
      </c>
      <c r="O123">
        <v>46</v>
      </c>
      <c r="P123">
        <v>2</v>
      </c>
      <c r="Q123">
        <v>60</v>
      </c>
      <c r="R123">
        <v>2</v>
      </c>
      <c r="S123" s="5"/>
    </row>
    <row r="124" spans="1:19" ht="9" customHeight="1">
      <c r="A124" t="s">
        <v>155</v>
      </c>
      <c r="B124" t="s">
        <v>378</v>
      </c>
      <c r="C124">
        <v>31</v>
      </c>
      <c r="D124">
        <v>0</v>
      </c>
      <c r="E124">
        <v>25</v>
      </c>
      <c r="F124">
        <v>0</v>
      </c>
      <c r="G124">
        <v>18</v>
      </c>
      <c r="H124">
        <v>0</v>
      </c>
      <c r="I124">
        <v>17</v>
      </c>
      <c r="J124">
        <v>0</v>
      </c>
      <c r="K124">
        <v>17</v>
      </c>
      <c r="L124">
        <v>0</v>
      </c>
      <c r="M124">
        <v>29</v>
      </c>
      <c r="N124">
        <v>0</v>
      </c>
      <c r="O124">
        <v>18</v>
      </c>
      <c r="P124">
        <v>0</v>
      </c>
      <c r="Q124">
        <v>15</v>
      </c>
      <c r="R124">
        <v>0</v>
      </c>
      <c r="S124" s="5"/>
    </row>
    <row r="125" spans="1:19" ht="9" customHeight="1">
      <c r="A125" t="s">
        <v>156</v>
      </c>
      <c r="B125" t="s">
        <v>379</v>
      </c>
      <c r="C125">
        <v>54</v>
      </c>
      <c r="D125">
        <v>4</v>
      </c>
      <c r="E125">
        <v>48</v>
      </c>
      <c r="F125">
        <v>3</v>
      </c>
      <c r="G125">
        <v>34</v>
      </c>
      <c r="H125">
        <v>0</v>
      </c>
      <c r="I125">
        <v>51</v>
      </c>
      <c r="J125">
        <v>3</v>
      </c>
      <c r="K125">
        <v>51</v>
      </c>
      <c r="L125">
        <v>4</v>
      </c>
      <c r="M125">
        <v>57</v>
      </c>
      <c r="N125">
        <v>4</v>
      </c>
      <c r="O125">
        <v>68</v>
      </c>
      <c r="P125">
        <v>2</v>
      </c>
      <c r="Q125">
        <v>73</v>
      </c>
      <c r="R125">
        <v>2</v>
      </c>
      <c r="S125" s="5"/>
    </row>
    <row r="126" spans="1:19" ht="9" customHeight="1">
      <c r="A126" t="s">
        <v>98</v>
      </c>
      <c r="B126" t="s">
        <v>380</v>
      </c>
      <c r="C126">
        <v>53</v>
      </c>
      <c r="D126">
        <v>4</v>
      </c>
      <c r="E126">
        <v>30</v>
      </c>
      <c r="F126">
        <v>0</v>
      </c>
      <c r="G126">
        <v>24</v>
      </c>
      <c r="H126">
        <v>0</v>
      </c>
      <c r="I126">
        <v>41</v>
      </c>
      <c r="J126">
        <v>3</v>
      </c>
      <c r="K126">
        <v>40</v>
      </c>
      <c r="L126">
        <v>4</v>
      </c>
      <c r="M126">
        <v>46</v>
      </c>
      <c r="N126">
        <v>4</v>
      </c>
      <c r="O126">
        <v>18</v>
      </c>
      <c r="P126">
        <v>0</v>
      </c>
      <c r="Q126">
        <v>15</v>
      </c>
      <c r="R126">
        <v>0</v>
      </c>
      <c r="S126" s="5"/>
    </row>
    <row r="127" spans="1:19" ht="9" customHeight="1">
      <c r="A127" t="s">
        <v>157</v>
      </c>
      <c r="B127" t="s">
        <v>381</v>
      </c>
      <c r="C127">
        <v>51</v>
      </c>
      <c r="D127">
        <v>4</v>
      </c>
      <c r="E127">
        <v>42</v>
      </c>
      <c r="F127">
        <v>3</v>
      </c>
      <c r="G127">
        <v>56</v>
      </c>
      <c r="H127">
        <v>3</v>
      </c>
      <c r="I127">
        <v>27</v>
      </c>
      <c r="J127">
        <v>0</v>
      </c>
      <c r="K127">
        <v>61</v>
      </c>
      <c r="L127">
        <v>4</v>
      </c>
      <c r="M127">
        <v>72</v>
      </c>
      <c r="N127">
        <v>4</v>
      </c>
      <c r="O127">
        <v>55</v>
      </c>
      <c r="P127">
        <v>2</v>
      </c>
      <c r="Q127">
        <v>69</v>
      </c>
      <c r="R127">
        <v>2</v>
      </c>
      <c r="S127" s="5"/>
    </row>
    <row r="128" spans="1:19" ht="9" customHeight="1">
      <c r="A128" t="s">
        <v>158</v>
      </c>
      <c r="B128" t="s">
        <v>382</v>
      </c>
      <c r="C128">
        <v>55</v>
      </c>
      <c r="D128">
        <v>4</v>
      </c>
      <c r="E128">
        <v>57</v>
      </c>
      <c r="F128">
        <v>3</v>
      </c>
      <c r="G128">
        <v>55</v>
      </c>
      <c r="H128">
        <v>3</v>
      </c>
      <c r="I128">
        <v>38</v>
      </c>
      <c r="J128">
        <v>0</v>
      </c>
      <c r="K128">
        <v>57</v>
      </c>
      <c r="L128">
        <v>4</v>
      </c>
      <c r="M128">
        <v>86</v>
      </c>
      <c r="N128">
        <v>4</v>
      </c>
      <c r="O128">
        <v>21</v>
      </c>
      <c r="P128">
        <v>0</v>
      </c>
      <c r="Q128">
        <v>21</v>
      </c>
      <c r="R128">
        <v>0</v>
      </c>
      <c r="S128" s="5"/>
    </row>
    <row r="129" spans="1:19" ht="9" customHeight="1">
      <c r="A129" t="s">
        <v>159</v>
      </c>
      <c r="B129" t="s">
        <v>383</v>
      </c>
      <c r="C129">
        <v>63</v>
      </c>
      <c r="D129">
        <v>4</v>
      </c>
      <c r="E129">
        <v>68</v>
      </c>
      <c r="F129">
        <v>3</v>
      </c>
      <c r="G129">
        <v>77</v>
      </c>
      <c r="H129">
        <v>3</v>
      </c>
      <c r="I129">
        <v>65</v>
      </c>
      <c r="J129">
        <v>3</v>
      </c>
      <c r="K129">
        <v>73</v>
      </c>
      <c r="L129">
        <v>4</v>
      </c>
      <c r="M129">
        <v>80</v>
      </c>
      <c r="N129">
        <v>4</v>
      </c>
      <c r="O129">
        <v>71</v>
      </c>
      <c r="P129">
        <v>2</v>
      </c>
      <c r="Q129">
        <v>72</v>
      </c>
      <c r="R129">
        <v>2</v>
      </c>
      <c r="S129" s="5"/>
    </row>
    <row r="130" spans="1:19" ht="9" customHeight="1">
      <c r="A130" t="s">
        <v>160</v>
      </c>
      <c r="B130" t="s">
        <v>384</v>
      </c>
      <c r="C130">
        <v>45</v>
      </c>
      <c r="D130">
        <v>4</v>
      </c>
      <c r="E130">
        <v>32</v>
      </c>
      <c r="F130">
        <v>0</v>
      </c>
      <c r="G130">
        <v>44</v>
      </c>
      <c r="H130">
        <v>3</v>
      </c>
      <c r="I130">
        <v>31</v>
      </c>
      <c r="J130">
        <v>0</v>
      </c>
      <c r="K130">
        <v>55</v>
      </c>
      <c r="L130">
        <v>4</v>
      </c>
      <c r="M130">
        <v>59</v>
      </c>
      <c r="N130">
        <v>4</v>
      </c>
      <c r="O130">
        <v>21</v>
      </c>
      <c r="P130">
        <v>0</v>
      </c>
      <c r="Q130">
        <v>22</v>
      </c>
      <c r="R130">
        <v>0</v>
      </c>
      <c r="S130" s="5"/>
    </row>
    <row r="131" spans="1:19">
      <c r="A131" t="s">
        <v>161</v>
      </c>
      <c r="B131" t="s">
        <v>385</v>
      </c>
      <c r="C131">
        <v>50</v>
      </c>
      <c r="D131">
        <v>4</v>
      </c>
      <c r="E131">
        <v>35</v>
      </c>
      <c r="F131">
        <v>0</v>
      </c>
      <c r="G131">
        <v>36</v>
      </c>
      <c r="H131">
        <v>0</v>
      </c>
      <c r="I131">
        <v>28</v>
      </c>
      <c r="J131">
        <v>0</v>
      </c>
      <c r="K131">
        <v>58</v>
      </c>
      <c r="L131">
        <v>4</v>
      </c>
      <c r="M131">
        <v>73</v>
      </c>
      <c r="N131">
        <v>4</v>
      </c>
      <c r="O131">
        <v>70</v>
      </c>
      <c r="P131">
        <v>2</v>
      </c>
      <c r="Q131">
        <v>69</v>
      </c>
      <c r="R131">
        <v>2</v>
      </c>
      <c r="S131" s="5"/>
    </row>
    <row r="132" spans="1:19">
      <c r="A132" t="s">
        <v>162</v>
      </c>
      <c r="B132" t="s">
        <v>386</v>
      </c>
      <c r="C132">
        <v>63</v>
      </c>
      <c r="D132">
        <v>4</v>
      </c>
      <c r="E132">
        <v>64</v>
      </c>
      <c r="F132">
        <v>3</v>
      </c>
      <c r="G132">
        <v>48</v>
      </c>
      <c r="H132">
        <v>3</v>
      </c>
      <c r="I132">
        <v>54</v>
      </c>
      <c r="J132">
        <v>3</v>
      </c>
      <c r="K132">
        <v>78</v>
      </c>
      <c r="L132">
        <v>4</v>
      </c>
      <c r="M132">
        <v>89</v>
      </c>
      <c r="N132">
        <v>4</v>
      </c>
      <c r="O132">
        <v>64</v>
      </c>
      <c r="P132">
        <v>2</v>
      </c>
      <c r="Q132">
        <v>73</v>
      </c>
      <c r="R132">
        <v>2</v>
      </c>
      <c r="S132" s="5"/>
    </row>
    <row r="133" spans="1:19">
      <c r="A133" t="s">
        <v>163</v>
      </c>
      <c r="B133" t="s">
        <v>387</v>
      </c>
      <c r="C133">
        <v>58</v>
      </c>
      <c r="D133">
        <v>4</v>
      </c>
      <c r="E133">
        <v>35</v>
      </c>
      <c r="F133">
        <v>0</v>
      </c>
      <c r="G133">
        <v>27</v>
      </c>
      <c r="H133">
        <v>0</v>
      </c>
      <c r="I133">
        <v>33</v>
      </c>
      <c r="J133">
        <v>0</v>
      </c>
      <c r="K133">
        <v>59</v>
      </c>
      <c r="L133">
        <v>4</v>
      </c>
      <c r="M133">
        <v>85</v>
      </c>
      <c r="N133">
        <v>4</v>
      </c>
      <c r="O133">
        <v>58</v>
      </c>
      <c r="P133">
        <v>2</v>
      </c>
      <c r="Q133">
        <v>66</v>
      </c>
      <c r="R133">
        <v>2</v>
      </c>
      <c r="S133" s="5"/>
    </row>
    <row r="134" spans="1:19">
      <c r="A134" t="s">
        <v>164</v>
      </c>
      <c r="B134" t="s">
        <v>388</v>
      </c>
      <c r="C134">
        <v>57</v>
      </c>
      <c r="D134">
        <v>4</v>
      </c>
      <c r="E134">
        <v>51</v>
      </c>
      <c r="F134">
        <v>3</v>
      </c>
      <c r="G134">
        <v>45</v>
      </c>
      <c r="H134">
        <v>3</v>
      </c>
      <c r="I134">
        <v>52</v>
      </c>
      <c r="J134">
        <v>3</v>
      </c>
      <c r="K134">
        <v>62</v>
      </c>
      <c r="L134">
        <v>4</v>
      </c>
      <c r="M134">
        <v>87</v>
      </c>
      <c r="N134">
        <v>4</v>
      </c>
      <c r="O134">
        <v>60</v>
      </c>
      <c r="P134">
        <v>2</v>
      </c>
      <c r="Q134">
        <v>70</v>
      </c>
      <c r="R134">
        <v>2</v>
      </c>
      <c r="S134" s="5"/>
    </row>
    <row r="135" spans="1:19">
      <c r="A135" t="s">
        <v>165</v>
      </c>
      <c r="B135" t="s">
        <v>389</v>
      </c>
      <c r="C135">
        <v>55</v>
      </c>
      <c r="D135">
        <v>4</v>
      </c>
      <c r="E135">
        <v>59</v>
      </c>
      <c r="F135">
        <v>3</v>
      </c>
      <c r="G135">
        <v>47</v>
      </c>
      <c r="H135">
        <v>3</v>
      </c>
      <c r="I135">
        <v>53</v>
      </c>
      <c r="J135">
        <v>3</v>
      </c>
      <c r="K135">
        <v>70</v>
      </c>
      <c r="L135">
        <v>4</v>
      </c>
      <c r="M135">
        <v>87</v>
      </c>
      <c r="N135">
        <v>4</v>
      </c>
      <c r="O135">
        <v>61</v>
      </c>
      <c r="P135">
        <v>2</v>
      </c>
      <c r="Q135">
        <v>71</v>
      </c>
      <c r="R135">
        <v>2</v>
      </c>
      <c r="S135" s="5"/>
    </row>
    <row r="136" spans="1:19">
      <c r="A136" t="s">
        <v>166</v>
      </c>
      <c r="B136" t="s">
        <v>390</v>
      </c>
      <c r="C136">
        <v>51</v>
      </c>
      <c r="D136">
        <v>4</v>
      </c>
      <c r="E136">
        <v>38</v>
      </c>
      <c r="F136">
        <v>0</v>
      </c>
      <c r="G136">
        <v>44</v>
      </c>
      <c r="H136">
        <v>3</v>
      </c>
      <c r="I136">
        <v>48</v>
      </c>
      <c r="J136">
        <v>3</v>
      </c>
      <c r="K136">
        <v>68</v>
      </c>
      <c r="L136">
        <v>4</v>
      </c>
      <c r="M136">
        <v>84</v>
      </c>
      <c r="N136">
        <v>4</v>
      </c>
      <c r="O136">
        <v>68</v>
      </c>
      <c r="P136">
        <v>2</v>
      </c>
      <c r="Q136">
        <v>68</v>
      </c>
      <c r="R136">
        <v>2</v>
      </c>
      <c r="S136" s="5"/>
    </row>
    <row r="137" spans="1:19">
      <c r="A137" t="s">
        <v>167</v>
      </c>
      <c r="B137" t="s">
        <v>391</v>
      </c>
      <c r="C137">
        <v>47</v>
      </c>
      <c r="D137">
        <v>4</v>
      </c>
      <c r="E137">
        <v>44</v>
      </c>
      <c r="F137">
        <v>3</v>
      </c>
      <c r="G137">
        <v>45</v>
      </c>
      <c r="H137">
        <v>3</v>
      </c>
      <c r="I137">
        <v>44</v>
      </c>
      <c r="J137">
        <v>3</v>
      </c>
      <c r="K137">
        <v>41</v>
      </c>
      <c r="L137">
        <v>4</v>
      </c>
      <c r="M137">
        <v>60</v>
      </c>
      <c r="N137">
        <v>4</v>
      </c>
      <c r="O137">
        <v>58</v>
      </c>
      <c r="P137">
        <v>2</v>
      </c>
      <c r="Q137">
        <v>69</v>
      </c>
      <c r="R137">
        <v>2</v>
      </c>
      <c r="S137" s="5"/>
    </row>
    <row r="138" spans="1:19">
      <c r="A138" t="s">
        <v>168</v>
      </c>
      <c r="B138" t="s">
        <v>392</v>
      </c>
      <c r="C138">
        <v>59</v>
      </c>
      <c r="D138">
        <v>4</v>
      </c>
      <c r="E138">
        <v>50</v>
      </c>
      <c r="F138">
        <v>3</v>
      </c>
      <c r="G138">
        <v>40</v>
      </c>
      <c r="H138">
        <v>0</v>
      </c>
      <c r="I138">
        <v>31</v>
      </c>
      <c r="J138">
        <v>0</v>
      </c>
      <c r="K138">
        <v>59</v>
      </c>
      <c r="L138">
        <v>4</v>
      </c>
      <c r="M138">
        <v>69</v>
      </c>
      <c r="N138">
        <v>4</v>
      </c>
      <c r="O138">
        <v>71</v>
      </c>
      <c r="P138">
        <v>2</v>
      </c>
      <c r="Q138">
        <v>72</v>
      </c>
      <c r="R138">
        <v>2</v>
      </c>
      <c r="S138" s="5"/>
    </row>
    <row r="139" spans="1:19">
      <c r="A139" t="s">
        <v>169</v>
      </c>
      <c r="B139" t="s">
        <v>393</v>
      </c>
      <c r="C139">
        <v>59</v>
      </c>
      <c r="D139">
        <v>4</v>
      </c>
      <c r="E139">
        <v>75</v>
      </c>
      <c r="F139">
        <v>3</v>
      </c>
      <c r="G139">
        <v>50</v>
      </c>
      <c r="H139">
        <v>3</v>
      </c>
      <c r="I139">
        <v>77</v>
      </c>
      <c r="J139">
        <v>3</v>
      </c>
      <c r="K139">
        <v>77</v>
      </c>
      <c r="L139">
        <v>4</v>
      </c>
      <c r="M139">
        <v>67</v>
      </c>
      <c r="N139">
        <v>4</v>
      </c>
      <c r="O139">
        <v>72</v>
      </c>
      <c r="P139">
        <v>2</v>
      </c>
      <c r="Q139">
        <v>73</v>
      </c>
      <c r="R139">
        <v>2</v>
      </c>
      <c r="S139" s="5"/>
    </row>
    <row r="140" spans="1:19">
      <c r="A140" t="s">
        <v>170</v>
      </c>
      <c r="B140" t="s">
        <v>394</v>
      </c>
      <c r="C140">
        <v>46</v>
      </c>
      <c r="D140">
        <v>4</v>
      </c>
      <c r="E140">
        <v>35</v>
      </c>
      <c r="F140">
        <v>0</v>
      </c>
      <c r="G140">
        <v>24</v>
      </c>
      <c r="H140">
        <v>0</v>
      </c>
      <c r="I140">
        <v>45</v>
      </c>
      <c r="J140">
        <v>3</v>
      </c>
      <c r="K140">
        <v>50</v>
      </c>
      <c r="L140">
        <v>4</v>
      </c>
      <c r="M140">
        <v>50</v>
      </c>
      <c r="N140">
        <v>4</v>
      </c>
      <c r="O140">
        <v>40</v>
      </c>
      <c r="P140">
        <v>2</v>
      </c>
      <c r="Q140">
        <v>55</v>
      </c>
      <c r="R140">
        <v>2</v>
      </c>
      <c r="S140" s="5"/>
    </row>
    <row r="141" spans="1:19">
      <c r="A141" t="s">
        <v>171</v>
      </c>
      <c r="B141" t="s">
        <v>395</v>
      </c>
      <c r="C141">
        <v>45</v>
      </c>
      <c r="D141">
        <v>4</v>
      </c>
      <c r="E141">
        <v>31</v>
      </c>
      <c r="F141">
        <v>0</v>
      </c>
      <c r="G141">
        <v>25</v>
      </c>
      <c r="H141">
        <v>0</v>
      </c>
      <c r="I141">
        <v>44</v>
      </c>
      <c r="J141">
        <v>3</v>
      </c>
      <c r="K141">
        <v>50</v>
      </c>
      <c r="L141">
        <v>4</v>
      </c>
      <c r="M141">
        <v>40</v>
      </c>
      <c r="N141">
        <v>4</v>
      </c>
      <c r="O141">
        <v>50</v>
      </c>
      <c r="P141">
        <v>2</v>
      </c>
      <c r="Q141">
        <v>64</v>
      </c>
      <c r="R141">
        <v>2</v>
      </c>
      <c r="S141" s="5"/>
    </row>
    <row r="142" spans="1:19">
      <c r="A142" t="s">
        <v>172</v>
      </c>
      <c r="B142" t="s">
        <v>396</v>
      </c>
      <c r="C142">
        <v>45</v>
      </c>
      <c r="D142">
        <v>4</v>
      </c>
      <c r="E142">
        <v>26</v>
      </c>
      <c r="F142">
        <v>0</v>
      </c>
      <c r="G142">
        <v>21</v>
      </c>
      <c r="H142">
        <v>0</v>
      </c>
      <c r="I142">
        <v>26</v>
      </c>
      <c r="J142">
        <v>0</v>
      </c>
      <c r="K142">
        <v>44</v>
      </c>
      <c r="L142">
        <v>4</v>
      </c>
      <c r="M142">
        <v>41</v>
      </c>
      <c r="N142">
        <v>4</v>
      </c>
      <c r="O142">
        <v>19</v>
      </c>
      <c r="P142">
        <v>0</v>
      </c>
      <c r="Q142">
        <v>55</v>
      </c>
      <c r="R142">
        <v>2</v>
      </c>
      <c r="S142" s="5"/>
    </row>
    <row r="143" spans="1:19">
      <c r="A143" t="s">
        <v>173</v>
      </c>
      <c r="B143" t="s">
        <v>397</v>
      </c>
      <c r="C143">
        <v>47</v>
      </c>
      <c r="D143">
        <v>4</v>
      </c>
      <c r="E143">
        <v>26</v>
      </c>
      <c r="F143">
        <v>0</v>
      </c>
      <c r="G143">
        <v>23</v>
      </c>
      <c r="H143">
        <v>0</v>
      </c>
      <c r="I143">
        <v>33</v>
      </c>
      <c r="J143">
        <v>0</v>
      </c>
      <c r="K143">
        <v>49</v>
      </c>
      <c r="L143">
        <v>4</v>
      </c>
      <c r="M143">
        <v>44</v>
      </c>
      <c r="N143">
        <v>4</v>
      </c>
      <c r="O143">
        <v>44</v>
      </c>
      <c r="P143">
        <v>2</v>
      </c>
      <c r="Q143">
        <v>65</v>
      </c>
      <c r="R143">
        <v>2</v>
      </c>
      <c r="S143" s="5"/>
    </row>
    <row r="144" spans="1:19">
      <c r="A144" t="s">
        <v>174</v>
      </c>
      <c r="B144" t="s">
        <v>398</v>
      </c>
      <c r="C144">
        <v>47</v>
      </c>
      <c r="D144">
        <v>4</v>
      </c>
      <c r="E144">
        <v>24</v>
      </c>
      <c r="F144">
        <v>0</v>
      </c>
      <c r="G144">
        <v>30</v>
      </c>
      <c r="H144">
        <v>0</v>
      </c>
      <c r="I144">
        <v>33</v>
      </c>
      <c r="J144">
        <v>0</v>
      </c>
      <c r="K144">
        <v>52</v>
      </c>
      <c r="L144">
        <v>4</v>
      </c>
      <c r="M144">
        <v>57</v>
      </c>
      <c r="N144">
        <v>4</v>
      </c>
      <c r="O144">
        <v>20</v>
      </c>
      <c r="P144">
        <v>0</v>
      </c>
      <c r="Q144">
        <v>20</v>
      </c>
      <c r="R144">
        <v>0</v>
      </c>
      <c r="S144" s="5"/>
    </row>
    <row r="145" spans="1:19">
      <c r="A145" t="s">
        <v>175</v>
      </c>
      <c r="B145" t="s">
        <v>399</v>
      </c>
      <c r="C145">
        <v>54</v>
      </c>
      <c r="D145">
        <v>4</v>
      </c>
      <c r="E145">
        <v>23</v>
      </c>
      <c r="F145">
        <v>0</v>
      </c>
      <c r="G145">
        <v>44</v>
      </c>
      <c r="H145">
        <v>3</v>
      </c>
      <c r="I145">
        <v>56</v>
      </c>
      <c r="J145">
        <v>3</v>
      </c>
      <c r="K145">
        <v>59</v>
      </c>
      <c r="L145">
        <v>4</v>
      </c>
      <c r="M145">
        <v>50</v>
      </c>
      <c r="N145">
        <v>4</v>
      </c>
      <c r="O145">
        <v>63</v>
      </c>
      <c r="P145">
        <v>2</v>
      </c>
      <c r="Q145">
        <v>63</v>
      </c>
      <c r="R145">
        <v>2</v>
      </c>
      <c r="S145" s="5"/>
    </row>
    <row r="146" spans="1:19">
      <c r="A146" t="s">
        <v>176</v>
      </c>
      <c r="B146" t="s">
        <v>400</v>
      </c>
      <c r="C146">
        <v>64</v>
      </c>
      <c r="D146">
        <v>4</v>
      </c>
      <c r="E146">
        <v>40</v>
      </c>
      <c r="F146">
        <v>0</v>
      </c>
      <c r="G146">
        <v>50</v>
      </c>
      <c r="H146">
        <v>3</v>
      </c>
      <c r="I146">
        <v>64</v>
      </c>
      <c r="J146">
        <v>3</v>
      </c>
      <c r="K146">
        <v>65</v>
      </c>
      <c r="L146">
        <v>4</v>
      </c>
      <c r="M146">
        <v>60</v>
      </c>
      <c r="N146">
        <v>4</v>
      </c>
      <c r="O146">
        <v>71</v>
      </c>
      <c r="P146">
        <v>2</v>
      </c>
      <c r="Q146">
        <v>72</v>
      </c>
      <c r="R146">
        <v>2</v>
      </c>
      <c r="S146" s="5"/>
    </row>
    <row r="147" spans="1:19">
      <c r="A147" t="s">
        <v>177</v>
      </c>
      <c r="S147" s="5"/>
    </row>
    <row r="148" spans="1:19">
      <c r="A148" t="s">
        <v>178</v>
      </c>
      <c r="S148" s="5"/>
    </row>
    <row r="149" spans="1:19">
      <c r="A149" t="s">
        <v>179</v>
      </c>
      <c r="S149" s="5"/>
    </row>
    <row r="150" spans="1:19">
      <c r="A150" t="s">
        <v>180</v>
      </c>
      <c r="S150" s="5"/>
    </row>
    <row r="151" spans="1:19">
      <c r="A151" t="s">
        <v>181</v>
      </c>
      <c r="S151" s="5"/>
    </row>
    <row r="152" spans="1:19">
      <c r="A152" t="s">
        <v>182</v>
      </c>
      <c r="S152" s="5"/>
    </row>
    <row r="153" spans="1:19">
      <c r="A153" t="s">
        <v>183</v>
      </c>
      <c r="S153" s="5"/>
    </row>
    <row r="154" spans="1:19">
      <c r="A154" t="s">
        <v>184</v>
      </c>
      <c r="S154" s="5"/>
    </row>
    <row r="155" spans="1:19">
      <c r="A155" t="s">
        <v>206</v>
      </c>
    </row>
    <row r="156" spans="1:19">
      <c r="A156" t="s">
        <v>207</v>
      </c>
    </row>
    <row r="157" spans="1:19">
      <c r="A157" t="s">
        <v>208</v>
      </c>
    </row>
    <row r="158" spans="1:19">
      <c r="A158" t="s">
        <v>209</v>
      </c>
    </row>
    <row r="159" spans="1:19">
      <c r="A159" t="s">
        <v>210</v>
      </c>
    </row>
    <row r="160" spans="1:19">
      <c r="A160" t="s">
        <v>211</v>
      </c>
    </row>
    <row r="161" spans="1:1">
      <c r="A161" t="s">
        <v>212</v>
      </c>
    </row>
    <row r="162" spans="1:1">
      <c r="A162" t="s">
        <v>213</v>
      </c>
    </row>
    <row r="163" spans="1:1">
      <c r="A163" t="s">
        <v>214</v>
      </c>
    </row>
    <row r="164" spans="1:1">
      <c r="A164" t="s">
        <v>215</v>
      </c>
    </row>
    <row r="165" spans="1:1">
      <c r="A165" t="s">
        <v>216</v>
      </c>
    </row>
    <row r="166" spans="1:1">
      <c r="A166" t="s">
        <v>217</v>
      </c>
    </row>
    <row r="167" spans="1:1">
      <c r="A167" t="s">
        <v>218</v>
      </c>
    </row>
    <row r="168" spans="1:1">
      <c r="A168" t="s">
        <v>219</v>
      </c>
    </row>
    <row r="169" spans="1:1">
      <c r="A169" t="s">
        <v>220</v>
      </c>
    </row>
    <row r="170" spans="1:1">
      <c r="A170" t="s">
        <v>221</v>
      </c>
    </row>
    <row r="171" spans="1:1">
      <c r="A171" t="s">
        <v>222</v>
      </c>
    </row>
    <row r="172" spans="1:1">
      <c r="A172" t="s">
        <v>223</v>
      </c>
    </row>
    <row r="173" spans="1:1">
      <c r="A173" t="s">
        <v>224</v>
      </c>
    </row>
    <row r="174" spans="1:1">
      <c r="A174" t="s">
        <v>225</v>
      </c>
    </row>
    <row r="175" spans="1:1">
      <c r="A175" t="s">
        <v>226</v>
      </c>
    </row>
    <row r="176" spans="1:1">
      <c r="A176" t="s">
        <v>227</v>
      </c>
    </row>
    <row r="177" spans="1:1">
      <c r="A177" t="s">
        <v>228</v>
      </c>
    </row>
    <row r="178" spans="1:1">
      <c r="A178" t="s">
        <v>229</v>
      </c>
    </row>
    <row r="179" spans="1:1">
      <c r="A179" t="s">
        <v>230</v>
      </c>
    </row>
    <row r="180" spans="1:1">
      <c r="A180" t="s">
        <v>231</v>
      </c>
    </row>
    <row r="181" spans="1:1">
      <c r="A181" t="s">
        <v>232</v>
      </c>
    </row>
    <row r="182" spans="1:1">
      <c r="A182" t="s">
        <v>233</v>
      </c>
    </row>
    <row r="183" spans="1:1">
      <c r="A183" t="s">
        <v>234</v>
      </c>
    </row>
    <row r="184" spans="1:1">
      <c r="A184" t="s">
        <v>235</v>
      </c>
    </row>
    <row r="185" spans="1:1">
      <c r="A185" t="s">
        <v>236</v>
      </c>
    </row>
    <row r="186" spans="1:1">
      <c r="A186" t="s">
        <v>237</v>
      </c>
    </row>
    <row r="187" spans="1:1">
      <c r="A187" t="s">
        <v>238</v>
      </c>
    </row>
    <row r="188" spans="1:1">
      <c r="A188" t="s">
        <v>239</v>
      </c>
    </row>
    <row r="189" spans="1:1">
      <c r="A189" t="s">
        <v>240</v>
      </c>
    </row>
    <row r="190" spans="1:1">
      <c r="A190" t="s">
        <v>241</v>
      </c>
    </row>
    <row r="191" spans="1:1">
      <c r="A191" t="s">
        <v>242</v>
      </c>
    </row>
  </sheetData>
  <mergeCells count="95">
    <mergeCell ref="C6:D6"/>
    <mergeCell ref="E6:F6"/>
    <mergeCell ref="G6:H6"/>
    <mergeCell ref="I6:J6"/>
    <mergeCell ref="U1:AH1"/>
    <mergeCell ref="U2:AH2"/>
    <mergeCell ref="U3:AH3"/>
    <mergeCell ref="AJ9:AL9"/>
    <mergeCell ref="U4:AH4"/>
    <mergeCell ref="K6:L6"/>
    <mergeCell ref="O6:P6"/>
    <mergeCell ref="M6:N6"/>
    <mergeCell ref="Q6:R6"/>
    <mergeCell ref="U33:AH33"/>
    <mergeCell ref="V34:AB34"/>
    <mergeCell ref="AD34:AG34"/>
    <mergeCell ref="U7:U16"/>
    <mergeCell ref="V35:AB35"/>
    <mergeCell ref="AD35:AG35"/>
    <mergeCell ref="V36:AB36"/>
    <mergeCell ref="AD36:AG36"/>
    <mergeCell ref="V37:AB37"/>
    <mergeCell ref="AD37:AG37"/>
    <mergeCell ref="V38:AB38"/>
    <mergeCell ref="AD38:AG38"/>
    <mergeCell ref="V39:AB39"/>
    <mergeCell ref="AD39:AG39"/>
    <mergeCell ref="V40:AB40"/>
    <mergeCell ref="AD40:AG40"/>
    <mergeCell ref="U41:U44"/>
    <mergeCell ref="V41:AB44"/>
    <mergeCell ref="AC41:AC44"/>
    <mergeCell ref="AD41:AG42"/>
    <mergeCell ref="AH41:AH44"/>
    <mergeCell ref="AD43:AG44"/>
    <mergeCell ref="U45:U48"/>
    <mergeCell ref="V45:AB48"/>
    <mergeCell ref="AC45:AC48"/>
    <mergeCell ref="AD45:AG46"/>
    <mergeCell ref="AH45:AH48"/>
    <mergeCell ref="AD47:AG48"/>
    <mergeCell ref="U50:AH50"/>
    <mergeCell ref="V51:AB51"/>
    <mergeCell ref="AD51:AG51"/>
    <mergeCell ref="V52:AB52"/>
    <mergeCell ref="AD52:AG52"/>
    <mergeCell ref="V53:AB53"/>
    <mergeCell ref="AD53:AG53"/>
    <mergeCell ref="V54:AB54"/>
    <mergeCell ref="AD54:AG54"/>
    <mergeCell ref="V55:AB55"/>
    <mergeCell ref="AD55:AG55"/>
    <mergeCell ref="V56:AB56"/>
    <mergeCell ref="AD56:AG56"/>
    <mergeCell ref="V57:AB57"/>
    <mergeCell ref="AD57:AG57"/>
    <mergeCell ref="U58:U61"/>
    <mergeCell ref="V58:AB61"/>
    <mergeCell ref="AC58:AC61"/>
    <mergeCell ref="AD58:AG59"/>
    <mergeCell ref="AH58:AH61"/>
    <mergeCell ref="AD60:AG61"/>
    <mergeCell ref="U62:U65"/>
    <mergeCell ref="V62:AB65"/>
    <mergeCell ref="AC62:AC65"/>
    <mergeCell ref="AD62:AG63"/>
    <mergeCell ref="AH62:AH65"/>
    <mergeCell ref="AD64:AG65"/>
    <mergeCell ref="U67:AH67"/>
    <mergeCell ref="V68:AB68"/>
    <mergeCell ref="AD68:AG68"/>
    <mergeCell ref="V69:AB69"/>
    <mergeCell ref="AD69:AG69"/>
    <mergeCell ref="V70:AB70"/>
    <mergeCell ref="AD70:AG70"/>
    <mergeCell ref="V71:AB71"/>
    <mergeCell ref="AD71:AG71"/>
    <mergeCell ref="V72:AB72"/>
    <mergeCell ref="AD72:AG72"/>
    <mergeCell ref="V73:AB73"/>
    <mergeCell ref="AD73:AG73"/>
    <mergeCell ref="V74:AB74"/>
    <mergeCell ref="AD74:AG74"/>
    <mergeCell ref="U75:U78"/>
    <mergeCell ref="V75:AB78"/>
    <mergeCell ref="AC75:AC78"/>
    <mergeCell ref="AD75:AG76"/>
    <mergeCell ref="AH75:AH78"/>
    <mergeCell ref="AD77:AG78"/>
    <mergeCell ref="U79:U82"/>
    <mergeCell ref="V79:AB82"/>
    <mergeCell ref="AC79:AC82"/>
    <mergeCell ref="AD79:AG80"/>
    <mergeCell ref="AH79:AH82"/>
    <mergeCell ref="AD81:AG82"/>
  </mergeCells>
  <phoneticPr fontId="4" type="noConversion"/>
  <pageMargins left="0.7" right="0.7" top="0.21" bottom="0.23" header="0.23" footer="0.16"/>
  <pageSetup paperSize="9" scale="87" fitToHeight="2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60"/>
  <sheetViews>
    <sheetView topLeftCell="A52" workbookViewId="0">
      <selection activeCell="AL56" sqref="AL56"/>
    </sheetView>
  </sheetViews>
  <sheetFormatPr defaultRowHeight="15"/>
  <cols>
    <col min="1" max="1" width="4.5703125" customWidth="1"/>
    <col min="2" max="2" width="14.140625" customWidth="1"/>
    <col min="3" max="20" width="3.7109375" customWidth="1"/>
    <col min="21" max="21" width="1.5703125" customWidth="1"/>
    <col min="22" max="22" width="1.85546875" customWidth="1"/>
    <col min="23" max="23" width="10.28515625" customWidth="1"/>
    <col min="24" max="24" width="11.5703125" customWidth="1"/>
    <col min="25" max="25" width="4" customWidth="1"/>
    <col min="26" max="26" width="6" customWidth="1"/>
    <col min="27" max="27" width="4" customWidth="1"/>
    <col min="28" max="29" width="4.42578125" customWidth="1"/>
    <col min="30" max="30" width="6" bestFit="1" customWidth="1"/>
    <col min="31" max="31" width="7.140625" customWidth="1"/>
    <col min="32" max="32" width="7.42578125" customWidth="1"/>
    <col min="37" max="37" width="1.140625" customWidth="1"/>
  </cols>
  <sheetData>
    <row r="1" spans="1:40" ht="18.7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6" t="s">
        <v>185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34"/>
    </row>
    <row r="2" spans="1:40" ht="16.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7" t="s">
        <v>4</v>
      </c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35"/>
    </row>
    <row r="3" spans="1:40" ht="16.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7" t="s">
        <v>5</v>
      </c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35"/>
    </row>
    <row r="4" spans="1:40" ht="18.7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8" t="s">
        <v>544</v>
      </c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29"/>
      <c r="AL4" s="29"/>
      <c r="AM4" s="29"/>
      <c r="AN4" s="29"/>
    </row>
    <row r="5" spans="1:40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J5" s="3"/>
      <c r="AK5" s="3"/>
    </row>
    <row r="6" spans="1:40">
      <c r="A6" s="44"/>
      <c r="B6" s="45" t="s">
        <v>6</v>
      </c>
      <c r="C6" s="91" t="s">
        <v>531</v>
      </c>
      <c r="D6" s="91"/>
      <c r="E6" s="91" t="s">
        <v>539</v>
      </c>
      <c r="F6" s="91"/>
      <c r="G6" s="91" t="s">
        <v>532</v>
      </c>
      <c r="H6" s="91"/>
      <c r="I6" s="91" t="s">
        <v>533</v>
      </c>
      <c r="J6" s="91"/>
      <c r="K6" s="91" t="s">
        <v>534</v>
      </c>
      <c r="L6" s="91"/>
      <c r="M6" s="91" t="s">
        <v>535</v>
      </c>
      <c r="N6" s="91"/>
      <c r="O6" s="91" t="s">
        <v>536</v>
      </c>
      <c r="P6" s="91"/>
      <c r="Q6" s="91" t="s">
        <v>537</v>
      </c>
      <c r="R6" s="91"/>
      <c r="S6" s="91" t="s">
        <v>538</v>
      </c>
      <c r="T6" s="91"/>
      <c r="U6" s="40"/>
      <c r="W6" s="38" t="s">
        <v>187</v>
      </c>
      <c r="X6" s="38" t="s">
        <v>186</v>
      </c>
      <c r="Y6" s="38" t="s">
        <v>531</v>
      </c>
      <c r="Z6" s="38" t="s">
        <v>539</v>
      </c>
      <c r="AA6" s="38" t="s">
        <v>532</v>
      </c>
      <c r="AB6" s="38" t="s">
        <v>533</v>
      </c>
      <c r="AC6" s="38" t="s">
        <v>534</v>
      </c>
      <c r="AD6" s="38" t="s">
        <v>535</v>
      </c>
      <c r="AE6" s="38" t="s">
        <v>536</v>
      </c>
      <c r="AF6" s="38" t="s">
        <v>537</v>
      </c>
      <c r="AG6" s="33" t="s">
        <v>538</v>
      </c>
      <c r="AK6" s="17"/>
    </row>
    <row r="7" spans="1:40" ht="15" customHeight="1">
      <c r="A7" s="44" t="s">
        <v>37</v>
      </c>
      <c r="B7" s="44" t="s">
        <v>430</v>
      </c>
      <c r="C7" s="44">
        <v>47</v>
      </c>
      <c r="D7" s="44">
        <v>4</v>
      </c>
      <c r="E7" s="44">
        <v>48</v>
      </c>
      <c r="F7" s="44">
        <v>4</v>
      </c>
      <c r="G7" s="44">
        <v>29</v>
      </c>
      <c r="H7" s="44">
        <v>0</v>
      </c>
      <c r="I7" s="44">
        <v>24</v>
      </c>
      <c r="J7" s="44">
        <v>0</v>
      </c>
      <c r="K7" s="44">
        <v>36</v>
      </c>
      <c r="L7" s="44">
        <v>0</v>
      </c>
      <c r="M7" s="44"/>
      <c r="N7" s="44"/>
      <c r="O7" s="44">
        <v>58</v>
      </c>
      <c r="P7" s="44">
        <v>4</v>
      </c>
      <c r="Q7" s="44">
        <v>67</v>
      </c>
      <c r="R7" s="44">
        <v>2</v>
      </c>
      <c r="S7" s="44">
        <v>63</v>
      </c>
      <c r="T7" s="44">
        <v>2</v>
      </c>
      <c r="U7" s="40"/>
      <c r="W7" s="49" t="s">
        <v>543</v>
      </c>
      <c r="X7" s="1" t="s">
        <v>7</v>
      </c>
      <c r="Y7" s="1">
        <f>COUNTIF($C$7:$C$73,"&gt;=0")</f>
        <v>54</v>
      </c>
      <c r="Z7" s="1">
        <f>COUNTIF($E$7:$E$73,"&gt;=0")</f>
        <v>54</v>
      </c>
      <c r="AA7" s="1">
        <f>COUNTIF($G$7:$G$73,"&gt;=0")</f>
        <v>54</v>
      </c>
      <c r="AB7" s="1">
        <f>COUNTIF($I$7:$I$73,"&gt;=0")</f>
        <v>54</v>
      </c>
      <c r="AC7" s="1">
        <f>COUNTIF($K$7:$K$73,"&gt;=0")</f>
        <v>54</v>
      </c>
      <c r="AD7" s="1">
        <f>COUNTIF($M$7:$M$73,"&gt;=0")</f>
        <v>6</v>
      </c>
      <c r="AE7" s="1">
        <f>COUNTIF($O$7:$O$73,"&gt;=0")</f>
        <v>48</v>
      </c>
      <c r="AF7" s="1">
        <f>COUNTIF($Q$7:$Q$73,"&gt;=0")</f>
        <v>54</v>
      </c>
      <c r="AG7" s="1">
        <f>COUNTIF($S$7:$S$73,"&gt;=0")</f>
        <v>54</v>
      </c>
      <c r="AK7" s="17"/>
    </row>
    <row r="8" spans="1:40">
      <c r="A8" s="44" t="s">
        <v>38</v>
      </c>
      <c r="B8" s="44" t="s">
        <v>431</v>
      </c>
      <c r="C8" s="44">
        <v>57</v>
      </c>
      <c r="D8" s="44">
        <v>4</v>
      </c>
      <c r="E8" s="44">
        <v>73</v>
      </c>
      <c r="F8" s="44">
        <v>4</v>
      </c>
      <c r="G8" s="44">
        <v>56</v>
      </c>
      <c r="H8" s="44">
        <v>4</v>
      </c>
      <c r="I8" s="44">
        <v>61</v>
      </c>
      <c r="J8" s="44">
        <v>4</v>
      </c>
      <c r="K8" s="44">
        <v>70</v>
      </c>
      <c r="L8" s="44">
        <v>4</v>
      </c>
      <c r="M8" s="44"/>
      <c r="N8" s="44"/>
      <c r="O8" s="44">
        <v>58</v>
      </c>
      <c r="P8" s="44">
        <v>4</v>
      </c>
      <c r="Q8" s="44">
        <v>74</v>
      </c>
      <c r="R8" s="44">
        <v>2</v>
      </c>
      <c r="S8" s="44">
        <v>69</v>
      </c>
      <c r="T8" s="44">
        <v>2</v>
      </c>
      <c r="U8" s="40"/>
      <c r="W8" s="50"/>
      <c r="X8" s="1" t="s">
        <v>15</v>
      </c>
      <c r="Y8" s="1">
        <f>COUNTIF($C$7:$C$73,"&lt;40")</f>
        <v>9</v>
      </c>
      <c r="Z8" s="1">
        <f>COUNTIF($E$7:$E$73,"&lt;40")</f>
        <v>18</v>
      </c>
      <c r="AA8" s="1">
        <f>COUNTIF($G$7:$G$73,"&lt;40")</f>
        <v>25</v>
      </c>
      <c r="AB8" s="1">
        <f>COUNTIF($I$7:$I$73,"&lt;40")</f>
        <v>22</v>
      </c>
      <c r="AC8" s="1">
        <f>COUNTIF($K$7:$K$73,"&lt;40")</f>
        <v>16</v>
      </c>
      <c r="AD8" s="1">
        <f>COUNTIF($M$7:$M$73,"&lt;40")</f>
        <v>4</v>
      </c>
      <c r="AE8" s="1">
        <f>COUNTIF($O$7:$O$73,"&lt;30")</f>
        <v>2</v>
      </c>
      <c r="AF8" s="1">
        <f>COUNTIF($Q$7:$Q$73,"&lt;30")</f>
        <v>9</v>
      </c>
      <c r="AG8" s="1">
        <f>COUNTIF($S$7:$S$73,"&lt;30")</f>
        <v>10</v>
      </c>
      <c r="AK8" s="5"/>
    </row>
    <row r="9" spans="1:40">
      <c r="A9" s="44" t="s">
        <v>39</v>
      </c>
      <c r="B9" s="44" t="s">
        <v>432</v>
      </c>
      <c r="C9" s="44">
        <v>47</v>
      </c>
      <c r="D9" s="44">
        <v>4</v>
      </c>
      <c r="E9" s="44">
        <v>55</v>
      </c>
      <c r="F9" s="44">
        <v>4</v>
      </c>
      <c r="G9" s="44">
        <v>42</v>
      </c>
      <c r="H9" s="44">
        <v>0</v>
      </c>
      <c r="I9" s="44">
        <v>49</v>
      </c>
      <c r="J9" s="44">
        <v>4</v>
      </c>
      <c r="K9" s="44">
        <v>40</v>
      </c>
      <c r="L9" s="44">
        <v>0</v>
      </c>
      <c r="M9" s="44"/>
      <c r="N9" s="44"/>
      <c r="O9" s="44">
        <v>56</v>
      </c>
      <c r="P9" s="44">
        <v>4</v>
      </c>
      <c r="Q9" s="44">
        <v>70</v>
      </c>
      <c r="R9" s="44">
        <v>2</v>
      </c>
      <c r="S9" s="44">
        <v>69</v>
      </c>
      <c r="T9" s="44">
        <v>2</v>
      </c>
      <c r="U9" s="40"/>
      <c r="W9" s="50"/>
      <c r="X9" s="1" t="s">
        <v>14</v>
      </c>
      <c r="Y9" s="1">
        <f>COUNTIF($C$7:$C$73,"&gt;=40")-COUNTIF($C$7:$C$73,"&gt;=50")</f>
        <v>15</v>
      </c>
      <c r="Z9" s="1">
        <f>COUNTIF($E$7:$E$73,"&gt;=40")-COUNTIF($E$7:$E$73,"&gt;=50")</f>
        <v>10</v>
      </c>
      <c r="AA9" s="1">
        <f>COUNTIF($G$7:$G$73,"&gt;=40")-COUNTIF($G$7:$G$73,"&gt;=50")</f>
        <v>2</v>
      </c>
      <c r="AB9" s="1">
        <f>COUNTIF($I$7:$I$73,"&gt;=40")-COUNTIF($I$7:$I$73,"&gt;=50")</f>
        <v>11</v>
      </c>
      <c r="AC9" s="1">
        <f>COUNTIF($K$7:$K$73,"&gt;=40")-COUNTIF($K$7:$K$73,"&gt;=50")</f>
        <v>18</v>
      </c>
      <c r="AD9" s="1">
        <f>COUNTIF($M$7:$M$73,"&gt;=40")-COUNTIF($M$7:$M$73,"&gt;=50")</f>
        <v>1</v>
      </c>
      <c r="AE9" s="1">
        <f>COUNTIF($O$7:$O$73,"&gt;=30")-COUNTIF($O$7:$O$73,"&gt;=37.5")</f>
        <v>0</v>
      </c>
      <c r="AF9" s="1">
        <f>COUNTIF($Q$7:$Q$73,"&gt;=30")-COUNTIF($Q$7:$Q$73,"&gt;=37.5")</f>
        <v>0</v>
      </c>
      <c r="AG9" s="1">
        <f>COUNTIF($S$7:$S$73,"&gt;=30")-COUNTIF($S$7:$S$73,"&gt;=37.5")</f>
        <v>0</v>
      </c>
      <c r="AK9" s="5"/>
    </row>
    <row r="10" spans="1:40">
      <c r="A10" s="44" t="s">
        <v>40</v>
      </c>
      <c r="B10" s="44" t="s">
        <v>433</v>
      </c>
      <c r="C10" s="44">
        <v>56</v>
      </c>
      <c r="D10" s="44">
        <v>4</v>
      </c>
      <c r="E10" s="44">
        <v>50</v>
      </c>
      <c r="F10" s="44">
        <v>4</v>
      </c>
      <c r="G10" s="44">
        <v>37</v>
      </c>
      <c r="H10" s="44">
        <v>0</v>
      </c>
      <c r="I10" s="44">
        <v>41</v>
      </c>
      <c r="J10" s="44">
        <v>0</v>
      </c>
      <c r="K10" s="44">
        <v>50</v>
      </c>
      <c r="L10" s="44">
        <v>4</v>
      </c>
      <c r="M10" s="44"/>
      <c r="N10" s="44"/>
      <c r="O10" s="44">
        <v>57</v>
      </c>
      <c r="P10" s="44">
        <v>4</v>
      </c>
      <c r="Q10" s="44">
        <v>72</v>
      </c>
      <c r="R10" s="44">
        <v>2</v>
      </c>
      <c r="S10" s="44">
        <v>64</v>
      </c>
      <c r="T10" s="44">
        <v>2</v>
      </c>
      <c r="U10" s="40"/>
      <c r="W10" s="50"/>
      <c r="X10" s="1" t="s">
        <v>13</v>
      </c>
      <c r="Y10" s="1">
        <f>COUNTIF($C$7:$C$73,"&gt;=50")-COUNTIF($C$7:$C$73,"&gt;=60")</f>
        <v>18</v>
      </c>
      <c r="Z10" s="1">
        <f>COUNTIF($E$7:$E$73,"&gt;=50")-COUNTIF($E$7:$E$73,"&gt;=60")</f>
        <v>14</v>
      </c>
      <c r="AA10" s="1">
        <f>COUNTIF($G$7:$G$73,"&gt;=50")-COUNTIF($G$7:$G$73,"&gt;=60")</f>
        <v>16</v>
      </c>
      <c r="AB10" s="1">
        <f>COUNTIF($I$7:$I$73,"&gt;=50")-COUNTIF($I$7:$I$73,"&gt;=60")</f>
        <v>15</v>
      </c>
      <c r="AC10" s="1">
        <f>COUNTIF($K$7:$K$73,"&gt;=50")-COUNTIF($K$7:$K$73,"&gt;=60")</f>
        <v>11</v>
      </c>
      <c r="AD10" s="1">
        <f>COUNTIF($M$7:$M$73,"&gt;=50")-COUNTIF($M$7:$M$73,"&gt;=60")</f>
        <v>0</v>
      </c>
      <c r="AE10" s="1">
        <f>COUNTIF($O$7:$O$73,"&gt;=37.5")-COUNTIF($O$7:$O$73,"&gt;=45")</f>
        <v>2</v>
      </c>
      <c r="AF10" s="1">
        <f>COUNTIF($Q$7:$Q$73,"&gt;=37.5")-COUNTIF($Q$7:$Q$73,"&gt;=45")</f>
        <v>2</v>
      </c>
      <c r="AG10" s="1">
        <f>COUNTIF($S$7:$S$73,"&gt;=37.5")-COUNTIF($S$7:$S$73,"&gt;=45")</f>
        <v>0</v>
      </c>
      <c r="AK10" s="5"/>
    </row>
    <row r="11" spans="1:40">
      <c r="A11" s="44" t="s">
        <v>41</v>
      </c>
      <c r="B11" s="44" t="s">
        <v>434</v>
      </c>
      <c r="C11" s="44">
        <v>51</v>
      </c>
      <c r="D11" s="44">
        <v>4</v>
      </c>
      <c r="E11" s="44">
        <v>71</v>
      </c>
      <c r="F11" s="44">
        <v>4</v>
      </c>
      <c r="G11" s="44">
        <v>55</v>
      </c>
      <c r="H11" s="44">
        <v>4</v>
      </c>
      <c r="I11" s="44">
        <v>57</v>
      </c>
      <c r="J11" s="44">
        <v>4</v>
      </c>
      <c r="K11" s="44">
        <v>63</v>
      </c>
      <c r="L11" s="44">
        <v>4</v>
      </c>
      <c r="M11" s="44"/>
      <c r="N11" s="44"/>
      <c r="O11" s="44">
        <v>54</v>
      </c>
      <c r="P11" s="44">
        <v>4</v>
      </c>
      <c r="Q11" s="44">
        <v>71</v>
      </c>
      <c r="R11" s="44">
        <v>2</v>
      </c>
      <c r="S11" s="44">
        <v>68</v>
      </c>
      <c r="T11" s="44">
        <v>2</v>
      </c>
      <c r="U11" s="40"/>
      <c r="W11" s="50"/>
      <c r="X11" s="1" t="s">
        <v>12</v>
      </c>
      <c r="Y11" s="1">
        <f>COUNTIF($C$7:$C$73,"&gt;=60")-COUNTIF($C$7:$C$73,"&gt;=70")</f>
        <v>7</v>
      </c>
      <c r="Z11" s="1">
        <f>COUNTIF($E$7:$E$73,"&gt;=60")-COUNTIF($E$7:$E$73,"&gt;=70")</f>
        <v>6</v>
      </c>
      <c r="AA11" s="1">
        <f>COUNTIF($G$7:$G$73,"&gt;=60")-COUNTIF($G$7:$G$73,"&gt;=70")</f>
        <v>10</v>
      </c>
      <c r="AB11" s="1">
        <f>COUNTIF($I$7:$I$73,"&gt;=60")-COUNTIF($I$7:$I$73,"&gt;=70")</f>
        <v>6</v>
      </c>
      <c r="AC11" s="1">
        <f>COUNTIF($K$7:$K$73,"&gt;=60")-COUNTIF($K$7:$K$73,"&gt;=70")</f>
        <v>6</v>
      </c>
      <c r="AD11" s="1">
        <f>COUNTIF($M$7:$M$73,"&gt;=60")-COUNTIF($M$7:$M$73,"&gt;=70")</f>
        <v>1</v>
      </c>
      <c r="AE11" s="1">
        <f>COUNTIF($O$7:$O$73,"&gt;=45")-COUNTIF($O$7:$O$73,"&gt;=52.5")</f>
        <v>9</v>
      </c>
      <c r="AF11" s="1">
        <f>COUNTIF($Q$7:$Q$73,"&gt;=45")-COUNTIF($Q$7:$Q$73,"&gt;=52.5")</f>
        <v>0</v>
      </c>
      <c r="AG11" s="1">
        <f>COUNTIF($S$7:$S$73,"&gt;=45")-COUNTIF($S$7:$S$73,"&gt;=52.5")</f>
        <v>0</v>
      </c>
      <c r="AK11" s="5"/>
    </row>
    <row r="12" spans="1:40">
      <c r="A12" s="44" t="s">
        <v>42</v>
      </c>
      <c r="B12" s="44" t="s">
        <v>435</v>
      </c>
      <c r="C12" s="44">
        <v>29</v>
      </c>
      <c r="D12" s="44">
        <v>0</v>
      </c>
      <c r="E12" s="44">
        <v>48</v>
      </c>
      <c r="F12" s="44">
        <v>4</v>
      </c>
      <c r="G12" s="44">
        <v>35</v>
      </c>
      <c r="H12" s="44">
        <v>0</v>
      </c>
      <c r="I12" s="44">
        <v>29</v>
      </c>
      <c r="J12" s="44">
        <v>0</v>
      </c>
      <c r="K12" s="44">
        <v>48</v>
      </c>
      <c r="L12" s="44">
        <v>4</v>
      </c>
      <c r="M12" s="44"/>
      <c r="N12" s="44"/>
      <c r="O12" s="44">
        <v>46</v>
      </c>
      <c r="P12" s="44">
        <v>4</v>
      </c>
      <c r="Q12" s="44">
        <v>69</v>
      </c>
      <c r="R12" s="44">
        <v>2</v>
      </c>
      <c r="S12" s="44">
        <v>68</v>
      </c>
      <c r="T12" s="44">
        <v>2</v>
      </c>
      <c r="U12" s="40"/>
      <c r="W12" s="50"/>
      <c r="X12" s="1" t="s">
        <v>11</v>
      </c>
      <c r="Y12" s="1">
        <f>COUNTIF($C$7:$C$73,"&gt;=70")-COUNTIF($C$7:$C$73,"&gt;=80")</f>
        <v>5</v>
      </c>
      <c r="Z12" s="1">
        <f>COUNTIF($E$7:$E$73,"&gt;=70")-COUNTIF($E$7:$E$73,"&gt;=80")</f>
        <v>6</v>
      </c>
      <c r="AA12" s="1">
        <f>COUNTIF($G$7:$G$73,"&gt;=70")-COUNTIF($G$7:$G$73,"&gt;=80")</f>
        <v>1</v>
      </c>
      <c r="AB12" s="1">
        <f>COUNTIF($I$7:$I$73,"&gt;=70")-COUNTIF($I$7:$I$73,"&gt;=80")</f>
        <v>0</v>
      </c>
      <c r="AC12" s="1">
        <f>COUNTIF($K$7:$K$73,"&gt;=70")-COUNTIF($K$7:$K$73,"&gt;=80")</f>
        <v>3</v>
      </c>
      <c r="AD12" s="1">
        <f>COUNTIF($M$7:$M$73,"&gt;=70")-COUNTIF($M$7:$M$73,"&gt;=80")</f>
        <v>0</v>
      </c>
      <c r="AE12" s="1">
        <f>COUNTIF($O$7:$O$73,"&gt;=52.5")-COUNTIF($O$7:$O$73,"&gt;=60")</f>
        <v>15</v>
      </c>
      <c r="AF12" s="1">
        <f>COUNTIF($Q$7:$Q$73,"&gt;=52.5")-COUNTIF($Q$7:$Q$73,"&gt;=60")</f>
        <v>0</v>
      </c>
      <c r="AG12" s="1">
        <f>COUNTIF($S$7:$S$73,"&gt;=52.5")-COUNTIF($S$7:$S$73,"&gt;=60")</f>
        <v>0</v>
      </c>
      <c r="AK12" s="5"/>
    </row>
    <row r="13" spans="1:40">
      <c r="A13" s="44" t="s">
        <v>43</v>
      </c>
      <c r="B13" s="44" t="s">
        <v>436</v>
      </c>
      <c r="C13" s="44">
        <v>0</v>
      </c>
      <c r="D13" s="44">
        <v>0</v>
      </c>
      <c r="E13" s="44">
        <v>3</v>
      </c>
      <c r="F13" s="44">
        <v>0</v>
      </c>
      <c r="G13" s="44">
        <v>0</v>
      </c>
      <c r="H13" s="44">
        <v>0</v>
      </c>
      <c r="I13" s="44">
        <v>5</v>
      </c>
      <c r="J13" s="44">
        <v>0</v>
      </c>
      <c r="K13" s="44">
        <v>0</v>
      </c>
      <c r="L13" s="44">
        <v>0</v>
      </c>
      <c r="M13" s="44"/>
      <c r="N13" s="44"/>
      <c r="O13" s="44">
        <v>0</v>
      </c>
      <c r="P13" s="44">
        <v>0</v>
      </c>
      <c r="Q13" s="44">
        <v>23</v>
      </c>
      <c r="R13" s="44">
        <v>0</v>
      </c>
      <c r="S13" s="44">
        <v>0</v>
      </c>
      <c r="T13" s="44">
        <v>0</v>
      </c>
      <c r="U13" s="40"/>
      <c r="W13" s="50"/>
      <c r="X13" s="1" t="s">
        <v>10</v>
      </c>
      <c r="Y13" s="1">
        <f>COUNTIF($C$7:$C$73,"&gt;=80")</f>
        <v>0</v>
      </c>
      <c r="Z13" s="1">
        <f>COUNTIF($E$7:$E$73,"&gt;=80")</f>
        <v>0</v>
      </c>
      <c r="AA13" s="1">
        <f>COUNTIF($G$7:$G$73,"&gt;=80")</f>
        <v>0</v>
      </c>
      <c r="AB13" s="1">
        <f>COUNTIF($I$7:$I$73,"&gt;=80")</f>
        <v>0</v>
      </c>
      <c r="AC13" s="1">
        <f>COUNTIF($K$7:$K$73,"&gt;=80")</f>
        <v>0</v>
      </c>
      <c r="AD13" s="1">
        <f>COUNTIF($M$7:$M$73,"&gt;=80")</f>
        <v>0</v>
      </c>
      <c r="AE13" s="1">
        <f>COUNTIF($O$7:$O$73,"&gt;=60")</f>
        <v>20</v>
      </c>
      <c r="AF13" s="1">
        <f>COUNTIF($Q$7:$Q$73,"&gt;=60")</f>
        <v>43</v>
      </c>
      <c r="AG13" s="1">
        <f>COUNTIF($S$7:$S$73,"&gt;=60")</f>
        <v>44</v>
      </c>
    </row>
    <row r="14" spans="1:40">
      <c r="A14" s="44" t="s">
        <v>44</v>
      </c>
      <c r="B14" s="44" t="s">
        <v>437</v>
      </c>
      <c r="C14" s="44">
        <v>51</v>
      </c>
      <c r="D14" s="44">
        <v>4</v>
      </c>
      <c r="E14" s="44">
        <v>66</v>
      </c>
      <c r="F14" s="44">
        <v>4</v>
      </c>
      <c r="G14" s="44">
        <v>58</v>
      </c>
      <c r="H14" s="44">
        <v>4</v>
      </c>
      <c r="I14" s="44">
        <v>51</v>
      </c>
      <c r="J14" s="44">
        <v>4</v>
      </c>
      <c r="K14" s="44">
        <v>65</v>
      </c>
      <c r="L14" s="44">
        <v>4</v>
      </c>
      <c r="M14" s="44"/>
      <c r="N14" s="44"/>
      <c r="O14" s="44">
        <v>61</v>
      </c>
      <c r="P14" s="44">
        <v>4</v>
      </c>
      <c r="Q14" s="44">
        <v>71</v>
      </c>
      <c r="R14" s="44">
        <v>2</v>
      </c>
      <c r="S14" s="44">
        <v>68</v>
      </c>
      <c r="T14" s="44">
        <v>2</v>
      </c>
      <c r="U14" s="40"/>
      <c r="W14" s="50"/>
      <c r="X14" s="1" t="s">
        <v>8</v>
      </c>
      <c r="Y14" s="1">
        <f>COUNTIF($D$7:$D$73,"&gt;0")</f>
        <v>45</v>
      </c>
      <c r="Z14" s="1">
        <f>COUNTIF($F$7:$F$73,"&gt;0")</f>
        <v>32</v>
      </c>
      <c r="AA14" s="1">
        <f>COUNTIF($H$7:$H$73,"&gt;0")</f>
        <v>28</v>
      </c>
      <c r="AB14" s="1">
        <f>COUNTIF($J$7:$J$73,"&gt;0")</f>
        <v>28</v>
      </c>
      <c r="AC14" s="1">
        <f>COUNTIF($L$7:$L$73,"&gt;0")</f>
        <v>36</v>
      </c>
      <c r="AD14" s="1">
        <f>COUNTIF($N$7:$N$73,"&gt;0")</f>
        <v>2</v>
      </c>
      <c r="AE14" s="1">
        <f>COUNTIF($P$7:$P$73,"&gt;0")</f>
        <v>45</v>
      </c>
      <c r="AF14" s="1">
        <f>COUNTIF($R$7:$R$73,"&gt;0")</f>
        <v>45</v>
      </c>
      <c r="AG14" s="1">
        <f>COUNTIF($S$7:$S$73,"&gt;0")</f>
        <v>51</v>
      </c>
    </row>
    <row r="15" spans="1:40">
      <c r="A15" s="44" t="s">
        <v>45</v>
      </c>
      <c r="B15" s="44" t="s">
        <v>438</v>
      </c>
      <c r="C15" s="44">
        <v>33</v>
      </c>
      <c r="D15" s="44">
        <v>0</v>
      </c>
      <c r="E15" s="44">
        <v>19</v>
      </c>
      <c r="F15" s="44">
        <v>0</v>
      </c>
      <c r="G15" s="44">
        <v>20</v>
      </c>
      <c r="H15" s="44">
        <v>0</v>
      </c>
      <c r="I15" s="44">
        <v>28</v>
      </c>
      <c r="J15" s="44">
        <v>0</v>
      </c>
      <c r="K15" s="44">
        <v>12</v>
      </c>
      <c r="L15" s="44">
        <v>0</v>
      </c>
      <c r="M15" s="44"/>
      <c r="N15" s="44"/>
      <c r="O15" s="44">
        <v>48</v>
      </c>
      <c r="P15" s="44">
        <v>4</v>
      </c>
      <c r="Q15" s="44">
        <v>0</v>
      </c>
      <c r="R15" s="44">
        <v>0</v>
      </c>
      <c r="S15" s="44">
        <v>0</v>
      </c>
      <c r="T15" s="44">
        <v>0</v>
      </c>
      <c r="U15" s="40"/>
      <c r="W15" s="50"/>
      <c r="X15" s="1" t="s">
        <v>9</v>
      </c>
      <c r="Y15" s="1">
        <f>COUNTIF($D$7:$D$73,"=0")</f>
        <v>9</v>
      </c>
      <c r="Z15" s="1">
        <f>COUNTIF($F$7:$F$73,"=0")</f>
        <v>22</v>
      </c>
      <c r="AA15" s="1">
        <f>COUNTIF($H$7:$H$73,"=0")</f>
        <v>26</v>
      </c>
      <c r="AB15" s="1">
        <f>COUNTIF($J$7:$J$73,"=0")</f>
        <v>26</v>
      </c>
      <c r="AC15" s="1">
        <f>COUNTIF($L$7:$L$73,"=0")</f>
        <v>18</v>
      </c>
      <c r="AD15" s="1">
        <f>COUNTIF($N$7:$N$73,"=0")</f>
        <v>4</v>
      </c>
      <c r="AE15" s="1">
        <f>COUNTIF($P$7:$P$73,"=0")</f>
        <v>3</v>
      </c>
      <c r="AF15" s="1">
        <f>COUNTIF($R$7:$R$73,"=0")</f>
        <v>9</v>
      </c>
      <c r="AG15" s="1">
        <f>COUNTIF($S$7:$S$73,"=0")</f>
        <v>3</v>
      </c>
    </row>
    <row r="16" spans="1:40">
      <c r="A16" s="44" t="s">
        <v>46</v>
      </c>
      <c r="B16" s="44" t="s">
        <v>439</v>
      </c>
      <c r="C16" s="44">
        <v>46</v>
      </c>
      <c r="D16" s="44">
        <v>4</v>
      </c>
      <c r="E16" s="44">
        <v>54</v>
      </c>
      <c r="F16" s="44">
        <v>4</v>
      </c>
      <c r="G16" s="44">
        <v>50</v>
      </c>
      <c r="H16" s="44">
        <v>4</v>
      </c>
      <c r="I16" s="44">
        <v>29</v>
      </c>
      <c r="J16" s="44">
        <v>0</v>
      </c>
      <c r="K16" s="44">
        <v>49</v>
      </c>
      <c r="L16" s="44">
        <v>4</v>
      </c>
      <c r="M16" s="44"/>
      <c r="N16" s="44"/>
      <c r="O16" s="44">
        <v>51</v>
      </c>
      <c r="P16" s="44">
        <v>4</v>
      </c>
      <c r="Q16" s="44">
        <v>69</v>
      </c>
      <c r="R16" s="44">
        <v>2</v>
      </c>
      <c r="S16" s="44">
        <v>65</v>
      </c>
      <c r="T16" s="44">
        <v>2</v>
      </c>
      <c r="U16" s="40"/>
      <c r="W16" s="51"/>
      <c r="X16" s="6" t="s">
        <v>27</v>
      </c>
      <c r="Y16" s="7">
        <f>$Y$14/$Y$7</f>
        <v>0.83333333333333337</v>
      </c>
      <c r="Z16" s="7">
        <f>$Z$14/$Z$7</f>
        <v>0.59259259259259256</v>
      </c>
      <c r="AA16" s="7">
        <f>$AA$14/$AA$7</f>
        <v>0.51851851851851849</v>
      </c>
      <c r="AB16" s="7">
        <f>$AB$14/$AB$7</f>
        <v>0.51851851851851849</v>
      </c>
      <c r="AC16" s="7">
        <f>$AC$14/$AC$7</f>
        <v>0.66666666666666663</v>
      </c>
      <c r="AD16" s="7">
        <f>$AD$14/$AD$7</f>
        <v>0.33333333333333331</v>
      </c>
      <c r="AE16" s="7">
        <f>$AE$14/$AE$7</f>
        <v>0.9375</v>
      </c>
      <c r="AF16" s="7">
        <f>$AF$14/$AF$7</f>
        <v>0.83333333333333337</v>
      </c>
      <c r="AG16" s="7">
        <f>$AF$14/$AF$7</f>
        <v>0.83333333333333337</v>
      </c>
    </row>
    <row r="17" spans="1:21">
      <c r="A17" s="44" t="s">
        <v>47</v>
      </c>
      <c r="B17" s="44" t="s">
        <v>440</v>
      </c>
      <c r="C17" s="44">
        <v>50</v>
      </c>
      <c r="D17" s="44">
        <v>4</v>
      </c>
      <c r="E17" s="44">
        <v>48</v>
      </c>
      <c r="F17" s="44">
        <v>4</v>
      </c>
      <c r="G17" s="44">
        <v>37</v>
      </c>
      <c r="H17" s="44">
        <v>0</v>
      </c>
      <c r="I17" s="44">
        <v>55</v>
      </c>
      <c r="J17" s="44">
        <v>4</v>
      </c>
      <c r="K17" s="44">
        <v>41</v>
      </c>
      <c r="L17" s="44">
        <v>0</v>
      </c>
      <c r="M17" s="44"/>
      <c r="N17" s="44"/>
      <c r="O17" s="44">
        <v>56</v>
      </c>
      <c r="P17" s="44">
        <v>4</v>
      </c>
      <c r="Q17" s="44">
        <v>72</v>
      </c>
      <c r="R17" s="44">
        <v>2</v>
      </c>
      <c r="S17" s="44">
        <v>65</v>
      </c>
      <c r="T17" s="44">
        <v>2</v>
      </c>
      <c r="U17" s="40"/>
    </row>
    <row r="18" spans="1:21">
      <c r="A18" s="44" t="s">
        <v>48</v>
      </c>
      <c r="B18" s="44" t="s">
        <v>441</v>
      </c>
      <c r="C18" s="44">
        <v>55</v>
      </c>
      <c r="D18" s="44">
        <v>4</v>
      </c>
      <c r="E18" s="44">
        <v>54</v>
      </c>
      <c r="F18" s="44">
        <v>4</v>
      </c>
      <c r="G18" s="44">
        <v>60</v>
      </c>
      <c r="H18" s="44">
        <v>4</v>
      </c>
      <c r="I18" s="44">
        <v>63</v>
      </c>
      <c r="J18" s="44">
        <v>4</v>
      </c>
      <c r="K18" s="44">
        <v>47</v>
      </c>
      <c r="L18" s="44">
        <v>4</v>
      </c>
      <c r="M18" s="44"/>
      <c r="N18" s="44"/>
      <c r="O18" s="44">
        <v>67</v>
      </c>
      <c r="P18" s="44">
        <v>4</v>
      </c>
      <c r="Q18" s="44">
        <v>74</v>
      </c>
      <c r="R18" s="44">
        <v>2</v>
      </c>
      <c r="S18" s="44">
        <v>66</v>
      </c>
      <c r="T18" s="44">
        <v>2</v>
      </c>
      <c r="U18" s="40"/>
    </row>
    <row r="19" spans="1:21">
      <c r="A19" s="44" t="s">
        <v>49</v>
      </c>
      <c r="B19" s="44" t="s">
        <v>442</v>
      </c>
      <c r="C19" s="44">
        <v>49</v>
      </c>
      <c r="D19" s="44">
        <v>4</v>
      </c>
      <c r="E19" s="44">
        <v>58</v>
      </c>
      <c r="F19" s="44">
        <v>4</v>
      </c>
      <c r="G19" s="44">
        <v>53</v>
      </c>
      <c r="H19" s="44">
        <v>4</v>
      </c>
      <c r="I19" s="44">
        <v>49</v>
      </c>
      <c r="J19" s="44">
        <v>4</v>
      </c>
      <c r="K19" s="44">
        <v>59</v>
      </c>
      <c r="L19" s="44">
        <v>4</v>
      </c>
      <c r="M19" s="44"/>
      <c r="N19" s="44"/>
      <c r="O19" s="44">
        <v>61</v>
      </c>
      <c r="P19" s="44">
        <v>4</v>
      </c>
      <c r="Q19" s="44">
        <v>73</v>
      </c>
      <c r="R19" s="44">
        <v>2</v>
      </c>
      <c r="S19" s="44">
        <v>68</v>
      </c>
      <c r="T19" s="44">
        <v>2</v>
      </c>
      <c r="U19" s="40"/>
    </row>
    <row r="20" spans="1:21">
      <c r="A20" s="44" t="s">
        <v>50</v>
      </c>
      <c r="B20" s="44" t="s">
        <v>443</v>
      </c>
      <c r="C20" s="44">
        <v>67</v>
      </c>
      <c r="D20" s="44">
        <v>4</v>
      </c>
      <c r="E20" s="44">
        <v>64</v>
      </c>
      <c r="F20" s="44">
        <v>4</v>
      </c>
      <c r="G20" s="44">
        <v>64</v>
      </c>
      <c r="H20" s="44">
        <v>4</v>
      </c>
      <c r="I20" s="44">
        <v>65</v>
      </c>
      <c r="J20" s="44">
        <v>4</v>
      </c>
      <c r="K20" s="44">
        <v>60</v>
      </c>
      <c r="L20" s="44">
        <v>4</v>
      </c>
      <c r="M20" s="44"/>
      <c r="N20" s="44"/>
      <c r="O20" s="44">
        <v>61</v>
      </c>
      <c r="P20" s="44">
        <v>4</v>
      </c>
      <c r="Q20" s="44">
        <v>74</v>
      </c>
      <c r="R20" s="44">
        <v>2</v>
      </c>
      <c r="S20" s="44">
        <v>71</v>
      </c>
      <c r="T20" s="44">
        <v>2</v>
      </c>
      <c r="U20" s="40"/>
    </row>
    <row r="21" spans="1:21">
      <c r="A21" s="44" t="s">
        <v>51</v>
      </c>
      <c r="B21" s="44" t="s">
        <v>444</v>
      </c>
      <c r="C21" s="44">
        <v>51</v>
      </c>
      <c r="D21" s="44">
        <v>4</v>
      </c>
      <c r="E21" s="44">
        <v>72</v>
      </c>
      <c r="F21" s="44">
        <v>4</v>
      </c>
      <c r="G21" s="44">
        <v>61</v>
      </c>
      <c r="H21" s="44">
        <v>4</v>
      </c>
      <c r="I21" s="44">
        <v>41</v>
      </c>
      <c r="J21" s="44">
        <v>0</v>
      </c>
      <c r="K21" s="44">
        <v>64</v>
      </c>
      <c r="L21" s="44">
        <v>4</v>
      </c>
      <c r="M21" s="44"/>
      <c r="N21" s="44"/>
      <c r="O21" s="44">
        <v>66</v>
      </c>
      <c r="P21" s="44">
        <v>4</v>
      </c>
      <c r="Q21" s="44">
        <v>72</v>
      </c>
      <c r="R21" s="44">
        <v>2</v>
      </c>
      <c r="S21" s="44">
        <v>68</v>
      </c>
      <c r="T21" s="44">
        <v>2</v>
      </c>
      <c r="U21" s="40"/>
    </row>
    <row r="22" spans="1:21">
      <c r="A22" s="44" t="s">
        <v>52</v>
      </c>
      <c r="B22" s="44" t="s">
        <v>445</v>
      </c>
      <c r="C22" s="44">
        <v>44</v>
      </c>
      <c r="D22" s="44">
        <v>4</v>
      </c>
      <c r="E22" s="44">
        <v>37</v>
      </c>
      <c r="F22" s="44">
        <v>0</v>
      </c>
      <c r="G22" s="44">
        <v>31</v>
      </c>
      <c r="H22" s="44">
        <v>0</v>
      </c>
      <c r="I22" s="44">
        <v>35</v>
      </c>
      <c r="J22" s="44">
        <v>0</v>
      </c>
      <c r="K22" s="44">
        <v>35</v>
      </c>
      <c r="L22" s="44">
        <v>0</v>
      </c>
      <c r="M22" s="44"/>
      <c r="N22" s="44"/>
      <c r="O22" s="44">
        <v>49</v>
      </c>
      <c r="P22" s="44">
        <v>4</v>
      </c>
      <c r="Q22" s="44">
        <v>72</v>
      </c>
      <c r="R22" s="44">
        <v>2</v>
      </c>
      <c r="S22" s="44">
        <v>66</v>
      </c>
      <c r="T22" s="44">
        <v>2</v>
      </c>
      <c r="U22" s="40"/>
    </row>
    <row r="23" spans="1:21">
      <c r="A23" s="44" t="s">
        <v>53</v>
      </c>
      <c r="B23" s="44" t="s">
        <v>446</v>
      </c>
      <c r="C23" s="44">
        <v>40</v>
      </c>
      <c r="D23" s="44">
        <v>4</v>
      </c>
      <c r="E23" s="44">
        <v>40</v>
      </c>
      <c r="F23" s="44">
        <v>4</v>
      </c>
      <c r="G23" s="44">
        <v>53</v>
      </c>
      <c r="H23" s="44">
        <v>4</v>
      </c>
      <c r="I23" s="44">
        <v>49</v>
      </c>
      <c r="J23" s="44">
        <v>4</v>
      </c>
      <c r="K23" s="44">
        <v>47</v>
      </c>
      <c r="L23" s="44">
        <v>4</v>
      </c>
      <c r="M23" s="44"/>
      <c r="N23" s="44"/>
      <c r="O23" s="44">
        <v>59</v>
      </c>
      <c r="P23" s="44">
        <v>4</v>
      </c>
      <c r="Q23" s="44">
        <v>67</v>
      </c>
      <c r="R23" s="44">
        <v>2</v>
      </c>
      <c r="S23" s="44">
        <v>65</v>
      </c>
      <c r="T23" s="44">
        <v>2</v>
      </c>
      <c r="U23" s="40"/>
    </row>
    <row r="24" spans="1:21">
      <c r="A24" s="44" t="s">
        <v>54</v>
      </c>
      <c r="B24" s="44" t="s">
        <v>447</v>
      </c>
      <c r="C24" s="44">
        <v>58</v>
      </c>
      <c r="D24" s="44">
        <v>4</v>
      </c>
      <c r="E24" s="44">
        <v>64</v>
      </c>
      <c r="F24" s="44">
        <v>4</v>
      </c>
      <c r="G24" s="44">
        <v>67</v>
      </c>
      <c r="H24" s="44">
        <v>4</v>
      </c>
      <c r="I24" s="44">
        <v>61</v>
      </c>
      <c r="J24" s="44">
        <v>4</v>
      </c>
      <c r="K24" s="44">
        <v>49</v>
      </c>
      <c r="L24" s="44">
        <v>4</v>
      </c>
      <c r="M24" s="44"/>
      <c r="N24" s="44"/>
      <c r="O24" s="44">
        <v>78</v>
      </c>
      <c r="P24" s="44">
        <v>4</v>
      </c>
      <c r="Q24" s="44">
        <v>71</v>
      </c>
      <c r="R24" s="44">
        <v>2</v>
      </c>
      <c r="S24" s="44">
        <v>68</v>
      </c>
      <c r="T24" s="44">
        <v>2</v>
      </c>
      <c r="U24" s="40"/>
    </row>
    <row r="25" spans="1:21">
      <c r="A25" s="44" t="s">
        <v>55</v>
      </c>
      <c r="B25" s="44" t="s">
        <v>448</v>
      </c>
      <c r="C25" s="44">
        <v>46</v>
      </c>
      <c r="D25" s="44">
        <v>4</v>
      </c>
      <c r="E25" s="44">
        <v>57</v>
      </c>
      <c r="F25" s="44">
        <v>4</v>
      </c>
      <c r="G25" s="44">
        <v>51</v>
      </c>
      <c r="H25" s="44">
        <v>4</v>
      </c>
      <c r="I25" s="44">
        <v>50</v>
      </c>
      <c r="J25" s="44">
        <v>4</v>
      </c>
      <c r="K25" s="44">
        <v>57</v>
      </c>
      <c r="L25" s="44">
        <v>4</v>
      </c>
      <c r="M25" s="44"/>
      <c r="N25" s="44"/>
      <c r="O25" s="44">
        <v>61</v>
      </c>
      <c r="P25" s="44">
        <v>4</v>
      </c>
      <c r="Q25" s="44">
        <v>74</v>
      </c>
      <c r="R25" s="44">
        <v>2</v>
      </c>
      <c r="S25" s="44">
        <v>69</v>
      </c>
      <c r="T25" s="44">
        <v>2</v>
      </c>
      <c r="U25" s="40"/>
    </row>
    <row r="26" spans="1:21">
      <c r="A26" s="44" t="s">
        <v>56</v>
      </c>
      <c r="B26" s="44" t="s">
        <v>449</v>
      </c>
      <c r="C26" s="44">
        <v>40</v>
      </c>
      <c r="D26" s="44">
        <v>4</v>
      </c>
      <c r="E26" s="44">
        <v>15</v>
      </c>
      <c r="F26" s="44">
        <v>0</v>
      </c>
      <c r="G26" s="44">
        <v>29</v>
      </c>
      <c r="H26" s="44">
        <v>0</v>
      </c>
      <c r="I26" s="44">
        <v>37</v>
      </c>
      <c r="J26" s="44">
        <v>0</v>
      </c>
      <c r="K26" s="44">
        <v>19</v>
      </c>
      <c r="L26" s="44">
        <v>0</v>
      </c>
      <c r="M26" s="44"/>
      <c r="N26" s="44"/>
      <c r="O26" s="44">
        <v>53</v>
      </c>
      <c r="P26" s="44">
        <v>4</v>
      </c>
      <c r="Q26" s="44">
        <v>44</v>
      </c>
      <c r="R26" s="44">
        <v>2</v>
      </c>
      <c r="S26" s="44">
        <v>61</v>
      </c>
      <c r="T26" s="44">
        <v>2</v>
      </c>
      <c r="U26" s="40"/>
    </row>
    <row r="27" spans="1:21">
      <c r="A27" s="44" t="s">
        <v>57</v>
      </c>
      <c r="B27" s="44" t="s">
        <v>450</v>
      </c>
      <c r="C27" s="44">
        <v>22</v>
      </c>
      <c r="D27" s="44">
        <v>0</v>
      </c>
      <c r="E27" s="44">
        <v>35</v>
      </c>
      <c r="F27" s="44">
        <v>0</v>
      </c>
      <c r="G27" s="44">
        <v>27</v>
      </c>
      <c r="H27" s="44">
        <v>0</v>
      </c>
      <c r="I27" s="44">
        <v>27</v>
      </c>
      <c r="J27" s="44">
        <v>0</v>
      </c>
      <c r="K27" s="44">
        <v>30</v>
      </c>
      <c r="L27" s="44">
        <v>0</v>
      </c>
      <c r="M27" s="44"/>
      <c r="N27" s="44"/>
      <c r="O27" s="44">
        <v>52</v>
      </c>
      <c r="P27" s="44">
        <v>4</v>
      </c>
      <c r="Q27" s="44">
        <v>72</v>
      </c>
      <c r="R27" s="44">
        <v>2</v>
      </c>
      <c r="S27" s="44">
        <v>20</v>
      </c>
      <c r="T27" s="44">
        <v>0</v>
      </c>
      <c r="U27" s="40"/>
    </row>
    <row r="28" spans="1:21">
      <c r="A28" s="44" t="s">
        <v>58</v>
      </c>
      <c r="B28" s="44" t="s">
        <v>451</v>
      </c>
      <c r="C28" s="44">
        <v>55</v>
      </c>
      <c r="D28" s="44">
        <v>4</v>
      </c>
      <c r="E28" s="44">
        <v>61</v>
      </c>
      <c r="F28" s="44">
        <v>4</v>
      </c>
      <c r="G28" s="44">
        <v>55</v>
      </c>
      <c r="H28" s="44">
        <v>4</v>
      </c>
      <c r="I28" s="44">
        <v>43</v>
      </c>
      <c r="J28" s="44">
        <v>0</v>
      </c>
      <c r="K28" s="44">
        <v>57</v>
      </c>
      <c r="L28" s="44">
        <v>4</v>
      </c>
      <c r="M28" s="44"/>
      <c r="N28" s="44"/>
      <c r="O28" s="44">
        <v>63</v>
      </c>
      <c r="P28" s="44">
        <v>4</v>
      </c>
      <c r="Q28" s="44">
        <v>74</v>
      </c>
      <c r="R28" s="44">
        <v>2</v>
      </c>
      <c r="S28" s="44">
        <v>71</v>
      </c>
      <c r="T28" s="44">
        <v>2</v>
      </c>
      <c r="U28" s="40"/>
    </row>
    <row r="29" spans="1:21">
      <c r="A29" s="44" t="s">
        <v>59</v>
      </c>
      <c r="B29" s="44" t="s">
        <v>452</v>
      </c>
      <c r="C29" s="44">
        <v>70</v>
      </c>
      <c r="D29" s="44">
        <v>4</v>
      </c>
      <c r="E29" s="44">
        <v>68</v>
      </c>
      <c r="F29" s="44">
        <v>4</v>
      </c>
      <c r="G29" s="44">
        <v>61</v>
      </c>
      <c r="H29" s="44">
        <v>4</v>
      </c>
      <c r="I29" s="44">
        <v>58</v>
      </c>
      <c r="J29" s="44">
        <v>4</v>
      </c>
      <c r="K29" s="44">
        <v>68</v>
      </c>
      <c r="L29" s="44">
        <v>4</v>
      </c>
      <c r="M29" s="44"/>
      <c r="N29" s="44"/>
      <c r="O29" s="44">
        <v>91</v>
      </c>
      <c r="P29" s="44">
        <v>4</v>
      </c>
      <c r="Q29" s="44">
        <v>74</v>
      </c>
      <c r="R29" s="44">
        <v>2</v>
      </c>
      <c r="S29" s="44">
        <v>67</v>
      </c>
      <c r="T29" s="44">
        <v>2</v>
      </c>
      <c r="U29" s="40"/>
    </row>
    <row r="30" spans="1:21">
      <c r="A30" s="44" t="s">
        <v>60</v>
      </c>
      <c r="B30" s="44" t="s">
        <v>453</v>
      </c>
      <c r="C30" s="44">
        <v>61</v>
      </c>
      <c r="D30" s="44">
        <v>4</v>
      </c>
      <c r="E30" s="44">
        <v>65</v>
      </c>
      <c r="F30" s="44">
        <v>4</v>
      </c>
      <c r="G30" s="44">
        <v>58</v>
      </c>
      <c r="H30" s="44">
        <v>4</v>
      </c>
      <c r="I30" s="44">
        <v>56</v>
      </c>
      <c r="J30" s="44">
        <v>4</v>
      </c>
      <c r="K30" s="44">
        <v>65</v>
      </c>
      <c r="L30" s="44">
        <v>4</v>
      </c>
      <c r="M30" s="44"/>
      <c r="N30" s="44"/>
      <c r="O30" s="44">
        <v>83</v>
      </c>
      <c r="P30" s="44">
        <v>4</v>
      </c>
      <c r="Q30" s="44">
        <v>72</v>
      </c>
      <c r="R30" s="44">
        <v>2</v>
      </c>
      <c r="S30" s="44">
        <v>68</v>
      </c>
      <c r="T30" s="44">
        <v>2</v>
      </c>
      <c r="U30" s="40"/>
    </row>
    <row r="31" spans="1:21">
      <c r="A31" s="44" t="s">
        <v>61</v>
      </c>
      <c r="B31" s="44" t="s">
        <v>454</v>
      </c>
      <c r="C31" s="44">
        <v>54</v>
      </c>
      <c r="D31" s="44">
        <v>4</v>
      </c>
      <c r="E31" s="44">
        <v>35</v>
      </c>
      <c r="F31" s="44">
        <v>0</v>
      </c>
      <c r="G31" s="44">
        <v>28</v>
      </c>
      <c r="H31" s="44">
        <v>0</v>
      </c>
      <c r="I31" s="44">
        <v>52</v>
      </c>
      <c r="J31" s="44">
        <v>4</v>
      </c>
      <c r="K31" s="44">
        <v>49</v>
      </c>
      <c r="L31" s="44">
        <v>4</v>
      </c>
      <c r="M31" s="44"/>
      <c r="N31" s="44"/>
      <c r="O31" s="44">
        <v>84</v>
      </c>
      <c r="P31" s="44">
        <v>4</v>
      </c>
      <c r="Q31" s="44">
        <v>70</v>
      </c>
      <c r="R31" s="44">
        <v>2</v>
      </c>
      <c r="S31" s="44">
        <v>63</v>
      </c>
      <c r="T31" s="44">
        <v>2</v>
      </c>
      <c r="U31" s="40"/>
    </row>
    <row r="32" spans="1:21">
      <c r="A32" s="44" t="s">
        <v>62</v>
      </c>
      <c r="B32" s="44" t="s">
        <v>455</v>
      </c>
      <c r="C32" s="44">
        <v>0</v>
      </c>
      <c r="D32" s="44">
        <v>0</v>
      </c>
      <c r="E32" s="44">
        <v>3</v>
      </c>
      <c r="F32" s="44">
        <v>0</v>
      </c>
      <c r="G32" s="44">
        <v>0</v>
      </c>
      <c r="H32" s="44">
        <v>0</v>
      </c>
      <c r="I32" s="44">
        <v>5</v>
      </c>
      <c r="J32" s="44">
        <v>0</v>
      </c>
      <c r="K32" s="44">
        <v>0</v>
      </c>
      <c r="L32" s="44">
        <v>0</v>
      </c>
      <c r="M32" s="44"/>
      <c r="N32" s="44"/>
      <c r="O32" s="44">
        <v>0</v>
      </c>
      <c r="P32" s="44">
        <v>0</v>
      </c>
      <c r="Q32" s="44">
        <v>0</v>
      </c>
      <c r="R32" s="44">
        <v>0</v>
      </c>
      <c r="S32" s="44">
        <v>23</v>
      </c>
      <c r="T32" s="44">
        <v>0</v>
      </c>
      <c r="U32" s="40"/>
    </row>
    <row r="33" spans="1:37">
      <c r="A33" s="44" t="s">
        <v>63</v>
      </c>
      <c r="B33" s="44" t="s">
        <v>456</v>
      </c>
      <c r="C33" s="44">
        <v>12</v>
      </c>
      <c r="D33" s="44">
        <v>0</v>
      </c>
      <c r="E33" s="44">
        <v>20</v>
      </c>
      <c r="F33" s="44">
        <v>0</v>
      </c>
      <c r="G33" s="44">
        <v>12</v>
      </c>
      <c r="H33" s="44">
        <v>0</v>
      </c>
      <c r="I33" s="44">
        <v>15</v>
      </c>
      <c r="J33" s="44">
        <v>0</v>
      </c>
      <c r="K33" s="44">
        <v>15</v>
      </c>
      <c r="L33" s="44">
        <v>0</v>
      </c>
      <c r="M33" s="44"/>
      <c r="N33" s="44"/>
      <c r="O33" s="44">
        <v>40</v>
      </c>
      <c r="P33" s="44">
        <v>4</v>
      </c>
      <c r="Q33" s="44">
        <v>0</v>
      </c>
      <c r="R33" s="44">
        <v>0</v>
      </c>
      <c r="S33" s="44">
        <v>20</v>
      </c>
      <c r="T33" s="44">
        <v>0</v>
      </c>
      <c r="U33" s="40"/>
    </row>
    <row r="34" spans="1:37">
      <c r="A34" s="44" t="s">
        <v>64</v>
      </c>
      <c r="B34" s="44" t="s">
        <v>457</v>
      </c>
      <c r="C34" s="44">
        <v>67</v>
      </c>
      <c r="D34" s="44">
        <v>4</v>
      </c>
      <c r="E34" s="44">
        <v>72</v>
      </c>
      <c r="F34" s="44">
        <v>4</v>
      </c>
      <c r="G34" s="44">
        <v>60</v>
      </c>
      <c r="H34" s="44">
        <v>4</v>
      </c>
      <c r="I34" s="44">
        <v>61</v>
      </c>
      <c r="J34" s="44">
        <v>4</v>
      </c>
      <c r="K34" s="44">
        <v>72</v>
      </c>
      <c r="L34" s="44">
        <v>4</v>
      </c>
      <c r="M34" s="44"/>
      <c r="N34" s="44"/>
      <c r="O34" s="44">
        <v>56</v>
      </c>
      <c r="P34" s="44">
        <v>4</v>
      </c>
      <c r="Q34" s="44">
        <v>73</v>
      </c>
      <c r="R34" s="44">
        <v>2</v>
      </c>
      <c r="S34" s="44">
        <v>68</v>
      </c>
      <c r="T34" s="44">
        <v>2</v>
      </c>
      <c r="U34" s="40"/>
    </row>
    <row r="35" spans="1:37">
      <c r="A35" s="44" t="s">
        <v>65</v>
      </c>
      <c r="B35" s="44" t="s">
        <v>458</v>
      </c>
      <c r="C35" s="44">
        <v>62</v>
      </c>
      <c r="D35" s="44">
        <v>4</v>
      </c>
      <c r="E35" s="44">
        <v>39</v>
      </c>
      <c r="F35" s="44">
        <v>0</v>
      </c>
      <c r="G35" s="44">
        <v>49</v>
      </c>
      <c r="H35" s="44">
        <v>4</v>
      </c>
      <c r="I35" s="44">
        <v>47</v>
      </c>
      <c r="J35" s="44">
        <v>4</v>
      </c>
      <c r="K35" s="44">
        <v>46</v>
      </c>
      <c r="L35" s="44">
        <v>4</v>
      </c>
      <c r="M35" s="44"/>
      <c r="N35" s="44"/>
      <c r="O35" s="44">
        <v>73</v>
      </c>
      <c r="P35" s="44">
        <v>4</v>
      </c>
      <c r="Q35" s="44">
        <v>69</v>
      </c>
      <c r="R35" s="44">
        <v>2</v>
      </c>
      <c r="S35" s="44">
        <v>65</v>
      </c>
      <c r="T35" s="44">
        <v>2</v>
      </c>
      <c r="U35" s="40"/>
    </row>
    <row r="36" spans="1:37">
      <c r="A36" s="44" t="s">
        <v>66</v>
      </c>
      <c r="B36" s="44" t="s">
        <v>459</v>
      </c>
      <c r="C36" s="44">
        <v>70</v>
      </c>
      <c r="D36" s="44">
        <v>4</v>
      </c>
      <c r="E36" s="44">
        <v>74</v>
      </c>
      <c r="F36" s="44">
        <v>4</v>
      </c>
      <c r="G36" s="44">
        <v>65</v>
      </c>
      <c r="H36" s="44">
        <v>4</v>
      </c>
      <c r="I36" s="44">
        <v>51</v>
      </c>
      <c r="J36" s="44">
        <v>4</v>
      </c>
      <c r="K36" s="44">
        <v>70</v>
      </c>
      <c r="L36" s="44">
        <v>4</v>
      </c>
      <c r="M36" s="44"/>
      <c r="N36" s="44"/>
      <c r="O36" s="44">
        <v>68</v>
      </c>
      <c r="P36" s="44">
        <v>4</v>
      </c>
      <c r="Q36" s="44">
        <v>74</v>
      </c>
      <c r="R36" s="44">
        <v>2</v>
      </c>
      <c r="S36" s="44">
        <v>67</v>
      </c>
      <c r="T36" s="44">
        <v>2</v>
      </c>
      <c r="U36" s="40"/>
    </row>
    <row r="37" spans="1:37" ht="15.75">
      <c r="A37" s="44" t="s">
        <v>67</v>
      </c>
      <c r="B37" s="44" t="s">
        <v>460</v>
      </c>
      <c r="C37" s="44">
        <v>65</v>
      </c>
      <c r="D37" s="44">
        <v>4</v>
      </c>
      <c r="E37" s="44">
        <v>70</v>
      </c>
      <c r="F37" s="44">
        <v>4</v>
      </c>
      <c r="G37" s="44">
        <v>58</v>
      </c>
      <c r="H37" s="44">
        <v>4</v>
      </c>
      <c r="I37" s="44">
        <v>54</v>
      </c>
      <c r="J37" s="44">
        <v>4</v>
      </c>
      <c r="K37" s="44">
        <v>57</v>
      </c>
      <c r="L37" s="44">
        <v>4</v>
      </c>
      <c r="M37" s="44"/>
      <c r="N37" s="44"/>
      <c r="O37" s="44">
        <v>66</v>
      </c>
      <c r="P37" s="44">
        <v>4</v>
      </c>
      <c r="Q37" s="44">
        <v>73</v>
      </c>
      <c r="R37" s="44">
        <v>2</v>
      </c>
      <c r="S37" s="44">
        <v>68</v>
      </c>
      <c r="T37" s="44">
        <v>2</v>
      </c>
      <c r="U37" s="40"/>
      <c r="W37" s="57" t="s">
        <v>24</v>
      </c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18"/>
    </row>
    <row r="38" spans="1:37" ht="15.75">
      <c r="A38" s="44" t="s">
        <v>68</v>
      </c>
      <c r="B38" s="44" t="s">
        <v>461</v>
      </c>
      <c r="C38" s="44">
        <v>51</v>
      </c>
      <c r="D38" s="44">
        <v>4</v>
      </c>
      <c r="E38" s="44">
        <v>50</v>
      </c>
      <c r="F38" s="44">
        <v>4</v>
      </c>
      <c r="G38" s="44">
        <v>23</v>
      </c>
      <c r="H38" s="44">
        <v>0</v>
      </c>
      <c r="I38" s="44">
        <v>20</v>
      </c>
      <c r="J38" s="44">
        <v>0</v>
      </c>
      <c r="K38" s="44">
        <v>26</v>
      </c>
      <c r="L38" s="44">
        <v>0</v>
      </c>
      <c r="M38" s="44"/>
      <c r="N38" s="44"/>
      <c r="O38" s="44">
        <v>49</v>
      </c>
      <c r="P38" s="44">
        <v>4</v>
      </c>
      <c r="Q38" s="44">
        <v>68</v>
      </c>
      <c r="R38" s="44">
        <v>2</v>
      </c>
      <c r="S38" s="44">
        <v>62</v>
      </c>
      <c r="T38" s="44">
        <v>2</v>
      </c>
      <c r="U38" s="40"/>
      <c r="W38" s="36" t="s">
        <v>16</v>
      </c>
      <c r="X38" s="56" t="s">
        <v>17</v>
      </c>
      <c r="Y38" s="56"/>
      <c r="Z38" s="56"/>
      <c r="AA38" s="56"/>
      <c r="AB38" s="56"/>
      <c r="AC38" s="56"/>
      <c r="AD38" s="56"/>
      <c r="AE38" s="36" t="s">
        <v>18</v>
      </c>
      <c r="AF38" s="56" t="s">
        <v>19</v>
      </c>
      <c r="AG38" s="56"/>
      <c r="AH38" s="56"/>
      <c r="AI38" s="56"/>
      <c r="AJ38" s="36" t="s">
        <v>27</v>
      </c>
      <c r="AK38" s="19"/>
    </row>
    <row r="39" spans="1:37" ht="15.75">
      <c r="A39" s="44" t="s">
        <v>69</v>
      </c>
      <c r="B39" s="44" t="s">
        <v>462</v>
      </c>
      <c r="C39" s="44">
        <v>43</v>
      </c>
      <c r="D39" s="44">
        <v>4</v>
      </c>
      <c r="E39" s="44">
        <v>52</v>
      </c>
      <c r="F39" s="44">
        <v>4</v>
      </c>
      <c r="G39" s="44">
        <v>32</v>
      </c>
      <c r="H39" s="44">
        <v>0</v>
      </c>
      <c r="I39" s="44">
        <v>41</v>
      </c>
      <c r="J39" s="44">
        <v>4</v>
      </c>
      <c r="K39" s="44">
        <v>48</v>
      </c>
      <c r="L39" s="44">
        <v>4</v>
      </c>
      <c r="M39" s="44"/>
      <c r="N39" s="44"/>
      <c r="O39" s="44">
        <v>48</v>
      </c>
      <c r="P39" s="44">
        <v>4</v>
      </c>
      <c r="Q39" s="44">
        <v>66</v>
      </c>
      <c r="R39" s="44">
        <v>2</v>
      </c>
      <c r="S39" s="44">
        <v>61</v>
      </c>
      <c r="T39" s="44">
        <v>2</v>
      </c>
      <c r="U39" s="40"/>
      <c r="W39" s="39"/>
      <c r="X39" s="55"/>
      <c r="Y39" s="55"/>
      <c r="Z39" s="55"/>
      <c r="AA39" s="55"/>
      <c r="AB39" s="55"/>
      <c r="AC39" s="55"/>
      <c r="AD39" s="55"/>
      <c r="AE39" s="42"/>
      <c r="AF39" s="55"/>
      <c r="AG39" s="55"/>
      <c r="AH39" s="55"/>
      <c r="AI39" s="55"/>
      <c r="AJ39" s="41"/>
      <c r="AK39" s="20"/>
    </row>
    <row r="40" spans="1:37" ht="15.75">
      <c r="A40" s="44" t="s">
        <v>70</v>
      </c>
      <c r="B40" s="44" t="s">
        <v>463</v>
      </c>
      <c r="C40" s="44">
        <v>54</v>
      </c>
      <c r="D40" s="44">
        <v>4</v>
      </c>
      <c r="E40" s="44">
        <v>45</v>
      </c>
      <c r="F40" s="44">
        <v>4</v>
      </c>
      <c r="G40" s="44">
        <v>24</v>
      </c>
      <c r="H40" s="44">
        <v>0</v>
      </c>
      <c r="I40" s="44">
        <v>20</v>
      </c>
      <c r="J40" s="44">
        <v>0</v>
      </c>
      <c r="K40" s="44">
        <v>29</v>
      </c>
      <c r="L40" s="44">
        <v>0</v>
      </c>
      <c r="M40" s="44"/>
      <c r="N40" s="44"/>
      <c r="O40" s="44">
        <v>50</v>
      </c>
      <c r="P40" s="44">
        <v>4</v>
      </c>
      <c r="Q40" s="44">
        <v>42</v>
      </c>
      <c r="R40" s="44">
        <v>2</v>
      </c>
      <c r="S40" s="44">
        <v>60</v>
      </c>
      <c r="T40" s="44">
        <v>2</v>
      </c>
      <c r="U40" s="40"/>
      <c r="W40" s="39"/>
      <c r="X40" s="55"/>
      <c r="Y40" s="55"/>
      <c r="Z40" s="55"/>
      <c r="AA40" s="55"/>
      <c r="AB40" s="55"/>
      <c r="AC40" s="55"/>
      <c r="AD40" s="55"/>
      <c r="AE40" s="42"/>
      <c r="AF40" s="55"/>
      <c r="AG40" s="55"/>
      <c r="AH40" s="55"/>
      <c r="AI40" s="55"/>
      <c r="AJ40" s="41"/>
      <c r="AK40" s="20"/>
    </row>
    <row r="41" spans="1:37" ht="15.75">
      <c r="A41" s="44" t="s">
        <v>71</v>
      </c>
      <c r="B41" s="44" t="s">
        <v>464</v>
      </c>
      <c r="C41" s="44">
        <v>47</v>
      </c>
      <c r="D41" s="44">
        <v>4</v>
      </c>
      <c r="E41" s="44">
        <v>51</v>
      </c>
      <c r="F41" s="44">
        <v>4</v>
      </c>
      <c r="G41" s="44">
        <v>53</v>
      </c>
      <c r="H41" s="44">
        <v>4</v>
      </c>
      <c r="I41" s="44">
        <v>39</v>
      </c>
      <c r="J41" s="44">
        <v>0</v>
      </c>
      <c r="K41" s="44">
        <v>47</v>
      </c>
      <c r="L41" s="44">
        <v>4</v>
      </c>
      <c r="M41" s="44"/>
      <c r="N41" s="44"/>
      <c r="O41" s="44">
        <v>53</v>
      </c>
      <c r="P41" s="44">
        <v>4</v>
      </c>
      <c r="Q41" s="44">
        <v>69</v>
      </c>
      <c r="R41" s="44">
        <v>2</v>
      </c>
      <c r="S41" s="44">
        <v>68</v>
      </c>
      <c r="T41" s="44">
        <v>2</v>
      </c>
      <c r="U41" s="40"/>
      <c r="W41" s="39"/>
      <c r="X41" s="55"/>
      <c r="Y41" s="55"/>
      <c r="Z41" s="55"/>
      <c r="AA41" s="55"/>
      <c r="AB41" s="55"/>
      <c r="AC41" s="55"/>
      <c r="AD41" s="55"/>
      <c r="AE41" s="42"/>
      <c r="AF41" s="55"/>
      <c r="AG41" s="55"/>
      <c r="AH41" s="55"/>
      <c r="AI41" s="55"/>
      <c r="AJ41" s="41"/>
      <c r="AK41" s="20"/>
    </row>
    <row r="42" spans="1:37" ht="15.75">
      <c r="A42" s="44" t="s">
        <v>72</v>
      </c>
      <c r="B42" s="44" t="s">
        <v>465</v>
      </c>
      <c r="C42" s="44">
        <v>46</v>
      </c>
      <c r="D42" s="44">
        <v>4</v>
      </c>
      <c r="E42" s="44">
        <v>32</v>
      </c>
      <c r="F42" s="44">
        <v>0</v>
      </c>
      <c r="G42" s="44">
        <v>29</v>
      </c>
      <c r="H42" s="44">
        <v>0</v>
      </c>
      <c r="I42" s="44">
        <v>33</v>
      </c>
      <c r="J42" s="44">
        <v>0</v>
      </c>
      <c r="K42" s="44">
        <v>36</v>
      </c>
      <c r="L42" s="44">
        <v>0</v>
      </c>
      <c r="M42" s="44"/>
      <c r="N42" s="44"/>
      <c r="O42" s="44">
        <v>55</v>
      </c>
      <c r="P42" s="44">
        <v>4</v>
      </c>
      <c r="Q42" s="44">
        <v>69</v>
      </c>
      <c r="R42" s="44">
        <v>2</v>
      </c>
      <c r="S42" s="44">
        <v>65</v>
      </c>
      <c r="T42" s="44">
        <v>2</v>
      </c>
      <c r="U42" s="40"/>
      <c r="W42" s="39"/>
      <c r="X42" s="55"/>
      <c r="Y42" s="55"/>
      <c r="Z42" s="55"/>
      <c r="AA42" s="55"/>
      <c r="AB42" s="55"/>
      <c r="AC42" s="55"/>
      <c r="AD42" s="55"/>
      <c r="AE42" s="42"/>
      <c r="AF42" s="55"/>
      <c r="AG42" s="55"/>
      <c r="AH42" s="55"/>
      <c r="AI42" s="55"/>
      <c r="AJ42" s="41"/>
      <c r="AK42" s="20"/>
    </row>
    <row r="43" spans="1:37" ht="15.75">
      <c r="A43" s="44" t="s">
        <v>73</v>
      </c>
      <c r="B43" s="44" t="s">
        <v>466</v>
      </c>
      <c r="C43" s="44">
        <v>49</v>
      </c>
      <c r="D43" s="44">
        <v>4</v>
      </c>
      <c r="E43" s="44">
        <v>43</v>
      </c>
      <c r="F43" s="44">
        <v>0</v>
      </c>
      <c r="G43" s="44">
        <v>50</v>
      </c>
      <c r="H43" s="44">
        <v>4</v>
      </c>
      <c r="I43" s="44">
        <v>48</v>
      </c>
      <c r="J43" s="44">
        <v>4</v>
      </c>
      <c r="K43" s="44">
        <v>51</v>
      </c>
      <c r="L43" s="44">
        <v>4</v>
      </c>
      <c r="M43" s="44"/>
      <c r="N43" s="44"/>
      <c r="O43" s="44">
        <v>54</v>
      </c>
      <c r="P43" s="44">
        <v>4</v>
      </c>
      <c r="Q43" s="44">
        <v>71</v>
      </c>
      <c r="R43" s="44">
        <v>2</v>
      </c>
      <c r="S43" s="44">
        <v>67</v>
      </c>
      <c r="T43" s="44">
        <v>2</v>
      </c>
      <c r="U43" s="40"/>
      <c r="W43" s="39"/>
      <c r="X43" s="55"/>
      <c r="Y43" s="55"/>
      <c r="Z43" s="55"/>
      <c r="AA43" s="55"/>
      <c r="AB43" s="55"/>
      <c r="AC43" s="55"/>
      <c r="AD43" s="55"/>
      <c r="AE43" s="42"/>
      <c r="AF43" s="55"/>
      <c r="AG43" s="55"/>
      <c r="AH43" s="55"/>
      <c r="AI43" s="55"/>
      <c r="AJ43" s="41"/>
      <c r="AK43" s="20"/>
    </row>
    <row r="44" spans="1:37" ht="15.75">
      <c r="A44" s="44" t="s">
        <v>74</v>
      </c>
      <c r="B44" s="44" t="s">
        <v>467</v>
      </c>
      <c r="C44" s="44">
        <v>64</v>
      </c>
      <c r="D44" s="44">
        <v>4</v>
      </c>
      <c r="E44" s="44">
        <v>53</v>
      </c>
      <c r="F44" s="44">
        <v>4</v>
      </c>
      <c r="G44" s="44">
        <v>70</v>
      </c>
      <c r="H44" s="44">
        <v>4</v>
      </c>
      <c r="I44" s="44">
        <v>59</v>
      </c>
      <c r="J44" s="44">
        <v>4</v>
      </c>
      <c r="K44" s="44">
        <v>55</v>
      </c>
      <c r="L44" s="44">
        <v>4</v>
      </c>
      <c r="M44" s="44"/>
      <c r="N44" s="44"/>
      <c r="O44" s="44">
        <v>61</v>
      </c>
      <c r="P44" s="44">
        <v>4</v>
      </c>
      <c r="Q44" s="44">
        <v>70</v>
      </c>
      <c r="R44" s="44">
        <v>2</v>
      </c>
      <c r="S44" s="44">
        <v>65</v>
      </c>
      <c r="T44" s="44">
        <v>2</v>
      </c>
      <c r="U44" s="40"/>
      <c r="W44" s="39"/>
      <c r="X44" s="55"/>
      <c r="Y44" s="55"/>
      <c r="Z44" s="55"/>
      <c r="AA44" s="55"/>
      <c r="AB44" s="55"/>
      <c r="AC44" s="55"/>
      <c r="AD44" s="55"/>
      <c r="AE44" s="42"/>
      <c r="AF44" s="55"/>
      <c r="AG44" s="55"/>
      <c r="AH44" s="55"/>
      <c r="AI44" s="55"/>
      <c r="AJ44" s="41"/>
      <c r="AK44" s="20"/>
    </row>
    <row r="45" spans="1:37" ht="15.75">
      <c r="A45" s="44" t="s">
        <v>75</v>
      </c>
      <c r="B45" s="44" t="s">
        <v>468</v>
      </c>
      <c r="C45" s="44">
        <v>72</v>
      </c>
      <c r="D45" s="44">
        <v>4</v>
      </c>
      <c r="E45" s="44">
        <v>41</v>
      </c>
      <c r="F45" s="44">
        <v>0</v>
      </c>
      <c r="G45" s="44">
        <v>59</v>
      </c>
      <c r="H45" s="44">
        <v>4</v>
      </c>
      <c r="I45" s="44">
        <v>53</v>
      </c>
      <c r="J45" s="44">
        <v>4</v>
      </c>
      <c r="K45" s="44">
        <v>53</v>
      </c>
      <c r="L45" s="44">
        <v>4</v>
      </c>
      <c r="M45" s="44"/>
      <c r="N45" s="44"/>
      <c r="O45" s="44">
        <v>59</v>
      </c>
      <c r="P45" s="44">
        <v>4</v>
      </c>
      <c r="Q45" s="44">
        <v>72</v>
      </c>
      <c r="R45" s="44">
        <v>2</v>
      </c>
      <c r="S45" s="44">
        <v>67</v>
      </c>
      <c r="T45" s="44">
        <v>2</v>
      </c>
      <c r="U45" s="40"/>
      <c r="W45" s="63"/>
      <c r="X45" s="55"/>
      <c r="Y45" s="55"/>
      <c r="Z45" s="55"/>
      <c r="AA45" s="55"/>
      <c r="AB45" s="55"/>
      <c r="AC45" s="55"/>
      <c r="AD45" s="55"/>
      <c r="AE45" s="66"/>
      <c r="AF45" s="62"/>
      <c r="AG45" s="62"/>
      <c r="AH45" s="62"/>
      <c r="AI45" s="62"/>
      <c r="AJ45" s="64"/>
      <c r="AK45" s="20"/>
    </row>
    <row r="46" spans="1:37" ht="15.75">
      <c r="A46" s="44" t="s">
        <v>76</v>
      </c>
      <c r="B46" s="44" t="s">
        <v>469</v>
      </c>
      <c r="C46" s="44">
        <v>72</v>
      </c>
      <c r="D46" s="44">
        <v>4</v>
      </c>
      <c r="E46" s="44">
        <v>53</v>
      </c>
      <c r="F46" s="44">
        <v>4</v>
      </c>
      <c r="G46" s="44">
        <v>64</v>
      </c>
      <c r="H46" s="44">
        <v>4</v>
      </c>
      <c r="I46" s="44">
        <v>53</v>
      </c>
      <c r="J46" s="44">
        <v>4</v>
      </c>
      <c r="K46" s="44">
        <v>53</v>
      </c>
      <c r="L46" s="44">
        <v>4</v>
      </c>
      <c r="M46" s="44"/>
      <c r="N46" s="44"/>
      <c r="O46" s="44">
        <v>58</v>
      </c>
      <c r="P46" s="44">
        <v>4</v>
      </c>
      <c r="Q46" s="44">
        <v>73</v>
      </c>
      <c r="R46" s="44">
        <v>2</v>
      </c>
      <c r="S46" s="44">
        <v>66</v>
      </c>
      <c r="T46" s="44">
        <v>2</v>
      </c>
      <c r="U46" s="40"/>
      <c r="W46" s="63"/>
      <c r="X46" s="55"/>
      <c r="Y46" s="55"/>
      <c r="Z46" s="55"/>
      <c r="AA46" s="55"/>
      <c r="AB46" s="55"/>
      <c r="AC46" s="55"/>
      <c r="AD46" s="55"/>
      <c r="AE46" s="66"/>
      <c r="AF46" s="62"/>
      <c r="AG46" s="62"/>
      <c r="AH46" s="62"/>
      <c r="AI46" s="62"/>
      <c r="AJ46" s="65"/>
      <c r="AK46" s="21"/>
    </row>
    <row r="47" spans="1:37" ht="15.75">
      <c r="A47" s="44" t="s">
        <v>77</v>
      </c>
      <c r="B47" s="44" t="s">
        <v>470</v>
      </c>
      <c r="C47" s="44">
        <v>58</v>
      </c>
      <c r="D47" s="44">
        <v>4</v>
      </c>
      <c r="E47" s="44">
        <v>56</v>
      </c>
      <c r="F47" s="44">
        <v>4</v>
      </c>
      <c r="G47" s="44">
        <v>53</v>
      </c>
      <c r="H47" s="44">
        <v>4</v>
      </c>
      <c r="I47" s="44">
        <v>53</v>
      </c>
      <c r="J47" s="44">
        <v>4</v>
      </c>
      <c r="K47" s="44">
        <v>49</v>
      </c>
      <c r="L47" s="44">
        <v>4</v>
      </c>
      <c r="M47" s="44"/>
      <c r="N47" s="44"/>
      <c r="O47" s="44">
        <v>54</v>
      </c>
      <c r="P47" s="44">
        <v>4</v>
      </c>
      <c r="Q47" s="44">
        <v>68</v>
      </c>
      <c r="R47" s="44">
        <v>2</v>
      </c>
      <c r="S47" s="44">
        <v>66</v>
      </c>
      <c r="T47" s="44">
        <v>2</v>
      </c>
      <c r="U47" s="40"/>
      <c r="W47" s="63"/>
      <c r="X47" s="55"/>
      <c r="Y47" s="55"/>
      <c r="Z47" s="55"/>
      <c r="AA47" s="55"/>
      <c r="AB47" s="55"/>
      <c r="AC47" s="55"/>
      <c r="AD47" s="55"/>
      <c r="AE47" s="66"/>
      <c r="AF47" s="62"/>
      <c r="AG47" s="62"/>
      <c r="AH47" s="62"/>
      <c r="AI47" s="62"/>
      <c r="AJ47" s="65"/>
      <c r="AK47" s="21"/>
    </row>
    <row r="48" spans="1:37" ht="15.75">
      <c r="A48" s="44" t="s">
        <v>78</v>
      </c>
      <c r="B48" s="44" t="s">
        <v>471</v>
      </c>
      <c r="C48" s="44">
        <v>63</v>
      </c>
      <c r="D48" s="44">
        <v>4</v>
      </c>
      <c r="E48" s="44">
        <v>49</v>
      </c>
      <c r="F48" s="44">
        <v>4</v>
      </c>
      <c r="G48" s="44">
        <v>56</v>
      </c>
      <c r="H48" s="44">
        <v>4</v>
      </c>
      <c r="I48" s="44">
        <v>43</v>
      </c>
      <c r="J48" s="44">
        <v>0</v>
      </c>
      <c r="K48" s="44">
        <v>47</v>
      </c>
      <c r="L48" s="44">
        <v>4</v>
      </c>
      <c r="M48" s="44"/>
      <c r="N48" s="44"/>
      <c r="O48" s="44">
        <v>65</v>
      </c>
      <c r="P48" s="44">
        <v>4</v>
      </c>
      <c r="Q48" s="44">
        <v>71</v>
      </c>
      <c r="R48" s="44">
        <v>2</v>
      </c>
      <c r="S48" s="44">
        <v>66</v>
      </c>
      <c r="T48" s="44">
        <v>2</v>
      </c>
      <c r="U48" s="40"/>
      <c r="W48" s="63"/>
      <c r="X48" s="55"/>
      <c r="Y48" s="55"/>
      <c r="Z48" s="55"/>
      <c r="AA48" s="55"/>
      <c r="AB48" s="55"/>
      <c r="AC48" s="55"/>
      <c r="AD48" s="55"/>
      <c r="AE48" s="66"/>
      <c r="AF48" s="62"/>
      <c r="AG48" s="62"/>
      <c r="AH48" s="62"/>
      <c r="AI48" s="62"/>
      <c r="AJ48" s="65"/>
      <c r="AK48" s="21"/>
    </row>
    <row r="49" spans="1:37" ht="15.75">
      <c r="A49" s="44" t="s">
        <v>79</v>
      </c>
      <c r="B49" s="44" t="s">
        <v>472</v>
      </c>
      <c r="C49" s="44">
        <v>45</v>
      </c>
      <c r="D49" s="44">
        <v>4</v>
      </c>
      <c r="E49" s="44">
        <v>38</v>
      </c>
      <c r="F49" s="44">
        <v>0</v>
      </c>
      <c r="G49" s="44">
        <v>27</v>
      </c>
      <c r="H49" s="44">
        <v>0</v>
      </c>
      <c r="I49" s="44">
        <v>23</v>
      </c>
      <c r="J49" s="44">
        <v>0</v>
      </c>
      <c r="K49" s="44">
        <v>46</v>
      </c>
      <c r="L49" s="44">
        <v>4</v>
      </c>
      <c r="M49" s="44"/>
      <c r="N49" s="44"/>
      <c r="O49" s="44">
        <v>48</v>
      </c>
      <c r="P49" s="44">
        <v>4</v>
      </c>
      <c r="Q49" s="44">
        <v>72</v>
      </c>
      <c r="R49" s="44">
        <v>2</v>
      </c>
      <c r="S49" s="44">
        <v>63</v>
      </c>
      <c r="T49" s="44">
        <v>2</v>
      </c>
      <c r="U49" s="40"/>
      <c r="W49" s="63"/>
      <c r="X49" s="67"/>
      <c r="Y49" s="68"/>
      <c r="Z49" s="68"/>
      <c r="AA49" s="68"/>
      <c r="AB49" s="68"/>
      <c r="AC49" s="68"/>
      <c r="AD49" s="69"/>
      <c r="AE49" s="76"/>
      <c r="AF49" s="62"/>
      <c r="AG49" s="62"/>
      <c r="AH49" s="62"/>
      <c r="AI49" s="62"/>
      <c r="AJ49" s="64"/>
      <c r="AK49" s="20"/>
    </row>
    <row r="50" spans="1:37" ht="15.75">
      <c r="A50" s="44" t="s">
        <v>80</v>
      </c>
      <c r="B50" s="44" t="s">
        <v>473</v>
      </c>
      <c r="C50" s="44">
        <v>59</v>
      </c>
      <c r="D50" s="44">
        <v>4</v>
      </c>
      <c r="E50" s="44">
        <v>59</v>
      </c>
      <c r="F50" s="44">
        <v>4</v>
      </c>
      <c r="G50" s="44">
        <v>64</v>
      </c>
      <c r="H50" s="44">
        <v>4</v>
      </c>
      <c r="I50" s="44">
        <v>55</v>
      </c>
      <c r="J50" s="44">
        <v>4</v>
      </c>
      <c r="K50" s="44">
        <v>52</v>
      </c>
      <c r="L50" s="44">
        <v>4</v>
      </c>
      <c r="M50" s="44"/>
      <c r="N50" s="44"/>
      <c r="O50" s="44">
        <v>62</v>
      </c>
      <c r="P50" s="44">
        <v>4</v>
      </c>
      <c r="Q50" s="44">
        <v>69</v>
      </c>
      <c r="R50" s="44">
        <v>2</v>
      </c>
      <c r="S50" s="44">
        <v>62</v>
      </c>
      <c r="T50" s="44">
        <v>2</v>
      </c>
      <c r="U50" s="40"/>
      <c r="W50" s="63"/>
      <c r="X50" s="70"/>
      <c r="Y50" s="71"/>
      <c r="Z50" s="71"/>
      <c r="AA50" s="71"/>
      <c r="AB50" s="71"/>
      <c r="AC50" s="71"/>
      <c r="AD50" s="72"/>
      <c r="AE50" s="77"/>
      <c r="AF50" s="62"/>
      <c r="AG50" s="62"/>
      <c r="AH50" s="62"/>
      <c r="AI50" s="62"/>
      <c r="AJ50" s="65"/>
      <c r="AK50" s="21"/>
    </row>
    <row r="51" spans="1:37" ht="15.75">
      <c r="A51" s="44" t="s">
        <v>81</v>
      </c>
      <c r="B51" s="44" t="s">
        <v>474</v>
      </c>
      <c r="C51" s="44">
        <v>56</v>
      </c>
      <c r="D51" s="44">
        <v>4</v>
      </c>
      <c r="E51" s="44">
        <v>40</v>
      </c>
      <c r="F51" s="44">
        <v>0</v>
      </c>
      <c r="G51" s="44">
        <v>36</v>
      </c>
      <c r="H51" s="44">
        <v>0</v>
      </c>
      <c r="I51" s="44">
        <v>38</v>
      </c>
      <c r="J51" s="44">
        <v>0</v>
      </c>
      <c r="K51" s="44">
        <v>45</v>
      </c>
      <c r="L51" s="44">
        <v>4</v>
      </c>
      <c r="M51" s="44"/>
      <c r="N51" s="44"/>
      <c r="O51" s="44">
        <v>73</v>
      </c>
      <c r="P51" s="44">
        <v>4</v>
      </c>
      <c r="Q51" s="44">
        <v>71</v>
      </c>
      <c r="R51" s="44">
        <v>2</v>
      </c>
      <c r="S51" s="44">
        <v>61</v>
      </c>
      <c r="T51" s="44">
        <v>2</v>
      </c>
      <c r="U51" s="40"/>
      <c r="W51" s="63"/>
      <c r="X51" s="70"/>
      <c r="Y51" s="71"/>
      <c r="Z51" s="71"/>
      <c r="AA51" s="71"/>
      <c r="AB51" s="71"/>
      <c r="AC51" s="71"/>
      <c r="AD51" s="72"/>
      <c r="AE51" s="77"/>
      <c r="AF51" s="62"/>
      <c r="AG51" s="62"/>
      <c r="AH51" s="62"/>
      <c r="AI51" s="62"/>
      <c r="AJ51" s="65"/>
      <c r="AK51" s="21"/>
    </row>
    <row r="52" spans="1:37" ht="15.75">
      <c r="A52" s="44" t="s">
        <v>82</v>
      </c>
      <c r="B52" s="44" t="s">
        <v>475</v>
      </c>
      <c r="C52" s="44">
        <v>49</v>
      </c>
      <c r="D52" s="44">
        <v>4</v>
      </c>
      <c r="E52" s="44">
        <v>39</v>
      </c>
      <c r="F52" s="44">
        <v>0</v>
      </c>
      <c r="G52" s="44">
        <v>33</v>
      </c>
      <c r="H52" s="44">
        <v>0</v>
      </c>
      <c r="I52" s="44">
        <v>33</v>
      </c>
      <c r="J52" s="44">
        <v>0</v>
      </c>
      <c r="K52" s="44">
        <v>46</v>
      </c>
      <c r="L52" s="44">
        <v>4</v>
      </c>
      <c r="M52" s="44"/>
      <c r="N52" s="44"/>
      <c r="O52" s="44">
        <v>60</v>
      </c>
      <c r="P52" s="44">
        <v>4</v>
      </c>
      <c r="Q52" s="44">
        <v>66</v>
      </c>
      <c r="R52" s="44">
        <v>2</v>
      </c>
      <c r="S52" s="44">
        <v>66</v>
      </c>
      <c r="T52" s="44">
        <v>2</v>
      </c>
      <c r="U52" s="40"/>
      <c r="W52" s="63"/>
      <c r="X52" s="73"/>
      <c r="Y52" s="74"/>
      <c r="Z52" s="74"/>
      <c r="AA52" s="74"/>
      <c r="AB52" s="74"/>
      <c r="AC52" s="74"/>
      <c r="AD52" s="75"/>
      <c r="AE52" s="78"/>
      <c r="AF52" s="62"/>
      <c r="AG52" s="62"/>
      <c r="AH52" s="62"/>
      <c r="AI52" s="62"/>
      <c r="AJ52" s="65"/>
      <c r="AK52" s="21"/>
    </row>
    <row r="53" spans="1:37">
      <c r="A53" s="44" t="s">
        <v>83</v>
      </c>
      <c r="B53" s="44" t="s">
        <v>476</v>
      </c>
      <c r="C53" s="44">
        <v>55</v>
      </c>
      <c r="D53" s="44">
        <v>4</v>
      </c>
      <c r="E53" s="44">
        <v>22</v>
      </c>
      <c r="F53" s="44">
        <v>0</v>
      </c>
      <c r="G53" s="44">
        <v>21</v>
      </c>
      <c r="H53" s="44">
        <v>0</v>
      </c>
      <c r="I53" s="44">
        <v>30</v>
      </c>
      <c r="J53" s="44">
        <v>0</v>
      </c>
      <c r="K53" s="44">
        <v>18</v>
      </c>
      <c r="L53" s="44">
        <v>0</v>
      </c>
      <c r="M53" s="44"/>
      <c r="N53" s="44"/>
      <c r="O53" s="44">
        <v>39</v>
      </c>
      <c r="P53" s="44">
        <v>0</v>
      </c>
      <c r="Q53" s="44">
        <v>22</v>
      </c>
      <c r="R53" s="44">
        <v>0</v>
      </c>
      <c r="S53" s="44">
        <v>22</v>
      </c>
      <c r="T53" s="44">
        <v>0</v>
      </c>
      <c r="U53" s="40"/>
    </row>
    <row r="54" spans="1:37">
      <c r="A54" s="44" t="s">
        <v>84</v>
      </c>
      <c r="B54" s="44" t="s">
        <v>477</v>
      </c>
      <c r="C54" s="44">
        <v>53</v>
      </c>
      <c r="D54" s="44">
        <v>4</v>
      </c>
      <c r="E54" s="44">
        <v>28</v>
      </c>
      <c r="F54" s="44">
        <v>0</v>
      </c>
      <c r="G54" s="44">
        <v>29</v>
      </c>
      <c r="H54" s="44">
        <v>0</v>
      </c>
      <c r="I54" s="44">
        <v>47</v>
      </c>
      <c r="J54" s="44">
        <v>4</v>
      </c>
      <c r="K54" s="44">
        <v>45</v>
      </c>
      <c r="L54" s="44">
        <v>4</v>
      </c>
      <c r="M54" s="44"/>
      <c r="N54" s="44"/>
      <c r="O54" s="44">
        <v>64</v>
      </c>
      <c r="P54" s="44">
        <v>4</v>
      </c>
      <c r="Q54" s="44">
        <v>66</v>
      </c>
      <c r="R54" s="44">
        <v>2</v>
      </c>
      <c r="S54" s="44">
        <v>67</v>
      </c>
      <c r="T54" s="44">
        <v>2</v>
      </c>
      <c r="U54" s="40"/>
    </row>
    <row r="55" spans="1:37">
      <c r="A55" s="44" t="s">
        <v>85</v>
      </c>
      <c r="B55" s="44" t="s">
        <v>478</v>
      </c>
      <c r="C55" s="44">
        <v>71</v>
      </c>
      <c r="D55" s="44">
        <v>4</v>
      </c>
      <c r="E55" s="44">
        <v>52</v>
      </c>
      <c r="F55" s="44">
        <v>4</v>
      </c>
      <c r="G55" s="44">
        <v>61</v>
      </c>
      <c r="H55" s="44">
        <v>4</v>
      </c>
      <c r="I55" s="44">
        <v>61</v>
      </c>
      <c r="J55" s="44">
        <v>4</v>
      </c>
      <c r="K55" s="44">
        <v>56</v>
      </c>
      <c r="L55" s="44">
        <v>4</v>
      </c>
      <c r="M55" s="44">
        <v>62</v>
      </c>
      <c r="N55" s="44">
        <v>4</v>
      </c>
      <c r="O55" s="44"/>
      <c r="P55" s="44"/>
      <c r="Q55" s="44">
        <v>71</v>
      </c>
      <c r="R55" s="44">
        <v>2</v>
      </c>
      <c r="S55" s="44">
        <v>72</v>
      </c>
      <c r="T55" s="44">
        <v>2</v>
      </c>
      <c r="U55" s="40"/>
    </row>
    <row r="56" spans="1:37">
      <c r="A56" s="44" t="s">
        <v>86</v>
      </c>
      <c r="B56" s="44" t="s">
        <v>479</v>
      </c>
      <c r="C56" s="44">
        <v>29</v>
      </c>
      <c r="D56" s="44">
        <v>0</v>
      </c>
      <c r="E56" s="44">
        <v>15</v>
      </c>
      <c r="F56" s="44">
        <v>0</v>
      </c>
      <c r="G56" s="44">
        <v>19</v>
      </c>
      <c r="H56" s="44">
        <v>0</v>
      </c>
      <c r="I56" s="44">
        <v>28</v>
      </c>
      <c r="J56" s="44">
        <v>0</v>
      </c>
      <c r="K56" s="44">
        <v>15</v>
      </c>
      <c r="L56" s="44">
        <v>0</v>
      </c>
      <c r="M56" s="44">
        <v>18</v>
      </c>
      <c r="N56" s="44">
        <v>0</v>
      </c>
      <c r="O56" s="44"/>
      <c r="P56" s="44"/>
      <c r="Q56" s="44">
        <v>22</v>
      </c>
      <c r="R56" s="44">
        <v>0</v>
      </c>
      <c r="S56" s="44">
        <v>20</v>
      </c>
      <c r="T56" s="44">
        <v>0</v>
      </c>
      <c r="U56" s="40"/>
    </row>
    <row r="57" spans="1:37">
      <c r="A57" s="44" t="s">
        <v>87</v>
      </c>
      <c r="B57" s="44" t="s">
        <v>480</v>
      </c>
      <c r="C57" s="44">
        <v>48</v>
      </c>
      <c r="D57" s="44">
        <v>4</v>
      </c>
      <c r="E57" s="44">
        <v>19</v>
      </c>
      <c r="F57" s="44">
        <v>0</v>
      </c>
      <c r="G57" s="44">
        <v>8</v>
      </c>
      <c r="H57" s="44">
        <v>0</v>
      </c>
      <c r="I57" s="44">
        <v>30</v>
      </c>
      <c r="J57" s="44">
        <v>0</v>
      </c>
      <c r="K57" s="44">
        <v>3</v>
      </c>
      <c r="L57" s="44">
        <v>0</v>
      </c>
      <c r="M57" s="44">
        <v>13</v>
      </c>
      <c r="N57" s="44">
        <v>0</v>
      </c>
      <c r="O57" s="44"/>
      <c r="P57" s="44"/>
      <c r="Q57" s="44">
        <v>22</v>
      </c>
      <c r="R57" s="44">
        <v>0</v>
      </c>
      <c r="S57" s="44">
        <v>20</v>
      </c>
      <c r="T57" s="44">
        <v>0</v>
      </c>
      <c r="U57" s="40"/>
    </row>
    <row r="58" spans="1:37">
      <c r="A58" s="44" t="s">
        <v>88</v>
      </c>
      <c r="B58" s="44" t="s">
        <v>481</v>
      </c>
      <c r="C58" s="44">
        <v>57</v>
      </c>
      <c r="D58" s="44">
        <v>4</v>
      </c>
      <c r="E58" s="44">
        <v>43</v>
      </c>
      <c r="F58" s="44">
        <v>0</v>
      </c>
      <c r="G58" s="44">
        <v>50</v>
      </c>
      <c r="H58" s="44">
        <v>4</v>
      </c>
      <c r="I58" s="44">
        <v>52</v>
      </c>
      <c r="J58" s="44">
        <v>4</v>
      </c>
      <c r="K58" s="44">
        <v>47</v>
      </c>
      <c r="L58" s="44">
        <v>4</v>
      </c>
      <c r="M58" s="44">
        <v>46</v>
      </c>
      <c r="N58" s="44">
        <v>4</v>
      </c>
      <c r="O58" s="44"/>
      <c r="P58" s="44"/>
      <c r="Q58" s="44">
        <v>71</v>
      </c>
      <c r="R58" s="44">
        <v>2</v>
      </c>
      <c r="S58" s="44">
        <v>64</v>
      </c>
      <c r="T58" s="44">
        <v>2</v>
      </c>
      <c r="U58" s="40"/>
    </row>
    <row r="59" spans="1:37">
      <c r="A59" s="44" t="s">
        <v>89</v>
      </c>
      <c r="B59" s="44" t="s">
        <v>482</v>
      </c>
      <c r="C59" s="44">
        <v>15</v>
      </c>
      <c r="D59" s="44">
        <v>0</v>
      </c>
      <c r="E59" s="44">
        <v>19</v>
      </c>
      <c r="F59" s="44">
        <v>0</v>
      </c>
      <c r="G59" s="44">
        <v>17</v>
      </c>
      <c r="H59" s="44">
        <v>0</v>
      </c>
      <c r="I59" s="44">
        <v>16</v>
      </c>
      <c r="J59" s="44">
        <v>0</v>
      </c>
      <c r="K59" s="44">
        <v>15</v>
      </c>
      <c r="L59" s="44">
        <v>0</v>
      </c>
      <c r="M59" s="44">
        <v>14</v>
      </c>
      <c r="N59" s="44">
        <v>0</v>
      </c>
      <c r="O59" s="44"/>
      <c r="P59" s="44"/>
      <c r="Q59" s="44">
        <v>15</v>
      </c>
      <c r="R59" s="44">
        <v>0</v>
      </c>
      <c r="S59" s="44">
        <v>21</v>
      </c>
      <c r="T59" s="44">
        <v>0</v>
      </c>
      <c r="U59" s="40"/>
    </row>
    <row r="60" spans="1:37">
      <c r="A60" s="44" t="s">
        <v>90</v>
      </c>
      <c r="B60" s="44" t="s">
        <v>483</v>
      </c>
      <c r="C60" s="44">
        <v>12</v>
      </c>
      <c r="D60" s="44">
        <v>0</v>
      </c>
      <c r="E60" s="44">
        <v>10</v>
      </c>
      <c r="F60" s="44">
        <v>0</v>
      </c>
      <c r="G60" s="44">
        <v>8</v>
      </c>
      <c r="H60" s="44">
        <v>0</v>
      </c>
      <c r="I60" s="44">
        <v>21</v>
      </c>
      <c r="J60" s="44">
        <v>0</v>
      </c>
      <c r="K60" s="44">
        <v>0</v>
      </c>
      <c r="L60" s="44">
        <v>0</v>
      </c>
      <c r="M60" s="44">
        <v>14</v>
      </c>
      <c r="N60" s="44">
        <v>0</v>
      </c>
      <c r="O60" s="44"/>
      <c r="P60" s="44"/>
      <c r="Q60" s="44">
        <v>20</v>
      </c>
      <c r="R60" s="44">
        <v>0</v>
      </c>
      <c r="S60" s="44">
        <v>0</v>
      </c>
      <c r="T60" s="44">
        <v>0</v>
      </c>
      <c r="U60" s="40"/>
    </row>
  </sheetData>
  <mergeCells count="41">
    <mergeCell ref="W1:AJ1"/>
    <mergeCell ref="W2:AJ2"/>
    <mergeCell ref="W3:AJ3"/>
    <mergeCell ref="W4:AJ4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W7:W16"/>
    <mergeCell ref="W37:AJ37"/>
    <mergeCell ref="X38:AD38"/>
    <mergeCell ref="AF38:AI38"/>
    <mergeCell ref="X39:AD39"/>
    <mergeCell ref="AF39:AI39"/>
    <mergeCell ref="X40:AD40"/>
    <mergeCell ref="AF40:AI40"/>
    <mergeCell ref="X41:AD41"/>
    <mergeCell ref="AF41:AI41"/>
    <mergeCell ref="X42:AD42"/>
    <mergeCell ref="AF42:AI42"/>
    <mergeCell ref="X43:AD43"/>
    <mergeCell ref="AF43:AI43"/>
    <mergeCell ref="X44:AD44"/>
    <mergeCell ref="AF44:AI44"/>
    <mergeCell ref="W45:W48"/>
    <mergeCell ref="X45:AD48"/>
    <mergeCell ref="AE45:AE48"/>
    <mergeCell ref="AF45:AI46"/>
    <mergeCell ref="AJ45:AJ48"/>
    <mergeCell ref="AF47:AI48"/>
    <mergeCell ref="W49:W52"/>
    <mergeCell ref="X49:AD52"/>
    <mergeCell ref="AE49:AE52"/>
    <mergeCell ref="AF49:AI50"/>
    <mergeCell ref="AJ49:AJ52"/>
    <mergeCell ref="AF51:AI52"/>
  </mergeCells>
  <pageMargins left="0.16" right="0.2" top="0.27" bottom="0.17" header="0.23" footer="0.3"/>
  <pageSetup scale="60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53"/>
  <sheetViews>
    <sheetView topLeftCell="A31" workbookViewId="0">
      <selection activeCell="A31" sqref="A31"/>
    </sheetView>
  </sheetViews>
  <sheetFormatPr defaultRowHeight="15"/>
  <cols>
    <col min="1" max="1" width="4.5703125" customWidth="1"/>
    <col min="2" max="2" width="14.140625" customWidth="1"/>
    <col min="3" max="20" width="3.7109375" customWidth="1"/>
    <col min="21" max="21" width="1.5703125" customWidth="1"/>
    <col min="22" max="22" width="1.85546875" customWidth="1"/>
    <col min="23" max="23" width="10.28515625" customWidth="1"/>
    <col min="24" max="24" width="11.5703125" customWidth="1"/>
    <col min="25" max="25" width="4" customWidth="1"/>
    <col min="26" max="26" width="6" customWidth="1"/>
    <col min="27" max="27" width="4" customWidth="1"/>
    <col min="28" max="29" width="4.42578125" customWidth="1"/>
    <col min="30" max="30" width="6" bestFit="1" customWidth="1"/>
    <col min="31" max="31" width="7.140625" customWidth="1"/>
    <col min="32" max="32" width="7.42578125" customWidth="1"/>
    <col min="37" max="37" width="1.140625" customWidth="1"/>
  </cols>
  <sheetData>
    <row r="1" spans="1:40" ht="18.7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6" t="s">
        <v>185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34"/>
    </row>
    <row r="2" spans="1:40" ht="16.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7" t="s">
        <v>4</v>
      </c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35"/>
    </row>
    <row r="3" spans="1:40" ht="16.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7" t="s">
        <v>5</v>
      </c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35"/>
    </row>
    <row r="4" spans="1:40" ht="18.7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8" t="s">
        <v>545</v>
      </c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29"/>
      <c r="AL4" s="29"/>
      <c r="AM4" s="29"/>
      <c r="AN4" s="29"/>
    </row>
    <row r="5" spans="1:40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J5" s="3"/>
      <c r="AK5" s="3"/>
    </row>
    <row r="6" spans="1:40">
      <c r="A6" s="1"/>
      <c r="B6" s="37" t="s">
        <v>6</v>
      </c>
      <c r="C6" s="60" t="s">
        <v>531</v>
      </c>
      <c r="D6" s="60"/>
      <c r="E6" s="60" t="s">
        <v>539</v>
      </c>
      <c r="F6" s="60"/>
      <c r="G6" s="60" t="s">
        <v>532</v>
      </c>
      <c r="H6" s="60"/>
      <c r="I6" s="60" t="s">
        <v>533</v>
      </c>
      <c r="J6" s="60"/>
      <c r="K6" s="60" t="s">
        <v>534</v>
      </c>
      <c r="L6" s="60"/>
      <c r="M6" s="60" t="s">
        <v>535</v>
      </c>
      <c r="N6" s="60"/>
      <c r="O6" s="60" t="s">
        <v>536</v>
      </c>
      <c r="P6" s="60"/>
      <c r="Q6" s="60" t="s">
        <v>537</v>
      </c>
      <c r="R6" s="60"/>
      <c r="S6" s="60" t="s">
        <v>538</v>
      </c>
      <c r="T6" s="60"/>
      <c r="U6" s="40"/>
      <c r="W6" s="38" t="s">
        <v>187</v>
      </c>
      <c r="X6" s="38" t="s">
        <v>186</v>
      </c>
      <c r="Y6" s="38" t="s">
        <v>531</v>
      </c>
      <c r="Z6" s="38" t="s">
        <v>539</v>
      </c>
      <c r="AA6" s="38" t="s">
        <v>532</v>
      </c>
      <c r="AB6" s="38" t="s">
        <v>533</v>
      </c>
      <c r="AC6" s="38" t="s">
        <v>534</v>
      </c>
      <c r="AD6" s="38" t="s">
        <v>535</v>
      </c>
      <c r="AE6" s="38" t="s">
        <v>536</v>
      </c>
      <c r="AF6" s="38" t="s">
        <v>537</v>
      </c>
      <c r="AG6" s="33" t="s">
        <v>538</v>
      </c>
      <c r="AK6" s="17"/>
    </row>
    <row r="7" spans="1:40" ht="15" customHeight="1">
      <c r="A7" s="1" t="s">
        <v>37</v>
      </c>
      <c r="B7" s="1" t="s">
        <v>484</v>
      </c>
      <c r="C7" s="1">
        <v>53</v>
      </c>
      <c r="D7" s="1">
        <v>4</v>
      </c>
      <c r="E7" s="1">
        <v>39</v>
      </c>
      <c r="F7" s="1">
        <v>0</v>
      </c>
      <c r="G7" s="1">
        <v>53</v>
      </c>
      <c r="H7" s="1">
        <v>4</v>
      </c>
      <c r="I7" s="1">
        <v>63</v>
      </c>
      <c r="J7" s="1">
        <v>4</v>
      </c>
      <c r="K7" s="1">
        <v>53</v>
      </c>
      <c r="L7" s="1">
        <v>4</v>
      </c>
      <c r="M7" s="1">
        <v>57</v>
      </c>
      <c r="N7" s="1">
        <v>4</v>
      </c>
      <c r="O7" s="1"/>
      <c r="P7" s="1"/>
      <c r="Q7" s="1">
        <v>69</v>
      </c>
      <c r="R7" s="1">
        <v>2</v>
      </c>
      <c r="S7" s="1">
        <v>67</v>
      </c>
      <c r="T7" s="1">
        <v>2</v>
      </c>
      <c r="U7" s="40"/>
      <c r="W7" s="49" t="s">
        <v>546</v>
      </c>
      <c r="X7" s="1" t="s">
        <v>7</v>
      </c>
      <c r="Y7" s="1">
        <f>COUNTIF($C$7:$C$100,"&gt;=0")</f>
        <v>47</v>
      </c>
      <c r="Z7" s="1">
        <f>COUNTIF($E$7:$E$100,"&gt;=0")</f>
        <v>47</v>
      </c>
      <c r="AA7" s="1">
        <f>COUNTIF($G$7:$G$100,"&gt;=0")</f>
        <v>47</v>
      </c>
      <c r="AB7" s="1">
        <f>COUNTIF($I$7:$I$100,"&gt;=0")</f>
        <v>47</v>
      </c>
      <c r="AC7" s="1">
        <f>COUNTIF($K$7:$K$100,"&gt;=0")</f>
        <v>47</v>
      </c>
      <c r="AD7" s="1">
        <f>COUNTIF($M$7:$M$100,"&gt;=0")</f>
        <v>47</v>
      </c>
      <c r="AE7" s="1">
        <f>COUNTIF($O$7:$O$100,"&gt;=0")</f>
        <v>0</v>
      </c>
      <c r="AF7" s="1">
        <f>COUNTIF($Q$7:$Q$100,"&gt;=0")</f>
        <v>47</v>
      </c>
      <c r="AG7" s="1">
        <f>COUNTIF($S$7:$S$100,"&gt;=0")</f>
        <v>47</v>
      </c>
      <c r="AK7" s="17"/>
    </row>
    <row r="8" spans="1:40">
      <c r="A8" s="1" t="s">
        <v>38</v>
      </c>
      <c r="B8" s="1" t="s">
        <v>485</v>
      </c>
      <c r="C8" s="1">
        <v>51</v>
      </c>
      <c r="D8" s="1">
        <v>4</v>
      </c>
      <c r="E8" s="1">
        <v>43</v>
      </c>
      <c r="F8" s="1">
        <v>0</v>
      </c>
      <c r="G8" s="1">
        <v>47</v>
      </c>
      <c r="H8" s="1">
        <v>4</v>
      </c>
      <c r="I8" s="1">
        <v>56</v>
      </c>
      <c r="J8" s="1">
        <v>4</v>
      </c>
      <c r="K8" s="1">
        <v>53</v>
      </c>
      <c r="L8" s="1">
        <v>4</v>
      </c>
      <c r="M8" s="1">
        <v>46</v>
      </c>
      <c r="N8" s="1">
        <v>4</v>
      </c>
      <c r="O8" s="1"/>
      <c r="P8" s="1"/>
      <c r="Q8" s="1">
        <v>71</v>
      </c>
      <c r="R8" s="1">
        <v>2</v>
      </c>
      <c r="S8" s="1">
        <v>70</v>
      </c>
      <c r="T8" s="1">
        <v>2</v>
      </c>
      <c r="U8" s="40"/>
      <c r="W8" s="50"/>
      <c r="X8" s="1" t="s">
        <v>15</v>
      </c>
      <c r="Y8" s="1">
        <f>COUNTIF($C$7:$C$100,"&lt;40")</f>
        <v>8</v>
      </c>
      <c r="Z8" s="1">
        <f>COUNTIF($E$7:$E$100,"&lt;40")</f>
        <v>14</v>
      </c>
      <c r="AA8" s="1">
        <f>COUNTIF($G$7:$G$100,"&lt;40")</f>
        <v>20</v>
      </c>
      <c r="AB8" s="1">
        <f>COUNTIF($I$7:$I$100,"&lt;40")</f>
        <v>20</v>
      </c>
      <c r="AC8" s="1">
        <f>COUNTIF($K$7:$K$100,"&lt;40")</f>
        <v>9</v>
      </c>
      <c r="AD8" s="1">
        <f>COUNTIF($M$7:$M$100,"&lt;40")</f>
        <v>14</v>
      </c>
      <c r="AE8" s="1">
        <f>COUNTIF($O$7:$O$100,"&lt;30")</f>
        <v>0</v>
      </c>
      <c r="AF8" s="1">
        <f>COUNTIF($Q$7:$Q$100,"&lt;30")</f>
        <v>15</v>
      </c>
      <c r="AG8" s="1">
        <f>COUNTIF($S$7:$S$100,"&lt;30")</f>
        <v>15</v>
      </c>
      <c r="AK8" s="5"/>
    </row>
    <row r="9" spans="1:40">
      <c r="A9" s="1" t="s">
        <v>39</v>
      </c>
      <c r="B9" s="1" t="s">
        <v>486</v>
      </c>
      <c r="C9" s="1">
        <v>0</v>
      </c>
      <c r="D9" s="1">
        <v>0</v>
      </c>
      <c r="E9" s="1">
        <v>16</v>
      </c>
      <c r="F9" s="1">
        <v>0</v>
      </c>
      <c r="G9" s="1">
        <v>12</v>
      </c>
      <c r="H9" s="1">
        <v>0</v>
      </c>
      <c r="I9" s="1">
        <v>27</v>
      </c>
      <c r="J9" s="1">
        <v>0</v>
      </c>
      <c r="K9" s="1">
        <v>0</v>
      </c>
      <c r="L9" s="1">
        <v>0</v>
      </c>
      <c r="M9" s="1">
        <v>7</v>
      </c>
      <c r="N9" s="1">
        <v>0</v>
      </c>
      <c r="O9" s="1"/>
      <c r="P9" s="1"/>
      <c r="Q9" s="1">
        <v>20</v>
      </c>
      <c r="R9" s="1">
        <v>0</v>
      </c>
      <c r="S9" s="1">
        <v>23</v>
      </c>
      <c r="T9" s="1">
        <v>0</v>
      </c>
      <c r="U9" s="40"/>
      <c r="W9" s="50"/>
      <c r="X9" s="1" t="s">
        <v>14</v>
      </c>
      <c r="Y9" s="1">
        <f>COUNTIF($C$7:$C$100,"&gt;=40")-COUNTIF($C$7:$C$100,"&gt;=50")</f>
        <v>20</v>
      </c>
      <c r="Z9" s="1">
        <f>COUNTIF($E$7:$E$100,"&gt;=40")-COUNTIF($E$7:$E$100,"&gt;=50")</f>
        <v>12</v>
      </c>
      <c r="AA9" s="1">
        <f>COUNTIF($G$7:$G$100,"&gt;=40")-COUNTIF($G$7:$G$100,"&gt;=50")</f>
        <v>14</v>
      </c>
      <c r="AB9" s="1">
        <f>COUNTIF($I$7:$I$100,"&gt;=40")-COUNTIF($I$7:$I$100,"&gt;=50")</f>
        <v>11</v>
      </c>
      <c r="AC9" s="1">
        <f>COUNTIF($K$7:$K$100,"&gt;=40")-COUNTIF($K$7:$K$100,"&gt;=50")</f>
        <v>18</v>
      </c>
      <c r="AD9" s="1">
        <f>COUNTIF($M$7:$M$100,"&gt;=40")-COUNTIF($M$7:$M$100,"&gt;=50")</f>
        <v>9</v>
      </c>
      <c r="AE9" s="1">
        <f>COUNTIF($O$7:$O$100,"&gt;=30")-COUNTIF($O$7:$O$100,"&gt;=37.5")</f>
        <v>0</v>
      </c>
      <c r="AF9" s="1">
        <f>COUNTIF($Q$7:$Q$100,"&gt;=30")-COUNTIF($Q$7:$Q$100,"&gt;=37.5")</f>
        <v>0</v>
      </c>
      <c r="AG9" s="1">
        <f>COUNTIF($S$7:$S$100,"&gt;=30")-COUNTIF($S$7:$S$100,"&gt;=37.5")</f>
        <v>0</v>
      </c>
      <c r="AK9" s="5"/>
    </row>
    <row r="10" spans="1:40">
      <c r="A10" s="1" t="s">
        <v>40</v>
      </c>
      <c r="B10" s="1" t="s">
        <v>487</v>
      </c>
      <c r="C10" s="1">
        <v>47</v>
      </c>
      <c r="D10" s="1">
        <v>4</v>
      </c>
      <c r="E10" s="1">
        <v>44</v>
      </c>
      <c r="F10" s="1">
        <v>4</v>
      </c>
      <c r="G10" s="1">
        <v>52</v>
      </c>
      <c r="H10" s="1">
        <v>4</v>
      </c>
      <c r="I10" s="1">
        <v>46</v>
      </c>
      <c r="J10" s="1">
        <v>4</v>
      </c>
      <c r="K10" s="1">
        <v>47</v>
      </c>
      <c r="L10" s="1">
        <v>4</v>
      </c>
      <c r="M10" s="1">
        <v>58</v>
      </c>
      <c r="N10" s="1">
        <v>4</v>
      </c>
      <c r="O10" s="1"/>
      <c r="P10" s="1"/>
      <c r="Q10" s="1">
        <v>66</v>
      </c>
      <c r="R10" s="1">
        <v>2</v>
      </c>
      <c r="S10" s="1">
        <v>43</v>
      </c>
      <c r="T10" s="1">
        <v>2</v>
      </c>
      <c r="U10" s="40"/>
      <c r="W10" s="50"/>
      <c r="X10" s="1" t="s">
        <v>13</v>
      </c>
      <c r="Y10" s="1">
        <f>COUNTIF($C$7:$C$100,"&gt;=50")-COUNTIF($C$7:$C$100,"&gt;=60")</f>
        <v>16</v>
      </c>
      <c r="Z10" s="1">
        <f>COUNTIF($E$7:$E$100,"&gt;=50")-COUNTIF($E$7:$E$100,"&gt;=60")</f>
        <v>13</v>
      </c>
      <c r="AA10" s="1">
        <f>COUNTIF($G$7:$G$100,"&gt;=50")-COUNTIF($G$7:$G$100,"&gt;=60")</f>
        <v>13</v>
      </c>
      <c r="AB10" s="1">
        <f>COUNTIF($I$7:$I$100,"&gt;=50")-COUNTIF($I$7:$I$100,"&gt;=60")</f>
        <v>14</v>
      </c>
      <c r="AC10" s="1">
        <f>COUNTIF($K$7:$K$100,"&gt;=50")-COUNTIF($K$7:$K$100,"&gt;=60")</f>
        <v>15</v>
      </c>
      <c r="AD10" s="1">
        <f>COUNTIF($M$7:$M$100,"&gt;=50")-COUNTIF($M$7:$M$100,"&gt;=60")</f>
        <v>12</v>
      </c>
      <c r="AE10" s="1">
        <f>COUNTIF($O$7:$O$100,"&gt;=37.5")-COUNTIF($O$7:$O$100,"&gt;=45")</f>
        <v>0</v>
      </c>
      <c r="AF10" s="1">
        <f>COUNTIF($Q$7:$Q$100,"&gt;=37.5")-COUNTIF($Q$7:$Q$100,"&gt;=45")</f>
        <v>0</v>
      </c>
      <c r="AG10" s="1">
        <f>COUNTIF($S$7:$S$100,"&gt;=37.5")-COUNTIF($S$7:$S$100,"&gt;=45")</f>
        <v>1</v>
      </c>
      <c r="AK10" s="5"/>
    </row>
    <row r="11" spans="1:40">
      <c r="A11" s="1" t="s">
        <v>41</v>
      </c>
      <c r="B11" s="1" t="s">
        <v>488</v>
      </c>
      <c r="C11" s="1">
        <v>47</v>
      </c>
      <c r="D11" s="1">
        <v>4</v>
      </c>
      <c r="E11" s="1">
        <v>53</v>
      </c>
      <c r="F11" s="1">
        <v>4</v>
      </c>
      <c r="G11" s="1">
        <v>45</v>
      </c>
      <c r="H11" s="1">
        <v>4</v>
      </c>
      <c r="I11" s="1">
        <v>44</v>
      </c>
      <c r="J11" s="1">
        <v>4</v>
      </c>
      <c r="K11" s="1">
        <v>45</v>
      </c>
      <c r="L11" s="1">
        <v>4</v>
      </c>
      <c r="M11" s="1">
        <v>60</v>
      </c>
      <c r="N11" s="1">
        <v>4</v>
      </c>
      <c r="O11" s="1"/>
      <c r="P11" s="1"/>
      <c r="Q11" s="1">
        <v>65</v>
      </c>
      <c r="R11" s="1">
        <v>2</v>
      </c>
      <c r="S11" s="1">
        <v>62</v>
      </c>
      <c r="T11" s="1">
        <v>2</v>
      </c>
      <c r="U11" s="40"/>
      <c r="W11" s="50"/>
      <c r="X11" s="1" t="s">
        <v>12</v>
      </c>
      <c r="Y11" s="1">
        <f>COUNTIF($C$7:$C$100,"&gt;=60")-COUNTIF($C$7:$C$100,"&gt;=70")</f>
        <v>3</v>
      </c>
      <c r="Z11" s="1">
        <f>COUNTIF($E$7:$E$100,"&gt;=60")-COUNTIF($E$7:$E$100,"&gt;=70")</f>
        <v>6</v>
      </c>
      <c r="AA11" s="1">
        <f>COUNTIF($G$7:$G$100,"&gt;=60")-COUNTIF($G$7:$G$100,"&gt;=70")</f>
        <v>0</v>
      </c>
      <c r="AB11" s="1">
        <f>COUNTIF($I$7:$I$100,"&gt;=60")-COUNTIF($I$7:$I$100,"&gt;=70")</f>
        <v>2</v>
      </c>
      <c r="AC11" s="1">
        <f>COUNTIF($K$7:$K$100,"&gt;=60")-COUNTIF($K$7:$K$100,"&gt;=70")</f>
        <v>5</v>
      </c>
      <c r="AD11" s="1">
        <f>COUNTIF($M$7:$M$100,"&gt;=60")-COUNTIF($M$7:$M$100,"&gt;=70")</f>
        <v>6</v>
      </c>
      <c r="AE11" s="1">
        <f>COUNTIF($O$7:$O$100,"&gt;=45")-COUNTIF($O$7:$O$100,"&gt;=52.5")</f>
        <v>0</v>
      </c>
      <c r="AF11" s="1">
        <f>COUNTIF($Q$7:$Q$100,"&gt;=45")-COUNTIF($Q$7:$Q$100,"&gt;=52.5")</f>
        <v>1</v>
      </c>
      <c r="AG11" s="1">
        <f>COUNTIF($S$7:$S$100,"&gt;=45")-COUNTIF($S$7:$S$100,"&gt;=52.5")</f>
        <v>0</v>
      </c>
      <c r="AK11" s="5"/>
    </row>
    <row r="12" spans="1:40">
      <c r="A12" s="1" t="s">
        <v>42</v>
      </c>
      <c r="B12" s="1" t="s">
        <v>489</v>
      </c>
      <c r="C12" s="1">
        <v>55</v>
      </c>
      <c r="D12" s="1">
        <v>4</v>
      </c>
      <c r="E12" s="1">
        <v>60</v>
      </c>
      <c r="F12" s="1">
        <v>4</v>
      </c>
      <c r="G12" s="1">
        <v>50</v>
      </c>
      <c r="H12" s="1">
        <v>4</v>
      </c>
      <c r="I12" s="1">
        <v>56</v>
      </c>
      <c r="J12" s="1">
        <v>4</v>
      </c>
      <c r="K12" s="1">
        <v>56</v>
      </c>
      <c r="L12" s="1">
        <v>4</v>
      </c>
      <c r="M12" s="1">
        <v>51</v>
      </c>
      <c r="N12" s="1">
        <v>4</v>
      </c>
      <c r="O12" s="1"/>
      <c r="P12" s="1"/>
      <c r="Q12" s="1">
        <v>70</v>
      </c>
      <c r="R12" s="1">
        <v>2</v>
      </c>
      <c r="S12" s="1">
        <v>66</v>
      </c>
      <c r="T12" s="1">
        <v>2</v>
      </c>
      <c r="U12" s="40"/>
      <c r="W12" s="50"/>
      <c r="X12" s="1" t="s">
        <v>11</v>
      </c>
      <c r="Y12" s="1">
        <f>COUNTIF($C$7:$C$100,"&gt;=70")-COUNTIF($C$7:$C$100,"&gt;=80")</f>
        <v>0</v>
      </c>
      <c r="Z12" s="1">
        <f>COUNTIF($E$7:$E$100,"&gt;=70")-COUNTIF($E$7:$E$100,"&gt;=80")</f>
        <v>2</v>
      </c>
      <c r="AA12" s="1">
        <f>COUNTIF($G$7:$G$100,"&gt;=70")-COUNTIF($G$7:$G$100,"&gt;=80")</f>
        <v>0</v>
      </c>
      <c r="AB12" s="1">
        <f>COUNTIF($I$7:$I$100,"&gt;=70")-COUNTIF($I$7:$I$100,"&gt;=80")</f>
        <v>0</v>
      </c>
      <c r="AC12" s="1">
        <f>COUNTIF($K$7:$K$100,"&gt;=70")-COUNTIF($K$7:$K$100,"&gt;=80")</f>
        <v>0</v>
      </c>
      <c r="AD12" s="1">
        <f>COUNTIF($M$7:$M$100,"&gt;=70")-COUNTIF($M$7:$M$100,"&gt;=80")</f>
        <v>3</v>
      </c>
      <c r="AE12" s="1">
        <f>COUNTIF($O$7:$O$100,"&gt;=52.5")-COUNTIF($O$7:$O$100,"&gt;=60")</f>
        <v>0</v>
      </c>
      <c r="AF12" s="1">
        <f>COUNTIF($Q$7:$Q$100,"&gt;=52.5")-COUNTIF($Q$7:$Q$100,"&gt;=60")</f>
        <v>0</v>
      </c>
      <c r="AG12" s="1">
        <f>COUNTIF($S$7:$S$100,"&gt;=52.5")-COUNTIF($S$7:$S$100,"&gt;=60")</f>
        <v>0</v>
      </c>
      <c r="AK12" s="5"/>
    </row>
    <row r="13" spans="1:40">
      <c r="A13" s="1" t="s">
        <v>43</v>
      </c>
      <c r="B13" s="1" t="s">
        <v>490</v>
      </c>
      <c r="C13" s="1">
        <v>48</v>
      </c>
      <c r="D13" s="1">
        <v>4</v>
      </c>
      <c r="E13" s="1">
        <v>69</v>
      </c>
      <c r="F13" s="1">
        <v>4</v>
      </c>
      <c r="G13" s="1">
        <v>53</v>
      </c>
      <c r="H13" s="1">
        <v>4</v>
      </c>
      <c r="I13" s="1">
        <v>40</v>
      </c>
      <c r="J13" s="1">
        <v>0</v>
      </c>
      <c r="K13" s="1">
        <v>55</v>
      </c>
      <c r="L13" s="1">
        <v>4</v>
      </c>
      <c r="M13" s="1">
        <v>60</v>
      </c>
      <c r="N13" s="1">
        <v>4</v>
      </c>
      <c r="O13" s="1"/>
      <c r="P13" s="1"/>
      <c r="Q13" s="1">
        <v>72</v>
      </c>
      <c r="R13" s="1">
        <v>2</v>
      </c>
      <c r="S13" s="1">
        <v>65</v>
      </c>
      <c r="T13" s="1">
        <v>2</v>
      </c>
      <c r="U13" s="40"/>
      <c r="W13" s="50"/>
      <c r="X13" s="1" t="s">
        <v>10</v>
      </c>
      <c r="Y13" s="1">
        <f>COUNTIF($C$7:$C$100,"&gt;=80")</f>
        <v>0</v>
      </c>
      <c r="Z13" s="1">
        <f>COUNTIF($E$7:$E$100,"&gt;=80")</f>
        <v>0</v>
      </c>
      <c r="AA13" s="1">
        <f>COUNTIF($G$7:$G$100,"&gt;=80")</f>
        <v>0</v>
      </c>
      <c r="AB13" s="1">
        <f>COUNTIF($I$7:$I$100,"&gt;=80")</f>
        <v>0</v>
      </c>
      <c r="AC13" s="1">
        <f>COUNTIF($K$7:$K$100,"&gt;=80")</f>
        <v>0</v>
      </c>
      <c r="AD13" s="1">
        <f>COUNTIF($M$7:$M$100,"&gt;=80")</f>
        <v>3</v>
      </c>
      <c r="AE13" s="1">
        <f>COUNTIF($O$7:$O$100,"&gt;=60")</f>
        <v>0</v>
      </c>
      <c r="AF13" s="1">
        <f>COUNTIF($Q$7:$Q$100,"&gt;=60")</f>
        <v>31</v>
      </c>
      <c r="AG13" s="1">
        <f>COUNTIF($S$7:$S$100,"&gt;=60")</f>
        <v>31</v>
      </c>
    </row>
    <row r="14" spans="1:40">
      <c r="A14" s="1" t="s">
        <v>44</v>
      </c>
      <c r="B14" s="1" t="s">
        <v>491</v>
      </c>
      <c r="C14" s="1">
        <v>45</v>
      </c>
      <c r="D14" s="1">
        <v>4</v>
      </c>
      <c r="E14" s="1">
        <v>56</v>
      </c>
      <c r="F14" s="1">
        <v>4</v>
      </c>
      <c r="G14" s="1">
        <v>30</v>
      </c>
      <c r="H14" s="1">
        <v>0</v>
      </c>
      <c r="I14" s="1">
        <v>45</v>
      </c>
      <c r="J14" s="1">
        <v>4</v>
      </c>
      <c r="K14" s="1">
        <v>47</v>
      </c>
      <c r="L14" s="1">
        <v>4</v>
      </c>
      <c r="M14" s="1">
        <v>17</v>
      </c>
      <c r="N14" s="1">
        <v>0</v>
      </c>
      <c r="O14" s="1"/>
      <c r="P14" s="1"/>
      <c r="Q14" s="1">
        <v>71</v>
      </c>
      <c r="R14" s="1">
        <v>2</v>
      </c>
      <c r="S14" s="1">
        <v>65</v>
      </c>
      <c r="T14" s="1">
        <v>2</v>
      </c>
      <c r="U14" s="40"/>
      <c r="W14" s="50"/>
      <c r="X14" s="1" t="s">
        <v>8</v>
      </c>
      <c r="Y14" s="1">
        <f>COUNTIF($D$7:$D$100,"&gt;0")</f>
        <v>39</v>
      </c>
      <c r="Z14" s="1">
        <f>COUNTIF($F$7:$F$100,"&gt;0")</f>
        <v>32</v>
      </c>
      <c r="AA14" s="1">
        <f>COUNTIF($H$7:$H$100,"&gt;0")</f>
        <v>19</v>
      </c>
      <c r="AB14" s="1">
        <f>COUNTIF($J$7:$J$100,"&gt;0")</f>
        <v>24</v>
      </c>
      <c r="AC14" s="1">
        <f>COUNTIF($L$7:$L$100,"&gt;0")</f>
        <v>37</v>
      </c>
      <c r="AD14" s="1">
        <f>COUNTIF($N$7:$N$100,"&gt;0")</f>
        <v>33</v>
      </c>
      <c r="AE14" s="1">
        <f>COUNTIF($P$7:$P$100,"&gt;0")</f>
        <v>0</v>
      </c>
      <c r="AF14" s="1">
        <f>COUNTIF($R$7:$R$100,"&gt;0")</f>
        <v>32</v>
      </c>
      <c r="AG14" s="1">
        <f>COUNTIF($S$7:$S$100,"&gt;0")</f>
        <v>47</v>
      </c>
    </row>
    <row r="15" spans="1:40">
      <c r="A15" s="1" t="s">
        <v>45</v>
      </c>
      <c r="B15" s="1" t="s">
        <v>492</v>
      </c>
      <c r="C15" s="1">
        <v>0</v>
      </c>
      <c r="D15" s="1">
        <v>0</v>
      </c>
      <c r="E15" s="1">
        <v>3</v>
      </c>
      <c r="F15" s="1">
        <v>0</v>
      </c>
      <c r="G15" s="1">
        <v>0</v>
      </c>
      <c r="H15" s="1">
        <v>0</v>
      </c>
      <c r="I15" s="1">
        <v>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/>
      <c r="P15" s="1"/>
      <c r="Q15" s="1">
        <v>0</v>
      </c>
      <c r="R15" s="1">
        <v>0</v>
      </c>
      <c r="S15" s="1">
        <v>23</v>
      </c>
      <c r="T15" s="1">
        <v>0</v>
      </c>
      <c r="U15" s="40"/>
      <c r="W15" s="50"/>
      <c r="X15" s="1" t="s">
        <v>9</v>
      </c>
      <c r="Y15" s="1">
        <f>COUNTIF($D$7:$D$100,"=0")</f>
        <v>8</v>
      </c>
      <c r="Z15" s="1">
        <f>COUNTIF($F$7:$F$100,"=0")</f>
        <v>15</v>
      </c>
      <c r="AA15" s="1">
        <f>COUNTIF($H$7:$H$100,"=0")</f>
        <v>28</v>
      </c>
      <c r="AB15" s="1">
        <f>COUNTIF($J$7:$J$100,"=0")</f>
        <v>23</v>
      </c>
      <c r="AC15" s="1">
        <f>COUNTIF($L$7:$L$100,"=0")</f>
        <v>10</v>
      </c>
      <c r="AD15" s="1">
        <f>COUNTIF($N$7:$N$100,"=0")</f>
        <v>14</v>
      </c>
      <c r="AE15" s="1">
        <f>COUNTIF($P$7:$P$100,"=0")</f>
        <v>0</v>
      </c>
      <c r="AF15" s="1">
        <f>COUNTIF($R$7:$R$100,"=0")</f>
        <v>15</v>
      </c>
      <c r="AG15" s="1">
        <f>COUNTIF($S$7:$S$100,"=0")</f>
        <v>0</v>
      </c>
    </row>
    <row r="16" spans="1:40">
      <c r="A16" s="1" t="s">
        <v>46</v>
      </c>
      <c r="B16" s="1" t="s">
        <v>493</v>
      </c>
      <c r="C16" s="1">
        <v>25</v>
      </c>
      <c r="D16" s="1">
        <v>0</v>
      </c>
      <c r="E16" s="1">
        <v>61</v>
      </c>
      <c r="F16" s="1">
        <v>4</v>
      </c>
      <c r="G16" s="1">
        <v>40</v>
      </c>
      <c r="H16" s="1">
        <v>0</v>
      </c>
      <c r="I16" s="1">
        <v>53</v>
      </c>
      <c r="J16" s="1">
        <v>4</v>
      </c>
      <c r="K16" s="1">
        <v>47</v>
      </c>
      <c r="L16" s="1">
        <v>4</v>
      </c>
      <c r="M16" s="1">
        <v>44</v>
      </c>
      <c r="N16" s="1">
        <v>4</v>
      </c>
      <c r="O16" s="1"/>
      <c r="P16" s="1"/>
      <c r="Q16" s="1">
        <v>72</v>
      </c>
      <c r="R16" s="1">
        <v>2</v>
      </c>
      <c r="S16" s="1">
        <v>67</v>
      </c>
      <c r="T16" s="1">
        <v>2</v>
      </c>
      <c r="U16" s="40"/>
      <c r="W16" s="51"/>
      <c r="X16" s="6" t="s">
        <v>27</v>
      </c>
      <c r="Y16" s="7">
        <f>$Y$14/$Y$7</f>
        <v>0.82978723404255317</v>
      </c>
      <c r="Z16" s="7">
        <f>$Z$14/$Z$7</f>
        <v>0.68085106382978722</v>
      </c>
      <c r="AA16" s="7">
        <f>$AA$14/$AA$7</f>
        <v>0.40425531914893614</v>
      </c>
      <c r="AB16" s="7">
        <f>$AB$14/$AB$7</f>
        <v>0.51063829787234039</v>
      </c>
      <c r="AC16" s="7">
        <f>$AC$14/$AC$7</f>
        <v>0.78723404255319152</v>
      </c>
      <c r="AD16" s="7">
        <f>$AD$14/$AD$7</f>
        <v>0.7021276595744681</v>
      </c>
      <c r="AE16" s="7" t="e">
        <f>$AE$14/$AE$7</f>
        <v>#DIV/0!</v>
      </c>
      <c r="AF16" s="7">
        <f>$AF$14/$AF$7</f>
        <v>0.68085106382978722</v>
      </c>
      <c r="AG16" s="7">
        <f>$AF$14/$AF$7</f>
        <v>0.68085106382978722</v>
      </c>
    </row>
    <row r="17" spans="1:21">
      <c r="A17" s="1" t="s">
        <v>47</v>
      </c>
      <c r="B17" s="1" t="s">
        <v>494</v>
      </c>
      <c r="C17" s="1">
        <v>51</v>
      </c>
      <c r="D17" s="1">
        <v>4</v>
      </c>
      <c r="E17" s="1">
        <v>72</v>
      </c>
      <c r="F17" s="1">
        <v>4</v>
      </c>
      <c r="G17" s="1">
        <v>58</v>
      </c>
      <c r="H17" s="1">
        <v>4</v>
      </c>
      <c r="I17" s="1">
        <v>57</v>
      </c>
      <c r="J17" s="1">
        <v>4</v>
      </c>
      <c r="K17" s="1">
        <v>62</v>
      </c>
      <c r="L17" s="1">
        <v>4</v>
      </c>
      <c r="M17" s="1">
        <v>55</v>
      </c>
      <c r="N17" s="1">
        <v>4</v>
      </c>
      <c r="O17" s="1"/>
      <c r="P17" s="1"/>
      <c r="Q17" s="1">
        <v>70</v>
      </c>
      <c r="R17" s="1">
        <v>2</v>
      </c>
      <c r="S17" s="1">
        <v>64</v>
      </c>
      <c r="T17" s="1">
        <v>2</v>
      </c>
      <c r="U17" s="40"/>
    </row>
    <row r="18" spans="1:21">
      <c r="A18" s="1" t="s">
        <v>48</v>
      </c>
      <c r="B18" s="1" t="s">
        <v>495</v>
      </c>
      <c r="C18" s="1">
        <v>50</v>
      </c>
      <c r="D18" s="1">
        <v>4</v>
      </c>
      <c r="E18" s="1">
        <v>73</v>
      </c>
      <c r="F18" s="1">
        <v>4</v>
      </c>
      <c r="G18" s="1">
        <v>42</v>
      </c>
      <c r="H18" s="1">
        <v>0</v>
      </c>
      <c r="I18" s="1">
        <v>55</v>
      </c>
      <c r="J18" s="1">
        <v>4</v>
      </c>
      <c r="K18" s="1">
        <v>48</v>
      </c>
      <c r="L18" s="1">
        <v>4</v>
      </c>
      <c r="M18" s="1">
        <v>49</v>
      </c>
      <c r="N18" s="1">
        <v>4</v>
      </c>
      <c r="O18" s="1"/>
      <c r="P18" s="1"/>
      <c r="Q18" s="1">
        <v>70</v>
      </c>
      <c r="R18" s="1">
        <v>2</v>
      </c>
      <c r="S18" s="1">
        <v>67</v>
      </c>
      <c r="T18" s="1">
        <v>2</v>
      </c>
      <c r="U18" s="40"/>
    </row>
    <row r="19" spans="1:21">
      <c r="A19" s="1" t="s">
        <v>49</v>
      </c>
      <c r="B19" s="1" t="s">
        <v>496</v>
      </c>
      <c r="C19" s="1">
        <v>47</v>
      </c>
      <c r="D19" s="1">
        <v>4</v>
      </c>
      <c r="E19" s="1">
        <v>60</v>
      </c>
      <c r="F19" s="1">
        <v>4</v>
      </c>
      <c r="G19" s="1">
        <v>54</v>
      </c>
      <c r="H19" s="1">
        <v>4</v>
      </c>
      <c r="I19" s="1">
        <v>47</v>
      </c>
      <c r="J19" s="1">
        <v>4</v>
      </c>
      <c r="K19" s="1">
        <v>51</v>
      </c>
      <c r="L19" s="1">
        <v>4</v>
      </c>
      <c r="M19" s="1">
        <v>49</v>
      </c>
      <c r="N19" s="1">
        <v>4</v>
      </c>
      <c r="O19" s="1"/>
      <c r="P19" s="1"/>
      <c r="Q19" s="1">
        <v>72</v>
      </c>
      <c r="R19" s="1">
        <v>2</v>
      </c>
      <c r="S19" s="1">
        <v>65</v>
      </c>
      <c r="T19" s="1">
        <v>2</v>
      </c>
      <c r="U19" s="40"/>
    </row>
    <row r="20" spans="1:21">
      <c r="A20" s="1" t="s">
        <v>50</v>
      </c>
      <c r="B20" s="1" t="s">
        <v>497</v>
      </c>
      <c r="C20" s="1">
        <v>49</v>
      </c>
      <c r="D20" s="1">
        <v>4</v>
      </c>
      <c r="E20" s="1">
        <v>30</v>
      </c>
      <c r="F20" s="1">
        <v>0</v>
      </c>
      <c r="G20" s="1">
        <v>24</v>
      </c>
      <c r="H20" s="1">
        <v>0</v>
      </c>
      <c r="I20" s="1">
        <v>35</v>
      </c>
      <c r="J20" s="1">
        <v>0</v>
      </c>
      <c r="K20" s="1">
        <v>46</v>
      </c>
      <c r="L20" s="1">
        <v>4</v>
      </c>
      <c r="M20" s="1">
        <v>21</v>
      </c>
      <c r="N20" s="1">
        <v>0</v>
      </c>
      <c r="O20" s="1"/>
      <c r="P20" s="1"/>
      <c r="Q20" s="1">
        <v>22</v>
      </c>
      <c r="R20" s="1">
        <v>0</v>
      </c>
      <c r="S20" s="1">
        <v>23</v>
      </c>
      <c r="T20" s="1">
        <v>0</v>
      </c>
      <c r="U20" s="40"/>
    </row>
    <row r="21" spans="1:21">
      <c r="A21" s="1" t="s">
        <v>51</v>
      </c>
      <c r="B21" s="1" t="s">
        <v>498</v>
      </c>
      <c r="C21" s="1">
        <v>41</v>
      </c>
      <c r="D21" s="1">
        <v>4</v>
      </c>
      <c r="E21" s="1">
        <v>31</v>
      </c>
      <c r="F21" s="1">
        <v>0</v>
      </c>
      <c r="G21" s="1">
        <v>19</v>
      </c>
      <c r="H21" s="1">
        <v>0</v>
      </c>
      <c r="I21" s="1">
        <v>38</v>
      </c>
      <c r="J21" s="1">
        <v>0</v>
      </c>
      <c r="K21" s="1">
        <v>47</v>
      </c>
      <c r="L21" s="1">
        <v>4</v>
      </c>
      <c r="M21" s="1">
        <v>18</v>
      </c>
      <c r="N21" s="1">
        <v>0</v>
      </c>
      <c r="O21" s="1"/>
      <c r="P21" s="1"/>
      <c r="Q21" s="1">
        <v>23</v>
      </c>
      <c r="R21" s="1">
        <v>0</v>
      </c>
      <c r="S21" s="1">
        <v>20</v>
      </c>
      <c r="T21" s="1">
        <v>0</v>
      </c>
      <c r="U21" s="40"/>
    </row>
    <row r="22" spans="1:21">
      <c r="A22" s="1" t="s">
        <v>52</v>
      </c>
      <c r="B22" s="1" t="s">
        <v>499</v>
      </c>
      <c r="C22" s="1">
        <v>44</v>
      </c>
      <c r="D22" s="1">
        <v>4</v>
      </c>
      <c r="E22" s="1">
        <v>47</v>
      </c>
      <c r="F22" s="1">
        <v>4</v>
      </c>
      <c r="G22" s="1">
        <v>48</v>
      </c>
      <c r="H22" s="1">
        <v>4</v>
      </c>
      <c r="I22" s="1">
        <v>50</v>
      </c>
      <c r="J22" s="1">
        <v>4</v>
      </c>
      <c r="K22" s="1">
        <v>47</v>
      </c>
      <c r="L22" s="1">
        <v>4</v>
      </c>
      <c r="M22" s="1">
        <v>28</v>
      </c>
      <c r="N22" s="1">
        <v>0</v>
      </c>
      <c r="O22" s="1"/>
      <c r="P22" s="1"/>
      <c r="Q22" s="1">
        <v>70</v>
      </c>
      <c r="R22" s="1">
        <v>2</v>
      </c>
      <c r="S22" s="1">
        <v>68</v>
      </c>
      <c r="T22" s="1">
        <v>2</v>
      </c>
      <c r="U22" s="40"/>
    </row>
    <row r="23" spans="1:21">
      <c r="A23" s="1" t="s">
        <v>53</v>
      </c>
      <c r="B23" s="1" t="s">
        <v>500</v>
      </c>
      <c r="C23" s="1">
        <v>14</v>
      </c>
      <c r="D23" s="1">
        <v>0</v>
      </c>
      <c r="E23" s="1">
        <v>34</v>
      </c>
      <c r="F23" s="1">
        <v>0</v>
      </c>
      <c r="G23" s="1">
        <v>15</v>
      </c>
      <c r="H23" s="1">
        <v>0</v>
      </c>
      <c r="I23" s="1">
        <v>22</v>
      </c>
      <c r="J23" s="1">
        <v>0</v>
      </c>
      <c r="K23" s="1">
        <v>14</v>
      </c>
      <c r="L23" s="1">
        <v>0</v>
      </c>
      <c r="M23" s="1">
        <v>19</v>
      </c>
      <c r="N23" s="1">
        <v>0</v>
      </c>
      <c r="O23" s="1"/>
      <c r="P23" s="1"/>
      <c r="Q23" s="1">
        <v>22</v>
      </c>
      <c r="R23" s="1">
        <v>0</v>
      </c>
      <c r="S23" s="1">
        <v>21</v>
      </c>
      <c r="T23" s="1">
        <v>0</v>
      </c>
      <c r="U23" s="40"/>
    </row>
    <row r="24" spans="1:21">
      <c r="A24" s="1" t="s">
        <v>54</v>
      </c>
      <c r="B24" s="1" t="s">
        <v>501</v>
      </c>
      <c r="C24" s="1">
        <v>58</v>
      </c>
      <c r="D24" s="1">
        <v>4</v>
      </c>
      <c r="E24" s="1">
        <v>59</v>
      </c>
      <c r="F24" s="1">
        <v>4</v>
      </c>
      <c r="G24" s="1">
        <v>50</v>
      </c>
      <c r="H24" s="1">
        <v>4</v>
      </c>
      <c r="I24" s="1">
        <v>56</v>
      </c>
      <c r="J24" s="1">
        <v>4</v>
      </c>
      <c r="K24" s="1">
        <v>53</v>
      </c>
      <c r="L24" s="1">
        <v>4</v>
      </c>
      <c r="M24" s="1">
        <v>59</v>
      </c>
      <c r="N24" s="1">
        <v>4</v>
      </c>
      <c r="O24" s="1"/>
      <c r="P24" s="1"/>
      <c r="Q24" s="1">
        <v>71</v>
      </c>
      <c r="R24" s="1">
        <v>2</v>
      </c>
      <c r="S24" s="1">
        <v>67</v>
      </c>
      <c r="T24" s="1">
        <v>2</v>
      </c>
      <c r="U24" s="40"/>
    </row>
    <row r="25" spans="1:21">
      <c r="A25" s="1" t="s">
        <v>55</v>
      </c>
      <c r="B25" s="1" t="s">
        <v>502</v>
      </c>
      <c r="C25" s="1">
        <v>51</v>
      </c>
      <c r="D25" s="1">
        <v>4</v>
      </c>
      <c r="E25" s="1">
        <v>46</v>
      </c>
      <c r="F25" s="1">
        <v>4</v>
      </c>
      <c r="G25" s="1">
        <v>42</v>
      </c>
      <c r="H25" s="1">
        <v>0</v>
      </c>
      <c r="I25" s="1">
        <v>38</v>
      </c>
      <c r="J25" s="1">
        <v>0</v>
      </c>
      <c r="K25" s="1">
        <v>48</v>
      </c>
      <c r="L25" s="1">
        <v>4</v>
      </c>
      <c r="M25" s="1">
        <v>46</v>
      </c>
      <c r="N25" s="1">
        <v>4</v>
      </c>
      <c r="O25" s="1"/>
      <c r="P25" s="1"/>
      <c r="Q25" s="1">
        <v>73</v>
      </c>
      <c r="R25" s="1">
        <v>2</v>
      </c>
      <c r="S25" s="1">
        <v>67</v>
      </c>
      <c r="T25" s="1">
        <v>2</v>
      </c>
      <c r="U25" s="40"/>
    </row>
    <row r="26" spans="1:21">
      <c r="A26" s="1" t="s">
        <v>56</v>
      </c>
      <c r="B26" s="1" t="s">
        <v>503</v>
      </c>
      <c r="C26" s="1">
        <v>43</v>
      </c>
      <c r="D26" s="1">
        <v>4</v>
      </c>
      <c r="E26" s="1">
        <v>59</v>
      </c>
      <c r="F26" s="1">
        <v>4</v>
      </c>
      <c r="G26" s="1">
        <v>24</v>
      </c>
      <c r="H26" s="1">
        <v>0</v>
      </c>
      <c r="I26" s="1">
        <v>32</v>
      </c>
      <c r="J26" s="1">
        <v>0</v>
      </c>
      <c r="K26" s="1">
        <v>48</v>
      </c>
      <c r="L26" s="1">
        <v>4</v>
      </c>
      <c r="M26" s="1">
        <v>50</v>
      </c>
      <c r="N26" s="1">
        <v>4</v>
      </c>
      <c r="O26" s="1"/>
      <c r="P26" s="1"/>
      <c r="Q26" s="1">
        <v>0</v>
      </c>
      <c r="R26" s="1">
        <v>0</v>
      </c>
      <c r="S26" s="1">
        <v>23</v>
      </c>
      <c r="T26" s="1">
        <v>0</v>
      </c>
      <c r="U26" s="40"/>
    </row>
    <row r="27" spans="1:21">
      <c r="A27" s="1" t="s">
        <v>57</v>
      </c>
      <c r="B27" s="1" t="s">
        <v>504</v>
      </c>
      <c r="C27" s="1">
        <v>40</v>
      </c>
      <c r="D27" s="1">
        <v>4</v>
      </c>
      <c r="E27" s="1">
        <v>54</v>
      </c>
      <c r="F27" s="1">
        <v>4</v>
      </c>
      <c r="G27" s="1">
        <v>21</v>
      </c>
      <c r="H27" s="1">
        <v>0</v>
      </c>
      <c r="I27" s="1">
        <v>38</v>
      </c>
      <c r="J27" s="1">
        <v>0</v>
      </c>
      <c r="K27" s="1">
        <v>46</v>
      </c>
      <c r="L27" s="1">
        <v>4</v>
      </c>
      <c r="M27" s="1">
        <v>49</v>
      </c>
      <c r="N27" s="1">
        <v>4</v>
      </c>
      <c r="O27" s="1"/>
      <c r="P27" s="1"/>
      <c r="Q27" s="1">
        <v>0</v>
      </c>
      <c r="R27" s="1">
        <v>0</v>
      </c>
      <c r="S27" s="1">
        <v>20</v>
      </c>
      <c r="T27" s="1">
        <v>0</v>
      </c>
      <c r="U27" s="40"/>
    </row>
    <row r="28" spans="1:21">
      <c r="A28" s="1" t="s">
        <v>58</v>
      </c>
      <c r="B28" s="1" t="s">
        <v>505</v>
      </c>
      <c r="C28" s="1">
        <v>46</v>
      </c>
      <c r="D28" s="1">
        <v>4</v>
      </c>
      <c r="E28" s="1">
        <v>49</v>
      </c>
      <c r="F28" s="1">
        <v>4</v>
      </c>
      <c r="G28" s="1">
        <v>34</v>
      </c>
      <c r="H28" s="1">
        <v>0</v>
      </c>
      <c r="I28" s="1">
        <v>50</v>
      </c>
      <c r="J28" s="1">
        <v>4</v>
      </c>
      <c r="K28" s="1">
        <v>45</v>
      </c>
      <c r="L28" s="1">
        <v>4</v>
      </c>
      <c r="M28" s="1">
        <v>60</v>
      </c>
      <c r="N28" s="1">
        <v>4</v>
      </c>
      <c r="O28" s="1"/>
      <c r="P28" s="1"/>
      <c r="Q28" s="1">
        <v>72</v>
      </c>
      <c r="R28" s="1">
        <v>2</v>
      </c>
      <c r="S28" s="1">
        <v>63</v>
      </c>
      <c r="T28" s="1">
        <v>2</v>
      </c>
      <c r="U28" s="40"/>
    </row>
    <row r="29" spans="1:21">
      <c r="A29" s="1" t="s">
        <v>59</v>
      </c>
      <c r="B29" s="1" t="s">
        <v>506</v>
      </c>
      <c r="C29" s="1">
        <v>28</v>
      </c>
      <c r="D29" s="1">
        <v>0</v>
      </c>
      <c r="E29" s="1">
        <v>24</v>
      </c>
      <c r="F29" s="1">
        <v>0</v>
      </c>
      <c r="G29" s="1">
        <v>16</v>
      </c>
      <c r="H29" s="1">
        <v>0</v>
      </c>
      <c r="I29" s="1">
        <v>21</v>
      </c>
      <c r="J29" s="1">
        <v>0</v>
      </c>
      <c r="K29" s="1">
        <v>19</v>
      </c>
      <c r="L29" s="1">
        <v>0</v>
      </c>
      <c r="M29" s="1">
        <v>42</v>
      </c>
      <c r="N29" s="1">
        <v>4</v>
      </c>
      <c r="O29" s="1"/>
      <c r="P29" s="1"/>
      <c r="Q29" s="1">
        <v>18</v>
      </c>
      <c r="R29" s="1">
        <v>0</v>
      </c>
      <c r="S29" s="1">
        <v>18</v>
      </c>
      <c r="T29" s="1">
        <v>0</v>
      </c>
      <c r="U29" s="40"/>
    </row>
    <row r="30" spans="1:21">
      <c r="A30" s="1" t="s">
        <v>60</v>
      </c>
      <c r="B30" s="1" t="s">
        <v>507</v>
      </c>
      <c r="C30" s="1">
        <v>41</v>
      </c>
      <c r="D30" s="1">
        <v>4</v>
      </c>
      <c r="E30" s="1">
        <v>45</v>
      </c>
      <c r="F30" s="1">
        <v>4</v>
      </c>
      <c r="G30" s="1">
        <v>34</v>
      </c>
      <c r="H30" s="1">
        <v>0</v>
      </c>
      <c r="I30" s="1">
        <v>33</v>
      </c>
      <c r="J30" s="1">
        <v>0</v>
      </c>
      <c r="K30" s="1">
        <v>42</v>
      </c>
      <c r="L30" s="1">
        <v>4</v>
      </c>
      <c r="M30" s="1">
        <v>45</v>
      </c>
      <c r="N30" s="1">
        <v>4</v>
      </c>
      <c r="O30" s="1"/>
      <c r="P30" s="1"/>
      <c r="Q30" s="1">
        <v>22</v>
      </c>
      <c r="R30" s="1">
        <v>0</v>
      </c>
      <c r="S30" s="1">
        <v>20</v>
      </c>
      <c r="T30" s="1">
        <v>0</v>
      </c>
      <c r="U30" s="40"/>
    </row>
    <row r="31" spans="1:21">
      <c r="A31" s="1" t="s">
        <v>61</v>
      </c>
      <c r="B31" s="1" t="s">
        <v>508</v>
      </c>
      <c r="C31" s="1">
        <v>69</v>
      </c>
      <c r="D31" s="1">
        <v>4</v>
      </c>
      <c r="E31" s="1">
        <v>64</v>
      </c>
      <c r="F31" s="1">
        <v>4</v>
      </c>
      <c r="G31" s="1">
        <v>58</v>
      </c>
      <c r="H31" s="1">
        <v>4</v>
      </c>
      <c r="I31" s="1">
        <v>55</v>
      </c>
      <c r="J31" s="1">
        <v>4</v>
      </c>
      <c r="K31" s="1">
        <v>57</v>
      </c>
      <c r="L31" s="1">
        <v>4</v>
      </c>
      <c r="M31" s="1">
        <v>63</v>
      </c>
      <c r="N31" s="1">
        <v>4</v>
      </c>
      <c r="O31" s="1"/>
      <c r="P31" s="1"/>
      <c r="Q31" s="1">
        <v>72</v>
      </c>
      <c r="R31" s="1">
        <v>2</v>
      </c>
      <c r="S31" s="1">
        <v>70</v>
      </c>
      <c r="T31" s="1">
        <v>2</v>
      </c>
      <c r="U31" s="40"/>
    </row>
    <row r="32" spans="1:21">
      <c r="A32" s="1" t="s">
        <v>62</v>
      </c>
      <c r="B32" s="1" t="s">
        <v>509</v>
      </c>
      <c r="C32" s="1">
        <v>57</v>
      </c>
      <c r="D32" s="1">
        <v>4</v>
      </c>
      <c r="E32" s="1">
        <v>55</v>
      </c>
      <c r="F32" s="1">
        <v>4</v>
      </c>
      <c r="G32" s="1">
        <v>49</v>
      </c>
      <c r="H32" s="1">
        <v>4</v>
      </c>
      <c r="I32" s="1">
        <v>46</v>
      </c>
      <c r="J32" s="1">
        <v>4</v>
      </c>
      <c r="K32" s="1">
        <v>46</v>
      </c>
      <c r="L32" s="1">
        <v>4</v>
      </c>
      <c r="M32" s="1">
        <v>70</v>
      </c>
      <c r="N32" s="1">
        <v>4</v>
      </c>
      <c r="O32" s="1"/>
      <c r="P32" s="1"/>
      <c r="Q32" s="1">
        <v>71</v>
      </c>
      <c r="R32" s="1">
        <v>2</v>
      </c>
      <c r="S32" s="1">
        <v>69</v>
      </c>
      <c r="T32" s="1">
        <v>2</v>
      </c>
      <c r="U32" s="40"/>
    </row>
    <row r="33" spans="1:37">
      <c r="A33" s="1" t="s">
        <v>63</v>
      </c>
      <c r="B33" s="1" t="s">
        <v>510</v>
      </c>
      <c r="C33" s="1">
        <v>50</v>
      </c>
      <c r="D33" s="1">
        <v>4</v>
      </c>
      <c r="E33" s="1">
        <v>49</v>
      </c>
      <c r="F33" s="1">
        <v>4</v>
      </c>
      <c r="G33" s="1">
        <v>40</v>
      </c>
      <c r="H33" s="1">
        <v>0</v>
      </c>
      <c r="I33" s="1">
        <v>47</v>
      </c>
      <c r="J33" s="1">
        <v>4</v>
      </c>
      <c r="K33" s="1">
        <v>54</v>
      </c>
      <c r="L33" s="1">
        <v>4</v>
      </c>
      <c r="M33" s="1">
        <v>56</v>
      </c>
      <c r="N33" s="1">
        <v>4</v>
      </c>
      <c r="O33" s="1"/>
      <c r="P33" s="1"/>
      <c r="Q33" s="1">
        <v>72</v>
      </c>
      <c r="R33" s="1">
        <v>2</v>
      </c>
      <c r="S33" s="1">
        <v>63</v>
      </c>
      <c r="T33" s="1">
        <v>2</v>
      </c>
      <c r="U33" s="40"/>
    </row>
    <row r="34" spans="1:37">
      <c r="A34" s="1" t="s">
        <v>64</v>
      </c>
      <c r="B34" s="1" t="s">
        <v>511</v>
      </c>
      <c r="C34" s="1">
        <v>56</v>
      </c>
      <c r="D34" s="1">
        <v>4</v>
      </c>
      <c r="E34" s="1">
        <v>66</v>
      </c>
      <c r="F34" s="1">
        <v>4</v>
      </c>
      <c r="G34" s="1">
        <v>56</v>
      </c>
      <c r="H34" s="1">
        <v>4</v>
      </c>
      <c r="I34" s="1">
        <v>63</v>
      </c>
      <c r="J34" s="1">
        <v>4</v>
      </c>
      <c r="K34" s="1">
        <v>52</v>
      </c>
      <c r="L34" s="1">
        <v>4</v>
      </c>
      <c r="M34" s="1">
        <v>67</v>
      </c>
      <c r="N34" s="1">
        <v>4</v>
      </c>
      <c r="O34" s="1"/>
      <c r="P34" s="1"/>
      <c r="Q34" s="1">
        <v>73</v>
      </c>
      <c r="R34" s="1">
        <v>2</v>
      </c>
      <c r="S34" s="1">
        <v>69</v>
      </c>
      <c r="T34" s="1">
        <v>2</v>
      </c>
      <c r="U34" s="40"/>
    </row>
    <row r="35" spans="1:37">
      <c r="A35" s="1" t="s">
        <v>65</v>
      </c>
      <c r="B35" s="1" t="s">
        <v>512</v>
      </c>
      <c r="C35" s="1">
        <v>30</v>
      </c>
      <c r="D35" s="1">
        <v>0</v>
      </c>
      <c r="E35" s="1">
        <v>26</v>
      </c>
      <c r="F35" s="1">
        <v>0</v>
      </c>
      <c r="G35" s="1">
        <v>20</v>
      </c>
      <c r="H35" s="1">
        <v>0</v>
      </c>
      <c r="I35" s="1">
        <v>20</v>
      </c>
      <c r="J35" s="1">
        <v>0</v>
      </c>
      <c r="K35" s="1">
        <v>28</v>
      </c>
      <c r="L35" s="1">
        <v>0</v>
      </c>
      <c r="M35" s="1">
        <v>11</v>
      </c>
      <c r="N35" s="1">
        <v>0</v>
      </c>
      <c r="O35" s="1"/>
      <c r="P35" s="1"/>
      <c r="Q35" s="1">
        <v>22</v>
      </c>
      <c r="R35" s="1">
        <v>0</v>
      </c>
      <c r="S35" s="1">
        <v>22</v>
      </c>
      <c r="T35" s="1">
        <v>0</v>
      </c>
      <c r="U35" s="40"/>
    </row>
    <row r="36" spans="1:37">
      <c r="A36" s="1" t="s">
        <v>66</v>
      </c>
      <c r="B36" s="1" t="s">
        <v>513</v>
      </c>
      <c r="C36" s="1">
        <v>40</v>
      </c>
      <c r="D36" s="1">
        <v>4</v>
      </c>
      <c r="E36" s="1">
        <v>43</v>
      </c>
      <c r="F36" s="1">
        <v>4</v>
      </c>
      <c r="G36" s="1">
        <v>24</v>
      </c>
      <c r="H36" s="1">
        <v>0</v>
      </c>
      <c r="I36" s="1">
        <v>44</v>
      </c>
      <c r="J36" s="1">
        <v>4</v>
      </c>
      <c r="K36" s="1">
        <v>45</v>
      </c>
      <c r="L36" s="1">
        <v>4</v>
      </c>
      <c r="M36" s="1">
        <v>41</v>
      </c>
      <c r="N36" s="1">
        <v>4</v>
      </c>
      <c r="O36" s="1"/>
      <c r="P36" s="1"/>
      <c r="Q36" s="1">
        <v>20</v>
      </c>
      <c r="R36" s="1">
        <v>0</v>
      </c>
      <c r="S36" s="1">
        <v>20</v>
      </c>
      <c r="T36" s="1">
        <v>0</v>
      </c>
      <c r="U36" s="40"/>
    </row>
    <row r="37" spans="1:37" ht="15.75">
      <c r="A37" s="1" t="s">
        <v>67</v>
      </c>
      <c r="B37" s="1" t="s">
        <v>514</v>
      </c>
      <c r="C37" s="1">
        <v>47</v>
      </c>
      <c r="D37" s="1">
        <v>4</v>
      </c>
      <c r="E37" s="1">
        <v>36</v>
      </c>
      <c r="F37" s="1">
        <v>0</v>
      </c>
      <c r="G37" s="1">
        <v>36</v>
      </c>
      <c r="H37" s="1">
        <v>0</v>
      </c>
      <c r="I37" s="1">
        <v>36</v>
      </c>
      <c r="J37" s="1">
        <v>0</v>
      </c>
      <c r="K37" s="1">
        <v>34</v>
      </c>
      <c r="L37" s="1">
        <v>0</v>
      </c>
      <c r="M37" s="1">
        <v>33</v>
      </c>
      <c r="N37" s="1">
        <v>0</v>
      </c>
      <c r="O37" s="1"/>
      <c r="P37" s="1"/>
      <c r="Q37" s="1">
        <v>73</v>
      </c>
      <c r="R37" s="1">
        <v>2</v>
      </c>
      <c r="S37" s="1">
        <v>65</v>
      </c>
      <c r="T37" s="1">
        <v>2</v>
      </c>
      <c r="U37" s="40"/>
      <c r="W37" s="57" t="s">
        <v>24</v>
      </c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18"/>
    </row>
    <row r="38" spans="1:37" ht="15.75">
      <c r="A38" s="1" t="s">
        <v>68</v>
      </c>
      <c r="B38" s="1" t="s">
        <v>515</v>
      </c>
      <c r="C38" s="1">
        <v>45</v>
      </c>
      <c r="D38" s="1">
        <v>4</v>
      </c>
      <c r="E38" s="1">
        <v>36</v>
      </c>
      <c r="F38" s="1">
        <v>0</v>
      </c>
      <c r="G38" s="1">
        <v>28</v>
      </c>
      <c r="H38" s="1">
        <v>0</v>
      </c>
      <c r="I38" s="1">
        <v>36</v>
      </c>
      <c r="J38" s="1">
        <v>0</v>
      </c>
      <c r="K38" s="1">
        <v>23</v>
      </c>
      <c r="L38" s="1">
        <v>0</v>
      </c>
      <c r="M38" s="1">
        <v>27</v>
      </c>
      <c r="N38" s="1">
        <v>0</v>
      </c>
      <c r="O38" s="1"/>
      <c r="P38" s="1"/>
      <c r="Q38" s="1">
        <v>21</v>
      </c>
      <c r="R38" s="1">
        <v>0</v>
      </c>
      <c r="S38" s="1">
        <v>20</v>
      </c>
      <c r="T38" s="1">
        <v>0</v>
      </c>
      <c r="U38" s="40"/>
      <c r="W38" s="36" t="s">
        <v>16</v>
      </c>
      <c r="X38" s="56" t="s">
        <v>17</v>
      </c>
      <c r="Y38" s="56"/>
      <c r="Z38" s="56"/>
      <c r="AA38" s="56"/>
      <c r="AB38" s="56"/>
      <c r="AC38" s="56"/>
      <c r="AD38" s="56"/>
      <c r="AE38" s="36" t="s">
        <v>18</v>
      </c>
      <c r="AF38" s="56" t="s">
        <v>19</v>
      </c>
      <c r="AG38" s="56"/>
      <c r="AH38" s="56"/>
      <c r="AI38" s="56"/>
      <c r="AJ38" s="36" t="s">
        <v>27</v>
      </c>
      <c r="AK38" s="19"/>
    </row>
    <row r="39" spans="1:37" ht="15.75">
      <c r="A39" s="1" t="s">
        <v>69</v>
      </c>
      <c r="B39" s="1" t="s">
        <v>516</v>
      </c>
      <c r="C39" s="1">
        <v>43</v>
      </c>
      <c r="D39" s="1">
        <v>4</v>
      </c>
      <c r="E39" s="1">
        <v>28</v>
      </c>
      <c r="F39" s="1">
        <v>0</v>
      </c>
      <c r="G39" s="1">
        <v>24</v>
      </c>
      <c r="H39" s="1">
        <v>0</v>
      </c>
      <c r="I39" s="1">
        <v>31</v>
      </c>
      <c r="J39" s="1">
        <v>0</v>
      </c>
      <c r="K39" s="1">
        <v>43</v>
      </c>
      <c r="L39" s="1">
        <v>4</v>
      </c>
      <c r="M39" s="1">
        <v>31</v>
      </c>
      <c r="N39" s="1">
        <v>0</v>
      </c>
      <c r="O39" s="1"/>
      <c r="P39" s="1"/>
      <c r="Q39" s="1">
        <v>20</v>
      </c>
      <c r="R39" s="1">
        <v>0</v>
      </c>
      <c r="S39" s="1">
        <v>20</v>
      </c>
      <c r="T39" s="1">
        <v>0</v>
      </c>
      <c r="U39" s="40"/>
      <c r="W39" s="39"/>
      <c r="X39" s="55"/>
      <c r="Y39" s="55"/>
      <c r="Z39" s="55"/>
      <c r="AA39" s="55"/>
      <c r="AB39" s="55"/>
      <c r="AC39" s="55"/>
      <c r="AD39" s="55"/>
      <c r="AE39" s="42"/>
      <c r="AF39" s="55"/>
      <c r="AG39" s="55"/>
      <c r="AH39" s="55"/>
      <c r="AI39" s="55"/>
      <c r="AJ39" s="41"/>
      <c r="AK39" s="20"/>
    </row>
    <row r="40" spans="1:37" ht="15.75">
      <c r="A40" s="1" t="s">
        <v>70</v>
      </c>
      <c r="B40" s="1" t="s">
        <v>517</v>
      </c>
      <c r="C40" s="1">
        <v>59</v>
      </c>
      <c r="D40" s="1">
        <v>4</v>
      </c>
      <c r="E40" s="1">
        <v>50</v>
      </c>
      <c r="F40" s="1">
        <v>4</v>
      </c>
      <c r="G40" s="1">
        <v>43</v>
      </c>
      <c r="H40" s="1">
        <v>0</v>
      </c>
      <c r="I40" s="1">
        <v>55</v>
      </c>
      <c r="J40" s="1">
        <v>4</v>
      </c>
      <c r="K40" s="1">
        <v>55</v>
      </c>
      <c r="L40" s="1">
        <v>4</v>
      </c>
      <c r="M40" s="1">
        <v>53</v>
      </c>
      <c r="N40" s="1">
        <v>4</v>
      </c>
      <c r="O40" s="1"/>
      <c r="P40" s="1"/>
      <c r="Q40" s="1">
        <v>72</v>
      </c>
      <c r="R40" s="1">
        <v>2</v>
      </c>
      <c r="S40" s="1">
        <v>72</v>
      </c>
      <c r="T40" s="1">
        <v>2</v>
      </c>
      <c r="U40" s="40"/>
      <c r="W40" s="39"/>
      <c r="X40" s="55"/>
      <c r="Y40" s="55"/>
      <c r="Z40" s="55"/>
      <c r="AA40" s="55"/>
      <c r="AB40" s="55"/>
      <c r="AC40" s="55"/>
      <c r="AD40" s="55"/>
      <c r="AE40" s="42"/>
      <c r="AF40" s="55"/>
      <c r="AG40" s="55"/>
      <c r="AH40" s="55"/>
      <c r="AI40" s="55"/>
      <c r="AJ40" s="41"/>
      <c r="AK40" s="20"/>
    </row>
    <row r="41" spans="1:37" ht="15.75">
      <c r="A41" s="1" t="s">
        <v>71</v>
      </c>
      <c r="B41" s="1" t="s">
        <v>518</v>
      </c>
      <c r="C41" s="1">
        <v>61</v>
      </c>
      <c r="D41" s="1">
        <v>4</v>
      </c>
      <c r="E41" s="1">
        <v>49</v>
      </c>
      <c r="F41" s="1">
        <v>4</v>
      </c>
      <c r="G41" s="1">
        <v>39</v>
      </c>
      <c r="H41" s="1">
        <v>0</v>
      </c>
      <c r="I41" s="1">
        <v>40</v>
      </c>
      <c r="J41" s="1">
        <v>0</v>
      </c>
      <c r="K41" s="1">
        <v>52</v>
      </c>
      <c r="L41" s="1">
        <v>4</v>
      </c>
      <c r="M41" s="1">
        <v>54</v>
      </c>
      <c r="N41" s="1">
        <v>4</v>
      </c>
      <c r="O41" s="1"/>
      <c r="P41" s="1"/>
      <c r="Q41" s="1">
        <v>73</v>
      </c>
      <c r="R41" s="1">
        <v>2</v>
      </c>
      <c r="S41" s="1">
        <v>69</v>
      </c>
      <c r="T41" s="1">
        <v>2</v>
      </c>
      <c r="U41" s="40"/>
      <c r="W41" s="39"/>
      <c r="X41" s="55"/>
      <c r="Y41" s="55"/>
      <c r="Z41" s="55"/>
      <c r="AA41" s="55"/>
      <c r="AB41" s="55"/>
      <c r="AC41" s="55"/>
      <c r="AD41" s="55"/>
      <c r="AE41" s="42"/>
      <c r="AF41" s="55"/>
      <c r="AG41" s="55"/>
      <c r="AH41" s="55"/>
      <c r="AI41" s="55"/>
      <c r="AJ41" s="41"/>
      <c r="AK41" s="20"/>
    </row>
    <row r="42" spans="1:37" ht="15.75">
      <c r="A42" s="1" t="s">
        <v>72</v>
      </c>
      <c r="B42" s="1" t="s">
        <v>519</v>
      </c>
      <c r="C42" s="1">
        <v>8</v>
      </c>
      <c r="D42" s="1">
        <v>0</v>
      </c>
      <c r="E42" s="1">
        <v>22</v>
      </c>
      <c r="F42" s="1">
        <v>0</v>
      </c>
      <c r="G42" s="1">
        <v>20</v>
      </c>
      <c r="H42" s="1">
        <v>0</v>
      </c>
      <c r="I42" s="1">
        <v>19</v>
      </c>
      <c r="J42" s="1">
        <v>0</v>
      </c>
      <c r="K42" s="1">
        <v>25</v>
      </c>
      <c r="L42" s="1">
        <v>0</v>
      </c>
      <c r="M42" s="1">
        <v>15</v>
      </c>
      <c r="N42" s="1">
        <v>0</v>
      </c>
      <c r="O42" s="1"/>
      <c r="P42" s="1"/>
      <c r="Q42" s="1">
        <v>23</v>
      </c>
      <c r="R42" s="1">
        <v>0</v>
      </c>
      <c r="S42" s="1">
        <v>20</v>
      </c>
      <c r="T42" s="1">
        <v>0</v>
      </c>
      <c r="U42" s="40"/>
      <c r="W42" s="39"/>
      <c r="X42" s="55"/>
      <c r="Y42" s="55"/>
      <c r="Z42" s="55"/>
      <c r="AA42" s="55"/>
      <c r="AB42" s="55"/>
      <c r="AC42" s="55"/>
      <c r="AD42" s="55"/>
      <c r="AE42" s="42"/>
      <c r="AF42" s="55"/>
      <c r="AG42" s="55"/>
      <c r="AH42" s="55"/>
      <c r="AI42" s="55"/>
      <c r="AJ42" s="41"/>
      <c r="AK42" s="20"/>
    </row>
    <row r="43" spans="1:37" ht="15.75">
      <c r="A43" s="1" t="s">
        <v>73</v>
      </c>
      <c r="B43" s="1" t="s">
        <v>520</v>
      </c>
      <c r="C43" s="1">
        <v>56</v>
      </c>
      <c r="D43" s="1">
        <v>4</v>
      </c>
      <c r="E43" s="1">
        <v>47</v>
      </c>
      <c r="F43" s="1">
        <v>4</v>
      </c>
      <c r="G43" s="1">
        <v>41</v>
      </c>
      <c r="H43" s="1">
        <v>0</v>
      </c>
      <c r="I43" s="1">
        <v>56</v>
      </c>
      <c r="J43" s="1">
        <v>4</v>
      </c>
      <c r="K43" s="1">
        <v>61</v>
      </c>
      <c r="L43" s="1">
        <v>4</v>
      </c>
      <c r="M43" s="1">
        <v>57</v>
      </c>
      <c r="N43" s="1">
        <v>4</v>
      </c>
      <c r="O43" s="1"/>
      <c r="P43" s="1"/>
      <c r="Q43" s="1">
        <v>70</v>
      </c>
      <c r="R43" s="1">
        <v>2</v>
      </c>
      <c r="S43" s="1">
        <v>63</v>
      </c>
      <c r="T43" s="1">
        <v>2</v>
      </c>
      <c r="U43" s="40"/>
      <c r="W43" s="39"/>
      <c r="X43" s="55"/>
      <c r="Y43" s="55"/>
      <c r="Z43" s="55"/>
      <c r="AA43" s="55"/>
      <c r="AB43" s="55"/>
      <c r="AC43" s="55"/>
      <c r="AD43" s="55"/>
      <c r="AE43" s="42"/>
      <c r="AF43" s="55"/>
      <c r="AG43" s="55"/>
      <c r="AH43" s="55"/>
      <c r="AI43" s="55"/>
      <c r="AJ43" s="41"/>
      <c r="AK43" s="20"/>
    </row>
    <row r="44" spans="1:37" ht="15.75">
      <c r="A44" s="1" t="s">
        <v>74</v>
      </c>
      <c r="B44" s="1" t="s">
        <v>521</v>
      </c>
      <c r="C44" s="1">
        <v>28</v>
      </c>
      <c r="D44" s="1">
        <v>0</v>
      </c>
      <c r="E44" s="1">
        <v>24</v>
      </c>
      <c r="F44" s="1">
        <v>0</v>
      </c>
      <c r="G44" s="1">
        <v>26</v>
      </c>
      <c r="H44" s="1">
        <v>0</v>
      </c>
      <c r="I44" s="1">
        <v>29</v>
      </c>
      <c r="J44" s="1">
        <v>0</v>
      </c>
      <c r="K44" s="1">
        <v>24</v>
      </c>
      <c r="L44" s="1">
        <v>0</v>
      </c>
      <c r="M44" s="1">
        <v>26</v>
      </c>
      <c r="N44" s="1">
        <v>0</v>
      </c>
      <c r="O44" s="1"/>
      <c r="P44" s="1"/>
      <c r="Q44" s="1">
        <v>22</v>
      </c>
      <c r="R44" s="1">
        <v>0</v>
      </c>
      <c r="S44" s="1">
        <v>21</v>
      </c>
      <c r="T44" s="1">
        <v>0</v>
      </c>
      <c r="U44" s="40"/>
      <c r="W44" s="39"/>
      <c r="X44" s="55"/>
      <c r="Y44" s="55"/>
      <c r="Z44" s="55"/>
      <c r="AA44" s="55"/>
      <c r="AB44" s="55"/>
      <c r="AC44" s="55"/>
      <c r="AD44" s="55"/>
      <c r="AE44" s="42"/>
      <c r="AF44" s="55"/>
      <c r="AG44" s="55"/>
      <c r="AH44" s="55"/>
      <c r="AI44" s="55"/>
      <c r="AJ44" s="41"/>
      <c r="AK44" s="20"/>
    </row>
    <row r="45" spans="1:37" ht="15.75">
      <c r="A45" s="1" t="s">
        <v>75</v>
      </c>
      <c r="B45" s="1" t="s">
        <v>522</v>
      </c>
      <c r="C45" s="1">
        <v>42</v>
      </c>
      <c r="D45" s="1">
        <v>4</v>
      </c>
      <c r="E45" s="1">
        <v>43</v>
      </c>
      <c r="F45" s="1">
        <v>4</v>
      </c>
      <c r="G45" s="1">
        <v>46</v>
      </c>
      <c r="H45" s="1">
        <v>4</v>
      </c>
      <c r="I45" s="1">
        <v>36</v>
      </c>
      <c r="J45" s="1">
        <v>0</v>
      </c>
      <c r="K45" s="1">
        <v>42</v>
      </c>
      <c r="L45" s="1">
        <v>0</v>
      </c>
      <c r="M45" s="1">
        <v>35</v>
      </c>
      <c r="N45" s="1">
        <v>0</v>
      </c>
      <c r="O45" s="1"/>
      <c r="P45" s="1"/>
      <c r="Q45" s="1">
        <v>70</v>
      </c>
      <c r="R45" s="1">
        <v>2</v>
      </c>
      <c r="S45" s="1">
        <v>64</v>
      </c>
      <c r="T45" s="1">
        <v>2</v>
      </c>
      <c r="U45" s="40"/>
      <c r="W45" s="63"/>
      <c r="X45" s="55"/>
      <c r="Y45" s="55"/>
      <c r="Z45" s="55"/>
      <c r="AA45" s="55"/>
      <c r="AB45" s="55"/>
      <c r="AC45" s="55"/>
      <c r="AD45" s="55"/>
      <c r="AE45" s="66"/>
      <c r="AF45" s="62"/>
      <c r="AG45" s="62"/>
      <c r="AH45" s="62"/>
      <c r="AI45" s="62"/>
      <c r="AJ45" s="64"/>
      <c r="AK45" s="20"/>
    </row>
    <row r="46" spans="1:37" ht="15.75">
      <c r="A46" s="1" t="s">
        <v>76</v>
      </c>
      <c r="B46" s="1" t="s">
        <v>523</v>
      </c>
      <c r="C46" s="1">
        <v>44</v>
      </c>
      <c r="D46" s="1">
        <v>4</v>
      </c>
      <c r="E46" s="1">
        <v>51</v>
      </c>
      <c r="F46" s="1">
        <v>4</v>
      </c>
      <c r="G46" s="1">
        <v>40</v>
      </c>
      <c r="H46" s="1">
        <v>4</v>
      </c>
      <c r="I46" s="1">
        <v>40</v>
      </c>
      <c r="J46" s="1">
        <v>4</v>
      </c>
      <c r="K46" s="1">
        <v>51</v>
      </c>
      <c r="L46" s="1">
        <v>4</v>
      </c>
      <c r="M46" s="1">
        <v>54</v>
      </c>
      <c r="N46" s="1">
        <v>4</v>
      </c>
      <c r="O46" s="1"/>
      <c r="P46" s="1"/>
      <c r="Q46" s="1">
        <v>47</v>
      </c>
      <c r="R46" s="1">
        <v>2</v>
      </c>
      <c r="S46" s="1">
        <v>62</v>
      </c>
      <c r="T46" s="1">
        <v>2</v>
      </c>
      <c r="U46" s="40"/>
      <c r="W46" s="63"/>
      <c r="X46" s="55"/>
      <c r="Y46" s="55"/>
      <c r="Z46" s="55"/>
      <c r="AA46" s="55"/>
      <c r="AB46" s="55"/>
      <c r="AC46" s="55"/>
      <c r="AD46" s="55"/>
      <c r="AE46" s="66"/>
      <c r="AF46" s="62"/>
      <c r="AG46" s="62"/>
      <c r="AH46" s="62"/>
      <c r="AI46" s="62"/>
      <c r="AJ46" s="65"/>
      <c r="AK46" s="21"/>
    </row>
    <row r="47" spans="1:37" ht="15.75">
      <c r="A47" s="1" t="s">
        <v>77</v>
      </c>
      <c r="B47" s="1" t="s">
        <v>524</v>
      </c>
      <c r="C47" s="1">
        <v>40</v>
      </c>
      <c r="D47" s="1">
        <v>4</v>
      </c>
      <c r="E47" s="1">
        <v>13</v>
      </c>
      <c r="F47" s="1">
        <v>0</v>
      </c>
      <c r="G47" s="1">
        <v>38</v>
      </c>
      <c r="H47" s="1">
        <v>0</v>
      </c>
      <c r="I47" s="1">
        <v>31</v>
      </c>
      <c r="J47" s="1">
        <v>0</v>
      </c>
      <c r="K47" s="1">
        <v>44</v>
      </c>
      <c r="L47" s="1">
        <v>4</v>
      </c>
      <c r="M47" s="1">
        <v>57</v>
      </c>
      <c r="N47" s="1">
        <v>4</v>
      </c>
      <c r="O47" s="1"/>
      <c r="P47" s="1"/>
      <c r="Q47" s="1">
        <v>71</v>
      </c>
      <c r="R47" s="1">
        <v>2</v>
      </c>
      <c r="S47" s="1">
        <v>61</v>
      </c>
      <c r="T47" s="1">
        <v>2</v>
      </c>
      <c r="U47" s="40"/>
      <c r="W47" s="63"/>
      <c r="X47" s="55"/>
      <c r="Y47" s="55"/>
      <c r="Z47" s="55"/>
      <c r="AA47" s="55"/>
      <c r="AB47" s="55"/>
      <c r="AC47" s="55"/>
      <c r="AD47" s="55"/>
      <c r="AE47" s="66"/>
      <c r="AF47" s="62"/>
      <c r="AG47" s="62"/>
      <c r="AH47" s="62"/>
      <c r="AI47" s="62"/>
      <c r="AJ47" s="65"/>
      <c r="AK47" s="21"/>
    </row>
    <row r="48" spans="1:37" ht="15.75">
      <c r="A48" s="1" t="s">
        <v>78</v>
      </c>
      <c r="B48" s="1" t="s">
        <v>525</v>
      </c>
      <c r="C48" s="1">
        <v>51</v>
      </c>
      <c r="D48" s="1">
        <v>4</v>
      </c>
      <c r="E48" s="1">
        <v>52</v>
      </c>
      <c r="F48" s="1">
        <v>4</v>
      </c>
      <c r="G48" s="1">
        <v>42</v>
      </c>
      <c r="H48" s="1">
        <v>0</v>
      </c>
      <c r="I48" s="1">
        <v>54</v>
      </c>
      <c r="J48" s="1">
        <v>4</v>
      </c>
      <c r="K48" s="1">
        <v>59</v>
      </c>
      <c r="L48" s="1">
        <v>4</v>
      </c>
      <c r="M48" s="1">
        <v>75</v>
      </c>
      <c r="N48" s="1">
        <v>4</v>
      </c>
      <c r="O48" s="1"/>
      <c r="P48" s="1"/>
      <c r="Q48" s="1">
        <v>73</v>
      </c>
      <c r="R48" s="1">
        <v>2</v>
      </c>
      <c r="S48" s="1">
        <v>65</v>
      </c>
      <c r="T48" s="1">
        <v>2</v>
      </c>
      <c r="U48" s="40"/>
      <c r="W48" s="63"/>
      <c r="X48" s="55"/>
      <c r="Y48" s="55"/>
      <c r="Z48" s="55"/>
      <c r="AA48" s="55"/>
      <c r="AB48" s="55"/>
      <c r="AC48" s="55"/>
      <c r="AD48" s="55"/>
      <c r="AE48" s="66"/>
      <c r="AF48" s="62"/>
      <c r="AG48" s="62"/>
      <c r="AH48" s="62"/>
      <c r="AI48" s="62"/>
      <c r="AJ48" s="65"/>
      <c r="AK48" s="21"/>
    </row>
    <row r="49" spans="1:37" ht="15.75">
      <c r="A49" s="1" t="s">
        <v>79</v>
      </c>
      <c r="B49" s="1" t="s">
        <v>526</v>
      </c>
      <c r="C49" s="1">
        <v>63</v>
      </c>
      <c r="D49" s="1">
        <v>4</v>
      </c>
      <c r="E49" s="1">
        <v>50</v>
      </c>
      <c r="F49" s="1">
        <v>4</v>
      </c>
      <c r="G49" s="1">
        <v>50</v>
      </c>
      <c r="H49" s="1">
        <v>4</v>
      </c>
      <c r="I49" s="1">
        <v>53</v>
      </c>
      <c r="J49" s="1">
        <v>4</v>
      </c>
      <c r="K49" s="1">
        <v>64</v>
      </c>
      <c r="L49" s="1">
        <v>4</v>
      </c>
      <c r="M49" s="1">
        <v>88</v>
      </c>
      <c r="N49" s="1">
        <v>4</v>
      </c>
      <c r="O49" s="1"/>
      <c r="P49" s="1"/>
      <c r="Q49" s="1">
        <v>72</v>
      </c>
      <c r="R49" s="1">
        <v>2</v>
      </c>
      <c r="S49" s="1">
        <v>62</v>
      </c>
      <c r="T49" s="1">
        <v>2</v>
      </c>
      <c r="U49" s="40"/>
      <c r="W49" s="63"/>
      <c r="X49" s="67"/>
      <c r="Y49" s="68"/>
      <c r="Z49" s="68"/>
      <c r="AA49" s="68"/>
      <c r="AB49" s="68"/>
      <c r="AC49" s="68"/>
      <c r="AD49" s="69"/>
      <c r="AE49" s="76"/>
      <c r="AF49" s="62"/>
      <c r="AG49" s="62"/>
      <c r="AH49" s="62"/>
      <c r="AI49" s="62"/>
      <c r="AJ49" s="64"/>
      <c r="AK49" s="20"/>
    </row>
    <row r="50" spans="1:37" ht="15.75">
      <c r="A50" s="1" t="s">
        <v>80</v>
      </c>
      <c r="B50" s="1" t="s">
        <v>527</v>
      </c>
      <c r="C50" s="1">
        <v>51</v>
      </c>
      <c r="D50" s="1">
        <v>4</v>
      </c>
      <c r="E50" s="1">
        <v>49</v>
      </c>
      <c r="F50" s="1">
        <v>4</v>
      </c>
      <c r="G50" s="1">
        <v>52</v>
      </c>
      <c r="H50" s="1">
        <v>4</v>
      </c>
      <c r="I50" s="1">
        <v>36</v>
      </c>
      <c r="J50" s="1">
        <v>0</v>
      </c>
      <c r="K50" s="1">
        <v>55</v>
      </c>
      <c r="L50" s="1">
        <v>4</v>
      </c>
      <c r="M50" s="1">
        <v>62</v>
      </c>
      <c r="N50" s="1">
        <v>4</v>
      </c>
      <c r="O50" s="1"/>
      <c r="P50" s="1"/>
      <c r="Q50" s="1">
        <v>70</v>
      </c>
      <c r="R50" s="1">
        <v>2</v>
      </c>
      <c r="S50" s="1">
        <v>63</v>
      </c>
      <c r="T50" s="1">
        <v>2</v>
      </c>
      <c r="U50" s="40"/>
      <c r="W50" s="63"/>
      <c r="X50" s="70"/>
      <c r="Y50" s="71"/>
      <c r="Z50" s="71"/>
      <c r="AA50" s="71"/>
      <c r="AB50" s="71"/>
      <c r="AC50" s="71"/>
      <c r="AD50" s="72"/>
      <c r="AE50" s="77"/>
      <c r="AF50" s="62"/>
      <c r="AG50" s="62"/>
      <c r="AH50" s="62"/>
      <c r="AI50" s="62"/>
      <c r="AJ50" s="65"/>
      <c r="AK50" s="21"/>
    </row>
    <row r="51" spans="1:37" ht="15.75">
      <c r="A51" s="1" t="s">
        <v>81</v>
      </c>
      <c r="B51" s="1" t="s">
        <v>528</v>
      </c>
      <c r="C51" s="1">
        <v>56</v>
      </c>
      <c r="D51" s="1">
        <v>4</v>
      </c>
      <c r="E51" s="1">
        <v>51</v>
      </c>
      <c r="F51" s="1">
        <v>4</v>
      </c>
      <c r="G51" s="1">
        <v>57</v>
      </c>
      <c r="H51" s="1">
        <v>4</v>
      </c>
      <c r="I51" s="1">
        <v>42</v>
      </c>
      <c r="J51" s="1">
        <v>0</v>
      </c>
      <c r="K51" s="1">
        <v>62</v>
      </c>
      <c r="L51" s="1">
        <v>4</v>
      </c>
      <c r="M51" s="1">
        <v>76</v>
      </c>
      <c r="N51" s="1">
        <v>4</v>
      </c>
      <c r="O51" s="1"/>
      <c r="P51" s="1"/>
      <c r="Q51" s="1">
        <v>72</v>
      </c>
      <c r="R51" s="1">
        <v>2</v>
      </c>
      <c r="S51" s="1">
        <v>66</v>
      </c>
      <c r="T51" s="1">
        <v>2</v>
      </c>
      <c r="U51" s="40"/>
      <c r="W51" s="63"/>
      <c r="X51" s="70"/>
      <c r="Y51" s="71"/>
      <c r="Z51" s="71"/>
      <c r="AA51" s="71"/>
      <c r="AB51" s="71"/>
      <c r="AC51" s="71"/>
      <c r="AD51" s="72"/>
      <c r="AE51" s="77"/>
      <c r="AF51" s="62"/>
      <c r="AG51" s="62"/>
      <c r="AH51" s="62"/>
      <c r="AI51" s="62"/>
      <c r="AJ51" s="65"/>
      <c r="AK51" s="21"/>
    </row>
    <row r="52" spans="1:37" ht="15.75">
      <c r="A52" s="1" t="s">
        <v>82</v>
      </c>
      <c r="B52" s="1" t="s">
        <v>529</v>
      </c>
      <c r="C52" s="1">
        <v>47</v>
      </c>
      <c r="D52" s="1">
        <v>4</v>
      </c>
      <c r="E52" s="1">
        <v>50</v>
      </c>
      <c r="F52" s="1">
        <v>4</v>
      </c>
      <c r="G52" s="1">
        <v>51</v>
      </c>
      <c r="H52" s="1">
        <v>4</v>
      </c>
      <c r="I52" s="1">
        <v>35</v>
      </c>
      <c r="J52" s="1">
        <v>0</v>
      </c>
      <c r="K52" s="1">
        <v>56</v>
      </c>
      <c r="L52" s="1">
        <v>4</v>
      </c>
      <c r="M52" s="1">
        <v>80</v>
      </c>
      <c r="N52" s="1">
        <v>4</v>
      </c>
      <c r="O52" s="1"/>
      <c r="P52" s="1"/>
      <c r="Q52" s="1">
        <v>71</v>
      </c>
      <c r="R52" s="1">
        <v>2</v>
      </c>
      <c r="S52" s="1">
        <v>63</v>
      </c>
      <c r="T52" s="1">
        <v>2</v>
      </c>
      <c r="U52" s="40"/>
      <c r="W52" s="63"/>
      <c r="X52" s="73"/>
      <c r="Y52" s="74"/>
      <c r="Z52" s="74"/>
      <c r="AA52" s="74"/>
      <c r="AB52" s="74"/>
      <c r="AC52" s="74"/>
      <c r="AD52" s="75"/>
      <c r="AE52" s="78"/>
      <c r="AF52" s="62"/>
      <c r="AG52" s="62"/>
      <c r="AH52" s="62"/>
      <c r="AI52" s="62"/>
      <c r="AJ52" s="65"/>
      <c r="AK52" s="21"/>
    </row>
    <row r="53" spans="1:37">
      <c r="A53" s="1" t="s">
        <v>83</v>
      </c>
      <c r="B53" s="1" t="s">
        <v>530</v>
      </c>
      <c r="C53" s="1">
        <v>51</v>
      </c>
      <c r="D53" s="1">
        <v>4</v>
      </c>
      <c r="E53" s="1">
        <v>51</v>
      </c>
      <c r="F53" s="1">
        <v>4</v>
      </c>
      <c r="G53" s="1">
        <v>41</v>
      </c>
      <c r="H53" s="1">
        <v>0</v>
      </c>
      <c r="I53" s="1">
        <v>55</v>
      </c>
      <c r="J53" s="1">
        <v>4</v>
      </c>
      <c r="K53" s="1">
        <v>63</v>
      </c>
      <c r="L53" s="1">
        <v>4</v>
      </c>
      <c r="M53" s="1">
        <v>84</v>
      </c>
      <c r="N53" s="1">
        <v>4</v>
      </c>
      <c r="O53" s="1"/>
      <c r="P53" s="1"/>
      <c r="Q53" s="1">
        <v>68</v>
      </c>
      <c r="R53" s="1">
        <v>2</v>
      </c>
      <c r="S53" s="1">
        <v>67</v>
      </c>
      <c r="T53" s="1">
        <v>2</v>
      </c>
      <c r="U53" s="40"/>
    </row>
  </sheetData>
  <mergeCells count="41">
    <mergeCell ref="W1:AJ1"/>
    <mergeCell ref="W2:AJ2"/>
    <mergeCell ref="W3:AJ3"/>
    <mergeCell ref="W4:AJ4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W7:W16"/>
    <mergeCell ref="W37:AJ37"/>
    <mergeCell ref="X38:AD38"/>
    <mergeCell ref="AF38:AI38"/>
    <mergeCell ref="X39:AD39"/>
    <mergeCell ref="AF39:AI39"/>
    <mergeCell ref="X40:AD40"/>
    <mergeCell ref="AF40:AI40"/>
    <mergeCell ref="X41:AD41"/>
    <mergeCell ref="AF41:AI41"/>
    <mergeCell ref="X42:AD42"/>
    <mergeCell ref="AF42:AI42"/>
    <mergeCell ref="X43:AD43"/>
    <mergeCell ref="AF43:AI43"/>
    <mergeCell ref="X44:AD44"/>
    <mergeCell ref="AF44:AI44"/>
    <mergeCell ref="W45:W48"/>
    <mergeCell ref="X45:AD48"/>
    <mergeCell ref="AE45:AE48"/>
    <mergeCell ref="AF45:AI46"/>
    <mergeCell ref="AJ45:AJ48"/>
    <mergeCell ref="AF47:AI48"/>
    <mergeCell ref="W49:W52"/>
    <mergeCell ref="X49:AD52"/>
    <mergeCell ref="AE49:AE52"/>
    <mergeCell ref="AF49:AI50"/>
    <mergeCell ref="AJ49:AJ52"/>
    <mergeCell ref="AF51:AI52"/>
  </mergeCells>
  <pageMargins left="0.18" right="0.17" top="0.31" bottom="0.28999999999999998" header="0.3" footer="0.3"/>
  <pageSetup scale="7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9"/>
  <sheetViews>
    <sheetView topLeftCell="A28" workbookViewId="0">
      <selection activeCell="A40" sqref="A40"/>
    </sheetView>
  </sheetViews>
  <sheetFormatPr defaultRowHeight="15"/>
  <cols>
    <col min="1" max="1" width="4.5703125" customWidth="1"/>
    <col min="2" max="2" width="14.140625" customWidth="1"/>
    <col min="3" max="20" width="3.7109375" customWidth="1"/>
  </cols>
  <sheetData>
    <row r="1" spans="1:20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B6" s="43" t="s">
        <v>6</v>
      </c>
      <c r="C6" s="60" t="s">
        <v>531</v>
      </c>
      <c r="D6" s="60"/>
      <c r="E6" s="60" t="s">
        <v>539</v>
      </c>
      <c r="F6" s="60"/>
      <c r="G6" s="60" t="s">
        <v>532</v>
      </c>
      <c r="H6" s="60"/>
      <c r="I6" s="60" t="s">
        <v>533</v>
      </c>
      <c r="J6" s="60"/>
      <c r="K6" s="60" t="s">
        <v>534</v>
      </c>
      <c r="L6" s="60"/>
      <c r="M6" s="53" t="s">
        <v>535</v>
      </c>
      <c r="N6" s="54"/>
      <c r="O6" s="53" t="s">
        <v>536</v>
      </c>
      <c r="P6" s="54"/>
      <c r="Q6" s="53" t="s">
        <v>537</v>
      </c>
      <c r="R6" s="54"/>
      <c r="S6" s="58" t="s">
        <v>538</v>
      </c>
      <c r="T6" s="59"/>
    </row>
    <row r="7" spans="1:20">
      <c r="A7" t="s">
        <v>37</v>
      </c>
      <c r="B7" t="s">
        <v>430</v>
      </c>
      <c r="C7">
        <v>47</v>
      </c>
      <c r="D7">
        <v>4</v>
      </c>
      <c r="E7">
        <v>48</v>
      </c>
      <c r="F7">
        <v>4</v>
      </c>
      <c r="G7">
        <v>29</v>
      </c>
      <c r="H7">
        <v>0</v>
      </c>
      <c r="I7">
        <v>24</v>
      </c>
      <c r="J7">
        <v>0</v>
      </c>
      <c r="K7">
        <v>36</v>
      </c>
      <c r="L7">
        <v>0</v>
      </c>
      <c r="O7">
        <v>58</v>
      </c>
      <c r="P7">
        <v>4</v>
      </c>
      <c r="Q7">
        <v>67</v>
      </c>
      <c r="R7">
        <v>2</v>
      </c>
      <c r="S7">
        <v>63</v>
      </c>
      <c r="T7">
        <v>2</v>
      </c>
    </row>
    <row r="8" spans="1:20">
      <c r="A8" t="s">
        <v>39</v>
      </c>
      <c r="B8" t="s">
        <v>432</v>
      </c>
      <c r="C8">
        <v>47</v>
      </c>
      <c r="D8">
        <v>4</v>
      </c>
      <c r="E8">
        <v>55</v>
      </c>
      <c r="F8">
        <v>4</v>
      </c>
      <c r="G8">
        <v>42</v>
      </c>
      <c r="H8">
        <v>0</v>
      </c>
      <c r="I8">
        <v>49</v>
      </c>
      <c r="J8">
        <v>4</v>
      </c>
      <c r="K8">
        <v>40</v>
      </c>
      <c r="L8">
        <v>0</v>
      </c>
      <c r="O8">
        <v>56</v>
      </c>
      <c r="P8">
        <v>4</v>
      </c>
      <c r="Q8">
        <v>70</v>
      </c>
      <c r="R8">
        <v>2</v>
      </c>
      <c r="S8">
        <v>69</v>
      </c>
      <c r="T8">
        <v>2</v>
      </c>
    </row>
    <row r="9" spans="1:20">
      <c r="A9" t="s">
        <v>40</v>
      </c>
      <c r="B9" t="s">
        <v>433</v>
      </c>
      <c r="C9">
        <v>56</v>
      </c>
      <c r="D9">
        <v>4</v>
      </c>
      <c r="E9">
        <v>50</v>
      </c>
      <c r="F9">
        <v>4</v>
      </c>
      <c r="G9">
        <v>37</v>
      </c>
      <c r="H9">
        <v>0</v>
      </c>
      <c r="I9">
        <v>41</v>
      </c>
      <c r="J9">
        <v>0</v>
      </c>
      <c r="K9">
        <v>50</v>
      </c>
      <c r="L9">
        <v>4</v>
      </c>
      <c r="O9">
        <v>57</v>
      </c>
      <c r="P9">
        <v>4</v>
      </c>
      <c r="Q9">
        <v>72</v>
      </c>
      <c r="R9">
        <v>2</v>
      </c>
      <c r="S9">
        <v>64</v>
      </c>
      <c r="T9">
        <v>2</v>
      </c>
    </row>
    <row r="10" spans="1:20">
      <c r="A10" t="s">
        <v>42</v>
      </c>
      <c r="B10" t="s">
        <v>435</v>
      </c>
      <c r="C10">
        <v>29</v>
      </c>
      <c r="D10">
        <v>0</v>
      </c>
      <c r="E10">
        <v>48</v>
      </c>
      <c r="F10">
        <v>4</v>
      </c>
      <c r="G10">
        <v>35</v>
      </c>
      <c r="H10">
        <v>0</v>
      </c>
      <c r="I10">
        <v>29</v>
      </c>
      <c r="J10">
        <v>0</v>
      </c>
      <c r="K10">
        <v>48</v>
      </c>
      <c r="L10">
        <v>4</v>
      </c>
      <c r="O10">
        <v>46</v>
      </c>
      <c r="P10">
        <v>4</v>
      </c>
      <c r="Q10">
        <v>69</v>
      </c>
      <c r="R10">
        <v>2</v>
      </c>
      <c r="S10">
        <v>68</v>
      </c>
      <c r="T10">
        <v>2</v>
      </c>
    </row>
    <row r="11" spans="1:20">
      <c r="A11" t="s">
        <v>43</v>
      </c>
      <c r="B11" t="s">
        <v>436</v>
      </c>
      <c r="C11">
        <v>0</v>
      </c>
      <c r="D11">
        <v>0</v>
      </c>
      <c r="E11">
        <v>3</v>
      </c>
      <c r="F11">
        <v>0</v>
      </c>
      <c r="G11">
        <v>0</v>
      </c>
      <c r="H11">
        <v>0</v>
      </c>
      <c r="I11">
        <v>5</v>
      </c>
      <c r="J11">
        <v>0</v>
      </c>
      <c r="K11">
        <v>0</v>
      </c>
      <c r="L11">
        <v>0</v>
      </c>
      <c r="O11">
        <v>0</v>
      </c>
      <c r="P11">
        <v>0</v>
      </c>
      <c r="Q11">
        <v>23</v>
      </c>
      <c r="R11">
        <v>0</v>
      </c>
      <c r="S11">
        <v>0</v>
      </c>
      <c r="T11">
        <v>0</v>
      </c>
    </row>
    <row r="12" spans="1:20">
      <c r="A12" t="s">
        <v>45</v>
      </c>
      <c r="B12" t="s">
        <v>438</v>
      </c>
      <c r="C12">
        <v>33</v>
      </c>
      <c r="D12">
        <v>0</v>
      </c>
      <c r="E12">
        <v>19</v>
      </c>
      <c r="F12">
        <v>0</v>
      </c>
      <c r="G12">
        <v>20</v>
      </c>
      <c r="H12">
        <v>0</v>
      </c>
      <c r="I12">
        <v>28</v>
      </c>
      <c r="J12">
        <v>0</v>
      </c>
      <c r="K12">
        <v>12</v>
      </c>
      <c r="L12">
        <v>0</v>
      </c>
      <c r="O12">
        <v>48</v>
      </c>
      <c r="P12">
        <v>4</v>
      </c>
      <c r="Q12">
        <v>0</v>
      </c>
      <c r="R12">
        <v>0</v>
      </c>
      <c r="S12">
        <v>0</v>
      </c>
      <c r="T12">
        <v>0</v>
      </c>
    </row>
    <row r="13" spans="1:20">
      <c r="A13" t="s">
        <v>46</v>
      </c>
      <c r="B13" t="s">
        <v>439</v>
      </c>
      <c r="C13">
        <v>46</v>
      </c>
      <c r="D13">
        <v>4</v>
      </c>
      <c r="E13">
        <v>54</v>
      </c>
      <c r="F13">
        <v>4</v>
      </c>
      <c r="G13">
        <v>50</v>
      </c>
      <c r="H13">
        <v>4</v>
      </c>
      <c r="I13">
        <v>29</v>
      </c>
      <c r="J13">
        <v>0</v>
      </c>
      <c r="K13">
        <v>49</v>
      </c>
      <c r="L13">
        <v>4</v>
      </c>
      <c r="O13">
        <v>51</v>
      </c>
      <c r="P13">
        <v>4</v>
      </c>
      <c r="Q13">
        <v>69</v>
      </c>
      <c r="R13">
        <v>2</v>
      </c>
      <c r="S13">
        <v>65</v>
      </c>
      <c r="T13">
        <v>2</v>
      </c>
    </row>
    <row r="14" spans="1:20">
      <c r="A14" t="s">
        <v>52</v>
      </c>
      <c r="B14" t="s">
        <v>445</v>
      </c>
      <c r="C14">
        <v>44</v>
      </c>
      <c r="D14">
        <v>4</v>
      </c>
      <c r="E14">
        <v>37</v>
      </c>
      <c r="F14">
        <v>0</v>
      </c>
      <c r="G14">
        <v>31</v>
      </c>
      <c r="H14">
        <v>0</v>
      </c>
      <c r="I14">
        <v>35</v>
      </c>
      <c r="J14">
        <v>0</v>
      </c>
      <c r="K14">
        <v>35</v>
      </c>
      <c r="L14">
        <v>0</v>
      </c>
      <c r="O14">
        <v>49</v>
      </c>
      <c r="P14">
        <v>4</v>
      </c>
      <c r="Q14">
        <v>72</v>
      </c>
      <c r="R14">
        <v>2</v>
      </c>
      <c r="S14">
        <v>66</v>
      </c>
      <c r="T14">
        <v>2</v>
      </c>
    </row>
    <row r="15" spans="1:20">
      <c r="A15" t="s">
        <v>56</v>
      </c>
      <c r="B15" t="s">
        <v>449</v>
      </c>
      <c r="C15">
        <v>40</v>
      </c>
      <c r="D15">
        <v>4</v>
      </c>
      <c r="E15">
        <v>15</v>
      </c>
      <c r="F15">
        <v>0</v>
      </c>
      <c r="G15">
        <v>29</v>
      </c>
      <c r="H15">
        <v>0</v>
      </c>
      <c r="I15">
        <v>37</v>
      </c>
      <c r="J15">
        <v>0</v>
      </c>
      <c r="K15">
        <v>19</v>
      </c>
      <c r="L15">
        <v>0</v>
      </c>
      <c r="O15">
        <v>53</v>
      </c>
      <c r="P15">
        <v>4</v>
      </c>
      <c r="Q15">
        <v>44</v>
      </c>
      <c r="R15">
        <v>2</v>
      </c>
      <c r="S15">
        <v>61</v>
      </c>
      <c r="T15">
        <v>2</v>
      </c>
    </row>
    <row r="16" spans="1:20">
      <c r="A16" t="s">
        <v>57</v>
      </c>
      <c r="B16" t="s">
        <v>450</v>
      </c>
      <c r="C16">
        <v>22</v>
      </c>
      <c r="D16">
        <v>0</v>
      </c>
      <c r="E16">
        <v>35</v>
      </c>
      <c r="F16">
        <v>0</v>
      </c>
      <c r="G16">
        <v>27</v>
      </c>
      <c r="H16">
        <v>0</v>
      </c>
      <c r="I16">
        <v>27</v>
      </c>
      <c r="J16">
        <v>0</v>
      </c>
      <c r="K16">
        <v>30</v>
      </c>
      <c r="L16">
        <v>0</v>
      </c>
      <c r="O16">
        <v>52</v>
      </c>
      <c r="P16">
        <v>4</v>
      </c>
      <c r="Q16">
        <v>72</v>
      </c>
      <c r="R16">
        <v>2</v>
      </c>
      <c r="S16">
        <v>20</v>
      </c>
      <c r="T16">
        <v>0</v>
      </c>
    </row>
    <row r="17" spans="1:20">
      <c r="A17" t="s">
        <v>58</v>
      </c>
      <c r="B17" t="s">
        <v>451</v>
      </c>
      <c r="C17">
        <v>55</v>
      </c>
      <c r="D17">
        <v>4</v>
      </c>
      <c r="E17">
        <v>61</v>
      </c>
      <c r="F17">
        <v>4</v>
      </c>
      <c r="G17">
        <v>55</v>
      </c>
      <c r="H17">
        <v>4</v>
      </c>
      <c r="I17">
        <v>43</v>
      </c>
      <c r="J17">
        <v>0</v>
      </c>
      <c r="K17">
        <v>57</v>
      </c>
      <c r="L17">
        <v>4</v>
      </c>
      <c r="O17">
        <v>63</v>
      </c>
      <c r="P17">
        <v>4</v>
      </c>
      <c r="Q17">
        <v>74</v>
      </c>
      <c r="R17">
        <v>2</v>
      </c>
      <c r="S17">
        <v>71</v>
      </c>
      <c r="T17">
        <v>2</v>
      </c>
    </row>
    <row r="18" spans="1:20">
      <c r="A18" t="s">
        <v>61</v>
      </c>
      <c r="B18" t="s">
        <v>454</v>
      </c>
      <c r="C18">
        <v>54</v>
      </c>
      <c r="D18">
        <v>4</v>
      </c>
      <c r="E18">
        <v>35</v>
      </c>
      <c r="F18">
        <v>0</v>
      </c>
      <c r="G18">
        <v>28</v>
      </c>
      <c r="H18">
        <v>0</v>
      </c>
      <c r="I18">
        <v>52</v>
      </c>
      <c r="J18">
        <v>4</v>
      </c>
      <c r="K18">
        <v>49</v>
      </c>
      <c r="L18">
        <v>4</v>
      </c>
      <c r="O18">
        <v>84</v>
      </c>
      <c r="P18">
        <v>4</v>
      </c>
      <c r="Q18">
        <v>70</v>
      </c>
      <c r="R18">
        <v>2</v>
      </c>
      <c r="S18">
        <v>63</v>
      </c>
      <c r="T18">
        <v>2</v>
      </c>
    </row>
    <row r="19" spans="1:20">
      <c r="A19" t="s">
        <v>62</v>
      </c>
      <c r="B19" t="s">
        <v>455</v>
      </c>
      <c r="C19">
        <v>0</v>
      </c>
      <c r="D19">
        <v>0</v>
      </c>
      <c r="E19">
        <v>3</v>
      </c>
      <c r="F19">
        <v>0</v>
      </c>
      <c r="G19">
        <v>0</v>
      </c>
      <c r="H19">
        <v>0</v>
      </c>
      <c r="I19">
        <v>5</v>
      </c>
      <c r="J19">
        <v>0</v>
      </c>
      <c r="K19">
        <v>0</v>
      </c>
      <c r="L19">
        <v>0</v>
      </c>
      <c r="O19">
        <v>0</v>
      </c>
      <c r="P19">
        <v>0</v>
      </c>
      <c r="Q19">
        <v>0</v>
      </c>
      <c r="R19">
        <v>0</v>
      </c>
      <c r="S19">
        <v>23</v>
      </c>
      <c r="T19">
        <v>0</v>
      </c>
    </row>
    <row r="20" spans="1:20">
      <c r="A20" t="s">
        <v>63</v>
      </c>
      <c r="B20" t="s">
        <v>456</v>
      </c>
      <c r="C20">
        <v>12</v>
      </c>
      <c r="D20">
        <v>0</v>
      </c>
      <c r="E20">
        <v>20</v>
      </c>
      <c r="F20">
        <v>0</v>
      </c>
      <c r="G20">
        <v>12</v>
      </c>
      <c r="H20">
        <v>0</v>
      </c>
      <c r="I20">
        <v>15</v>
      </c>
      <c r="J20">
        <v>0</v>
      </c>
      <c r="K20">
        <v>15</v>
      </c>
      <c r="L20">
        <v>0</v>
      </c>
      <c r="O20">
        <v>40</v>
      </c>
      <c r="P20">
        <v>4</v>
      </c>
      <c r="Q20">
        <v>0</v>
      </c>
      <c r="R20">
        <v>0</v>
      </c>
      <c r="S20">
        <v>20</v>
      </c>
      <c r="T20">
        <v>0</v>
      </c>
    </row>
    <row r="21" spans="1:20">
      <c r="A21" t="s">
        <v>65</v>
      </c>
      <c r="B21" t="s">
        <v>458</v>
      </c>
      <c r="C21">
        <v>62</v>
      </c>
      <c r="D21">
        <v>4</v>
      </c>
      <c r="E21">
        <v>39</v>
      </c>
      <c r="F21">
        <v>0</v>
      </c>
      <c r="G21">
        <v>49</v>
      </c>
      <c r="H21">
        <v>4</v>
      </c>
      <c r="I21">
        <v>47</v>
      </c>
      <c r="J21">
        <v>4</v>
      </c>
      <c r="K21">
        <v>46</v>
      </c>
      <c r="L21">
        <v>4</v>
      </c>
      <c r="O21">
        <v>73</v>
      </c>
      <c r="P21">
        <v>4</v>
      </c>
      <c r="Q21">
        <v>69</v>
      </c>
      <c r="R21">
        <v>2</v>
      </c>
      <c r="S21">
        <v>65</v>
      </c>
      <c r="T21">
        <v>2</v>
      </c>
    </row>
    <row r="22" spans="1:20">
      <c r="A22" t="s">
        <v>68</v>
      </c>
      <c r="B22" t="s">
        <v>461</v>
      </c>
      <c r="C22">
        <v>51</v>
      </c>
      <c r="D22">
        <v>4</v>
      </c>
      <c r="E22">
        <v>50</v>
      </c>
      <c r="F22">
        <v>4</v>
      </c>
      <c r="G22">
        <v>23</v>
      </c>
      <c r="H22">
        <v>0</v>
      </c>
      <c r="I22">
        <v>20</v>
      </c>
      <c r="J22">
        <v>0</v>
      </c>
      <c r="K22">
        <v>26</v>
      </c>
      <c r="L22">
        <v>0</v>
      </c>
      <c r="O22">
        <v>49</v>
      </c>
      <c r="P22">
        <v>4</v>
      </c>
      <c r="Q22">
        <v>68</v>
      </c>
      <c r="R22">
        <v>2</v>
      </c>
      <c r="S22">
        <v>62</v>
      </c>
      <c r="T22">
        <v>2</v>
      </c>
    </row>
    <row r="23" spans="1:20">
      <c r="A23" t="s">
        <v>69</v>
      </c>
      <c r="B23" t="s">
        <v>462</v>
      </c>
      <c r="C23">
        <v>43</v>
      </c>
      <c r="D23">
        <v>4</v>
      </c>
      <c r="E23">
        <v>52</v>
      </c>
      <c r="F23">
        <v>4</v>
      </c>
      <c r="G23">
        <v>32</v>
      </c>
      <c r="H23">
        <v>0</v>
      </c>
      <c r="I23">
        <v>41</v>
      </c>
      <c r="J23">
        <v>4</v>
      </c>
      <c r="K23">
        <v>48</v>
      </c>
      <c r="L23">
        <v>4</v>
      </c>
      <c r="O23">
        <v>48</v>
      </c>
      <c r="P23">
        <v>4</v>
      </c>
      <c r="Q23">
        <v>66</v>
      </c>
      <c r="R23">
        <v>2</v>
      </c>
      <c r="S23">
        <v>61</v>
      </c>
      <c r="T23">
        <v>2</v>
      </c>
    </row>
    <row r="24" spans="1:20">
      <c r="A24" t="s">
        <v>70</v>
      </c>
      <c r="B24" t="s">
        <v>463</v>
      </c>
      <c r="C24">
        <v>54</v>
      </c>
      <c r="D24">
        <v>4</v>
      </c>
      <c r="E24">
        <v>45</v>
      </c>
      <c r="F24">
        <v>4</v>
      </c>
      <c r="G24">
        <v>24</v>
      </c>
      <c r="H24">
        <v>0</v>
      </c>
      <c r="I24">
        <v>20</v>
      </c>
      <c r="J24">
        <v>0</v>
      </c>
      <c r="K24">
        <v>29</v>
      </c>
      <c r="L24">
        <v>0</v>
      </c>
      <c r="O24">
        <v>50</v>
      </c>
      <c r="P24">
        <v>4</v>
      </c>
      <c r="Q24">
        <v>42</v>
      </c>
      <c r="R24">
        <v>2</v>
      </c>
      <c r="S24">
        <v>60</v>
      </c>
      <c r="T24">
        <v>2</v>
      </c>
    </row>
    <row r="25" spans="1:20">
      <c r="A25" t="s">
        <v>71</v>
      </c>
      <c r="B25" t="s">
        <v>464</v>
      </c>
      <c r="C25">
        <v>47</v>
      </c>
      <c r="D25">
        <v>4</v>
      </c>
      <c r="E25">
        <v>51</v>
      </c>
      <c r="F25">
        <v>4</v>
      </c>
      <c r="G25">
        <v>53</v>
      </c>
      <c r="H25">
        <v>4</v>
      </c>
      <c r="I25">
        <v>39</v>
      </c>
      <c r="J25">
        <v>0</v>
      </c>
      <c r="K25">
        <v>47</v>
      </c>
      <c r="L25">
        <v>4</v>
      </c>
      <c r="O25">
        <v>53</v>
      </c>
      <c r="P25">
        <v>4</v>
      </c>
      <c r="Q25">
        <v>69</v>
      </c>
      <c r="R25">
        <v>2</v>
      </c>
      <c r="S25">
        <v>68</v>
      </c>
      <c r="T25">
        <v>2</v>
      </c>
    </row>
    <row r="26" spans="1:20">
      <c r="A26" t="s">
        <v>72</v>
      </c>
      <c r="B26" t="s">
        <v>465</v>
      </c>
      <c r="C26">
        <v>46</v>
      </c>
      <c r="D26">
        <v>4</v>
      </c>
      <c r="E26">
        <v>32</v>
      </c>
      <c r="F26">
        <v>0</v>
      </c>
      <c r="G26">
        <v>29</v>
      </c>
      <c r="H26">
        <v>0</v>
      </c>
      <c r="I26">
        <v>33</v>
      </c>
      <c r="J26">
        <v>0</v>
      </c>
      <c r="K26">
        <v>36</v>
      </c>
      <c r="L26">
        <v>0</v>
      </c>
      <c r="O26">
        <v>55</v>
      </c>
      <c r="P26">
        <v>4</v>
      </c>
      <c r="Q26">
        <v>69</v>
      </c>
      <c r="R26">
        <v>2</v>
      </c>
      <c r="S26">
        <v>65</v>
      </c>
      <c r="T26">
        <v>2</v>
      </c>
    </row>
    <row r="27" spans="1:20">
      <c r="A27" t="s">
        <v>78</v>
      </c>
      <c r="B27" t="s">
        <v>471</v>
      </c>
      <c r="C27">
        <v>63</v>
      </c>
      <c r="D27">
        <v>4</v>
      </c>
      <c r="E27">
        <v>49</v>
      </c>
      <c r="F27">
        <v>4</v>
      </c>
      <c r="G27">
        <v>56</v>
      </c>
      <c r="H27">
        <v>4</v>
      </c>
      <c r="I27">
        <v>43</v>
      </c>
      <c r="J27">
        <v>0</v>
      </c>
      <c r="K27">
        <v>47</v>
      </c>
      <c r="L27">
        <v>4</v>
      </c>
      <c r="O27">
        <v>65</v>
      </c>
      <c r="P27">
        <v>4</v>
      </c>
      <c r="Q27">
        <v>71</v>
      </c>
      <c r="R27">
        <v>2</v>
      </c>
      <c r="S27">
        <v>66</v>
      </c>
      <c r="T27">
        <v>2</v>
      </c>
    </row>
    <row r="28" spans="1:20">
      <c r="A28" t="s">
        <v>79</v>
      </c>
      <c r="B28" t="s">
        <v>472</v>
      </c>
      <c r="C28">
        <v>45</v>
      </c>
      <c r="D28">
        <v>4</v>
      </c>
      <c r="E28">
        <v>38</v>
      </c>
      <c r="F28">
        <v>0</v>
      </c>
      <c r="G28">
        <v>27</v>
      </c>
      <c r="H28">
        <v>0</v>
      </c>
      <c r="I28">
        <v>23</v>
      </c>
      <c r="J28">
        <v>0</v>
      </c>
      <c r="K28">
        <v>46</v>
      </c>
      <c r="L28">
        <v>4</v>
      </c>
      <c r="O28">
        <v>48</v>
      </c>
      <c r="P28">
        <v>4</v>
      </c>
      <c r="Q28">
        <v>72</v>
      </c>
      <c r="R28">
        <v>2</v>
      </c>
      <c r="S28">
        <v>63</v>
      </c>
      <c r="T28">
        <v>2</v>
      </c>
    </row>
    <row r="29" spans="1:20">
      <c r="A29" t="s">
        <v>80</v>
      </c>
      <c r="B29" t="s">
        <v>473</v>
      </c>
      <c r="C29">
        <v>59</v>
      </c>
      <c r="D29">
        <v>4</v>
      </c>
      <c r="E29">
        <v>59</v>
      </c>
      <c r="F29">
        <v>4</v>
      </c>
      <c r="G29">
        <v>64</v>
      </c>
      <c r="H29">
        <v>4</v>
      </c>
      <c r="I29">
        <v>55</v>
      </c>
      <c r="J29">
        <v>4</v>
      </c>
      <c r="K29">
        <v>52</v>
      </c>
      <c r="L29">
        <v>4</v>
      </c>
      <c r="O29">
        <v>62</v>
      </c>
      <c r="P29">
        <v>4</v>
      </c>
      <c r="Q29">
        <v>69</v>
      </c>
      <c r="R29">
        <v>2</v>
      </c>
      <c r="S29">
        <v>62</v>
      </c>
      <c r="T29">
        <v>2</v>
      </c>
    </row>
    <row r="30" spans="1:20">
      <c r="A30" t="s">
        <v>81</v>
      </c>
      <c r="B30" t="s">
        <v>474</v>
      </c>
      <c r="C30">
        <v>56</v>
      </c>
      <c r="D30">
        <v>4</v>
      </c>
      <c r="E30">
        <v>40</v>
      </c>
      <c r="F30">
        <v>0</v>
      </c>
      <c r="G30">
        <v>36</v>
      </c>
      <c r="H30">
        <v>0</v>
      </c>
      <c r="I30">
        <v>38</v>
      </c>
      <c r="J30">
        <v>0</v>
      </c>
      <c r="K30">
        <v>45</v>
      </c>
      <c r="L30">
        <v>4</v>
      </c>
      <c r="O30">
        <v>73</v>
      </c>
      <c r="P30">
        <v>4</v>
      </c>
      <c r="Q30">
        <v>71</v>
      </c>
      <c r="R30">
        <v>2</v>
      </c>
      <c r="S30">
        <v>61</v>
      </c>
      <c r="T30">
        <v>2</v>
      </c>
    </row>
    <row r="31" spans="1:20">
      <c r="A31" t="s">
        <v>82</v>
      </c>
      <c r="B31" t="s">
        <v>475</v>
      </c>
      <c r="C31">
        <v>49</v>
      </c>
      <c r="D31">
        <v>4</v>
      </c>
      <c r="E31">
        <v>39</v>
      </c>
      <c r="F31">
        <v>0</v>
      </c>
      <c r="G31">
        <v>33</v>
      </c>
      <c r="H31">
        <v>0</v>
      </c>
      <c r="I31">
        <v>33</v>
      </c>
      <c r="J31">
        <v>0</v>
      </c>
      <c r="K31">
        <v>46</v>
      </c>
      <c r="L31">
        <v>4</v>
      </c>
      <c r="O31">
        <v>60</v>
      </c>
      <c r="P31">
        <v>4</v>
      </c>
      <c r="Q31">
        <v>66</v>
      </c>
      <c r="R31">
        <v>2</v>
      </c>
      <c r="S31">
        <v>66</v>
      </c>
      <c r="T31">
        <v>2</v>
      </c>
    </row>
    <row r="32" spans="1:20">
      <c r="A32" t="s">
        <v>83</v>
      </c>
      <c r="B32" t="s">
        <v>476</v>
      </c>
      <c r="C32">
        <v>55</v>
      </c>
      <c r="D32">
        <v>4</v>
      </c>
      <c r="E32">
        <v>22</v>
      </c>
      <c r="F32">
        <v>0</v>
      </c>
      <c r="G32">
        <v>21</v>
      </c>
      <c r="H32">
        <v>0</v>
      </c>
      <c r="I32">
        <v>30</v>
      </c>
      <c r="J32">
        <v>0</v>
      </c>
      <c r="K32">
        <v>18</v>
      </c>
      <c r="L32">
        <v>0</v>
      </c>
      <c r="O32">
        <v>39</v>
      </c>
      <c r="P32">
        <v>0</v>
      </c>
      <c r="Q32">
        <v>22</v>
      </c>
      <c r="R32">
        <v>0</v>
      </c>
      <c r="S32">
        <v>22</v>
      </c>
      <c r="T32">
        <v>0</v>
      </c>
    </row>
    <row r="33" spans="1:20">
      <c r="A33" t="s">
        <v>84</v>
      </c>
      <c r="B33" t="s">
        <v>477</v>
      </c>
      <c r="C33">
        <v>53</v>
      </c>
      <c r="D33">
        <v>4</v>
      </c>
      <c r="E33">
        <v>28</v>
      </c>
      <c r="F33">
        <v>0</v>
      </c>
      <c r="G33">
        <v>29</v>
      </c>
      <c r="H33">
        <v>0</v>
      </c>
      <c r="I33">
        <v>47</v>
      </c>
      <c r="J33">
        <v>4</v>
      </c>
      <c r="K33">
        <v>45</v>
      </c>
      <c r="L33">
        <v>4</v>
      </c>
      <c r="O33">
        <v>64</v>
      </c>
      <c r="P33">
        <v>4</v>
      </c>
      <c r="Q33">
        <v>66</v>
      </c>
      <c r="R33">
        <v>2</v>
      </c>
      <c r="S33">
        <v>67</v>
      </c>
      <c r="T33">
        <v>2</v>
      </c>
    </row>
    <row r="34" spans="1:20">
      <c r="A34" t="s">
        <v>85</v>
      </c>
      <c r="B34" t="s">
        <v>478</v>
      </c>
      <c r="C34">
        <v>71</v>
      </c>
      <c r="D34">
        <v>4</v>
      </c>
      <c r="E34">
        <v>52</v>
      </c>
      <c r="F34">
        <v>4</v>
      </c>
      <c r="G34">
        <v>61</v>
      </c>
      <c r="H34">
        <v>4</v>
      </c>
      <c r="I34">
        <v>61</v>
      </c>
      <c r="J34">
        <v>4</v>
      </c>
      <c r="K34">
        <v>56</v>
      </c>
      <c r="L34">
        <v>4</v>
      </c>
      <c r="M34">
        <v>62</v>
      </c>
      <c r="N34">
        <v>4</v>
      </c>
      <c r="Q34">
        <v>71</v>
      </c>
      <c r="R34">
        <v>2</v>
      </c>
      <c r="S34">
        <v>72</v>
      </c>
      <c r="T34">
        <v>2</v>
      </c>
    </row>
    <row r="35" spans="1:20">
      <c r="A35" t="s">
        <v>86</v>
      </c>
      <c r="B35" t="s">
        <v>479</v>
      </c>
      <c r="C35">
        <v>29</v>
      </c>
      <c r="D35">
        <v>0</v>
      </c>
      <c r="E35">
        <v>15</v>
      </c>
      <c r="F35">
        <v>0</v>
      </c>
      <c r="G35">
        <v>19</v>
      </c>
      <c r="H35">
        <v>0</v>
      </c>
      <c r="I35">
        <v>28</v>
      </c>
      <c r="J35">
        <v>0</v>
      </c>
      <c r="K35">
        <v>15</v>
      </c>
      <c r="L35">
        <v>0</v>
      </c>
      <c r="M35">
        <v>18</v>
      </c>
      <c r="N35">
        <v>0</v>
      </c>
      <c r="Q35">
        <v>22</v>
      </c>
      <c r="R35">
        <v>0</v>
      </c>
      <c r="S35">
        <v>20</v>
      </c>
      <c r="T35">
        <v>0</v>
      </c>
    </row>
    <row r="36" spans="1:20">
      <c r="A36" t="s">
        <v>87</v>
      </c>
      <c r="B36" t="s">
        <v>480</v>
      </c>
      <c r="C36">
        <v>48</v>
      </c>
      <c r="D36">
        <v>4</v>
      </c>
      <c r="E36">
        <v>19</v>
      </c>
      <c r="F36">
        <v>0</v>
      </c>
      <c r="G36">
        <v>8</v>
      </c>
      <c r="H36">
        <v>0</v>
      </c>
      <c r="I36">
        <v>30</v>
      </c>
      <c r="J36">
        <v>0</v>
      </c>
      <c r="K36">
        <v>3</v>
      </c>
      <c r="L36">
        <v>0</v>
      </c>
      <c r="M36">
        <v>13</v>
      </c>
      <c r="N36">
        <v>0</v>
      </c>
      <c r="Q36">
        <v>22</v>
      </c>
      <c r="R36">
        <v>0</v>
      </c>
      <c r="S36">
        <v>20</v>
      </c>
      <c r="T36">
        <v>0</v>
      </c>
    </row>
    <row r="37" spans="1:20">
      <c r="A37" t="s">
        <v>88</v>
      </c>
      <c r="B37" t="s">
        <v>481</v>
      </c>
      <c r="C37">
        <v>57</v>
      </c>
      <c r="D37">
        <v>4</v>
      </c>
      <c r="E37">
        <v>43</v>
      </c>
      <c r="F37">
        <v>0</v>
      </c>
      <c r="G37">
        <v>50</v>
      </c>
      <c r="H37">
        <v>4</v>
      </c>
      <c r="I37">
        <v>52</v>
      </c>
      <c r="J37">
        <v>4</v>
      </c>
      <c r="K37">
        <v>47</v>
      </c>
      <c r="L37">
        <v>4</v>
      </c>
      <c r="M37">
        <v>46</v>
      </c>
      <c r="N37">
        <v>4</v>
      </c>
      <c r="Q37">
        <v>71</v>
      </c>
      <c r="R37">
        <v>2</v>
      </c>
      <c r="S37">
        <v>64</v>
      </c>
      <c r="T37">
        <v>2</v>
      </c>
    </row>
    <row r="38" spans="1:20">
      <c r="A38" t="s">
        <v>89</v>
      </c>
      <c r="B38" t="s">
        <v>482</v>
      </c>
      <c r="C38">
        <v>15</v>
      </c>
      <c r="D38">
        <v>0</v>
      </c>
      <c r="E38">
        <v>19</v>
      </c>
      <c r="F38">
        <v>0</v>
      </c>
      <c r="G38">
        <v>17</v>
      </c>
      <c r="H38">
        <v>0</v>
      </c>
      <c r="I38">
        <v>16</v>
      </c>
      <c r="J38">
        <v>0</v>
      </c>
      <c r="K38">
        <v>15</v>
      </c>
      <c r="L38">
        <v>0</v>
      </c>
      <c r="M38">
        <v>14</v>
      </c>
      <c r="N38">
        <v>0</v>
      </c>
      <c r="Q38">
        <v>15</v>
      </c>
      <c r="R38">
        <v>0</v>
      </c>
      <c r="S38">
        <v>21</v>
      </c>
      <c r="T38">
        <v>0</v>
      </c>
    </row>
    <row r="39" spans="1:20">
      <c r="A39" t="s">
        <v>90</v>
      </c>
      <c r="B39" t="s">
        <v>483</v>
      </c>
      <c r="C39">
        <v>12</v>
      </c>
      <c r="D39">
        <v>0</v>
      </c>
      <c r="E39">
        <v>10</v>
      </c>
      <c r="F39">
        <v>0</v>
      </c>
      <c r="G39">
        <v>8</v>
      </c>
      <c r="H39">
        <v>0</v>
      </c>
      <c r="I39">
        <v>21</v>
      </c>
      <c r="J39">
        <v>0</v>
      </c>
      <c r="K39">
        <v>0</v>
      </c>
      <c r="L39">
        <v>0</v>
      </c>
      <c r="M39">
        <v>14</v>
      </c>
      <c r="N39">
        <v>0</v>
      </c>
      <c r="Q39">
        <v>20</v>
      </c>
      <c r="R39">
        <v>0</v>
      </c>
      <c r="S39">
        <v>0</v>
      </c>
      <c r="T39">
        <v>0</v>
      </c>
    </row>
  </sheetData>
  <mergeCells count="9">
    <mergeCell ref="O6:P6"/>
    <mergeCell ref="Q6:R6"/>
    <mergeCell ref="S6:T6"/>
    <mergeCell ref="C6:D6"/>
    <mergeCell ref="E6:F6"/>
    <mergeCell ref="G6:H6"/>
    <mergeCell ref="I6:J6"/>
    <mergeCell ref="K6:L6"/>
    <mergeCell ref="M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7"/>
  <sheetViews>
    <sheetView tabSelected="1" workbookViewId="0">
      <selection activeCell="X23" sqref="X23"/>
    </sheetView>
  </sheetViews>
  <sheetFormatPr defaultRowHeight="15"/>
  <cols>
    <col min="1" max="1" width="4.5703125" customWidth="1"/>
    <col min="2" max="2" width="14.140625" customWidth="1"/>
    <col min="3" max="20" width="3.7109375" customWidth="1"/>
  </cols>
  <sheetData>
    <row r="1" spans="1:20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1"/>
      <c r="B6" s="43" t="s">
        <v>6</v>
      </c>
      <c r="C6" s="60" t="s">
        <v>531</v>
      </c>
      <c r="D6" s="60"/>
      <c r="E6" s="60" t="s">
        <v>539</v>
      </c>
      <c r="F6" s="60"/>
      <c r="G6" s="60" t="s">
        <v>532</v>
      </c>
      <c r="H6" s="60"/>
      <c r="I6" s="60" t="s">
        <v>533</v>
      </c>
      <c r="J6" s="60"/>
      <c r="K6" s="60" t="s">
        <v>534</v>
      </c>
      <c r="L6" s="60"/>
      <c r="M6" s="60" t="s">
        <v>535</v>
      </c>
      <c r="N6" s="60"/>
      <c r="O6" s="60" t="s">
        <v>536</v>
      </c>
      <c r="P6" s="60"/>
      <c r="Q6" s="60" t="s">
        <v>537</v>
      </c>
      <c r="R6" s="60"/>
      <c r="S6" s="60" t="s">
        <v>538</v>
      </c>
      <c r="T6" s="60"/>
    </row>
    <row r="7" spans="1:20">
      <c r="A7" s="1" t="s">
        <v>37</v>
      </c>
      <c r="B7" s="1" t="s">
        <v>484</v>
      </c>
      <c r="C7" s="1">
        <v>53</v>
      </c>
      <c r="D7" s="1">
        <v>4</v>
      </c>
      <c r="E7" s="1">
        <v>39</v>
      </c>
      <c r="F7" s="1">
        <v>0</v>
      </c>
      <c r="G7" s="1">
        <v>53</v>
      </c>
      <c r="H7" s="1">
        <v>4</v>
      </c>
      <c r="I7" s="1">
        <v>63</v>
      </c>
      <c r="J7" s="1">
        <v>4</v>
      </c>
      <c r="K7" s="1">
        <v>53</v>
      </c>
      <c r="L7" s="1">
        <v>4</v>
      </c>
      <c r="M7" s="1">
        <v>57</v>
      </c>
      <c r="N7" s="1">
        <v>4</v>
      </c>
      <c r="O7" s="1"/>
      <c r="P7" s="1"/>
      <c r="Q7" s="1">
        <v>69</v>
      </c>
      <c r="R7" s="1">
        <v>2</v>
      </c>
      <c r="S7" s="1">
        <v>67</v>
      </c>
      <c r="T7" s="1">
        <v>2</v>
      </c>
    </row>
    <row r="8" spans="1:20">
      <c r="A8" s="1" t="s">
        <v>38</v>
      </c>
      <c r="B8" s="1" t="s">
        <v>485</v>
      </c>
      <c r="C8" s="1">
        <v>51</v>
      </c>
      <c r="D8" s="1">
        <v>4</v>
      </c>
      <c r="E8" s="1">
        <v>43</v>
      </c>
      <c r="F8" s="1">
        <v>0</v>
      </c>
      <c r="G8" s="1">
        <v>47</v>
      </c>
      <c r="H8" s="1">
        <v>4</v>
      </c>
      <c r="I8" s="1">
        <v>56</v>
      </c>
      <c r="J8" s="1">
        <v>4</v>
      </c>
      <c r="K8" s="1">
        <v>53</v>
      </c>
      <c r="L8" s="1">
        <v>4</v>
      </c>
      <c r="M8" s="1">
        <v>46</v>
      </c>
      <c r="N8" s="1">
        <v>4</v>
      </c>
      <c r="O8" s="1"/>
      <c r="P8" s="1"/>
      <c r="Q8" s="1">
        <v>71</v>
      </c>
      <c r="R8" s="1">
        <v>2</v>
      </c>
      <c r="S8" s="1">
        <v>70</v>
      </c>
      <c r="T8" s="1">
        <v>2</v>
      </c>
    </row>
    <row r="9" spans="1:20">
      <c r="A9" s="1" t="s">
        <v>39</v>
      </c>
      <c r="B9" s="1" t="s">
        <v>486</v>
      </c>
      <c r="C9" s="1">
        <v>0</v>
      </c>
      <c r="D9" s="1">
        <v>0</v>
      </c>
      <c r="E9" s="1">
        <v>16</v>
      </c>
      <c r="F9" s="1">
        <v>0</v>
      </c>
      <c r="G9" s="1">
        <v>12</v>
      </c>
      <c r="H9" s="1">
        <v>0</v>
      </c>
      <c r="I9" s="1">
        <v>27</v>
      </c>
      <c r="J9" s="1">
        <v>0</v>
      </c>
      <c r="K9" s="1">
        <v>0</v>
      </c>
      <c r="L9" s="1">
        <v>0</v>
      </c>
      <c r="M9" s="1">
        <v>7</v>
      </c>
      <c r="N9" s="1">
        <v>0</v>
      </c>
      <c r="O9" s="1"/>
      <c r="P9" s="1"/>
      <c r="Q9" s="1">
        <v>20</v>
      </c>
      <c r="R9" s="1">
        <v>0</v>
      </c>
      <c r="S9" s="1">
        <v>23</v>
      </c>
      <c r="T9" s="1">
        <v>0</v>
      </c>
    </row>
    <row r="10" spans="1:20">
      <c r="A10" s="1" t="s">
        <v>44</v>
      </c>
      <c r="B10" s="1" t="s">
        <v>491</v>
      </c>
      <c r="C10" s="1">
        <v>45</v>
      </c>
      <c r="D10" s="1">
        <v>4</v>
      </c>
      <c r="E10" s="1">
        <v>56</v>
      </c>
      <c r="F10" s="1">
        <v>4</v>
      </c>
      <c r="G10" s="1">
        <v>30</v>
      </c>
      <c r="H10" s="1">
        <v>0</v>
      </c>
      <c r="I10" s="1">
        <v>45</v>
      </c>
      <c r="J10" s="1">
        <v>4</v>
      </c>
      <c r="K10" s="1">
        <v>47</v>
      </c>
      <c r="L10" s="1">
        <v>4</v>
      </c>
      <c r="M10" s="1">
        <v>17</v>
      </c>
      <c r="N10" s="1">
        <v>0</v>
      </c>
      <c r="O10" s="1"/>
      <c r="P10" s="1"/>
      <c r="Q10" s="1">
        <v>71</v>
      </c>
      <c r="R10" s="1">
        <v>2</v>
      </c>
      <c r="S10" s="1">
        <v>65</v>
      </c>
      <c r="T10" s="1">
        <v>2</v>
      </c>
    </row>
    <row r="11" spans="1:20">
      <c r="A11" s="1" t="s">
        <v>45</v>
      </c>
      <c r="B11" s="1" t="s">
        <v>492</v>
      </c>
      <c r="C11" s="1">
        <v>0</v>
      </c>
      <c r="D11" s="1">
        <v>0</v>
      </c>
      <c r="E11" s="1">
        <v>3</v>
      </c>
      <c r="F11" s="1">
        <v>0</v>
      </c>
      <c r="G11" s="1">
        <v>0</v>
      </c>
      <c r="H11" s="1">
        <v>0</v>
      </c>
      <c r="I11" s="1">
        <v>5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/>
      <c r="P11" s="1"/>
      <c r="Q11" s="1">
        <v>0</v>
      </c>
      <c r="R11" s="1">
        <v>0</v>
      </c>
      <c r="S11" s="1">
        <v>23</v>
      </c>
      <c r="T11" s="1">
        <v>0</v>
      </c>
    </row>
    <row r="12" spans="1:20">
      <c r="A12" s="1" t="s">
        <v>46</v>
      </c>
      <c r="B12" s="1" t="s">
        <v>493</v>
      </c>
      <c r="C12" s="1">
        <v>25</v>
      </c>
      <c r="D12" s="1">
        <v>0</v>
      </c>
      <c r="E12" s="1">
        <v>61</v>
      </c>
      <c r="F12" s="1">
        <v>4</v>
      </c>
      <c r="G12" s="1">
        <v>40</v>
      </c>
      <c r="H12" s="1">
        <v>0</v>
      </c>
      <c r="I12" s="1">
        <v>53</v>
      </c>
      <c r="J12" s="1">
        <v>4</v>
      </c>
      <c r="K12" s="1">
        <v>47</v>
      </c>
      <c r="L12" s="1">
        <v>4</v>
      </c>
      <c r="M12" s="1">
        <v>44</v>
      </c>
      <c r="N12" s="1">
        <v>4</v>
      </c>
      <c r="O12" s="1"/>
      <c r="P12" s="1"/>
      <c r="Q12" s="1">
        <v>72</v>
      </c>
      <c r="R12" s="1">
        <v>2</v>
      </c>
      <c r="S12" s="1">
        <v>67</v>
      </c>
      <c r="T12" s="1">
        <v>2</v>
      </c>
    </row>
    <row r="13" spans="1:20">
      <c r="A13" s="1" t="s">
        <v>50</v>
      </c>
      <c r="B13" s="1" t="s">
        <v>497</v>
      </c>
      <c r="C13" s="1">
        <v>49</v>
      </c>
      <c r="D13" s="1">
        <v>4</v>
      </c>
      <c r="E13" s="1">
        <v>30</v>
      </c>
      <c r="F13" s="1">
        <v>0</v>
      </c>
      <c r="G13" s="1">
        <v>24</v>
      </c>
      <c r="H13" s="1">
        <v>0</v>
      </c>
      <c r="I13" s="1">
        <v>35</v>
      </c>
      <c r="J13" s="1">
        <v>0</v>
      </c>
      <c r="K13" s="1">
        <v>46</v>
      </c>
      <c r="L13" s="1">
        <v>4</v>
      </c>
      <c r="M13" s="1">
        <v>21</v>
      </c>
      <c r="N13" s="1">
        <v>0</v>
      </c>
      <c r="O13" s="1"/>
      <c r="P13" s="1"/>
      <c r="Q13" s="1">
        <v>22</v>
      </c>
      <c r="R13" s="1">
        <v>0</v>
      </c>
      <c r="S13" s="1">
        <v>23</v>
      </c>
      <c r="T13" s="1">
        <v>0</v>
      </c>
    </row>
    <row r="14" spans="1:20">
      <c r="A14" s="1" t="s">
        <v>51</v>
      </c>
      <c r="B14" s="1" t="s">
        <v>498</v>
      </c>
      <c r="C14" s="1">
        <v>41</v>
      </c>
      <c r="D14" s="1">
        <v>4</v>
      </c>
      <c r="E14" s="1">
        <v>31</v>
      </c>
      <c r="F14" s="1">
        <v>0</v>
      </c>
      <c r="G14" s="1">
        <v>19</v>
      </c>
      <c r="H14" s="1">
        <v>0</v>
      </c>
      <c r="I14" s="1">
        <v>38</v>
      </c>
      <c r="J14" s="1">
        <v>0</v>
      </c>
      <c r="K14" s="1">
        <v>47</v>
      </c>
      <c r="L14" s="1">
        <v>4</v>
      </c>
      <c r="M14" s="1">
        <v>18</v>
      </c>
      <c r="N14" s="1">
        <v>0</v>
      </c>
      <c r="O14" s="1"/>
      <c r="P14" s="1"/>
      <c r="Q14" s="1">
        <v>23</v>
      </c>
      <c r="R14" s="1">
        <v>0</v>
      </c>
      <c r="S14" s="1">
        <v>20</v>
      </c>
      <c r="T14" s="1">
        <v>0</v>
      </c>
    </row>
    <row r="15" spans="1:20">
      <c r="A15" s="1" t="s">
        <v>52</v>
      </c>
      <c r="B15" s="1" t="s">
        <v>499</v>
      </c>
      <c r="C15" s="1">
        <v>44</v>
      </c>
      <c r="D15" s="1">
        <v>4</v>
      </c>
      <c r="E15" s="1">
        <v>47</v>
      </c>
      <c r="F15" s="1">
        <v>4</v>
      </c>
      <c r="G15" s="1">
        <v>48</v>
      </c>
      <c r="H15" s="1">
        <v>4</v>
      </c>
      <c r="I15" s="1">
        <v>50</v>
      </c>
      <c r="J15" s="1">
        <v>4</v>
      </c>
      <c r="K15" s="1">
        <v>47</v>
      </c>
      <c r="L15" s="1">
        <v>4</v>
      </c>
      <c r="M15" s="1">
        <v>28</v>
      </c>
      <c r="N15" s="1">
        <v>0</v>
      </c>
      <c r="O15" s="1"/>
      <c r="P15" s="1"/>
      <c r="Q15" s="1">
        <v>70</v>
      </c>
      <c r="R15" s="1">
        <v>2</v>
      </c>
      <c r="S15" s="1">
        <v>68</v>
      </c>
      <c r="T15" s="1">
        <v>2</v>
      </c>
    </row>
    <row r="16" spans="1:20">
      <c r="A16" s="1" t="s">
        <v>53</v>
      </c>
      <c r="B16" s="1" t="s">
        <v>500</v>
      </c>
      <c r="C16" s="1">
        <v>14</v>
      </c>
      <c r="D16" s="1">
        <v>0</v>
      </c>
      <c r="E16" s="1">
        <v>34</v>
      </c>
      <c r="F16" s="1">
        <v>0</v>
      </c>
      <c r="G16" s="1">
        <v>15</v>
      </c>
      <c r="H16" s="1">
        <v>0</v>
      </c>
      <c r="I16" s="1">
        <v>22</v>
      </c>
      <c r="J16" s="1">
        <v>0</v>
      </c>
      <c r="K16" s="1">
        <v>14</v>
      </c>
      <c r="L16" s="1">
        <v>0</v>
      </c>
      <c r="M16" s="1">
        <v>19</v>
      </c>
      <c r="N16" s="1">
        <v>0</v>
      </c>
      <c r="O16" s="1"/>
      <c r="P16" s="1"/>
      <c r="Q16" s="1">
        <v>22</v>
      </c>
      <c r="R16" s="1">
        <v>0</v>
      </c>
      <c r="S16" s="1">
        <v>21</v>
      </c>
      <c r="T16" s="1">
        <v>0</v>
      </c>
    </row>
    <row r="17" spans="1:20">
      <c r="A17" s="1" t="s">
        <v>55</v>
      </c>
      <c r="B17" s="1" t="s">
        <v>502</v>
      </c>
      <c r="C17" s="1">
        <v>51</v>
      </c>
      <c r="D17" s="1">
        <v>4</v>
      </c>
      <c r="E17" s="1">
        <v>46</v>
      </c>
      <c r="F17" s="1">
        <v>4</v>
      </c>
      <c r="G17" s="1">
        <v>42</v>
      </c>
      <c r="H17" s="1">
        <v>0</v>
      </c>
      <c r="I17" s="1">
        <v>38</v>
      </c>
      <c r="J17" s="1">
        <v>0</v>
      </c>
      <c r="K17" s="1">
        <v>48</v>
      </c>
      <c r="L17" s="1">
        <v>4</v>
      </c>
      <c r="M17" s="1">
        <v>46</v>
      </c>
      <c r="N17" s="1">
        <v>4</v>
      </c>
      <c r="O17" s="1"/>
      <c r="P17" s="1"/>
      <c r="Q17" s="1">
        <v>73</v>
      </c>
      <c r="R17" s="1">
        <v>2</v>
      </c>
      <c r="S17" s="1">
        <v>67</v>
      </c>
      <c r="T17" s="1">
        <v>2</v>
      </c>
    </row>
    <row r="18" spans="1:20">
      <c r="A18" s="1" t="s">
        <v>56</v>
      </c>
      <c r="B18" s="1" t="s">
        <v>503</v>
      </c>
      <c r="C18" s="1">
        <v>43</v>
      </c>
      <c r="D18" s="1">
        <v>4</v>
      </c>
      <c r="E18" s="1">
        <v>59</v>
      </c>
      <c r="F18" s="1">
        <v>4</v>
      </c>
      <c r="G18" s="1">
        <v>24</v>
      </c>
      <c r="H18" s="1">
        <v>0</v>
      </c>
      <c r="I18" s="1">
        <v>32</v>
      </c>
      <c r="J18" s="1">
        <v>0</v>
      </c>
      <c r="K18" s="1">
        <v>48</v>
      </c>
      <c r="L18" s="1">
        <v>4</v>
      </c>
      <c r="M18" s="1">
        <v>50</v>
      </c>
      <c r="N18" s="1">
        <v>4</v>
      </c>
      <c r="O18" s="1"/>
      <c r="P18" s="1"/>
      <c r="Q18" s="1">
        <v>0</v>
      </c>
      <c r="R18" s="1">
        <v>0</v>
      </c>
      <c r="S18" s="1">
        <v>23</v>
      </c>
      <c r="T18" s="1">
        <v>0</v>
      </c>
    </row>
    <row r="19" spans="1:20">
      <c r="A19" s="1" t="s">
        <v>57</v>
      </c>
      <c r="B19" s="1" t="s">
        <v>504</v>
      </c>
      <c r="C19" s="1">
        <v>40</v>
      </c>
      <c r="D19" s="1">
        <v>4</v>
      </c>
      <c r="E19" s="1">
        <v>54</v>
      </c>
      <c r="F19" s="1">
        <v>4</v>
      </c>
      <c r="G19" s="1">
        <v>21</v>
      </c>
      <c r="H19" s="1">
        <v>0</v>
      </c>
      <c r="I19" s="1">
        <v>38</v>
      </c>
      <c r="J19" s="1">
        <v>0</v>
      </c>
      <c r="K19" s="1">
        <v>46</v>
      </c>
      <c r="L19" s="1">
        <v>4</v>
      </c>
      <c r="M19" s="1">
        <v>49</v>
      </c>
      <c r="N19" s="1">
        <v>4</v>
      </c>
      <c r="O19" s="1"/>
      <c r="P19" s="1"/>
      <c r="Q19" s="1">
        <v>0</v>
      </c>
      <c r="R19" s="1">
        <v>0</v>
      </c>
      <c r="S19" s="1">
        <v>20</v>
      </c>
      <c r="T19" s="1">
        <v>0</v>
      </c>
    </row>
    <row r="20" spans="1:20">
      <c r="A20" s="1" t="s">
        <v>59</v>
      </c>
      <c r="B20" s="1" t="s">
        <v>506</v>
      </c>
      <c r="C20" s="1">
        <v>28</v>
      </c>
      <c r="D20" s="1">
        <v>0</v>
      </c>
      <c r="E20" s="1">
        <v>24</v>
      </c>
      <c r="F20" s="1">
        <v>0</v>
      </c>
      <c r="G20" s="1">
        <v>16</v>
      </c>
      <c r="H20" s="1">
        <v>0</v>
      </c>
      <c r="I20" s="1">
        <v>21</v>
      </c>
      <c r="J20" s="1">
        <v>0</v>
      </c>
      <c r="K20" s="1">
        <v>19</v>
      </c>
      <c r="L20" s="1">
        <v>0</v>
      </c>
      <c r="M20" s="1">
        <v>42</v>
      </c>
      <c r="N20" s="1">
        <v>4</v>
      </c>
      <c r="O20" s="1"/>
      <c r="P20" s="1"/>
      <c r="Q20" s="1">
        <v>18</v>
      </c>
      <c r="R20" s="1">
        <v>0</v>
      </c>
      <c r="S20" s="1">
        <v>18</v>
      </c>
      <c r="T20" s="1">
        <v>0</v>
      </c>
    </row>
    <row r="21" spans="1:20">
      <c r="A21" s="1" t="s">
        <v>60</v>
      </c>
      <c r="B21" s="1" t="s">
        <v>507</v>
      </c>
      <c r="C21" s="1">
        <v>41</v>
      </c>
      <c r="D21" s="1">
        <v>4</v>
      </c>
      <c r="E21" s="1">
        <v>45</v>
      </c>
      <c r="F21" s="1">
        <v>4</v>
      </c>
      <c r="G21" s="1">
        <v>34</v>
      </c>
      <c r="H21" s="1">
        <v>0</v>
      </c>
      <c r="I21" s="1">
        <v>33</v>
      </c>
      <c r="J21" s="1">
        <v>0</v>
      </c>
      <c r="K21" s="1">
        <v>42</v>
      </c>
      <c r="L21" s="1">
        <v>4</v>
      </c>
      <c r="M21" s="1">
        <v>45</v>
      </c>
      <c r="N21" s="1">
        <v>4</v>
      </c>
      <c r="O21" s="1"/>
      <c r="P21" s="1"/>
      <c r="Q21" s="1">
        <v>22</v>
      </c>
      <c r="R21" s="1">
        <v>0</v>
      </c>
      <c r="S21" s="1">
        <v>20</v>
      </c>
      <c r="T21" s="1">
        <v>0</v>
      </c>
    </row>
    <row r="22" spans="1:20">
      <c r="A22" s="1" t="s">
        <v>63</v>
      </c>
      <c r="B22" s="1" t="s">
        <v>510</v>
      </c>
      <c r="C22" s="1">
        <v>50</v>
      </c>
      <c r="D22" s="1">
        <v>4</v>
      </c>
      <c r="E22" s="1">
        <v>49</v>
      </c>
      <c r="F22" s="1">
        <v>4</v>
      </c>
      <c r="G22" s="1">
        <v>40</v>
      </c>
      <c r="H22" s="1">
        <v>0</v>
      </c>
      <c r="I22" s="1">
        <v>47</v>
      </c>
      <c r="J22" s="1">
        <v>4</v>
      </c>
      <c r="K22" s="1">
        <v>54</v>
      </c>
      <c r="L22" s="1">
        <v>4</v>
      </c>
      <c r="M22" s="1">
        <v>56</v>
      </c>
      <c r="N22" s="1">
        <v>4</v>
      </c>
      <c r="O22" s="1"/>
      <c r="P22" s="1"/>
      <c r="Q22" s="1">
        <v>72</v>
      </c>
      <c r="R22" s="1">
        <v>2</v>
      </c>
      <c r="S22" s="1">
        <v>63</v>
      </c>
      <c r="T22" s="1">
        <v>2</v>
      </c>
    </row>
    <row r="23" spans="1:20">
      <c r="A23" s="1" t="s">
        <v>65</v>
      </c>
      <c r="B23" s="1" t="s">
        <v>512</v>
      </c>
      <c r="C23" s="1">
        <v>30</v>
      </c>
      <c r="D23" s="1">
        <v>0</v>
      </c>
      <c r="E23" s="1">
        <v>26</v>
      </c>
      <c r="F23" s="1">
        <v>0</v>
      </c>
      <c r="G23" s="1">
        <v>20</v>
      </c>
      <c r="H23" s="1">
        <v>0</v>
      </c>
      <c r="I23" s="1">
        <v>20</v>
      </c>
      <c r="J23" s="1">
        <v>0</v>
      </c>
      <c r="K23" s="1">
        <v>28</v>
      </c>
      <c r="L23" s="1">
        <v>0</v>
      </c>
      <c r="M23" s="1">
        <v>11</v>
      </c>
      <c r="N23" s="1">
        <v>0</v>
      </c>
      <c r="O23" s="1"/>
      <c r="P23" s="1"/>
      <c r="Q23" s="1">
        <v>22</v>
      </c>
      <c r="R23" s="1">
        <v>0</v>
      </c>
      <c r="S23" s="1">
        <v>22</v>
      </c>
      <c r="T23" s="1">
        <v>0</v>
      </c>
    </row>
    <row r="24" spans="1:20">
      <c r="A24" s="1" t="s">
        <v>67</v>
      </c>
      <c r="B24" s="1" t="s">
        <v>514</v>
      </c>
      <c r="C24" s="1">
        <v>47</v>
      </c>
      <c r="D24" s="1">
        <v>4</v>
      </c>
      <c r="E24" s="1">
        <v>36</v>
      </c>
      <c r="F24" s="1">
        <v>0</v>
      </c>
      <c r="G24" s="1">
        <v>36</v>
      </c>
      <c r="H24" s="1">
        <v>0</v>
      </c>
      <c r="I24" s="1">
        <v>36</v>
      </c>
      <c r="J24" s="1">
        <v>0</v>
      </c>
      <c r="K24" s="1">
        <v>34</v>
      </c>
      <c r="L24" s="1">
        <v>0</v>
      </c>
      <c r="M24" s="1">
        <v>33</v>
      </c>
      <c r="N24" s="1">
        <v>0</v>
      </c>
      <c r="O24" s="1"/>
      <c r="P24" s="1"/>
      <c r="Q24" s="1">
        <v>73</v>
      </c>
      <c r="R24" s="1">
        <v>2</v>
      </c>
      <c r="S24" s="1">
        <v>65</v>
      </c>
      <c r="T24" s="1">
        <v>2</v>
      </c>
    </row>
    <row r="25" spans="1:20">
      <c r="A25" s="1" t="s">
        <v>68</v>
      </c>
      <c r="B25" s="1" t="s">
        <v>515</v>
      </c>
      <c r="C25" s="1">
        <v>45</v>
      </c>
      <c r="D25" s="1">
        <v>4</v>
      </c>
      <c r="E25" s="1">
        <v>36</v>
      </c>
      <c r="F25" s="1">
        <v>0</v>
      </c>
      <c r="G25" s="1">
        <v>28</v>
      </c>
      <c r="H25" s="1">
        <v>0</v>
      </c>
      <c r="I25" s="1">
        <v>36</v>
      </c>
      <c r="J25" s="1">
        <v>0</v>
      </c>
      <c r="K25" s="1">
        <v>23</v>
      </c>
      <c r="L25" s="1">
        <v>0</v>
      </c>
      <c r="M25" s="1">
        <v>27</v>
      </c>
      <c r="N25" s="1">
        <v>0</v>
      </c>
      <c r="O25" s="1"/>
      <c r="P25" s="1"/>
      <c r="Q25" s="1">
        <v>21</v>
      </c>
      <c r="R25" s="1">
        <v>0</v>
      </c>
      <c r="S25" s="1">
        <v>20</v>
      </c>
      <c r="T25" s="1">
        <v>0</v>
      </c>
    </row>
    <row r="26" spans="1:20">
      <c r="A26" s="1" t="s">
        <v>69</v>
      </c>
      <c r="B26" s="1" t="s">
        <v>516</v>
      </c>
      <c r="C26" s="1">
        <v>43</v>
      </c>
      <c r="D26" s="1">
        <v>4</v>
      </c>
      <c r="E26" s="1">
        <v>28</v>
      </c>
      <c r="F26" s="1">
        <v>0</v>
      </c>
      <c r="G26" s="1">
        <v>24</v>
      </c>
      <c r="H26" s="1">
        <v>0</v>
      </c>
      <c r="I26" s="1">
        <v>31</v>
      </c>
      <c r="J26" s="1">
        <v>0</v>
      </c>
      <c r="K26" s="1">
        <v>43</v>
      </c>
      <c r="L26" s="1">
        <v>4</v>
      </c>
      <c r="M26" s="1">
        <v>31</v>
      </c>
      <c r="N26" s="1">
        <v>0</v>
      </c>
      <c r="O26" s="1"/>
      <c r="P26" s="1"/>
      <c r="Q26" s="1">
        <v>20</v>
      </c>
      <c r="R26" s="1">
        <v>0</v>
      </c>
      <c r="S26" s="1">
        <v>20</v>
      </c>
      <c r="T26" s="1">
        <v>0</v>
      </c>
    </row>
    <row r="27" spans="1:20">
      <c r="A27" s="1" t="s">
        <v>70</v>
      </c>
      <c r="B27" s="1" t="s">
        <v>517</v>
      </c>
      <c r="C27" s="1">
        <v>59</v>
      </c>
      <c r="D27" s="1">
        <v>4</v>
      </c>
      <c r="E27" s="1">
        <v>50</v>
      </c>
      <c r="F27" s="1">
        <v>4</v>
      </c>
      <c r="G27" s="1">
        <v>43</v>
      </c>
      <c r="H27" s="1">
        <v>0</v>
      </c>
      <c r="I27" s="1">
        <v>55</v>
      </c>
      <c r="J27" s="1">
        <v>4</v>
      </c>
      <c r="K27" s="1">
        <v>55</v>
      </c>
      <c r="L27" s="1">
        <v>4</v>
      </c>
      <c r="M27" s="1">
        <v>53</v>
      </c>
      <c r="N27" s="1">
        <v>4</v>
      </c>
      <c r="O27" s="1"/>
      <c r="P27" s="1"/>
      <c r="Q27" s="1">
        <v>72</v>
      </c>
      <c r="R27" s="1">
        <v>2</v>
      </c>
      <c r="S27" s="1">
        <v>72</v>
      </c>
      <c r="T27" s="1">
        <v>2</v>
      </c>
    </row>
    <row r="28" spans="1:20">
      <c r="A28" s="1" t="s">
        <v>71</v>
      </c>
      <c r="B28" s="1" t="s">
        <v>518</v>
      </c>
      <c r="C28" s="1">
        <v>61</v>
      </c>
      <c r="D28" s="1">
        <v>4</v>
      </c>
      <c r="E28" s="1">
        <v>49</v>
      </c>
      <c r="F28" s="1">
        <v>4</v>
      </c>
      <c r="G28" s="1">
        <v>39</v>
      </c>
      <c r="H28" s="1">
        <v>0</v>
      </c>
      <c r="I28" s="1">
        <v>40</v>
      </c>
      <c r="J28" s="1">
        <v>0</v>
      </c>
      <c r="K28" s="1">
        <v>52</v>
      </c>
      <c r="L28" s="1">
        <v>4</v>
      </c>
      <c r="M28" s="1">
        <v>54</v>
      </c>
      <c r="N28" s="1">
        <v>4</v>
      </c>
      <c r="O28" s="1"/>
      <c r="P28" s="1"/>
      <c r="Q28" s="1">
        <v>73</v>
      </c>
      <c r="R28" s="1">
        <v>2</v>
      </c>
      <c r="S28" s="1">
        <v>69</v>
      </c>
      <c r="T28" s="1">
        <v>2</v>
      </c>
    </row>
    <row r="29" spans="1:20">
      <c r="A29" s="1" t="s">
        <v>72</v>
      </c>
      <c r="B29" s="1" t="s">
        <v>519</v>
      </c>
      <c r="C29" s="1">
        <v>8</v>
      </c>
      <c r="D29" s="1">
        <v>0</v>
      </c>
      <c r="E29" s="1">
        <v>22</v>
      </c>
      <c r="F29" s="1">
        <v>0</v>
      </c>
      <c r="G29" s="1">
        <v>20</v>
      </c>
      <c r="H29" s="1">
        <v>0</v>
      </c>
      <c r="I29" s="1">
        <v>19</v>
      </c>
      <c r="J29" s="1">
        <v>0</v>
      </c>
      <c r="K29" s="1">
        <v>25</v>
      </c>
      <c r="L29" s="1">
        <v>0</v>
      </c>
      <c r="M29" s="1">
        <v>15</v>
      </c>
      <c r="N29" s="1">
        <v>0</v>
      </c>
      <c r="O29" s="1"/>
      <c r="P29" s="1"/>
      <c r="Q29" s="1">
        <v>23</v>
      </c>
      <c r="R29" s="1">
        <v>0</v>
      </c>
      <c r="S29" s="1">
        <v>20</v>
      </c>
      <c r="T29" s="1">
        <v>0</v>
      </c>
    </row>
    <row r="30" spans="1:20">
      <c r="A30" s="1" t="s">
        <v>73</v>
      </c>
      <c r="B30" s="1" t="s">
        <v>520</v>
      </c>
      <c r="C30" s="1">
        <v>56</v>
      </c>
      <c r="D30" s="1">
        <v>4</v>
      </c>
      <c r="E30" s="1">
        <v>47</v>
      </c>
      <c r="F30" s="1">
        <v>4</v>
      </c>
      <c r="G30" s="1">
        <v>41</v>
      </c>
      <c r="H30" s="1">
        <v>0</v>
      </c>
      <c r="I30" s="1">
        <v>56</v>
      </c>
      <c r="J30" s="1">
        <v>4</v>
      </c>
      <c r="K30" s="1">
        <v>61</v>
      </c>
      <c r="L30" s="1">
        <v>4</v>
      </c>
      <c r="M30" s="1">
        <v>57</v>
      </c>
      <c r="N30" s="1">
        <v>4</v>
      </c>
      <c r="O30" s="1"/>
      <c r="P30" s="1"/>
      <c r="Q30" s="1">
        <v>70</v>
      </c>
      <c r="R30" s="1">
        <v>2</v>
      </c>
      <c r="S30" s="1">
        <v>63</v>
      </c>
      <c r="T30" s="1">
        <v>2</v>
      </c>
    </row>
    <row r="31" spans="1:20">
      <c r="A31" s="1" t="s">
        <v>74</v>
      </c>
      <c r="B31" s="1" t="s">
        <v>521</v>
      </c>
      <c r="C31" s="1">
        <v>28</v>
      </c>
      <c r="D31" s="1">
        <v>0</v>
      </c>
      <c r="E31" s="1">
        <v>24</v>
      </c>
      <c r="F31" s="1">
        <v>0</v>
      </c>
      <c r="G31" s="1">
        <v>26</v>
      </c>
      <c r="H31" s="1">
        <v>0</v>
      </c>
      <c r="I31" s="1">
        <v>29</v>
      </c>
      <c r="J31" s="1">
        <v>0</v>
      </c>
      <c r="K31" s="1">
        <v>24</v>
      </c>
      <c r="L31" s="1">
        <v>0</v>
      </c>
      <c r="M31" s="1">
        <v>26</v>
      </c>
      <c r="N31" s="1">
        <v>0</v>
      </c>
      <c r="O31" s="1"/>
      <c r="P31" s="1"/>
      <c r="Q31" s="1">
        <v>22</v>
      </c>
      <c r="R31" s="1">
        <v>0</v>
      </c>
      <c r="S31" s="1">
        <v>21</v>
      </c>
      <c r="T31" s="1">
        <v>0</v>
      </c>
    </row>
    <row r="32" spans="1:20">
      <c r="A32" s="1" t="s">
        <v>75</v>
      </c>
      <c r="B32" s="1" t="s">
        <v>522</v>
      </c>
      <c r="C32" s="1">
        <v>42</v>
      </c>
      <c r="D32" s="1">
        <v>4</v>
      </c>
      <c r="E32" s="1">
        <v>43</v>
      </c>
      <c r="F32" s="1">
        <v>4</v>
      </c>
      <c r="G32" s="1">
        <v>46</v>
      </c>
      <c r="H32" s="1">
        <v>4</v>
      </c>
      <c r="I32" s="1">
        <v>36</v>
      </c>
      <c r="J32" s="1">
        <v>0</v>
      </c>
      <c r="K32" s="1">
        <v>42</v>
      </c>
      <c r="L32" s="1">
        <v>0</v>
      </c>
      <c r="M32" s="1">
        <v>35</v>
      </c>
      <c r="N32" s="1">
        <v>0</v>
      </c>
      <c r="O32" s="1"/>
      <c r="P32" s="1"/>
      <c r="Q32" s="1">
        <v>70</v>
      </c>
      <c r="R32" s="1">
        <v>2</v>
      </c>
      <c r="S32" s="1">
        <v>64</v>
      </c>
      <c r="T32" s="1">
        <v>2</v>
      </c>
    </row>
    <row r="33" spans="1:20">
      <c r="A33" s="1" t="s">
        <v>77</v>
      </c>
      <c r="B33" s="1" t="s">
        <v>524</v>
      </c>
      <c r="C33" s="1">
        <v>40</v>
      </c>
      <c r="D33" s="1">
        <v>4</v>
      </c>
      <c r="E33" s="1">
        <v>13</v>
      </c>
      <c r="F33" s="1">
        <v>0</v>
      </c>
      <c r="G33" s="1">
        <v>38</v>
      </c>
      <c r="H33" s="1">
        <v>0</v>
      </c>
      <c r="I33" s="1">
        <v>31</v>
      </c>
      <c r="J33" s="1">
        <v>0</v>
      </c>
      <c r="K33" s="1">
        <v>44</v>
      </c>
      <c r="L33" s="1">
        <v>4</v>
      </c>
      <c r="M33" s="1">
        <v>57</v>
      </c>
      <c r="N33" s="1">
        <v>4</v>
      </c>
      <c r="O33" s="1"/>
      <c r="P33" s="1"/>
      <c r="Q33" s="1">
        <v>71</v>
      </c>
      <c r="R33" s="1">
        <v>2</v>
      </c>
      <c r="S33" s="1">
        <v>61</v>
      </c>
      <c r="T33" s="1">
        <v>2</v>
      </c>
    </row>
    <row r="34" spans="1:20">
      <c r="A34" s="1" t="s">
        <v>78</v>
      </c>
      <c r="B34" s="1" t="s">
        <v>525</v>
      </c>
      <c r="C34" s="1">
        <v>51</v>
      </c>
      <c r="D34" s="1">
        <v>4</v>
      </c>
      <c r="E34" s="1">
        <v>52</v>
      </c>
      <c r="F34" s="1">
        <v>4</v>
      </c>
      <c r="G34" s="1">
        <v>42</v>
      </c>
      <c r="H34" s="1">
        <v>0</v>
      </c>
      <c r="I34" s="1">
        <v>54</v>
      </c>
      <c r="J34" s="1">
        <v>4</v>
      </c>
      <c r="K34" s="1">
        <v>59</v>
      </c>
      <c r="L34" s="1">
        <v>4</v>
      </c>
      <c r="M34" s="1">
        <v>75</v>
      </c>
      <c r="N34" s="1">
        <v>4</v>
      </c>
      <c r="O34" s="1"/>
      <c r="P34" s="1"/>
      <c r="Q34" s="1">
        <v>73</v>
      </c>
      <c r="R34" s="1">
        <v>2</v>
      </c>
      <c r="S34" s="1">
        <v>65</v>
      </c>
      <c r="T34" s="1">
        <v>2</v>
      </c>
    </row>
    <row r="35" spans="1:20">
      <c r="A35" s="1" t="s">
        <v>80</v>
      </c>
      <c r="B35" s="1" t="s">
        <v>527</v>
      </c>
      <c r="C35" s="1">
        <v>51</v>
      </c>
      <c r="D35" s="1">
        <v>4</v>
      </c>
      <c r="E35" s="1">
        <v>49</v>
      </c>
      <c r="F35" s="1">
        <v>4</v>
      </c>
      <c r="G35" s="1">
        <v>52</v>
      </c>
      <c r="H35" s="1">
        <v>4</v>
      </c>
      <c r="I35" s="1">
        <v>36</v>
      </c>
      <c r="J35" s="1">
        <v>0</v>
      </c>
      <c r="K35" s="1">
        <v>55</v>
      </c>
      <c r="L35" s="1">
        <v>4</v>
      </c>
      <c r="M35" s="1">
        <v>62</v>
      </c>
      <c r="N35" s="1">
        <v>4</v>
      </c>
      <c r="O35" s="1"/>
      <c r="P35" s="1"/>
      <c r="Q35" s="1">
        <v>70</v>
      </c>
      <c r="R35" s="1">
        <v>2</v>
      </c>
      <c r="S35" s="1">
        <v>63</v>
      </c>
      <c r="T35" s="1">
        <v>2</v>
      </c>
    </row>
    <row r="36" spans="1:20">
      <c r="A36" s="1" t="s">
        <v>81</v>
      </c>
      <c r="B36" s="1" t="s">
        <v>528</v>
      </c>
      <c r="C36" s="1">
        <v>56</v>
      </c>
      <c r="D36" s="1">
        <v>4</v>
      </c>
      <c r="E36" s="1">
        <v>51</v>
      </c>
      <c r="F36" s="1">
        <v>4</v>
      </c>
      <c r="G36" s="1">
        <v>57</v>
      </c>
      <c r="H36" s="1">
        <v>4</v>
      </c>
      <c r="I36" s="1">
        <v>42</v>
      </c>
      <c r="J36" s="1">
        <v>0</v>
      </c>
      <c r="K36" s="1">
        <v>62</v>
      </c>
      <c r="L36" s="1">
        <v>4</v>
      </c>
      <c r="M36" s="1">
        <v>76</v>
      </c>
      <c r="N36" s="1">
        <v>4</v>
      </c>
      <c r="O36" s="1"/>
      <c r="P36" s="1"/>
      <c r="Q36" s="1">
        <v>72</v>
      </c>
      <c r="R36" s="1">
        <v>2</v>
      </c>
      <c r="S36" s="1">
        <v>66</v>
      </c>
      <c r="T36" s="1">
        <v>2</v>
      </c>
    </row>
    <row r="37" spans="1:20">
      <c r="A37" s="1" t="s">
        <v>82</v>
      </c>
      <c r="B37" s="1" t="s">
        <v>529</v>
      </c>
      <c r="C37" s="1">
        <v>47</v>
      </c>
      <c r="D37" s="1">
        <v>4</v>
      </c>
      <c r="E37" s="1">
        <v>50</v>
      </c>
      <c r="F37" s="1">
        <v>4</v>
      </c>
      <c r="G37" s="1">
        <v>51</v>
      </c>
      <c r="H37" s="1">
        <v>4</v>
      </c>
      <c r="I37" s="1">
        <v>35</v>
      </c>
      <c r="J37" s="1">
        <v>0</v>
      </c>
      <c r="K37" s="1">
        <v>56</v>
      </c>
      <c r="L37" s="1">
        <v>4</v>
      </c>
      <c r="M37" s="1">
        <v>80</v>
      </c>
      <c r="N37" s="1">
        <v>4</v>
      </c>
      <c r="O37" s="1"/>
      <c r="P37" s="1"/>
      <c r="Q37" s="1">
        <v>71</v>
      </c>
      <c r="R37" s="1">
        <v>2</v>
      </c>
      <c r="S37" s="1">
        <v>63</v>
      </c>
      <c r="T37" s="1">
        <v>2</v>
      </c>
    </row>
  </sheetData>
  <mergeCells count="9">
    <mergeCell ref="O6:P6"/>
    <mergeCell ref="Q6:R6"/>
    <mergeCell ref="S6:T6"/>
    <mergeCell ref="C6:D6"/>
    <mergeCell ref="E6:F6"/>
    <mergeCell ref="G6:H6"/>
    <mergeCell ref="I6:J6"/>
    <mergeCell ref="K6:L6"/>
    <mergeCell ref="M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SUBJECT &amp; FACULTY WISE</vt:lpstr>
      <vt:lpstr>VCE 4-1 CSE-A</vt:lpstr>
      <vt:lpstr>VCE 4-1 CSE Ready Copy</vt:lpstr>
      <vt:lpstr>Sheet1</vt:lpstr>
      <vt:lpstr>Sheet2</vt:lpstr>
      <vt:lpstr>VCE 4-1 A FAILURES</vt:lpstr>
      <vt:lpstr>VCE 4-1 B FAILURES</vt:lpstr>
      <vt:lpstr>'SUBJECT &amp; FACULTY WISE'!Print_Area</vt:lpstr>
      <vt:lpstr>'VCE 4-1 CSE Ready Copy'!Print_Area</vt:lpstr>
      <vt:lpstr>'VCE 4-1 CSE-A'!Print_Area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srinivasvaag</cp:lastModifiedBy>
  <cp:lastPrinted>2017-11-14T05:28:12Z</cp:lastPrinted>
  <dcterms:created xsi:type="dcterms:W3CDTF">2014-02-25T12:19:29Z</dcterms:created>
  <dcterms:modified xsi:type="dcterms:W3CDTF">2018-09-21T09:54:42Z</dcterms:modified>
</cp:coreProperties>
</file>