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AmiBroker\Assignment 7\"/>
    </mc:Choice>
  </mc:AlternateContent>
  <bookViews>
    <workbookView xWindow="0" yWindow="0" windowWidth="23040" windowHeight="9384" activeTab="1"/>
  </bookViews>
  <sheets>
    <sheet name="ShortIntraday" sheetId="1" r:id="rId1"/>
    <sheet name="Backtest" sheetId="2" r:id="rId2"/>
  </sheets>
  <definedNames>
    <definedName name="_xlnm._FilterDatabase" localSheetId="1" hidden="1">Backtest!$A$15:$AM$36</definedName>
  </definedNames>
  <calcPr calcId="152511" calcMode="autoNoTable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2" i="2" l="1"/>
  <c r="L41" i="2"/>
  <c r="L40" i="2"/>
  <c r="K42" i="2"/>
  <c r="K41" i="2"/>
  <c r="K40" i="2"/>
  <c r="J42" i="2"/>
  <c r="J41" i="2"/>
  <c r="J40" i="2"/>
  <c r="I42" i="2"/>
  <c r="I41" i="2"/>
  <c r="I40" i="2"/>
  <c r="F42" i="2"/>
  <c r="F43" i="2"/>
  <c r="F44" i="2"/>
  <c r="F45" i="2"/>
  <c r="F46" i="2"/>
  <c r="E46" i="2"/>
  <c r="E45" i="2"/>
  <c r="E44" i="2"/>
  <c r="E43" i="2"/>
  <c r="E42" i="2"/>
  <c r="D46" i="2"/>
  <c r="D45" i="2"/>
  <c r="D44" i="2"/>
  <c r="D43" i="2"/>
  <c r="D42" i="2"/>
  <c r="C42" i="2"/>
  <c r="C43" i="2"/>
  <c r="C44" i="2"/>
  <c r="C45" i="2"/>
  <c r="C46" i="2"/>
  <c r="F41" i="2"/>
  <c r="E41" i="2"/>
  <c r="D41" i="2"/>
  <c r="F40" i="2"/>
  <c r="E40" i="2"/>
  <c r="D40" i="2"/>
  <c r="C41" i="2"/>
  <c r="C40" i="2"/>
  <c r="I4" i="2"/>
  <c r="I5" i="2"/>
  <c r="I3" i="2"/>
  <c r="I2" i="2"/>
</calcChain>
</file>

<file path=xl/sharedStrings.xml><?xml version="1.0" encoding="utf-8"?>
<sst xmlns="http://schemas.openxmlformats.org/spreadsheetml/2006/main" count="188" uniqueCount="128">
  <si>
    <t>Ticker</t>
  </si>
  <si>
    <t>Date/Time</t>
  </si>
  <si>
    <t>Static variable of ROC of Close</t>
  </si>
  <si>
    <t>Static variable of ROC of Volume</t>
  </si>
  <si>
    <t>Addition of weighted ranks</t>
  </si>
  <si>
    <t>Final Ranking</t>
  </si>
  <si>
    <t>JSWSTEEL.EQ-NSE</t>
  </si>
  <si>
    <t>POWERGRID.EQ-NSE</t>
  </si>
  <si>
    <t>COALINDIA.EQ-NSE</t>
  </si>
  <si>
    <t>NTPC.EQ-NSE</t>
  </si>
  <si>
    <t>BHARTIARTL.EQ-NSE</t>
  </si>
  <si>
    <t>BRITANNIA.EQ-NSE</t>
  </si>
  <si>
    <t>ADANIPORTS.EQ-NSE</t>
  </si>
  <si>
    <t>EICHERMOT.EQ-NSE</t>
  </si>
  <si>
    <t>TATAMOTORS.EQ-NSE</t>
  </si>
  <si>
    <t>SUNPHARMA.EQ-NSE</t>
  </si>
  <si>
    <t>HINDALCO.EQ-NSE</t>
  </si>
  <si>
    <t>DIVISLAB.EQ-NSE</t>
  </si>
  <si>
    <t>BAJAJFINSV.EQ-NSE</t>
  </si>
  <si>
    <t>CIPLA.EQ-NSE</t>
  </si>
  <si>
    <t>KOTAKBANK.EQ-NSE</t>
  </si>
  <si>
    <t>SBIN.EQ-NSE</t>
  </si>
  <si>
    <t>IOC.EQ-NSE</t>
  </si>
  <si>
    <t>TECHM.EQ-NSE</t>
  </si>
  <si>
    <t>UPL.EQ-NSE</t>
  </si>
  <si>
    <t>LT.EQ-NSE</t>
  </si>
  <si>
    <t>TATACONSUM.EQ-NSE</t>
  </si>
  <si>
    <t>NESTLEIND.EQ-NSE</t>
  </si>
  <si>
    <t>HDFCLIFE.EQ-NSE</t>
  </si>
  <si>
    <t>RELIANCE.EQ-NSE</t>
  </si>
  <si>
    <t>BAJFINANCE.EQ-NSE</t>
  </si>
  <si>
    <t>DRREDDY.EQ-NSE</t>
  </si>
  <si>
    <t>SHREECEM.EQ-NSE</t>
  </si>
  <si>
    <t>BPCL.EQ-NSE</t>
  </si>
  <si>
    <t>HDFC.EQ-NSE</t>
  </si>
  <si>
    <t>ITC.EQ-NSE</t>
  </si>
  <si>
    <t>GRASIM.EQ-NSE</t>
  </si>
  <si>
    <t>SBILIFE.EQ-NSE</t>
  </si>
  <si>
    <t>HINDUNILVR.EQ-NSE</t>
  </si>
  <si>
    <t>HCLTECH.EQ-NSE</t>
  </si>
  <si>
    <t>TCS.EQ-NSE</t>
  </si>
  <si>
    <t>ONGC.EQ-NSE</t>
  </si>
  <si>
    <t>M_M.EQ-NSE</t>
  </si>
  <si>
    <t>HDFCBANK.EQ-NSE</t>
  </si>
  <si>
    <t>ULTRACEMCO.EQ-NSE</t>
  </si>
  <si>
    <t>BAJAJ_AUTO.EQ-NSE</t>
  </si>
  <si>
    <t>INDUSINDBK.EQ-NSE</t>
  </si>
  <si>
    <t>AXISBANK.EQ-NSE</t>
  </si>
  <si>
    <t>ICICIBANK.EQ-NSE</t>
  </si>
  <si>
    <t>ASIANPAINT.EQ-NSE</t>
  </si>
  <si>
    <t>TITAN.EQ-NSE</t>
  </si>
  <si>
    <t>HEROMOTOCO.EQ-NSE</t>
  </si>
  <si>
    <t>MARUTI.EQ-NSE</t>
  </si>
  <si>
    <t>INFY.EQ-NSE</t>
  </si>
  <si>
    <t>WIPRO.EQ-NSE</t>
  </si>
  <si>
    <t>Close</t>
  </si>
  <si>
    <t>Composite Symbols</t>
  </si>
  <si>
    <t>Average Ranking</t>
  </si>
  <si>
    <t>No.</t>
  </si>
  <si>
    <t>Net Profit</t>
  </si>
  <si>
    <t>Net % Profit</t>
  </si>
  <si>
    <t>Exposure %</t>
  </si>
  <si>
    <t>CAR</t>
  </si>
  <si>
    <t>RAR</t>
  </si>
  <si>
    <t>Max. Trade Drawdown</t>
  </si>
  <si>
    <t>Max. Trade % Drawdown</t>
  </si>
  <si>
    <t>Max. Sys Drawdown</t>
  </si>
  <si>
    <t>Max. Sys % Drawdown</t>
  </si>
  <si>
    <t>Recovery Factor</t>
  </si>
  <si>
    <t>CAR/MDD</t>
  </si>
  <si>
    <t>RAR/MDD</t>
  </si>
  <si>
    <t>Profit Factor</t>
  </si>
  <si>
    <t>Payoff Ratio</t>
  </si>
  <si>
    <t>Standard Error</t>
  </si>
  <si>
    <t>RRR</t>
  </si>
  <si>
    <t>Ulcer Index</t>
  </si>
  <si>
    <t>Ulcer Perf. Index</t>
  </si>
  <si>
    <t>Sharpe Ratio</t>
  </si>
  <si>
    <t>K-Ratio</t>
  </si>
  <si>
    <t># Trades</t>
  </si>
  <si>
    <t>Avg Profit/Loss</t>
  </si>
  <si>
    <t>Avg % Profit/Loss</t>
  </si>
  <si>
    <t>Avg Bars Held</t>
  </si>
  <si>
    <t># of winners</t>
  </si>
  <si>
    <t>% of Winners</t>
  </si>
  <si>
    <t>W. Tot. Profit</t>
  </si>
  <si>
    <t>W. Avg. Profit</t>
  </si>
  <si>
    <t>W. Avg % Profit</t>
  </si>
  <si>
    <t>W. Avg. Bars Held</t>
  </si>
  <si>
    <t># of losers</t>
  </si>
  <si>
    <t>% of Losers</t>
  </si>
  <si>
    <t>L. Tot. Loss</t>
  </si>
  <si>
    <t>L. Avg. Loss</t>
  </si>
  <si>
    <t>L. Avg % Loss</t>
  </si>
  <si>
    <t>L. Avg. Bars Held</t>
  </si>
  <si>
    <t>Short time</t>
  </si>
  <si>
    <t>Cover time</t>
  </si>
  <si>
    <t>Avg Net Profit/Loss</t>
  </si>
  <si>
    <t>Exposure</t>
  </si>
  <si>
    <t>Average CAR</t>
  </si>
  <si>
    <t>Average CAR/MDD</t>
  </si>
  <si>
    <t>Average Exposure</t>
  </si>
  <si>
    <t>Average Output of Short time</t>
  </si>
  <si>
    <t>Avg %profit/loss</t>
  </si>
  <si>
    <t>Average output of Cover Time</t>
  </si>
  <si>
    <t>Close of composite</t>
  </si>
  <si>
    <t>TATASTEEL.EQ-NSE</t>
  </si>
  <si>
    <t>Output: On excel, give the optimization output, and highlight the best based on CAR/MDD.</t>
  </si>
  <si>
    <t>Calculate average of CAR, CAR/MDD, Avg %Profit/loss, exposure.</t>
  </si>
  <si>
    <t>Create a table of different variables and do the average of optimizations.</t>
  </si>
  <si>
    <t>Explore 1 day rank on excel:</t>
  </si>
  <si>
    <t>Columns: Static variable of ROC of close, Static variable of ROC of volume, Static variable of the average of both, Final rank static variable</t>
  </si>
  <si>
    <t>Backtest</t>
  </si>
  <si>
    <t>Create a different backtest code.</t>
  </si>
  <si>
    <t>Use these composite symbols in your backtest for your short criteria</t>
  </si>
  <si>
    <t>Timeframe: 5 minutes</t>
  </si>
  <si>
    <t>Short time: Default: 091500. Optimise: from 091500 to 094500 every 5 minutes</t>
  </si>
  <si>
    <t>Covertime Default: 151500. Optimise: from 151000 to 152000 every 5 minutes</t>
  </si>
  <si>
    <t>Short price: open</t>
  </si>
  <si>
    <t>Cover price: close</t>
  </si>
  <si>
    <t>Stoploss: 4% on short price</t>
  </si>
  <si>
    <t>System: Short Intraday (Intraday Timeframe)</t>
  </si>
  <si>
    <t>Ranking</t>
  </si>
  <si>
    <t>Create a different ranking code.</t>
  </si>
  <si>
    <r>
      <t>Rank criteria</t>
    </r>
    <r>
      <rPr>
        <sz val="11"/>
        <color theme="1"/>
        <rFont val="Calibri"/>
        <family val="2"/>
        <scheme val="minor"/>
      </rPr>
      <t>: Average ranking. 1)ROC of close for 1 day. 2)ROC of volume for 1 day (weight 50% each). Create an input of weight.</t>
    </r>
  </si>
  <si>
    <t>Timeframe: Daily</t>
  </si>
  <si>
    <t>Create composite symbols (name: ~~SIDRankRELIANCE.EQ-NSE) and add the rank value to close array.</t>
  </si>
  <si>
    <t>Explore the close of composite symbol for the same day. (Final rank exploration and composite close exploration values should match)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</si>
</sst>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1"/>
      <color indexed="9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2"/>
        <bgColor indexed="64"/>
      </patternFill>
    </fill>
    <fill>
      <patternFill patternType="solid">
        <fgColor rgb="FF000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8">
    <xf numFmtId="0" fontId="0" fillId="0" borderId="0" xfId="0"/>
    <xf numFmtId="22" fontId="0" fillId="0" borderId="0" xfId="0" applyNumberFormat="1"/>
    <xf numFmtId="0" fontId="2" fillId="2" borderId="0" xfId="0" applyFont="1" applyFill="1"/>
    <xf numFmtId="2" fontId="0" fillId="0" borderId="0" xfId="0" applyNumberFormat="1" applyAlignment="1">
      <alignment horizontal="centerContinuous"/>
    </xf>
    <xf numFmtId="2" fontId="1" fillId="0" borderId="0" xfId="0" applyNumberFormat="1" applyFont="1" applyAlignment="1">
      <alignment horizontal="centerContinuous"/>
    </xf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43" fontId="0" fillId="0" borderId="0" xfId="1" applyFont="1"/>
    <xf numFmtId="2" fontId="0" fillId="0" borderId="0" xfId="0" applyNumberFormat="1"/>
    <xf numFmtId="0" fontId="4" fillId="3" borderId="0" xfId="0" applyFont="1" applyFill="1" applyAlignment="1">
      <alignment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/>
    <xf numFmtId="43" fontId="1" fillId="0" borderId="0" xfId="1" applyFont="1"/>
    <xf numFmtId="0" fontId="1" fillId="0" borderId="0" xfId="0" applyFont="1" applyAlignment="1">
      <alignment vertical="center"/>
    </xf>
    <xf numFmtId="43" fontId="3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5"/>
  <sheetViews>
    <sheetView topLeftCell="A2" zoomScaleNormal="100" workbookViewId="0">
      <selection activeCell="A6" sqref="A6"/>
    </sheetView>
  </sheetViews>
  <sheetFormatPr defaultRowHeight="14.4" x14ac:dyDescent="0.3"/>
  <cols>
    <col min="1" max="1" width="20.44140625" bestFit="1" customWidth="1"/>
    <col min="2" max="2" width="16.88671875" bestFit="1" customWidth="1"/>
    <col min="3" max="3" width="26.21875" bestFit="1" customWidth="1"/>
    <col min="4" max="4" width="28" bestFit="1" customWidth="1"/>
    <col min="5" max="5" width="23" bestFit="1" customWidth="1"/>
    <col min="6" max="6" width="11.5546875" bestFit="1" customWidth="1"/>
    <col min="7" max="7" width="11.5546875" customWidth="1"/>
    <col min="9" max="9" width="26.6640625" bestFit="1" customWidth="1"/>
    <col min="10" max="10" width="16.88671875" bestFit="1" customWidth="1"/>
    <col min="11" max="11" width="5.44140625" customWidth="1"/>
  </cols>
  <sheetData>
    <row r="1" spans="1:11" x14ac:dyDescent="0.3">
      <c r="A1" s="16" t="s">
        <v>121</v>
      </c>
    </row>
    <row r="2" spans="1:11" x14ac:dyDescent="0.3">
      <c r="A2" s="16" t="s">
        <v>122</v>
      </c>
    </row>
    <row r="3" spans="1:11" x14ac:dyDescent="0.3">
      <c r="A3" s="16" t="s">
        <v>123</v>
      </c>
    </row>
    <row r="4" spans="1:11" x14ac:dyDescent="0.3">
      <c r="A4" s="16" t="s">
        <v>124</v>
      </c>
    </row>
    <row r="5" spans="1:11" x14ac:dyDescent="0.3">
      <c r="A5" s="13" t="s">
        <v>125</v>
      </c>
    </row>
    <row r="6" spans="1:11" x14ac:dyDescent="0.3">
      <c r="A6" s="13" t="s">
        <v>126</v>
      </c>
    </row>
    <row r="7" spans="1:11" x14ac:dyDescent="0.3">
      <c r="A7" s="13"/>
    </row>
    <row r="8" spans="1:11" x14ac:dyDescent="0.3">
      <c r="A8" s="13" t="s">
        <v>110</v>
      </c>
      <c r="B8" s="3"/>
      <c r="C8" s="3"/>
      <c r="D8" s="3"/>
      <c r="E8" s="3"/>
      <c r="F8" s="3"/>
      <c r="G8" s="3"/>
      <c r="J8" s="5"/>
      <c r="K8" s="5"/>
    </row>
    <row r="9" spans="1:11" x14ac:dyDescent="0.3">
      <c r="A9" s="13" t="s">
        <v>111</v>
      </c>
    </row>
    <row r="10" spans="1:11" x14ac:dyDescent="0.3">
      <c r="A10" s="13" t="s">
        <v>127</v>
      </c>
    </row>
    <row r="12" spans="1:11" x14ac:dyDescent="0.3">
      <c r="A12" s="4" t="s">
        <v>57</v>
      </c>
      <c r="I12" s="6" t="s">
        <v>56</v>
      </c>
    </row>
    <row r="14" spans="1:11" ht="16.2" x14ac:dyDescent="0.45">
      <c r="A14" s="2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55</v>
      </c>
      <c r="I14" s="2" t="s">
        <v>0</v>
      </c>
      <c r="J14" s="2" t="s">
        <v>1</v>
      </c>
      <c r="K14" s="2" t="s">
        <v>105</v>
      </c>
    </row>
    <row r="15" spans="1:11" x14ac:dyDescent="0.3">
      <c r="A15" t="s">
        <v>6</v>
      </c>
      <c r="B15" s="1">
        <v>44524.378472222219</v>
      </c>
      <c r="C15">
        <v>4</v>
      </c>
      <c r="D15">
        <v>129.01</v>
      </c>
      <c r="E15">
        <v>1</v>
      </c>
      <c r="F15">
        <v>1</v>
      </c>
      <c r="G15">
        <v>1</v>
      </c>
      <c r="I15" t="s">
        <v>6</v>
      </c>
      <c r="J15" s="1">
        <v>44524.378472222219</v>
      </c>
      <c r="K15">
        <v>1</v>
      </c>
    </row>
    <row r="16" spans="1:11" x14ac:dyDescent="0.3">
      <c r="A16" t="s">
        <v>8</v>
      </c>
      <c r="B16" s="1">
        <v>44524.378472222219</v>
      </c>
      <c r="C16">
        <v>3.75</v>
      </c>
      <c r="D16">
        <v>15.45</v>
      </c>
      <c r="E16">
        <v>8.5</v>
      </c>
      <c r="F16">
        <v>2</v>
      </c>
      <c r="G16">
        <v>2</v>
      </c>
      <c r="I16" t="s">
        <v>8</v>
      </c>
      <c r="J16" s="1">
        <v>44524.378472222219</v>
      </c>
      <c r="K16">
        <v>2</v>
      </c>
    </row>
    <row r="17" spans="1:11" x14ac:dyDescent="0.3">
      <c r="A17" t="s">
        <v>22</v>
      </c>
      <c r="B17" s="1">
        <v>44524.378472222219</v>
      </c>
      <c r="C17">
        <v>1.33</v>
      </c>
      <c r="D17">
        <v>58.9</v>
      </c>
      <c r="E17">
        <v>10.5</v>
      </c>
      <c r="F17">
        <v>3</v>
      </c>
      <c r="G17">
        <v>3</v>
      </c>
      <c r="I17" t="s">
        <v>22</v>
      </c>
      <c r="J17" s="1">
        <v>44524.378472222219</v>
      </c>
      <c r="K17">
        <v>3</v>
      </c>
    </row>
    <row r="18" spans="1:11" x14ac:dyDescent="0.3">
      <c r="A18" t="s">
        <v>19</v>
      </c>
      <c r="B18" s="1">
        <v>44524.378472222219</v>
      </c>
      <c r="C18">
        <v>1.7</v>
      </c>
      <c r="D18">
        <v>26.06</v>
      </c>
      <c r="E18">
        <v>11</v>
      </c>
      <c r="F18">
        <v>4</v>
      </c>
      <c r="G18">
        <v>4</v>
      </c>
      <c r="I18" t="s">
        <v>19</v>
      </c>
      <c r="J18" s="1">
        <v>44524.378472222219</v>
      </c>
      <c r="K18">
        <v>4</v>
      </c>
    </row>
    <row r="19" spans="1:11" x14ac:dyDescent="0.3">
      <c r="A19" t="s">
        <v>7</v>
      </c>
      <c r="B19" s="1">
        <v>44524.378472222219</v>
      </c>
      <c r="C19">
        <v>3.94</v>
      </c>
      <c r="D19">
        <v>0</v>
      </c>
      <c r="E19">
        <v>11</v>
      </c>
      <c r="F19">
        <v>5</v>
      </c>
      <c r="G19">
        <v>5</v>
      </c>
      <c r="I19" t="s">
        <v>7</v>
      </c>
      <c r="J19" s="1">
        <v>44524.378472222219</v>
      </c>
      <c r="K19">
        <v>5</v>
      </c>
    </row>
    <row r="20" spans="1:11" x14ac:dyDescent="0.3">
      <c r="A20" t="s">
        <v>9</v>
      </c>
      <c r="B20" s="1">
        <v>44524.378472222219</v>
      </c>
      <c r="C20">
        <v>2.57</v>
      </c>
      <c r="D20">
        <v>0</v>
      </c>
      <c r="E20">
        <v>12</v>
      </c>
      <c r="F20">
        <v>6</v>
      </c>
      <c r="G20">
        <v>6</v>
      </c>
      <c r="I20" t="s">
        <v>9</v>
      </c>
      <c r="J20" s="1">
        <v>44524.378472222219</v>
      </c>
      <c r="K20">
        <v>6</v>
      </c>
    </row>
    <row r="21" spans="1:11" x14ac:dyDescent="0.3">
      <c r="A21" t="s">
        <v>11</v>
      </c>
      <c r="B21" s="1">
        <v>44524.378472222219</v>
      </c>
      <c r="C21">
        <v>2.25</v>
      </c>
      <c r="D21">
        <v>0.36</v>
      </c>
      <c r="E21">
        <v>12.5</v>
      </c>
      <c r="F21">
        <v>7</v>
      </c>
      <c r="G21">
        <v>7</v>
      </c>
      <c r="I21" t="s">
        <v>11</v>
      </c>
      <c r="J21" s="1">
        <v>44524.378472222219</v>
      </c>
      <c r="K21">
        <v>7</v>
      </c>
    </row>
    <row r="22" spans="1:11" x14ac:dyDescent="0.3">
      <c r="A22" t="s">
        <v>10</v>
      </c>
      <c r="B22" s="1">
        <v>44524.378472222219</v>
      </c>
      <c r="C22">
        <v>2.2599999999999998</v>
      </c>
      <c r="D22">
        <v>0</v>
      </c>
      <c r="E22">
        <v>12.5</v>
      </c>
      <c r="F22">
        <v>8</v>
      </c>
      <c r="G22">
        <v>8</v>
      </c>
      <c r="I22" t="s">
        <v>10</v>
      </c>
      <c r="J22" s="1">
        <v>44524.378472222219</v>
      </c>
      <c r="K22">
        <v>8</v>
      </c>
    </row>
    <row r="23" spans="1:11" x14ac:dyDescent="0.3">
      <c r="A23" t="s">
        <v>20</v>
      </c>
      <c r="B23" s="1">
        <v>44524.378472222219</v>
      </c>
      <c r="C23">
        <v>1.4</v>
      </c>
      <c r="D23">
        <v>17.510000000000002</v>
      </c>
      <c r="E23">
        <v>13.5</v>
      </c>
      <c r="F23">
        <v>9</v>
      </c>
      <c r="G23">
        <v>9</v>
      </c>
      <c r="I23" t="s">
        <v>20</v>
      </c>
      <c r="J23" s="1">
        <v>44524.378472222219</v>
      </c>
      <c r="K23">
        <v>9</v>
      </c>
    </row>
    <row r="24" spans="1:11" x14ac:dyDescent="0.3">
      <c r="A24" t="s">
        <v>13</v>
      </c>
      <c r="B24" s="1">
        <v>44524.378472222219</v>
      </c>
      <c r="C24">
        <v>2.0099999999999998</v>
      </c>
      <c r="D24">
        <v>0</v>
      </c>
      <c r="E24">
        <v>13.5</v>
      </c>
      <c r="F24">
        <v>10</v>
      </c>
      <c r="G24">
        <v>10</v>
      </c>
      <c r="I24" t="s">
        <v>13</v>
      </c>
      <c r="J24" s="1">
        <v>44524.378472222219</v>
      </c>
      <c r="K24">
        <v>10</v>
      </c>
    </row>
    <row r="25" spans="1:11" x14ac:dyDescent="0.3">
      <c r="A25" t="s">
        <v>17</v>
      </c>
      <c r="B25" s="1">
        <v>44524.378472222219</v>
      </c>
      <c r="C25">
        <v>1.8</v>
      </c>
      <c r="D25">
        <v>11.26</v>
      </c>
      <c r="E25">
        <v>14</v>
      </c>
      <c r="F25">
        <v>11</v>
      </c>
      <c r="G25">
        <v>11</v>
      </c>
      <c r="I25" t="s">
        <v>17</v>
      </c>
      <c r="J25" s="1">
        <v>44524.378472222219</v>
      </c>
      <c r="K25">
        <v>11</v>
      </c>
    </row>
    <row r="26" spans="1:11" x14ac:dyDescent="0.3">
      <c r="A26" t="s">
        <v>12</v>
      </c>
      <c r="B26" s="1">
        <v>44524.378472222219</v>
      </c>
      <c r="C26">
        <v>1.99</v>
      </c>
      <c r="D26">
        <v>0</v>
      </c>
      <c r="E26">
        <v>20</v>
      </c>
      <c r="F26">
        <v>12</v>
      </c>
      <c r="G26">
        <v>12</v>
      </c>
      <c r="I26" t="s">
        <v>12</v>
      </c>
      <c r="J26" s="1">
        <v>44524.378472222219</v>
      </c>
      <c r="K26">
        <v>12</v>
      </c>
    </row>
    <row r="27" spans="1:11" x14ac:dyDescent="0.3">
      <c r="A27" t="s">
        <v>14</v>
      </c>
      <c r="B27" s="1">
        <v>44524.378472222219</v>
      </c>
      <c r="C27">
        <v>1.93</v>
      </c>
      <c r="D27">
        <v>0</v>
      </c>
      <c r="E27">
        <v>14.5</v>
      </c>
      <c r="F27">
        <v>13</v>
      </c>
      <c r="G27">
        <v>13</v>
      </c>
      <c r="I27" t="s">
        <v>14</v>
      </c>
      <c r="J27" s="1">
        <v>44524.378472222219</v>
      </c>
      <c r="K27">
        <v>13</v>
      </c>
    </row>
    <row r="28" spans="1:11" x14ac:dyDescent="0.3">
      <c r="A28" t="s">
        <v>15</v>
      </c>
      <c r="B28" s="1">
        <v>44524.378472222219</v>
      </c>
      <c r="C28">
        <v>1.87</v>
      </c>
      <c r="D28">
        <v>0</v>
      </c>
      <c r="E28">
        <v>15</v>
      </c>
      <c r="F28">
        <v>14</v>
      </c>
      <c r="G28">
        <v>14</v>
      </c>
      <c r="I28" t="s">
        <v>15</v>
      </c>
      <c r="J28" s="1">
        <v>44524.378472222219</v>
      </c>
      <c r="K28">
        <v>14</v>
      </c>
    </row>
    <row r="29" spans="1:11" x14ac:dyDescent="0.3">
      <c r="A29" t="s">
        <v>16</v>
      </c>
      <c r="B29" s="1">
        <v>44524.378472222219</v>
      </c>
      <c r="C29">
        <v>1.82</v>
      </c>
      <c r="D29">
        <v>0</v>
      </c>
      <c r="E29">
        <v>15.5</v>
      </c>
      <c r="F29">
        <v>15</v>
      </c>
      <c r="G29">
        <v>15</v>
      </c>
      <c r="I29" t="s">
        <v>16</v>
      </c>
      <c r="J29" s="1">
        <v>44524.378472222219</v>
      </c>
      <c r="K29">
        <v>15</v>
      </c>
    </row>
    <row r="30" spans="1:11" x14ac:dyDescent="0.3">
      <c r="A30" t="s">
        <v>32</v>
      </c>
      <c r="B30" s="1">
        <v>44524.378472222219</v>
      </c>
      <c r="C30">
        <v>0.52</v>
      </c>
      <c r="D30">
        <v>36.86</v>
      </c>
      <c r="E30">
        <v>16</v>
      </c>
      <c r="F30">
        <v>16</v>
      </c>
      <c r="G30">
        <v>16</v>
      </c>
      <c r="I30" t="s">
        <v>32</v>
      </c>
      <c r="J30" s="1">
        <v>44524.378472222219</v>
      </c>
      <c r="K30">
        <v>16</v>
      </c>
    </row>
    <row r="31" spans="1:11" x14ac:dyDescent="0.3">
      <c r="A31" t="s">
        <v>36</v>
      </c>
      <c r="B31" s="1">
        <v>44524.378472222219</v>
      </c>
      <c r="C31">
        <v>0.28000000000000003</v>
      </c>
      <c r="D31">
        <v>96.6</v>
      </c>
      <c r="E31">
        <v>16.5</v>
      </c>
      <c r="F31">
        <v>17</v>
      </c>
      <c r="G31">
        <v>17</v>
      </c>
      <c r="I31" t="s">
        <v>36</v>
      </c>
      <c r="J31" s="1">
        <v>44524.378472222219</v>
      </c>
      <c r="K31">
        <v>17</v>
      </c>
    </row>
    <row r="32" spans="1:11" x14ac:dyDescent="0.3">
      <c r="A32" t="s">
        <v>18</v>
      </c>
      <c r="B32" s="1">
        <v>44524.378472222219</v>
      </c>
      <c r="C32">
        <v>1.72</v>
      </c>
      <c r="D32">
        <v>0</v>
      </c>
      <c r="E32">
        <v>16.5</v>
      </c>
      <c r="F32">
        <v>18</v>
      </c>
      <c r="G32">
        <v>18</v>
      </c>
      <c r="I32" t="s">
        <v>18</v>
      </c>
      <c r="J32" s="1">
        <v>44524.378472222219</v>
      </c>
      <c r="K32">
        <v>18</v>
      </c>
    </row>
    <row r="33" spans="1:11" x14ac:dyDescent="0.3">
      <c r="A33" t="s">
        <v>21</v>
      </c>
      <c r="B33" s="1">
        <v>44524.378472222219</v>
      </c>
      <c r="C33">
        <v>1.37</v>
      </c>
      <c r="D33">
        <v>0</v>
      </c>
      <c r="E33">
        <v>18</v>
      </c>
      <c r="F33">
        <v>19</v>
      </c>
      <c r="G33">
        <v>19</v>
      </c>
      <c r="I33" t="s">
        <v>21</v>
      </c>
      <c r="J33" s="1">
        <v>44524.378472222219</v>
      </c>
      <c r="K33">
        <v>19</v>
      </c>
    </row>
    <row r="34" spans="1:11" x14ac:dyDescent="0.3">
      <c r="A34" t="s">
        <v>23</v>
      </c>
      <c r="B34" s="1">
        <v>44524.378472222219</v>
      </c>
      <c r="C34">
        <v>1.25</v>
      </c>
      <c r="D34">
        <v>0</v>
      </c>
      <c r="E34">
        <v>19</v>
      </c>
      <c r="F34">
        <v>20</v>
      </c>
      <c r="G34">
        <v>20</v>
      </c>
      <c r="I34" t="s">
        <v>23</v>
      </c>
      <c r="J34" s="1">
        <v>44524.378472222219</v>
      </c>
      <c r="K34">
        <v>20</v>
      </c>
    </row>
    <row r="35" spans="1:11" x14ac:dyDescent="0.3">
      <c r="A35" t="s">
        <v>24</v>
      </c>
      <c r="B35" s="1">
        <v>44524.378472222219</v>
      </c>
      <c r="C35">
        <v>1.22</v>
      </c>
      <c r="D35">
        <v>0</v>
      </c>
      <c r="E35">
        <v>19.5</v>
      </c>
      <c r="F35">
        <v>21</v>
      </c>
      <c r="G35">
        <v>21</v>
      </c>
      <c r="I35" t="s">
        <v>24</v>
      </c>
      <c r="J35" s="1">
        <v>44524.378472222219</v>
      </c>
      <c r="K35">
        <v>21</v>
      </c>
    </row>
    <row r="36" spans="1:11" x14ac:dyDescent="0.3">
      <c r="A36" t="s">
        <v>31</v>
      </c>
      <c r="B36" s="1">
        <v>44524.378472222219</v>
      </c>
      <c r="C36">
        <v>0.53</v>
      </c>
      <c r="D36">
        <v>16.89</v>
      </c>
      <c r="E36">
        <v>19.5</v>
      </c>
      <c r="F36">
        <v>22</v>
      </c>
      <c r="G36">
        <v>22</v>
      </c>
      <c r="I36" t="s">
        <v>31</v>
      </c>
      <c r="J36" s="1">
        <v>44524.378472222219</v>
      </c>
      <c r="K36">
        <v>22</v>
      </c>
    </row>
    <row r="37" spans="1:11" x14ac:dyDescent="0.3">
      <c r="A37" t="s">
        <v>106</v>
      </c>
      <c r="B37" s="1">
        <v>44362.378472222219</v>
      </c>
      <c r="C37">
        <v>0.56000000000000005</v>
      </c>
      <c r="D37">
        <v>0</v>
      </c>
      <c r="E37">
        <v>18.5</v>
      </c>
      <c r="F37">
        <v>23</v>
      </c>
      <c r="G37">
        <v>23</v>
      </c>
      <c r="I37" t="s">
        <v>106</v>
      </c>
      <c r="J37" s="1">
        <v>44362.378472222219</v>
      </c>
      <c r="K37">
        <v>23</v>
      </c>
    </row>
    <row r="38" spans="1:11" x14ac:dyDescent="0.3">
      <c r="A38" t="s">
        <v>25</v>
      </c>
      <c r="B38" s="1">
        <v>44524.378472222219</v>
      </c>
      <c r="C38">
        <v>1.17</v>
      </c>
      <c r="D38">
        <v>0</v>
      </c>
      <c r="E38">
        <v>20</v>
      </c>
      <c r="F38">
        <v>23</v>
      </c>
      <c r="G38">
        <v>23</v>
      </c>
      <c r="I38" t="s">
        <v>25</v>
      </c>
      <c r="J38" s="1">
        <v>44524.378472222219</v>
      </c>
      <c r="K38">
        <v>23</v>
      </c>
    </row>
    <row r="39" spans="1:11" x14ac:dyDescent="0.3">
      <c r="A39" t="s">
        <v>26</v>
      </c>
      <c r="B39" s="1">
        <v>44524.378472222219</v>
      </c>
      <c r="C39">
        <v>1.01</v>
      </c>
      <c r="D39">
        <v>0</v>
      </c>
      <c r="E39">
        <v>20.5</v>
      </c>
      <c r="F39">
        <v>24</v>
      </c>
      <c r="G39">
        <v>24</v>
      </c>
      <c r="I39" t="s">
        <v>26</v>
      </c>
      <c r="J39" s="1">
        <v>44524.378472222219</v>
      </c>
      <c r="K39">
        <v>24</v>
      </c>
    </row>
    <row r="40" spans="1:11" x14ac:dyDescent="0.3">
      <c r="A40" t="s">
        <v>27</v>
      </c>
      <c r="B40" s="1">
        <v>44524.378472222219</v>
      </c>
      <c r="C40">
        <v>0.98</v>
      </c>
      <c r="D40">
        <v>0</v>
      </c>
      <c r="E40">
        <v>21</v>
      </c>
      <c r="F40">
        <v>25</v>
      </c>
      <c r="G40">
        <v>25</v>
      </c>
      <c r="I40" t="s">
        <v>27</v>
      </c>
      <c r="J40" s="1">
        <v>44524.378472222219</v>
      </c>
      <c r="K40">
        <v>25</v>
      </c>
    </row>
    <row r="41" spans="1:11" x14ac:dyDescent="0.3">
      <c r="A41" t="s">
        <v>29</v>
      </c>
      <c r="B41" s="1">
        <v>44524.378472222219</v>
      </c>
      <c r="C41">
        <v>0.93</v>
      </c>
      <c r="D41">
        <v>5.03</v>
      </c>
      <c r="E41">
        <v>21</v>
      </c>
      <c r="F41">
        <v>26</v>
      </c>
      <c r="G41">
        <v>26</v>
      </c>
      <c r="I41" t="s">
        <v>29</v>
      </c>
      <c r="J41" s="1">
        <v>44524.378472222219</v>
      </c>
      <c r="K41">
        <v>26</v>
      </c>
    </row>
    <row r="42" spans="1:11" x14ac:dyDescent="0.3">
      <c r="A42" t="s">
        <v>45</v>
      </c>
      <c r="B42" s="1">
        <v>44524.378472222219</v>
      </c>
      <c r="C42">
        <v>0</v>
      </c>
      <c r="D42">
        <v>68.91</v>
      </c>
      <c r="E42">
        <v>21.5</v>
      </c>
      <c r="F42">
        <v>27</v>
      </c>
      <c r="G42">
        <v>27</v>
      </c>
      <c r="I42" t="s">
        <v>45</v>
      </c>
      <c r="J42" s="1">
        <v>44524.378472222219</v>
      </c>
      <c r="K42">
        <v>27</v>
      </c>
    </row>
    <row r="43" spans="1:11" x14ac:dyDescent="0.3">
      <c r="A43" t="s">
        <v>28</v>
      </c>
      <c r="B43" s="1">
        <v>44524.378472222219</v>
      </c>
      <c r="C43">
        <v>0.95</v>
      </c>
      <c r="D43">
        <v>0</v>
      </c>
      <c r="E43">
        <v>21.5</v>
      </c>
      <c r="F43">
        <v>28</v>
      </c>
      <c r="G43">
        <v>28</v>
      </c>
      <c r="I43" t="s">
        <v>28</v>
      </c>
      <c r="J43" s="1">
        <v>44524.378472222219</v>
      </c>
      <c r="K43">
        <v>28</v>
      </c>
    </row>
    <row r="44" spans="1:11" x14ac:dyDescent="0.3">
      <c r="A44" t="s">
        <v>38</v>
      </c>
      <c r="B44" s="1">
        <v>44524.378472222219</v>
      </c>
      <c r="C44">
        <v>0.24</v>
      </c>
      <c r="D44">
        <v>18.600000000000001</v>
      </c>
      <c r="E44">
        <v>22</v>
      </c>
      <c r="F44">
        <v>29</v>
      </c>
      <c r="G44">
        <v>29</v>
      </c>
      <c r="I44" t="s">
        <v>38</v>
      </c>
      <c r="J44" s="1">
        <v>44524.378472222219</v>
      </c>
      <c r="K44">
        <v>29</v>
      </c>
    </row>
    <row r="45" spans="1:11" x14ac:dyDescent="0.3">
      <c r="A45" t="s">
        <v>30</v>
      </c>
      <c r="B45" s="1">
        <v>44524.378472222219</v>
      </c>
      <c r="C45">
        <v>0.79</v>
      </c>
      <c r="D45">
        <v>0</v>
      </c>
      <c r="E45">
        <v>22.5</v>
      </c>
      <c r="F45">
        <v>30</v>
      </c>
      <c r="G45">
        <v>30</v>
      </c>
      <c r="I45" t="s">
        <v>30</v>
      </c>
      <c r="J45" s="1">
        <v>44524.378472222219</v>
      </c>
      <c r="K45">
        <v>30</v>
      </c>
    </row>
    <row r="46" spans="1:11" x14ac:dyDescent="0.3">
      <c r="A46" t="s">
        <v>46</v>
      </c>
      <c r="B46" s="1">
        <v>44524.378472222219</v>
      </c>
      <c r="C46">
        <v>0</v>
      </c>
      <c r="D46">
        <v>31.25</v>
      </c>
      <c r="E46">
        <v>23</v>
      </c>
      <c r="F46">
        <v>31</v>
      </c>
      <c r="G46">
        <v>31</v>
      </c>
      <c r="I46" t="s">
        <v>46</v>
      </c>
      <c r="J46" s="1">
        <v>44524.378472222219</v>
      </c>
      <c r="K46">
        <v>31</v>
      </c>
    </row>
    <row r="47" spans="1:11" x14ac:dyDescent="0.3">
      <c r="A47" t="s">
        <v>44</v>
      </c>
      <c r="B47" s="1">
        <v>44524.378472222219</v>
      </c>
      <c r="C47">
        <v>0.05</v>
      </c>
      <c r="D47">
        <v>23.95</v>
      </c>
      <c r="E47">
        <v>23.5</v>
      </c>
      <c r="F47">
        <v>32</v>
      </c>
      <c r="G47">
        <v>32</v>
      </c>
      <c r="I47" t="s">
        <v>44</v>
      </c>
      <c r="J47" s="1">
        <v>44524.378472222219</v>
      </c>
      <c r="K47">
        <v>32</v>
      </c>
    </row>
    <row r="48" spans="1:11" x14ac:dyDescent="0.3">
      <c r="A48" t="s">
        <v>53</v>
      </c>
      <c r="B48" s="1">
        <v>44524.378472222219</v>
      </c>
      <c r="C48">
        <v>0</v>
      </c>
      <c r="D48">
        <v>27.32</v>
      </c>
      <c r="E48">
        <v>23.5</v>
      </c>
      <c r="F48">
        <v>33</v>
      </c>
      <c r="G48">
        <v>33</v>
      </c>
      <c r="I48" t="s">
        <v>53</v>
      </c>
      <c r="J48" s="1">
        <v>44524.378472222219</v>
      </c>
      <c r="K48">
        <v>33</v>
      </c>
    </row>
    <row r="49" spans="1:11" x14ac:dyDescent="0.3">
      <c r="A49" t="s">
        <v>33</v>
      </c>
      <c r="B49" s="1">
        <v>44524.378472222219</v>
      </c>
      <c r="C49">
        <v>0.51</v>
      </c>
      <c r="D49">
        <v>0</v>
      </c>
      <c r="E49">
        <v>24</v>
      </c>
      <c r="F49">
        <v>34</v>
      </c>
      <c r="G49">
        <v>34</v>
      </c>
      <c r="I49" t="s">
        <v>33</v>
      </c>
      <c r="J49" s="1">
        <v>44524.378472222219</v>
      </c>
      <c r="K49">
        <v>34</v>
      </c>
    </row>
    <row r="50" spans="1:11" x14ac:dyDescent="0.3">
      <c r="A50" t="s">
        <v>39</v>
      </c>
      <c r="B50" s="1">
        <v>44524.378472222219</v>
      </c>
      <c r="C50">
        <v>0.23</v>
      </c>
      <c r="D50">
        <v>14.75</v>
      </c>
      <c r="E50">
        <v>24.5</v>
      </c>
      <c r="F50">
        <v>35</v>
      </c>
      <c r="G50">
        <v>35</v>
      </c>
      <c r="I50" t="s">
        <v>39</v>
      </c>
      <c r="J50" s="1">
        <v>44524.378472222219</v>
      </c>
      <c r="K50">
        <v>35</v>
      </c>
    </row>
    <row r="51" spans="1:11" x14ac:dyDescent="0.3">
      <c r="A51" t="s">
        <v>37</v>
      </c>
      <c r="B51" s="1">
        <v>44524.378472222219</v>
      </c>
      <c r="C51">
        <v>0.25</v>
      </c>
      <c r="D51">
        <v>6.15</v>
      </c>
      <c r="E51">
        <v>24.5</v>
      </c>
      <c r="F51">
        <v>36</v>
      </c>
      <c r="G51">
        <v>36</v>
      </c>
      <c r="I51" t="s">
        <v>37</v>
      </c>
      <c r="J51" s="1">
        <v>44524.378472222219</v>
      </c>
      <c r="K51">
        <v>36</v>
      </c>
    </row>
    <row r="52" spans="1:11" x14ac:dyDescent="0.3">
      <c r="A52" t="s">
        <v>34</v>
      </c>
      <c r="B52" s="1">
        <v>44524.378472222219</v>
      </c>
      <c r="C52">
        <v>0.4</v>
      </c>
      <c r="D52">
        <v>0</v>
      </c>
      <c r="E52">
        <v>24.5</v>
      </c>
      <c r="F52">
        <v>37</v>
      </c>
      <c r="G52">
        <v>37</v>
      </c>
      <c r="I52" t="s">
        <v>34</v>
      </c>
      <c r="J52" s="1">
        <v>44524.378472222219</v>
      </c>
      <c r="K52">
        <v>37</v>
      </c>
    </row>
    <row r="53" spans="1:11" x14ac:dyDescent="0.3">
      <c r="A53" t="s">
        <v>35</v>
      </c>
      <c r="B53" s="1">
        <v>44524.378472222219</v>
      </c>
      <c r="C53">
        <v>0.3</v>
      </c>
      <c r="D53">
        <v>0</v>
      </c>
      <c r="E53">
        <v>25</v>
      </c>
      <c r="F53">
        <v>38</v>
      </c>
      <c r="G53">
        <v>38</v>
      </c>
      <c r="I53" t="s">
        <v>35</v>
      </c>
      <c r="J53" s="1">
        <v>44524.378472222219</v>
      </c>
      <c r="K53">
        <v>38</v>
      </c>
    </row>
    <row r="54" spans="1:11" x14ac:dyDescent="0.3">
      <c r="A54" t="s">
        <v>48</v>
      </c>
      <c r="B54" s="1">
        <v>44524.378472222219</v>
      </c>
      <c r="C54">
        <v>0</v>
      </c>
      <c r="D54">
        <v>22.12</v>
      </c>
      <c r="E54">
        <v>25</v>
      </c>
      <c r="F54">
        <v>39</v>
      </c>
      <c r="G54">
        <v>39</v>
      </c>
      <c r="I54" t="s">
        <v>48</v>
      </c>
      <c r="J54" s="1">
        <v>44524.378472222219</v>
      </c>
      <c r="K54">
        <v>39</v>
      </c>
    </row>
    <row r="55" spans="1:11" x14ac:dyDescent="0.3">
      <c r="A55" t="s">
        <v>40</v>
      </c>
      <c r="B55" s="1">
        <v>44524.378472222219</v>
      </c>
      <c r="C55">
        <v>0.17</v>
      </c>
      <c r="D55">
        <v>0</v>
      </c>
      <c r="E55">
        <v>27.5</v>
      </c>
      <c r="F55">
        <v>40</v>
      </c>
      <c r="G55">
        <v>40</v>
      </c>
      <c r="I55" t="s">
        <v>40</v>
      </c>
      <c r="J55" s="1">
        <v>44524.378472222219</v>
      </c>
      <c r="K55">
        <v>40</v>
      </c>
    </row>
    <row r="56" spans="1:11" x14ac:dyDescent="0.3">
      <c r="A56" t="s">
        <v>41</v>
      </c>
      <c r="B56" s="1">
        <v>44524.378472222219</v>
      </c>
      <c r="C56">
        <v>0.1</v>
      </c>
      <c r="D56">
        <v>0</v>
      </c>
      <c r="E56">
        <v>28</v>
      </c>
      <c r="F56">
        <v>41</v>
      </c>
      <c r="G56">
        <v>41</v>
      </c>
      <c r="I56" t="s">
        <v>41</v>
      </c>
      <c r="J56" s="1">
        <v>44524.378472222219</v>
      </c>
      <c r="K56">
        <v>41</v>
      </c>
    </row>
    <row r="57" spans="1:11" x14ac:dyDescent="0.3">
      <c r="A57" t="s">
        <v>42</v>
      </c>
      <c r="B57" s="1">
        <v>44524.378472222219</v>
      </c>
      <c r="C57">
        <v>0.06</v>
      </c>
      <c r="D57">
        <v>0</v>
      </c>
      <c r="E57">
        <v>28.5</v>
      </c>
      <c r="F57">
        <v>42</v>
      </c>
      <c r="G57">
        <v>42</v>
      </c>
      <c r="I57" t="s">
        <v>42</v>
      </c>
      <c r="J57" s="1">
        <v>44524.378472222219</v>
      </c>
      <c r="K57">
        <v>42</v>
      </c>
    </row>
    <row r="58" spans="1:11" x14ac:dyDescent="0.3">
      <c r="A58" t="s">
        <v>43</v>
      </c>
      <c r="B58" s="1">
        <v>44524.378472222219</v>
      </c>
      <c r="C58">
        <v>0.01</v>
      </c>
      <c r="D58">
        <v>0</v>
      </c>
      <c r="E58">
        <v>29.5</v>
      </c>
      <c r="F58">
        <v>43</v>
      </c>
      <c r="G58">
        <v>43</v>
      </c>
      <c r="I58" t="s">
        <v>43</v>
      </c>
      <c r="J58" s="1">
        <v>44524.378472222219</v>
      </c>
      <c r="K58">
        <v>43</v>
      </c>
    </row>
    <row r="59" spans="1:11" x14ac:dyDescent="0.3">
      <c r="A59" t="s">
        <v>50</v>
      </c>
      <c r="B59" s="1">
        <v>44524.378472222219</v>
      </c>
      <c r="C59">
        <v>0</v>
      </c>
      <c r="D59">
        <v>0</v>
      </c>
      <c r="E59">
        <v>30</v>
      </c>
      <c r="F59">
        <v>44</v>
      </c>
      <c r="G59">
        <v>44</v>
      </c>
      <c r="I59" t="s">
        <v>50</v>
      </c>
      <c r="J59" s="1">
        <v>44524.378472222219</v>
      </c>
      <c r="K59">
        <v>44</v>
      </c>
    </row>
    <row r="60" spans="1:11" x14ac:dyDescent="0.3">
      <c r="A60" t="s">
        <v>54</v>
      </c>
      <c r="B60" s="1">
        <v>44524.378472222219</v>
      </c>
      <c r="C60">
        <v>0</v>
      </c>
      <c r="D60">
        <v>0</v>
      </c>
      <c r="E60">
        <v>30</v>
      </c>
      <c r="F60">
        <v>45</v>
      </c>
      <c r="G60">
        <v>45</v>
      </c>
      <c r="I60" t="s">
        <v>54</v>
      </c>
      <c r="J60" s="1">
        <v>44524.378472222219</v>
      </c>
      <c r="K60">
        <v>45</v>
      </c>
    </row>
    <row r="61" spans="1:11" x14ac:dyDescent="0.3">
      <c r="A61" t="s">
        <v>49</v>
      </c>
      <c r="B61" s="1">
        <v>44524.378472222219</v>
      </c>
      <c r="C61">
        <v>0</v>
      </c>
      <c r="D61">
        <v>0</v>
      </c>
      <c r="E61">
        <v>30</v>
      </c>
      <c r="F61">
        <v>47</v>
      </c>
      <c r="G61">
        <v>47</v>
      </c>
      <c r="I61" t="s">
        <v>49</v>
      </c>
      <c r="J61" s="1">
        <v>44524.378472222219</v>
      </c>
      <c r="K61">
        <v>47</v>
      </c>
    </row>
    <row r="62" spans="1:11" x14ac:dyDescent="0.3">
      <c r="A62" t="s">
        <v>52</v>
      </c>
      <c r="B62" s="1">
        <v>44524.378472222219</v>
      </c>
      <c r="C62">
        <v>0</v>
      </c>
      <c r="D62">
        <v>0</v>
      </c>
      <c r="E62">
        <v>30</v>
      </c>
      <c r="F62">
        <v>48</v>
      </c>
      <c r="G62">
        <v>48</v>
      </c>
      <c r="I62" t="s">
        <v>52</v>
      </c>
      <c r="J62" s="1">
        <v>44524.378472222219</v>
      </c>
      <c r="K62">
        <v>48</v>
      </c>
    </row>
    <row r="63" spans="1:11" x14ac:dyDescent="0.3">
      <c r="A63" t="s">
        <v>51</v>
      </c>
      <c r="B63" s="1">
        <v>44524.378472222219</v>
      </c>
      <c r="C63">
        <v>0</v>
      </c>
      <c r="D63">
        <v>0</v>
      </c>
      <c r="E63">
        <v>30</v>
      </c>
      <c r="F63">
        <v>49</v>
      </c>
      <c r="G63">
        <v>49</v>
      </c>
      <c r="I63" t="s">
        <v>51</v>
      </c>
      <c r="J63" s="1">
        <v>44524.378472222219</v>
      </c>
      <c r="K63">
        <v>49</v>
      </c>
    </row>
    <row r="64" spans="1:11" x14ac:dyDescent="0.3">
      <c r="A64" t="s">
        <v>47</v>
      </c>
      <c r="B64" s="1">
        <v>44524.378472222219</v>
      </c>
      <c r="C64">
        <v>0</v>
      </c>
      <c r="D64">
        <v>0</v>
      </c>
      <c r="E64">
        <v>30</v>
      </c>
      <c r="F64">
        <v>50</v>
      </c>
      <c r="G64">
        <v>50</v>
      </c>
      <c r="I64" t="s">
        <v>47</v>
      </c>
      <c r="J64" s="1">
        <v>44524.378472222219</v>
      </c>
      <c r="K64">
        <v>50</v>
      </c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  <row r="95" spans="2:2" x14ac:dyDescent="0.3">
      <c r="B95" s="1"/>
    </row>
    <row r="96" spans="2:2" x14ac:dyDescent="0.3">
      <c r="B96" s="1"/>
    </row>
    <row r="97" spans="2:2" x14ac:dyDescent="0.3">
      <c r="B97" s="1"/>
    </row>
    <row r="98" spans="2:2" x14ac:dyDescent="0.3">
      <c r="B98" s="1"/>
    </row>
    <row r="99" spans="2:2" x14ac:dyDescent="0.3">
      <c r="B99" s="1"/>
    </row>
    <row r="100" spans="2:2" x14ac:dyDescent="0.3">
      <c r="B100" s="1"/>
    </row>
    <row r="101" spans="2:2" x14ac:dyDescent="0.3">
      <c r="B101" s="1"/>
    </row>
    <row r="102" spans="2:2" x14ac:dyDescent="0.3">
      <c r="B102" s="1"/>
    </row>
    <row r="103" spans="2:2" x14ac:dyDescent="0.3">
      <c r="B103" s="1"/>
    </row>
    <row r="104" spans="2:2" x14ac:dyDescent="0.3">
      <c r="B104" s="1"/>
    </row>
    <row r="105" spans="2:2" x14ac:dyDescent="0.3">
      <c r="B105" s="1"/>
    </row>
    <row r="106" spans="2:2" x14ac:dyDescent="0.3">
      <c r="B106" s="1"/>
    </row>
    <row r="107" spans="2:2" x14ac:dyDescent="0.3">
      <c r="B107" s="1"/>
    </row>
    <row r="108" spans="2:2" x14ac:dyDescent="0.3">
      <c r="B108" s="1"/>
    </row>
    <row r="109" spans="2:2" x14ac:dyDescent="0.3">
      <c r="B109" s="1"/>
    </row>
    <row r="110" spans="2:2" x14ac:dyDescent="0.3">
      <c r="B110" s="1"/>
    </row>
    <row r="111" spans="2:2" x14ac:dyDescent="0.3">
      <c r="B111" s="1"/>
    </row>
    <row r="112" spans="2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5"/>
  <sheetViews>
    <sheetView tabSelected="1" zoomScaleNormal="100" workbookViewId="0"/>
  </sheetViews>
  <sheetFormatPr defaultRowHeight="14.4" x14ac:dyDescent="0.3"/>
  <cols>
    <col min="1" max="1" width="4" bestFit="1" customWidth="1"/>
    <col min="2" max="2" width="13.88671875" customWidth="1"/>
    <col min="3" max="3" width="18.77734375" customWidth="1"/>
    <col min="4" max="4" width="9.5546875" customWidth="1"/>
    <col min="5" max="5" width="14.88671875" bestFit="1" customWidth="1"/>
    <col min="6" max="6" width="8.6640625" bestFit="1" customWidth="1"/>
    <col min="7" max="7" width="20.21875" bestFit="1" customWidth="1"/>
    <col min="8" max="8" width="22.21875" bestFit="1" customWidth="1"/>
    <col min="9" max="9" width="18.21875" bestFit="1" customWidth="1"/>
    <col min="10" max="10" width="20.109375" bestFit="1" customWidth="1"/>
    <col min="11" max="11" width="14.5546875" bestFit="1" customWidth="1"/>
    <col min="12" max="13" width="9.5546875" bestFit="1" customWidth="1"/>
    <col min="14" max="15" width="11.33203125" bestFit="1" customWidth="1"/>
    <col min="16" max="16" width="13.33203125" bestFit="1" customWidth="1"/>
    <col min="17" max="17" width="5" bestFit="1" customWidth="1"/>
    <col min="18" max="18" width="10.44140625" bestFit="1" customWidth="1"/>
    <col min="19" max="19" width="15" bestFit="1" customWidth="1"/>
    <col min="20" max="20" width="11.6640625" bestFit="1" customWidth="1"/>
    <col min="21" max="21" width="7.109375" bestFit="1" customWidth="1"/>
    <col min="22" max="22" width="8" bestFit="1" customWidth="1"/>
    <col min="23" max="23" width="13.88671875" bestFit="1" customWidth="1"/>
    <col min="24" max="24" width="15.77734375" bestFit="1" customWidth="1"/>
    <col min="25" max="25" width="12.44140625" bestFit="1" customWidth="1"/>
    <col min="26" max="26" width="11.21875" bestFit="1" customWidth="1"/>
    <col min="27" max="27" width="12" bestFit="1" customWidth="1"/>
    <col min="28" max="28" width="12.21875" bestFit="1" customWidth="1"/>
    <col min="29" max="29" width="12.6640625" bestFit="1" customWidth="1"/>
    <col min="30" max="30" width="14.109375" bestFit="1" customWidth="1"/>
    <col min="31" max="31" width="15.88671875" bestFit="1" customWidth="1"/>
    <col min="32" max="32" width="9.44140625" bestFit="1" customWidth="1"/>
    <col min="33" max="33" width="10.33203125" bestFit="1" customWidth="1"/>
    <col min="34" max="34" width="12.6640625" bestFit="1" customWidth="1"/>
    <col min="35" max="35" width="10.6640625" bestFit="1" customWidth="1"/>
    <col min="36" max="36" width="12" bestFit="1" customWidth="1"/>
    <col min="37" max="37" width="15" bestFit="1" customWidth="1"/>
    <col min="38" max="38" width="9.77734375" bestFit="1" customWidth="1"/>
    <col min="39" max="39" width="10.109375" bestFit="1" customWidth="1"/>
  </cols>
  <sheetData>
    <row r="1" spans="1:39" x14ac:dyDescent="0.3">
      <c r="A1" s="16" t="s">
        <v>112</v>
      </c>
    </row>
    <row r="2" spans="1:39" x14ac:dyDescent="0.3">
      <c r="A2" s="16" t="s">
        <v>113</v>
      </c>
      <c r="H2" s="14" t="s">
        <v>99</v>
      </c>
      <c r="I2" s="17">
        <f>AVERAGE(E16:E36)</f>
        <v>-24.200476190476188</v>
      </c>
    </row>
    <row r="3" spans="1:39" x14ac:dyDescent="0.3">
      <c r="A3" s="13" t="s">
        <v>114</v>
      </c>
      <c r="H3" s="14" t="s">
        <v>100</v>
      </c>
      <c r="I3" s="17">
        <f>AVERAGE(L16:L36)</f>
        <v>-0.40619047619047616</v>
      </c>
    </row>
    <row r="4" spans="1:39" x14ac:dyDescent="0.3">
      <c r="A4" s="13" t="s">
        <v>115</v>
      </c>
      <c r="H4" s="14" t="s">
        <v>97</v>
      </c>
      <c r="I4" s="17">
        <f>AVERAGE(C16:C36)</f>
        <v>-54.654761904761891</v>
      </c>
    </row>
    <row r="5" spans="1:39" x14ac:dyDescent="0.3">
      <c r="A5" s="13" t="s">
        <v>116</v>
      </c>
      <c r="H5" s="14" t="s">
        <v>101</v>
      </c>
      <c r="I5" s="17">
        <f>AVERAGE(D16:D36)</f>
        <v>81.23333333333332</v>
      </c>
    </row>
    <row r="6" spans="1:39" x14ac:dyDescent="0.3">
      <c r="A6" s="13" t="s">
        <v>117</v>
      </c>
      <c r="H6" s="14"/>
      <c r="I6" s="15"/>
    </row>
    <row r="7" spans="1:39" x14ac:dyDescent="0.3">
      <c r="A7" s="13" t="s">
        <v>118</v>
      </c>
      <c r="H7" s="14"/>
      <c r="I7" s="15"/>
    </row>
    <row r="8" spans="1:39" x14ac:dyDescent="0.3">
      <c r="A8" s="13" t="s">
        <v>119</v>
      </c>
      <c r="H8" s="14"/>
      <c r="I8" s="15"/>
    </row>
    <row r="9" spans="1:39" x14ac:dyDescent="0.3">
      <c r="A9" s="13" t="s">
        <v>120</v>
      </c>
      <c r="H9" s="14"/>
      <c r="I9" s="15"/>
    </row>
    <row r="10" spans="1:39" x14ac:dyDescent="0.3">
      <c r="A10" s="13"/>
      <c r="H10" s="14"/>
      <c r="I10" s="15"/>
    </row>
    <row r="11" spans="1:39" x14ac:dyDescent="0.3">
      <c r="A11" s="13" t="s">
        <v>107</v>
      </c>
      <c r="H11" s="14"/>
      <c r="I11" s="15"/>
    </row>
    <row r="12" spans="1:39" x14ac:dyDescent="0.3">
      <c r="A12" s="13" t="s">
        <v>108</v>
      </c>
      <c r="H12" s="14"/>
      <c r="I12" s="15"/>
    </row>
    <row r="13" spans="1:39" x14ac:dyDescent="0.3">
      <c r="A13" s="13" t="s">
        <v>109</v>
      </c>
    </row>
    <row r="14" spans="1:39" x14ac:dyDescent="0.3">
      <c r="E14" s="8"/>
    </row>
    <row r="15" spans="1:39" ht="16.2" x14ac:dyDescent="0.45">
      <c r="A15" s="2" t="s">
        <v>58</v>
      </c>
      <c r="B15" s="2" t="s">
        <v>59</v>
      </c>
      <c r="C15" s="2" t="s">
        <v>60</v>
      </c>
      <c r="D15" s="2" t="s">
        <v>61</v>
      </c>
      <c r="E15" s="2" t="s">
        <v>62</v>
      </c>
      <c r="F15" s="2" t="s">
        <v>63</v>
      </c>
      <c r="G15" s="2" t="s">
        <v>64</v>
      </c>
      <c r="H15" s="2" t="s">
        <v>65</v>
      </c>
      <c r="I15" s="2" t="s">
        <v>66</v>
      </c>
      <c r="J15" s="2" t="s">
        <v>67</v>
      </c>
      <c r="K15" s="2" t="s">
        <v>68</v>
      </c>
      <c r="L15" s="2" t="s">
        <v>69</v>
      </c>
      <c r="M15" s="2" t="s">
        <v>70</v>
      </c>
      <c r="N15" s="2" t="s">
        <v>71</v>
      </c>
      <c r="O15" s="2" t="s">
        <v>72</v>
      </c>
      <c r="P15" s="2" t="s">
        <v>73</v>
      </c>
      <c r="Q15" s="2" t="s">
        <v>74</v>
      </c>
      <c r="R15" s="2" t="s">
        <v>75</v>
      </c>
      <c r="S15" s="2" t="s">
        <v>76</v>
      </c>
      <c r="T15" s="2" t="s">
        <v>77</v>
      </c>
      <c r="U15" s="2" t="s">
        <v>78</v>
      </c>
      <c r="V15" s="2" t="s">
        <v>79</v>
      </c>
      <c r="W15" s="2" t="s">
        <v>80</v>
      </c>
      <c r="X15" s="2" t="s">
        <v>81</v>
      </c>
      <c r="Y15" s="2" t="s">
        <v>82</v>
      </c>
      <c r="Z15" s="2" t="s">
        <v>83</v>
      </c>
      <c r="AA15" s="2" t="s">
        <v>84</v>
      </c>
      <c r="AB15" s="2" t="s">
        <v>85</v>
      </c>
      <c r="AC15" s="2" t="s">
        <v>86</v>
      </c>
      <c r="AD15" s="2" t="s">
        <v>87</v>
      </c>
      <c r="AE15" s="2" t="s">
        <v>88</v>
      </c>
      <c r="AF15" s="2" t="s">
        <v>89</v>
      </c>
      <c r="AG15" s="2" t="s">
        <v>90</v>
      </c>
      <c r="AH15" s="2" t="s">
        <v>91</v>
      </c>
      <c r="AI15" s="2" t="s">
        <v>92</v>
      </c>
      <c r="AJ15" s="2" t="s">
        <v>93</v>
      </c>
      <c r="AK15" s="2" t="s">
        <v>94</v>
      </c>
      <c r="AL15" s="2" t="s">
        <v>95</v>
      </c>
      <c r="AM15" s="2" t="s">
        <v>96</v>
      </c>
    </row>
    <row r="16" spans="1:39" x14ac:dyDescent="0.3">
      <c r="A16">
        <v>8</v>
      </c>
      <c r="B16" s="7">
        <v>-4058303.15</v>
      </c>
      <c r="C16">
        <v>-40.58</v>
      </c>
      <c r="D16">
        <v>85.27</v>
      </c>
      <c r="E16">
        <v>-16.440000000000001</v>
      </c>
      <c r="F16">
        <v>-19.28</v>
      </c>
      <c r="G16">
        <v>-242219.28</v>
      </c>
      <c r="H16">
        <v>-13.62</v>
      </c>
      <c r="I16">
        <v>-5031037.5999999996</v>
      </c>
      <c r="J16">
        <v>-49.18</v>
      </c>
      <c r="K16">
        <v>-0.81</v>
      </c>
      <c r="L16">
        <v>-0.33</v>
      </c>
      <c r="M16">
        <v>-0.39</v>
      </c>
      <c r="N16">
        <v>0.9</v>
      </c>
      <c r="O16">
        <v>0.9</v>
      </c>
      <c r="P16">
        <v>421400.67</v>
      </c>
      <c r="Q16">
        <v>-2.88</v>
      </c>
      <c r="R16">
        <v>30.14</v>
      </c>
      <c r="S16">
        <v>-0.72</v>
      </c>
      <c r="T16">
        <v>-0.71</v>
      </c>
      <c r="U16">
        <v>-1.01E-2</v>
      </c>
      <c r="V16">
        <v>3566</v>
      </c>
      <c r="W16">
        <v>-1138.05</v>
      </c>
      <c r="X16">
        <v>-7.0000000000000007E-2</v>
      </c>
      <c r="Y16">
        <v>70.569999999999993</v>
      </c>
      <c r="Z16">
        <v>1789</v>
      </c>
      <c r="AA16">
        <v>50.17</v>
      </c>
      <c r="AB16">
        <v>37396557.850000001</v>
      </c>
      <c r="AC16">
        <v>20903.61</v>
      </c>
      <c r="AD16">
        <v>1.45</v>
      </c>
      <c r="AE16">
        <v>72.959999999999994</v>
      </c>
      <c r="AF16">
        <v>1777</v>
      </c>
      <c r="AG16">
        <v>49.83</v>
      </c>
      <c r="AH16">
        <v>-41454860.990000002</v>
      </c>
      <c r="AI16">
        <v>-23328.57</v>
      </c>
      <c r="AJ16">
        <v>-1.6</v>
      </c>
      <c r="AK16">
        <v>68.17</v>
      </c>
      <c r="AL16">
        <v>1</v>
      </c>
      <c r="AM16">
        <v>12</v>
      </c>
    </row>
    <row r="17" spans="1:39" x14ac:dyDescent="0.3">
      <c r="A17">
        <v>1</v>
      </c>
      <c r="B17" s="7">
        <v>-3859968.3</v>
      </c>
      <c r="C17">
        <v>-38.6</v>
      </c>
      <c r="D17">
        <v>84.07</v>
      </c>
      <c r="E17">
        <v>-15.49</v>
      </c>
      <c r="F17">
        <v>-18.420000000000002</v>
      </c>
      <c r="G17">
        <v>-243862.67</v>
      </c>
      <c r="H17">
        <v>-13.62</v>
      </c>
      <c r="I17">
        <v>-4851525.78</v>
      </c>
      <c r="J17">
        <v>-47.37</v>
      </c>
      <c r="K17">
        <v>-0.8</v>
      </c>
      <c r="L17">
        <v>-0.33</v>
      </c>
      <c r="M17">
        <v>-0.39</v>
      </c>
      <c r="N17">
        <v>0.91</v>
      </c>
      <c r="O17">
        <v>0.89</v>
      </c>
      <c r="P17">
        <v>448842.12</v>
      </c>
      <c r="Q17">
        <v>-2.5</v>
      </c>
      <c r="R17">
        <v>28.56</v>
      </c>
      <c r="S17">
        <v>-0.73</v>
      </c>
      <c r="T17">
        <v>-0.68</v>
      </c>
      <c r="U17">
        <v>-8.8000000000000005E-3</v>
      </c>
      <c r="V17">
        <v>3566</v>
      </c>
      <c r="W17">
        <v>-1082.44</v>
      </c>
      <c r="X17">
        <v>-7.0000000000000007E-2</v>
      </c>
      <c r="Y17">
        <v>69.63</v>
      </c>
      <c r="Z17">
        <v>1803</v>
      </c>
      <c r="AA17">
        <v>50.56</v>
      </c>
      <c r="AB17">
        <v>38050220.909999996</v>
      </c>
      <c r="AC17">
        <v>21103.84</v>
      </c>
      <c r="AD17">
        <v>1.43</v>
      </c>
      <c r="AE17">
        <v>71.959999999999994</v>
      </c>
      <c r="AF17">
        <v>1763</v>
      </c>
      <c r="AG17">
        <v>49.44</v>
      </c>
      <c r="AH17">
        <v>-41910189.210000001</v>
      </c>
      <c r="AI17">
        <v>-23772.09</v>
      </c>
      <c r="AJ17">
        <v>-1.59</v>
      </c>
      <c r="AK17">
        <v>67.25</v>
      </c>
      <c r="AL17">
        <v>1</v>
      </c>
      <c r="AM17">
        <v>11</v>
      </c>
    </row>
    <row r="18" spans="1:39" x14ac:dyDescent="0.3">
      <c r="A18">
        <v>15</v>
      </c>
      <c r="B18" s="7">
        <v>-4181640.45</v>
      </c>
      <c r="C18">
        <v>-41.82</v>
      </c>
      <c r="D18">
        <v>86.45</v>
      </c>
      <c r="E18">
        <v>-17.04</v>
      </c>
      <c r="F18">
        <v>-19.71</v>
      </c>
      <c r="G18">
        <v>-231406.18</v>
      </c>
      <c r="H18">
        <v>-13.62</v>
      </c>
      <c r="I18">
        <v>-5123833.6500000004</v>
      </c>
      <c r="J18">
        <v>-50.11</v>
      </c>
      <c r="K18">
        <v>-0.82</v>
      </c>
      <c r="L18">
        <v>-0.34</v>
      </c>
      <c r="M18">
        <v>-0.39</v>
      </c>
      <c r="N18">
        <v>0.9</v>
      </c>
      <c r="O18">
        <v>0.89</v>
      </c>
      <c r="P18">
        <v>450885.39</v>
      </c>
      <c r="Q18">
        <v>-2.66</v>
      </c>
      <c r="R18">
        <v>31.49</v>
      </c>
      <c r="S18">
        <v>-0.71</v>
      </c>
      <c r="T18">
        <v>-0.74</v>
      </c>
      <c r="U18">
        <v>-9.2999999999999992E-3</v>
      </c>
      <c r="V18">
        <v>3566</v>
      </c>
      <c r="W18">
        <v>-1172.6400000000001</v>
      </c>
      <c r="X18">
        <v>-7.0000000000000007E-2</v>
      </c>
      <c r="Y18">
        <v>71.5</v>
      </c>
      <c r="Z18">
        <v>1785</v>
      </c>
      <c r="AA18">
        <v>50.06</v>
      </c>
      <c r="AB18">
        <v>36321957.280000001</v>
      </c>
      <c r="AC18">
        <v>20348.439999999999</v>
      </c>
      <c r="AD18">
        <v>1.44</v>
      </c>
      <c r="AE18">
        <v>73.959999999999994</v>
      </c>
      <c r="AF18">
        <v>1781</v>
      </c>
      <c r="AG18">
        <v>49.94</v>
      </c>
      <c r="AH18">
        <v>-40503597.719999999</v>
      </c>
      <c r="AI18">
        <v>-22742.05</v>
      </c>
      <c r="AJ18">
        <v>-1.59</v>
      </c>
      <c r="AK18">
        <v>69.05</v>
      </c>
      <c r="AL18">
        <v>1</v>
      </c>
      <c r="AM18">
        <v>13</v>
      </c>
    </row>
    <row r="19" spans="1:39" x14ac:dyDescent="0.3">
      <c r="A19">
        <v>9</v>
      </c>
      <c r="B19" s="7">
        <v>-4343228.7</v>
      </c>
      <c r="C19">
        <v>-43.43</v>
      </c>
      <c r="D19">
        <v>84.46</v>
      </c>
      <c r="E19">
        <v>-17.84</v>
      </c>
      <c r="F19">
        <v>-21.13</v>
      </c>
      <c r="G19">
        <v>-233670.89</v>
      </c>
      <c r="H19">
        <v>-13.78</v>
      </c>
      <c r="I19">
        <v>-4976411.54</v>
      </c>
      <c r="J19">
        <v>-48.99</v>
      </c>
      <c r="K19">
        <v>-0.87</v>
      </c>
      <c r="L19">
        <v>-0.36</v>
      </c>
      <c r="M19">
        <v>-0.43</v>
      </c>
      <c r="N19">
        <v>0.88</v>
      </c>
      <c r="O19">
        <v>0.9</v>
      </c>
      <c r="P19">
        <v>485967.23</v>
      </c>
      <c r="Q19">
        <v>-2.5</v>
      </c>
      <c r="R19">
        <v>30.18</v>
      </c>
      <c r="S19">
        <v>-0.77</v>
      </c>
      <c r="T19">
        <v>-0.85</v>
      </c>
      <c r="U19">
        <v>-8.8000000000000005E-3</v>
      </c>
      <c r="V19">
        <v>3566</v>
      </c>
      <c r="W19">
        <v>-1217.96</v>
      </c>
      <c r="X19">
        <v>-0.08</v>
      </c>
      <c r="Y19">
        <v>70.47</v>
      </c>
      <c r="Z19">
        <v>1764</v>
      </c>
      <c r="AA19">
        <v>49.47</v>
      </c>
      <c r="AB19">
        <v>33293114.800000001</v>
      </c>
      <c r="AC19">
        <v>18873.650000000001</v>
      </c>
      <c r="AD19">
        <v>1.32</v>
      </c>
      <c r="AE19">
        <v>71.930000000000007</v>
      </c>
      <c r="AF19">
        <v>1802</v>
      </c>
      <c r="AG19">
        <v>50.53</v>
      </c>
      <c r="AH19">
        <v>-37636343.5</v>
      </c>
      <c r="AI19">
        <v>-20885.87</v>
      </c>
      <c r="AJ19">
        <v>-1.45</v>
      </c>
      <c r="AK19">
        <v>69.03</v>
      </c>
      <c r="AL19">
        <v>2</v>
      </c>
      <c r="AM19">
        <v>12</v>
      </c>
    </row>
    <row r="20" spans="1:39" x14ac:dyDescent="0.3">
      <c r="A20">
        <v>2</v>
      </c>
      <c r="B20" s="7">
        <v>-4135433.81</v>
      </c>
      <c r="C20">
        <v>-41.35</v>
      </c>
      <c r="D20">
        <v>83.21</v>
      </c>
      <c r="E20">
        <v>-16.82</v>
      </c>
      <c r="F20">
        <v>-20.21</v>
      </c>
      <c r="G20">
        <v>-235311.19</v>
      </c>
      <c r="H20">
        <v>-13.78</v>
      </c>
      <c r="I20">
        <v>-4785514.0199999996</v>
      </c>
      <c r="J20">
        <v>-47.04</v>
      </c>
      <c r="K20">
        <v>-0.86</v>
      </c>
      <c r="L20">
        <v>-0.36</v>
      </c>
      <c r="M20">
        <v>-0.43</v>
      </c>
      <c r="N20">
        <v>0.89</v>
      </c>
      <c r="O20">
        <v>0.89</v>
      </c>
      <c r="P20">
        <v>530614.28</v>
      </c>
      <c r="Q20">
        <v>-2.13</v>
      </c>
      <c r="R20">
        <v>28.39</v>
      </c>
      <c r="S20">
        <v>-0.78</v>
      </c>
      <c r="T20">
        <v>-0.82</v>
      </c>
      <c r="U20">
        <v>-7.4999999999999997E-3</v>
      </c>
      <c r="V20">
        <v>3566</v>
      </c>
      <c r="W20">
        <v>-1159.68</v>
      </c>
      <c r="X20">
        <v>-7.0000000000000007E-2</v>
      </c>
      <c r="Y20">
        <v>69.510000000000005</v>
      </c>
      <c r="Z20">
        <v>1782</v>
      </c>
      <c r="AA20">
        <v>49.97</v>
      </c>
      <c r="AB20">
        <v>33932456.259999998</v>
      </c>
      <c r="AC20">
        <v>19041.78</v>
      </c>
      <c r="AD20">
        <v>1.3</v>
      </c>
      <c r="AE20">
        <v>70.94</v>
      </c>
      <c r="AF20">
        <v>1784</v>
      </c>
      <c r="AG20">
        <v>50.03</v>
      </c>
      <c r="AH20">
        <v>-38067890.07</v>
      </c>
      <c r="AI20">
        <v>-21338.5</v>
      </c>
      <c r="AJ20">
        <v>-1.45</v>
      </c>
      <c r="AK20">
        <v>68.09</v>
      </c>
      <c r="AL20">
        <v>2</v>
      </c>
      <c r="AM20">
        <v>11</v>
      </c>
    </row>
    <row r="21" spans="1:39" x14ac:dyDescent="0.3">
      <c r="A21">
        <v>16</v>
      </c>
      <c r="B21" s="7">
        <v>-4350542.4800000004</v>
      </c>
      <c r="C21">
        <v>-43.51</v>
      </c>
      <c r="D21">
        <v>85.63</v>
      </c>
      <c r="E21">
        <v>-17.88</v>
      </c>
      <c r="F21">
        <v>-20.88</v>
      </c>
      <c r="G21">
        <v>-226319.1</v>
      </c>
      <c r="H21">
        <v>-13.78</v>
      </c>
      <c r="I21">
        <v>-4972897.6900000004</v>
      </c>
      <c r="J21">
        <v>-48.97</v>
      </c>
      <c r="K21">
        <v>-0.87</v>
      </c>
      <c r="L21">
        <v>-0.37</v>
      </c>
      <c r="M21">
        <v>-0.43</v>
      </c>
      <c r="N21">
        <v>0.88</v>
      </c>
      <c r="O21">
        <v>0.9</v>
      </c>
      <c r="P21">
        <v>530012.75</v>
      </c>
      <c r="Q21">
        <v>-2.19</v>
      </c>
      <c r="R21">
        <v>30.64</v>
      </c>
      <c r="S21">
        <v>-0.76</v>
      </c>
      <c r="T21">
        <v>-0.87</v>
      </c>
      <c r="U21">
        <v>-7.7000000000000002E-3</v>
      </c>
      <c r="V21">
        <v>3566</v>
      </c>
      <c r="W21">
        <v>-1220.01</v>
      </c>
      <c r="X21">
        <v>-0.08</v>
      </c>
      <c r="Y21">
        <v>71.42</v>
      </c>
      <c r="Z21">
        <v>1770</v>
      </c>
      <c r="AA21">
        <v>49.64</v>
      </c>
      <c r="AB21">
        <v>32849245.59</v>
      </c>
      <c r="AC21">
        <v>18558.900000000001</v>
      </c>
      <c r="AD21">
        <v>1.31</v>
      </c>
      <c r="AE21">
        <v>72.930000000000007</v>
      </c>
      <c r="AF21">
        <v>1796</v>
      </c>
      <c r="AG21">
        <v>50.36</v>
      </c>
      <c r="AH21">
        <v>-37199788.07</v>
      </c>
      <c r="AI21">
        <v>-20712.580000000002</v>
      </c>
      <c r="AJ21">
        <v>-1.45</v>
      </c>
      <c r="AK21">
        <v>69.930000000000007</v>
      </c>
      <c r="AL21">
        <v>2</v>
      </c>
      <c r="AM21">
        <v>13</v>
      </c>
    </row>
    <row r="22" spans="1:39" x14ac:dyDescent="0.3">
      <c r="A22">
        <v>3</v>
      </c>
      <c r="B22" s="7">
        <v>-5229681.18</v>
      </c>
      <c r="C22">
        <v>-52.3</v>
      </c>
      <c r="D22">
        <v>81.48</v>
      </c>
      <c r="E22">
        <v>-22.54</v>
      </c>
      <c r="F22">
        <v>-27.66</v>
      </c>
      <c r="G22">
        <v>-198994.95</v>
      </c>
      <c r="H22">
        <v>-11.54</v>
      </c>
      <c r="I22">
        <v>-5595226.4199999999</v>
      </c>
      <c r="J22">
        <v>-55.23</v>
      </c>
      <c r="K22">
        <v>-0.93</v>
      </c>
      <c r="L22">
        <v>-0.41</v>
      </c>
      <c r="M22">
        <v>-0.5</v>
      </c>
      <c r="N22">
        <v>0.85</v>
      </c>
      <c r="O22">
        <v>0.88</v>
      </c>
      <c r="P22">
        <v>523616.66</v>
      </c>
      <c r="Q22">
        <v>-2.74</v>
      </c>
      <c r="R22">
        <v>31.55</v>
      </c>
      <c r="S22">
        <v>-0.89</v>
      </c>
      <c r="T22">
        <v>-1.1499999999999999</v>
      </c>
      <c r="U22">
        <v>-9.5999999999999992E-3</v>
      </c>
      <c r="V22">
        <v>3561</v>
      </c>
      <c r="W22">
        <v>-1468.6</v>
      </c>
      <c r="X22">
        <v>-0.11</v>
      </c>
      <c r="Y22">
        <v>68.73</v>
      </c>
      <c r="Z22">
        <v>1752</v>
      </c>
      <c r="AA22">
        <v>49.2</v>
      </c>
      <c r="AB22">
        <v>30728390.879999999</v>
      </c>
      <c r="AC22">
        <v>17539.04</v>
      </c>
      <c r="AD22">
        <v>1.24</v>
      </c>
      <c r="AE22">
        <v>69.930000000000007</v>
      </c>
      <c r="AF22">
        <v>1809</v>
      </c>
      <c r="AG22">
        <v>50.8</v>
      </c>
      <c r="AH22">
        <v>-35958072.060000002</v>
      </c>
      <c r="AI22">
        <v>-19877.32</v>
      </c>
      <c r="AJ22">
        <v>-1.41</v>
      </c>
      <c r="AK22">
        <v>67.56</v>
      </c>
      <c r="AL22">
        <v>3</v>
      </c>
      <c r="AM22">
        <v>11</v>
      </c>
    </row>
    <row r="23" spans="1:39" x14ac:dyDescent="0.3">
      <c r="A23">
        <v>17</v>
      </c>
      <c r="B23" s="7">
        <v>-5437142.8899999997</v>
      </c>
      <c r="C23">
        <v>-54.37</v>
      </c>
      <c r="D23">
        <v>83.94</v>
      </c>
      <c r="E23">
        <v>-23.71</v>
      </c>
      <c r="F23">
        <v>-28.25</v>
      </c>
      <c r="G23">
        <v>-190351.83</v>
      </c>
      <c r="H23">
        <v>-11.54</v>
      </c>
      <c r="I23">
        <v>-5782344.3600000003</v>
      </c>
      <c r="J23">
        <v>-57.18</v>
      </c>
      <c r="K23">
        <v>-0.94</v>
      </c>
      <c r="L23">
        <v>-0.41</v>
      </c>
      <c r="M23">
        <v>-0.49</v>
      </c>
      <c r="N23">
        <v>0.84</v>
      </c>
      <c r="O23">
        <v>0.86</v>
      </c>
      <c r="P23">
        <v>489513.14</v>
      </c>
      <c r="Q23">
        <v>-2.99</v>
      </c>
      <c r="R23">
        <v>33.99</v>
      </c>
      <c r="S23">
        <v>-0.86</v>
      </c>
      <c r="T23">
        <v>-1.2</v>
      </c>
      <c r="U23">
        <v>-1.0500000000000001E-2</v>
      </c>
      <c r="V23">
        <v>3561</v>
      </c>
      <c r="W23">
        <v>-1526.86</v>
      </c>
      <c r="X23">
        <v>-0.11</v>
      </c>
      <c r="Y23">
        <v>70.64</v>
      </c>
      <c r="Z23">
        <v>1762</v>
      </c>
      <c r="AA23">
        <v>49.48</v>
      </c>
      <c r="AB23">
        <v>29594477.530000001</v>
      </c>
      <c r="AC23">
        <v>16795.96</v>
      </c>
      <c r="AD23">
        <v>1.24</v>
      </c>
      <c r="AE23">
        <v>71.930000000000007</v>
      </c>
      <c r="AF23">
        <v>1799</v>
      </c>
      <c r="AG23">
        <v>50.52</v>
      </c>
      <c r="AH23">
        <v>-35031620.420000002</v>
      </c>
      <c r="AI23">
        <v>-19472.830000000002</v>
      </c>
      <c r="AJ23">
        <v>-1.44</v>
      </c>
      <c r="AK23">
        <v>69.37</v>
      </c>
      <c r="AL23">
        <v>3</v>
      </c>
      <c r="AM23">
        <v>13</v>
      </c>
    </row>
    <row r="24" spans="1:39" x14ac:dyDescent="0.3">
      <c r="A24">
        <v>10</v>
      </c>
      <c r="B24" s="7">
        <v>-5421024.8700000001</v>
      </c>
      <c r="C24">
        <v>-54.21</v>
      </c>
      <c r="D24">
        <v>82.75</v>
      </c>
      <c r="E24">
        <v>-23.62</v>
      </c>
      <c r="F24">
        <v>-28.55</v>
      </c>
      <c r="G24">
        <v>-197061.48</v>
      </c>
      <c r="H24">
        <v>-11.54</v>
      </c>
      <c r="I24">
        <v>-5777169.5899999999</v>
      </c>
      <c r="J24">
        <v>-57.1</v>
      </c>
      <c r="K24">
        <v>-0.94</v>
      </c>
      <c r="L24">
        <v>-0.41</v>
      </c>
      <c r="M24">
        <v>-0.5</v>
      </c>
      <c r="N24">
        <v>0.85</v>
      </c>
      <c r="O24">
        <v>0.87</v>
      </c>
      <c r="P24">
        <v>470895.85</v>
      </c>
      <c r="Q24">
        <v>-3.23</v>
      </c>
      <c r="R24">
        <v>33.450000000000003</v>
      </c>
      <c r="S24">
        <v>-0.87</v>
      </c>
      <c r="T24">
        <v>-1.19</v>
      </c>
      <c r="U24">
        <v>-1.1299999999999999E-2</v>
      </c>
      <c r="V24">
        <v>3561</v>
      </c>
      <c r="W24">
        <v>-1522.33</v>
      </c>
      <c r="X24">
        <v>-0.11</v>
      </c>
      <c r="Y24">
        <v>69.680000000000007</v>
      </c>
      <c r="Z24">
        <v>1753</v>
      </c>
      <c r="AA24">
        <v>49.23</v>
      </c>
      <c r="AB24">
        <v>30027579.039999999</v>
      </c>
      <c r="AC24">
        <v>17129.25</v>
      </c>
      <c r="AD24">
        <v>1.24</v>
      </c>
      <c r="AE24">
        <v>70.930000000000007</v>
      </c>
      <c r="AF24">
        <v>1808</v>
      </c>
      <c r="AG24">
        <v>50.77</v>
      </c>
      <c r="AH24">
        <v>-35448603.909999996</v>
      </c>
      <c r="AI24">
        <v>-19606.53</v>
      </c>
      <c r="AJ24">
        <v>-1.43</v>
      </c>
      <c r="AK24">
        <v>68.47</v>
      </c>
      <c r="AL24">
        <v>3</v>
      </c>
      <c r="AM24">
        <v>12</v>
      </c>
    </row>
    <row r="25" spans="1:39" x14ac:dyDescent="0.3">
      <c r="A25">
        <v>7</v>
      </c>
      <c r="B25" s="7">
        <v>-5720656.5999999996</v>
      </c>
      <c r="C25">
        <v>-57.21</v>
      </c>
      <c r="D25">
        <v>75.510000000000005</v>
      </c>
      <c r="E25">
        <v>-25.38</v>
      </c>
      <c r="F25">
        <v>-33.619999999999997</v>
      </c>
      <c r="G25">
        <v>-143102.35</v>
      </c>
      <c r="H25">
        <v>-9.6199999999999992</v>
      </c>
      <c r="I25">
        <v>-6119489.2400000002</v>
      </c>
      <c r="J25">
        <v>-60.44</v>
      </c>
      <c r="K25">
        <v>-0.93</v>
      </c>
      <c r="L25">
        <v>-0.42</v>
      </c>
      <c r="M25">
        <v>-0.56000000000000005</v>
      </c>
      <c r="N25">
        <v>0.81</v>
      </c>
      <c r="O25">
        <v>0.89</v>
      </c>
      <c r="P25">
        <v>607996.41</v>
      </c>
      <c r="Q25">
        <v>-2.4500000000000002</v>
      </c>
      <c r="R25">
        <v>38.630000000000003</v>
      </c>
      <c r="S25">
        <v>-0.8</v>
      </c>
      <c r="T25">
        <v>-1.48</v>
      </c>
      <c r="U25">
        <v>-8.6E-3</v>
      </c>
      <c r="V25">
        <v>3561</v>
      </c>
      <c r="W25">
        <v>-1606.47</v>
      </c>
      <c r="X25">
        <v>-0.13</v>
      </c>
      <c r="Y25">
        <v>64.98</v>
      </c>
      <c r="Z25">
        <v>1698</v>
      </c>
      <c r="AA25">
        <v>47.68</v>
      </c>
      <c r="AB25">
        <v>24516693.949999999</v>
      </c>
      <c r="AC25">
        <v>14438.57</v>
      </c>
      <c r="AD25">
        <v>1.17</v>
      </c>
      <c r="AE25">
        <v>65.94</v>
      </c>
      <c r="AF25">
        <v>1863</v>
      </c>
      <c r="AG25">
        <v>52.32</v>
      </c>
      <c r="AH25">
        <v>-30237350.559999999</v>
      </c>
      <c r="AI25">
        <v>-16230.46</v>
      </c>
      <c r="AJ25">
        <v>-1.31</v>
      </c>
      <c r="AK25">
        <v>64.099999999999994</v>
      </c>
      <c r="AL25">
        <v>7</v>
      </c>
      <c r="AM25">
        <v>11</v>
      </c>
    </row>
    <row r="26" spans="1:39" x14ac:dyDescent="0.3">
      <c r="A26">
        <v>6</v>
      </c>
      <c r="B26" s="7">
        <v>-5875324.8300000001</v>
      </c>
      <c r="C26">
        <v>-58.75</v>
      </c>
      <c r="D26">
        <v>76.760000000000005</v>
      </c>
      <c r="E26">
        <v>-26.33</v>
      </c>
      <c r="F26">
        <v>-34.299999999999997</v>
      </c>
      <c r="G26">
        <v>-139421.34</v>
      </c>
      <c r="H26">
        <v>-9.56</v>
      </c>
      <c r="I26">
        <v>-6277144.5</v>
      </c>
      <c r="J26">
        <v>-61.97</v>
      </c>
      <c r="K26">
        <v>-0.94</v>
      </c>
      <c r="L26">
        <v>-0.42</v>
      </c>
      <c r="M26">
        <v>-0.55000000000000004</v>
      </c>
      <c r="N26">
        <v>0.81</v>
      </c>
      <c r="O26">
        <v>0.88</v>
      </c>
      <c r="P26">
        <v>598514.44999999995</v>
      </c>
      <c r="Q26">
        <v>-2.58</v>
      </c>
      <c r="R26">
        <v>39.200000000000003</v>
      </c>
      <c r="S26">
        <v>-0.81</v>
      </c>
      <c r="T26">
        <v>-1.53</v>
      </c>
      <c r="U26">
        <v>-8.9999999999999993E-3</v>
      </c>
      <c r="V26">
        <v>3561</v>
      </c>
      <c r="W26">
        <v>-1649.91</v>
      </c>
      <c r="X26">
        <v>-0.14000000000000001</v>
      </c>
      <c r="Y26">
        <v>65.86</v>
      </c>
      <c r="Z26">
        <v>1703</v>
      </c>
      <c r="AA26">
        <v>47.82</v>
      </c>
      <c r="AB26">
        <v>24722020.239999998</v>
      </c>
      <c r="AC26">
        <v>14516.75</v>
      </c>
      <c r="AD26">
        <v>1.18</v>
      </c>
      <c r="AE26">
        <v>66.94</v>
      </c>
      <c r="AF26">
        <v>1858</v>
      </c>
      <c r="AG26">
        <v>52.18</v>
      </c>
      <c r="AH26">
        <v>-30597345.07</v>
      </c>
      <c r="AI26">
        <v>-16467.89</v>
      </c>
      <c r="AJ26">
        <v>-1.34</v>
      </c>
      <c r="AK26">
        <v>64.88</v>
      </c>
      <c r="AL26">
        <v>6</v>
      </c>
      <c r="AM26">
        <v>11</v>
      </c>
    </row>
    <row r="27" spans="1:39" x14ac:dyDescent="0.3">
      <c r="A27">
        <v>13</v>
      </c>
      <c r="B27" s="7">
        <v>-6049135.4000000004</v>
      </c>
      <c r="C27">
        <v>-60.49</v>
      </c>
      <c r="D27">
        <v>78.03</v>
      </c>
      <c r="E27">
        <v>-27.41</v>
      </c>
      <c r="F27">
        <v>-35.130000000000003</v>
      </c>
      <c r="G27">
        <v>-138010.07</v>
      </c>
      <c r="H27">
        <v>-9.56</v>
      </c>
      <c r="I27">
        <v>-6434187.54</v>
      </c>
      <c r="J27">
        <v>-63.62</v>
      </c>
      <c r="K27">
        <v>-0.94</v>
      </c>
      <c r="L27">
        <v>-0.43</v>
      </c>
      <c r="M27">
        <v>-0.55000000000000004</v>
      </c>
      <c r="N27">
        <v>0.8</v>
      </c>
      <c r="O27">
        <v>0.87</v>
      </c>
      <c r="P27">
        <v>555496.89</v>
      </c>
      <c r="Q27">
        <v>-2.93</v>
      </c>
      <c r="R27">
        <v>40.85</v>
      </c>
      <c r="S27">
        <v>-0.8</v>
      </c>
      <c r="T27">
        <v>-1.57</v>
      </c>
      <c r="U27">
        <v>-1.03E-2</v>
      </c>
      <c r="V27">
        <v>3561</v>
      </c>
      <c r="W27">
        <v>-1698.72</v>
      </c>
      <c r="X27">
        <v>-0.14000000000000001</v>
      </c>
      <c r="Y27">
        <v>66.83</v>
      </c>
      <c r="Z27">
        <v>1701</v>
      </c>
      <c r="AA27">
        <v>47.77</v>
      </c>
      <c r="AB27">
        <v>24202052.199999999</v>
      </c>
      <c r="AC27">
        <v>14228.13</v>
      </c>
      <c r="AD27">
        <v>1.18</v>
      </c>
      <c r="AE27">
        <v>67.930000000000007</v>
      </c>
      <c r="AF27">
        <v>1860</v>
      </c>
      <c r="AG27">
        <v>52.23</v>
      </c>
      <c r="AH27">
        <v>-30251187.600000001</v>
      </c>
      <c r="AI27">
        <v>-16264.08</v>
      </c>
      <c r="AJ27">
        <v>-1.36</v>
      </c>
      <c r="AK27">
        <v>65.81</v>
      </c>
      <c r="AL27">
        <v>6</v>
      </c>
      <c r="AM27">
        <v>12</v>
      </c>
    </row>
    <row r="28" spans="1:39" x14ac:dyDescent="0.3">
      <c r="A28">
        <v>14</v>
      </c>
      <c r="B28" s="7">
        <v>-5904787.4000000004</v>
      </c>
      <c r="C28">
        <v>-59.05</v>
      </c>
      <c r="D28">
        <v>76.78</v>
      </c>
      <c r="E28">
        <v>-26.51</v>
      </c>
      <c r="F28">
        <v>-34.520000000000003</v>
      </c>
      <c r="G28">
        <v>-141651.15</v>
      </c>
      <c r="H28">
        <v>-9.6199999999999992</v>
      </c>
      <c r="I28">
        <v>-6291389.6799999997</v>
      </c>
      <c r="J28">
        <v>-62.21</v>
      </c>
      <c r="K28">
        <v>-0.94</v>
      </c>
      <c r="L28">
        <v>-0.43</v>
      </c>
      <c r="M28">
        <v>-0.55000000000000004</v>
      </c>
      <c r="N28">
        <v>0.8</v>
      </c>
      <c r="O28">
        <v>0.87</v>
      </c>
      <c r="P28">
        <v>570356.87</v>
      </c>
      <c r="Q28">
        <v>-2.75</v>
      </c>
      <c r="R28">
        <v>40.32</v>
      </c>
      <c r="S28">
        <v>-0.79</v>
      </c>
      <c r="T28">
        <v>-1.52</v>
      </c>
      <c r="U28">
        <v>-9.5999999999999992E-3</v>
      </c>
      <c r="V28">
        <v>3561</v>
      </c>
      <c r="W28">
        <v>-1658.18</v>
      </c>
      <c r="X28">
        <v>-0.14000000000000001</v>
      </c>
      <c r="Y28">
        <v>65.94</v>
      </c>
      <c r="Z28">
        <v>1705</v>
      </c>
      <c r="AA28">
        <v>47.88</v>
      </c>
      <c r="AB28">
        <v>24022025.640000001</v>
      </c>
      <c r="AC28">
        <v>14089.16</v>
      </c>
      <c r="AD28">
        <v>1.17</v>
      </c>
      <c r="AE28">
        <v>66.930000000000007</v>
      </c>
      <c r="AF28">
        <v>1856</v>
      </c>
      <c r="AG28">
        <v>52.12</v>
      </c>
      <c r="AH28">
        <v>-29926813.039999999</v>
      </c>
      <c r="AI28">
        <v>-16124.36</v>
      </c>
      <c r="AJ28">
        <v>-1.33</v>
      </c>
      <c r="AK28">
        <v>65.02</v>
      </c>
      <c r="AL28">
        <v>7</v>
      </c>
      <c r="AM28">
        <v>12</v>
      </c>
    </row>
    <row r="29" spans="1:39" x14ac:dyDescent="0.3">
      <c r="A29">
        <v>20</v>
      </c>
      <c r="B29" s="7">
        <v>-6064682.2699999996</v>
      </c>
      <c r="C29">
        <v>-60.65</v>
      </c>
      <c r="D29">
        <v>79.22</v>
      </c>
      <c r="E29">
        <v>-27.51</v>
      </c>
      <c r="F29">
        <v>-34.729999999999997</v>
      </c>
      <c r="G29">
        <v>-132895.12</v>
      </c>
      <c r="H29">
        <v>-9.56</v>
      </c>
      <c r="I29">
        <v>-6436730.2999999998</v>
      </c>
      <c r="J29">
        <v>-63.66</v>
      </c>
      <c r="K29">
        <v>-0.94</v>
      </c>
      <c r="L29">
        <v>-0.43</v>
      </c>
      <c r="M29">
        <v>-0.55000000000000004</v>
      </c>
      <c r="N29">
        <v>0.8</v>
      </c>
      <c r="O29">
        <v>0.88</v>
      </c>
      <c r="P29">
        <v>592988.23</v>
      </c>
      <c r="Q29">
        <v>-2.67</v>
      </c>
      <c r="R29">
        <v>41.38</v>
      </c>
      <c r="S29">
        <v>-0.8</v>
      </c>
      <c r="T29">
        <v>-1.59</v>
      </c>
      <c r="U29">
        <v>-9.2999999999999992E-3</v>
      </c>
      <c r="V29">
        <v>3561</v>
      </c>
      <c r="W29">
        <v>-1703.08</v>
      </c>
      <c r="X29">
        <v>-0.15</v>
      </c>
      <c r="Y29">
        <v>67.790000000000006</v>
      </c>
      <c r="Z29">
        <v>1693</v>
      </c>
      <c r="AA29">
        <v>47.54</v>
      </c>
      <c r="AB29">
        <v>23858401.370000001</v>
      </c>
      <c r="AC29">
        <v>14092.38</v>
      </c>
      <c r="AD29">
        <v>1.19</v>
      </c>
      <c r="AE29">
        <v>68.930000000000007</v>
      </c>
      <c r="AF29">
        <v>1868</v>
      </c>
      <c r="AG29">
        <v>52.46</v>
      </c>
      <c r="AH29">
        <v>-29923083.640000001</v>
      </c>
      <c r="AI29">
        <v>-16018.78</v>
      </c>
      <c r="AJ29">
        <v>-1.36</v>
      </c>
      <c r="AK29">
        <v>66.75</v>
      </c>
      <c r="AL29">
        <v>6</v>
      </c>
      <c r="AM29">
        <v>13</v>
      </c>
    </row>
    <row r="30" spans="1:39" x14ac:dyDescent="0.3">
      <c r="A30">
        <v>21</v>
      </c>
      <c r="B30" s="7">
        <v>-5967455.0499999998</v>
      </c>
      <c r="C30">
        <v>-59.67</v>
      </c>
      <c r="D30">
        <v>77.989999999999995</v>
      </c>
      <c r="E30">
        <v>-26.9</v>
      </c>
      <c r="F30">
        <v>-34.49</v>
      </c>
      <c r="G30">
        <v>-136255.1</v>
      </c>
      <c r="H30">
        <v>-9.6199999999999992</v>
      </c>
      <c r="I30">
        <v>-6337376.0099999998</v>
      </c>
      <c r="J30">
        <v>-62.68</v>
      </c>
      <c r="K30">
        <v>-0.94</v>
      </c>
      <c r="L30">
        <v>-0.43</v>
      </c>
      <c r="M30">
        <v>-0.55000000000000004</v>
      </c>
      <c r="N30">
        <v>0.8</v>
      </c>
      <c r="O30">
        <v>0.87</v>
      </c>
      <c r="P30">
        <v>599467.31999999995</v>
      </c>
      <c r="Q30">
        <v>-2.6</v>
      </c>
      <c r="R30">
        <v>41.17</v>
      </c>
      <c r="S30">
        <v>-0.78</v>
      </c>
      <c r="T30">
        <v>-1.54</v>
      </c>
      <c r="U30">
        <v>-9.1000000000000004E-3</v>
      </c>
      <c r="V30">
        <v>3561</v>
      </c>
      <c r="W30">
        <v>-1675.78</v>
      </c>
      <c r="X30">
        <v>-0.14000000000000001</v>
      </c>
      <c r="Y30">
        <v>66.900000000000006</v>
      </c>
      <c r="Z30">
        <v>1706</v>
      </c>
      <c r="AA30">
        <v>47.91</v>
      </c>
      <c r="AB30">
        <v>23564435.120000001</v>
      </c>
      <c r="AC30">
        <v>13812.68</v>
      </c>
      <c r="AD30">
        <v>1.17</v>
      </c>
      <c r="AE30">
        <v>67.930000000000007</v>
      </c>
      <c r="AF30">
        <v>1855</v>
      </c>
      <c r="AG30">
        <v>52.09</v>
      </c>
      <c r="AH30">
        <v>-29531890.170000002</v>
      </c>
      <c r="AI30">
        <v>-15920.16</v>
      </c>
      <c r="AJ30">
        <v>-1.34</v>
      </c>
      <c r="AK30">
        <v>65.95</v>
      </c>
      <c r="AL30">
        <v>7</v>
      </c>
      <c r="AM30">
        <v>13</v>
      </c>
    </row>
    <row r="31" spans="1:39" x14ac:dyDescent="0.3">
      <c r="A31">
        <v>4</v>
      </c>
      <c r="B31" s="7">
        <v>-6142197.4400000004</v>
      </c>
      <c r="C31">
        <v>-61.42</v>
      </c>
      <c r="D31">
        <v>80.39</v>
      </c>
      <c r="E31">
        <v>-28.01</v>
      </c>
      <c r="F31">
        <v>-34.840000000000003</v>
      </c>
      <c r="G31">
        <v>-142225.06</v>
      </c>
      <c r="H31">
        <v>-10.15</v>
      </c>
      <c r="I31">
        <v>-6548181.1299999999</v>
      </c>
      <c r="J31">
        <v>-64.42</v>
      </c>
      <c r="K31">
        <v>-0.94</v>
      </c>
      <c r="L31">
        <v>-0.43</v>
      </c>
      <c r="M31">
        <v>-0.54</v>
      </c>
      <c r="N31">
        <v>0.81</v>
      </c>
      <c r="O31">
        <v>0.87</v>
      </c>
      <c r="P31">
        <v>571456.02</v>
      </c>
      <c r="Q31">
        <v>-2.96</v>
      </c>
      <c r="R31">
        <v>40.17</v>
      </c>
      <c r="S31">
        <v>-0.83</v>
      </c>
      <c r="T31">
        <v>-1.5</v>
      </c>
      <c r="U31">
        <v>-1.04E-2</v>
      </c>
      <c r="V31">
        <v>3561</v>
      </c>
      <c r="W31">
        <v>-1724.85</v>
      </c>
      <c r="X31">
        <v>-0.14000000000000001</v>
      </c>
      <c r="Y31">
        <v>67.790000000000006</v>
      </c>
      <c r="Z31">
        <v>1716</v>
      </c>
      <c r="AA31">
        <v>48.19</v>
      </c>
      <c r="AB31">
        <v>25914051.25</v>
      </c>
      <c r="AC31">
        <v>15101.43</v>
      </c>
      <c r="AD31">
        <v>1.21</v>
      </c>
      <c r="AE31">
        <v>68.930000000000007</v>
      </c>
      <c r="AF31">
        <v>1845</v>
      </c>
      <c r="AG31">
        <v>51.81</v>
      </c>
      <c r="AH31">
        <v>-32056248.690000001</v>
      </c>
      <c r="AI31">
        <v>-17374.66</v>
      </c>
      <c r="AJ31">
        <v>-1.4</v>
      </c>
      <c r="AK31">
        <v>66.72</v>
      </c>
      <c r="AL31">
        <v>4</v>
      </c>
      <c r="AM31">
        <v>11</v>
      </c>
    </row>
    <row r="32" spans="1:39" x14ac:dyDescent="0.3">
      <c r="A32">
        <v>18</v>
      </c>
      <c r="B32" s="7">
        <v>-6309453.5099999998</v>
      </c>
      <c r="C32">
        <v>-63.09</v>
      </c>
      <c r="D32">
        <v>82.84</v>
      </c>
      <c r="E32">
        <v>-29.1</v>
      </c>
      <c r="F32">
        <v>-35.130000000000003</v>
      </c>
      <c r="G32">
        <v>-135960.97</v>
      </c>
      <c r="H32">
        <v>-10.15</v>
      </c>
      <c r="I32">
        <v>-6692231.9699999997</v>
      </c>
      <c r="J32">
        <v>-65.94</v>
      </c>
      <c r="K32">
        <v>-0.94</v>
      </c>
      <c r="L32">
        <v>-0.44</v>
      </c>
      <c r="M32">
        <v>-0.53</v>
      </c>
      <c r="N32">
        <v>0.8</v>
      </c>
      <c r="O32">
        <v>0.86</v>
      </c>
      <c r="P32">
        <v>563591.30000000005</v>
      </c>
      <c r="Q32">
        <v>-3.04</v>
      </c>
      <c r="R32">
        <v>42.3</v>
      </c>
      <c r="S32">
        <v>-0.82</v>
      </c>
      <c r="T32">
        <v>-1.54</v>
      </c>
      <c r="U32">
        <v>-1.06E-2</v>
      </c>
      <c r="V32">
        <v>3561</v>
      </c>
      <c r="W32">
        <v>-1771.82</v>
      </c>
      <c r="X32">
        <v>-0.15</v>
      </c>
      <c r="Y32">
        <v>69.7</v>
      </c>
      <c r="Z32">
        <v>1719</v>
      </c>
      <c r="AA32">
        <v>48.27</v>
      </c>
      <c r="AB32">
        <v>24950565.739999998</v>
      </c>
      <c r="AC32">
        <v>14514.58</v>
      </c>
      <c r="AD32">
        <v>1.21</v>
      </c>
      <c r="AE32">
        <v>70.930000000000007</v>
      </c>
      <c r="AF32">
        <v>1842</v>
      </c>
      <c r="AG32">
        <v>51.73</v>
      </c>
      <c r="AH32">
        <v>-31260019.260000002</v>
      </c>
      <c r="AI32">
        <v>-16970.689999999999</v>
      </c>
      <c r="AJ32">
        <v>-1.42</v>
      </c>
      <c r="AK32">
        <v>68.56</v>
      </c>
      <c r="AL32">
        <v>4</v>
      </c>
      <c r="AM32">
        <v>13</v>
      </c>
    </row>
    <row r="33" spans="1:39" x14ac:dyDescent="0.3">
      <c r="A33">
        <v>5</v>
      </c>
      <c r="B33" s="7">
        <v>-6361516.8899999997</v>
      </c>
      <c r="C33">
        <v>-63.62</v>
      </c>
      <c r="D33">
        <v>78.59</v>
      </c>
      <c r="E33">
        <v>-29.45</v>
      </c>
      <c r="F33">
        <v>-37.47</v>
      </c>
      <c r="G33">
        <v>-131589.92000000001</v>
      </c>
      <c r="H33">
        <v>-9.4700000000000006</v>
      </c>
      <c r="I33">
        <v>-6714280.8499999996</v>
      </c>
      <c r="J33">
        <v>-66.22</v>
      </c>
      <c r="K33">
        <v>-0.95</v>
      </c>
      <c r="L33">
        <v>-0.44</v>
      </c>
      <c r="M33">
        <v>-0.56999999999999995</v>
      </c>
      <c r="N33">
        <v>0.79</v>
      </c>
      <c r="O33">
        <v>0.85</v>
      </c>
      <c r="P33">
        <v>560216.28</v>
      </c>
      <c r="Q33">
        <v>-3.15</v>
      </c>
      <c r="R33">
        <v>42.8</v>
      </c>
      <c r="S33">
        <v>-0.81</v>
      </c>
      <c r="T33">
        <v>-1.62</v>
      </c>
      <c r="U33">
        <v>-1.0999999999999999E-2</v>
      </c>
      <c r="V33">
        <v>3561</v>
      </c>
      <c r="W33">
        <v>-1786.44</v>
      </c>
      <c r="X33">
        <v>-0.15</v>
      </c>
      <c r="Y33">
        <v>66.8</v>
      </c>
      <c r="Z33">
        <v>1714</v>
      </c>
      <c r="AA33">
        <v>48.13</v>
      </c>
      <c r="AB33">
        <v>23650408.050000001</v>
      </c>
      <c r="AC33">
        <v>13798.37</v>
      </c>
      <c r="AD33">
        <v>1.18</v>
      </c>
      <c r="AE33">
        <v>67.94</v>
      </c>
      <c r="AF33">
        <v>1847</v>
      </c>
      <c r="AG33">
        <v>51.87</v>
      </c>
      <c r="AH33">
        <v>-30011924.940000001</v>
      </c>
      <c r="AI33">
        <v>-16249.01</v>
      </c>
      <c r="AJ33">
        <v>-1.38</v>
      </c>
      <c r="AK33">
        <v>65.739999999999995</v>
      </c>
      <c r="AL33">
        <v>5</v>
      </c>
      <c r="AM33">
        <v>11</v>
      </c>
    </row>
    <row r="34" spans="1:39" x14ac:dyDescent="0.3">
      <c r="A34">
        <v>11</v>
      </c>
      <c r="B34" s="7">
        <v>-6305612.6799999997</v>
      </c>
      <c r="C34">
        <v>-63.06</v>
      </c>
      <c r="D34">
        <v>81.650000000000006</v>
      </c>
      <c r="E34">
        <v>-29.07</v>
      </c>
      <c r="F34">
        <v>-35.61</v>
      </c>
      <c r="G34">
        <v>-140466.76999999999</v>
      </c>
      <c r="H34">
        <v>-10.15</v>
      </c>
      <c r="I34">
        <v>-6696769.4199999999</v>
      </c>
      <c r="J34">
        <v>-65.97</v>
      </c>
      <c r="K34">
        <v>-0.94</v>
      </c>
      <c r="L34">
        <v>-0.44</v>
      </c>
      <c r="M34">
        <v>-0.54</v>
      </c>
      <c r="N34">
        <v>0.8</v>
      </c>
      <c r="O34">
        <v>0.86</v>
      </c>
      <c r="P34">
        <v>529590.9</v>
      </c>
      <c r="Q34">
        <v>-3.32</v>
      </c>
      <c r="R34">
        <v>41.87</v>
      </c>
      <c r="S34">
        <v>-0.82</v>
      </c>
      <c r="T34">
        <v>-1.53</v>
      </c>
      <c r="U34">
        <v>-1.1599999999999999E-2</v>
      </c>
      <c r="V34">
        <v>3561</v>
      </c>
      <c r="W34">
        <v>-1770.74</v>
      </c>
      <c r="X34">
        <v>-0.15</v>
      </c>
      <c r="Y34">
        <v>68.75</v>
      </c>
      <c r="Z34">
        <v>1720</v>
      </c>
      <c r="AA34">
        <v>48.3</v>
      </c>
      <c r="AB34">
        <v>25297708.649999999</v>
      </c>
      <c r="AC34">
        <v>14707.97</v>
      </c>
      <c r="AD34">
        <v>1.21</v>
      </c>
      <c r="AE34">
        <v>69.930000000000007</v>
      </c>
      <c r="AF34">
        <v>1841</v>
      </c>
      <c r="AG34">
        <v>51.7</v>
      </c>
      <c r="AH34">
        <v>-31603321.329999998</v>
      </c>
      <c r="AI34">
        <v>-17166.39</v>
      </c>
      <c r="AJ34">
        <v>-1.42</v>
      </c>
      <c r="AK34">
        <v>67.64</v>
      </c>
      <c r="AL34">
        <v>4</v>
      </c>
      <c r="AM34">
        <v>12</v>
      </c>
    </row>
    <row r="35" spans="1:39" x14ac:dyDescent="0.3">
      <c r="A35">
        <v>19</v>
      </c>
      <c r="B35" s="7">
        <v>-6532664.9500000002</v>
      </c>
      <c r="C35">
        <v>-65.33</v>
      </c>
      <c r="D35">
        <v>81.03</v>
      </c>
      <c r="E35">
        <v>-30.61</v>
      </c>
      <c r="F35">
        <v>-37.770000000000003</v>
      </c>
      <c r="G35">
        <v>-125161.74</v>
      </c>
      <c r="H35">
        <v>-9.4700000000000006</v>
      </c>
      <c r="I35">
        <v>-6869430.5</v>
      </c>
      <c r="J35">
        <v>-67.8</v>
      </c>
      <c r="K35">
        <v>-0.95</v>
      </c>
      <c r="L35">
        <v>-0.45</v>
      </c>
      <c r="M35">
        <v>-0.56000000000000005</v>
      </c>
      <c r="N35">
        <v>0.78</v>
      </c>
      <c r="O35">
        <v>0.84</v>
      </c>
      <c r="P35">
        <v>571131.07999999996</v>
      </c>
      <c r="Q35">
        <v>-3.14</v>
      </c>
      <c r="R35">
        <v>44.96</v>
      </c>
      <c r="S35">
        <v>-0.8</v>
      </c>
      <c r="T35">
        <v>-1.67</v>
      </c>
      <c r="U35">
        <v>-1.0999999999999999E-2</v>
      </c>
      <c r="V35">
        <v>3561</v>
      </c>
      <c r="W35">
        <v>-1834.5</v>
      </c>
      <c r="X35">
        <v>-0.16</v>
      </c>
      <c r="Y35">
        <v>68.709999999999994</v>
      </c>
      <c r="Z35">
        <v>1713</v>
      </c>
      <c r="AA35">
        <v>48.1</v>
      </c>
      <c r="AB35">
        <v>22796041.030000001</v>
      </c>
      <c r="AC35">
        <v>13307.67</v>
      </c>
      <c r="AD35">
        <v>1.18</v>
      </c>
      <c r="AE35">
        <v>69.94</v>
      </c>
      <c r="AF35">
        <v>1848</v>
      </c>
      <c r="AG35">
        <v>51.9</v>
      </c>
      <c r="AH35">
        <v>-29328705.989999998</v>
      </c>
      <c r="AI35">
        <v>-15870.51</v>
      </c>
      <c r="AJ35">
        <v>-1.4</v>
      </c>
      <c r="AK35">
        <v>67.58</v>
      </c>
      <c r="AL35">
        <v>5</v>
      </c>
      <c r="AM35">
        <v>13</v>
      </c>
    </row>
    <row r="36" spans="1:39" x14ac:dyDescent="0.3">
      <c r="A36">
        <v>12</v>
      </c>
      <c r="B36" s="7">
        <v>-6523622.7400000002</v>
      </c>
      <c r="C36">
        <v>-65.239999999999995</v>
      </c>
      <c r="D36">
        <v>79.849999999999994</v>
      </c>
      <c r="E36">
        <v>-30.55</v>
      </c>
      <c r="F36">
        <v>-38.26</v>
      </c>
      <c r="G36">
        <v>-130054.54</v>
      </c>
      <c r="H36">
        <v>-9.4700000000000006</v>
      </c>
      <c r="I36">
        <v>-6868290.8499999996</v>
      </c>
      <c r="J36">
        <v>-67.790000000000006</v>
      </c>
      <c r="K36">
        <v>-0.95</v>
      </c>
      <c r="L36">
        <v>-0.45</v>
      </c>
      <c r="M36">
        <v>-0.56000000000000005</v>
      </c>
      <c r="N36">
        <v>0.78</v>
      </c>
      <c r="O36">
        <v>0.84</v>
      </c>
      <c r="P36">
        <v>523791.18</v>
      </c>
      <c r="Q36">
        <v>-3.51</v>
      </c>
      <c r="R36">
        <v>44.46</v>
      </c>
      <c r="S36">
        <v>-0.81</v>
      </c>
      <c r="T36">
        <v>-1.66</v>
      </c>
      <c r="U36">
        <v>-1.23E-2</v>
      </c>
      <c r="V36">
        <v>3561</v>
      </c>
      <c r="W36">
        <v>-1831.96</v>
      </c>
      <c r="X36">
        <v>-0.16</v>
      </c>
      <c r="Y36">
        <v>67.760000000000005</v>
      </c>
      <c r="Z36">
        <v>1717</v>
      </c>
      <c r="AA36">
        <v>48.22</v>
      </c>
      <c r="AB36">
        <v>23151384.210000001</v>
      </c>
      <c r="AC36">
        <v>13483.63</v>
      </c>
      <c r="AD36">
        <v>1.18</v>
      </c>
      <c r="AE36">
        <v>68.94</v>
      </c>
      <c r="AF36">
        <v>1844</v>
      </c>
      <c r="AG36">
        <v>51.78</v>
      </c>
      <c r="AH36">
        <v>-29675006.949999999</v>
      </c>
      <c r="AI36">
        <v>-16092.74</v>
      </c>
      <c r="AJ36">
        <v>-1.4</v>
      </c>
      <c r="AK36">
        <v>66.66</v>
      </c>
      <c r="AL36">
        <v>5</v>
      </c>
      <c r="AM36">
        <v>12</v>
      </c>
    </row>
    <row r="38" spans="1:39" x14ac:dyDescent="0.3">
      <c r="B38" s="4" t="s">
        <v>102</v>
      </c>
      <c r="C38" s="4"/>
      <c r="D38" s="4"/>
      <c r="E38" s="5"/>
      <c r="F38" s="5"/>
      <c r="H38" s="6" t="s">
        <v>104</v>
      </c>
      <c r="I38" s="5"/>
      <c r="J38" s="5"/>
      <c r="K38" s="5"/>
      <c r="L38" s="5"/>
    </row>
    <row r="39" spans="1:39" x14ac:dyDescent="0.3">
      <c r="B39" s="9" t="s">
        <v>95</v>
      </c>
      <c r="C39" s="9" t="s">
        <v>62</v>
      </c>
      <c r="D39" s="9" t="s">
        <v>69</v>
      </c>
      <c r="E39" s="9" t="s">
        <v>103</v>
      </c>
      <c r="F39" s="9" t="s">
        <v>98</v>
      </c>
      <c r="H39" s="9" t="s">
        <v>95</v>
      </c>
      <c r="I39" s="9" t="s">
        <v>62</v>
      </c>
      <c r="J39" s="9" t="s">
        <v>69</v>
      </c>
      <c r="K39" s="9" t="s">
        <v>103</v>
      </c>
      <c r="L39" s="9" t="s">
        <v>98</v>
      </c>
    </row>
    <row r="40" spans="1:39" x14ac:dyDescent="0.3">
      <c r="B40" s="10">
        <v>91500</v>
      </c>
      <c r="C40" s="8">
        <f>AVERAGEIF($AL$16:$AL$36,"1",$E$16:$E$36)</f>
        <v>-16.323333333333334</v>
      </c>
      <c r="D40" s="8">
        <f>AVERAGEIF($AL$16:$AL$36,"1",$L$16:$L$36)</f>
        <v>-0.33333333333333331</v>
      </c>
      <c r="E40" s="8">
        <f>AVERAGEIF($AL$16:$AL$36,"1",$C$16:$C$36)</f>
        <v>-40.333333333333336</v>
      </c>
      <c r="F40" s="8">
        <f>AVERAGEIF($AL$16:$AL$36,"1",$D$16:$D$36)</f>
        <v>85.263333333333321</v>
      </c>
      <c r="H40" s="10">
        <v>151000</v>
      </c>
      <c r="I40" s="8">
        <f>AVERAGEIF($AM$16:$AM$36,"11",$E$16:$E$36)</f>
        <v>-23.431428571428569</v>
      </c>
      <c r="J40" s="8">
        <f>AVERAGEIF($AM$16:$AM$36,"11",$L$16:$L$36)</f>
        <v>-0.40142857142857136</v>
      </c>
      <c r="K40" s="8">
        <f>AVERAGEIF($AM$16:$AM$36,"11",$C$16:$C$36)</f>
        <v>-53.321428571428569</v>
      </c>
      <c r="L40" s="8">
        <f>AVERAGEIF($AM$16:$AM$36,"11",$D$16:$D$36)</f>
        <v>80.001428571428576</v>
      </c>
    </row>
    <row r="41" spans="1:39" x14ac:dyDescent="0.3">
      <c r="B41" s="10">
        <v>92000</v>
      </c>
      <c r="C41" s="8">
        <f>AVERAGEIF($AL$16:$AL$36,"2",$E$16:$E$36)</f>
        <v>-17.513333333333332</v>
      </c>
      <c r="D41" s="8">
        <f>AVERAGEIF($AL$16:$AL$36,"2",$L$16:$L$36)</f>
        <v>-0.36333333333333329</v>
      </c>
      <c r="E41" s="8">
        <f>AVERAGEIF($AL$16:$AL$36,"2",$C$16:$C$36)</f>
        <v>-42.763333333333328</v>
      </c>
      <c r="F41" s="8">
        <f>AVERAGEIF($AL$16:$AL$36,"2",$D$16:$D$36)</f>
        <v>84.433333333333323</v>
      </c>
      <c r="H41" s="10">
        <v>151500</v>
      </c>
      <c r="I41" s="8">
        <f>AVERAGEIF($AM$16:$AM$36,"12",$E$16:$E$36)</f>
        <v>-24.491428571428575</v>
      </c>
      <c r="J41" s="8">
        <f>AVERAGEIF($AM$16:$AM$36,"12",$L$16:$L$36)</f>
        <v>-0.40714285714285714</v>
      </c>
      <c r="K41" s="8">
        <f>AVERAGEIF($AM$16:$AM$36,"12",$C$16:$C$36)</f>
        <v>-55.151428571428575</v>
      </c>
      <c r="L41" s="8">
        <f>AVERAGEIF($AM$16:$AM$36,"12",$D$16:$D$36)</f>
        <v>81.255714285714276</v>
      </c>
    </row>
    <row r="42" spans="1:39" x14ac:dyDescent="0.3">
      <c r="B42" s="10">
        <v>92500</v>
      </c>
      <c r="C42" s="8">
        <f>AVERAGEIF($AL$16:$AL$36,"3",$E$16:$E$36)</f>
        <v>-23.290000000000003</v>
      </c>
      <c r="D42" s="8">
        <f>AVERAGEIF($AL$16:$AL$36,"3",$L$16:$L$36)</f>
        <v>-0.41</v>
      </c>
      <c r="E42" s="8">
        <f>AVERAGEIF($AL$16:$AL$36,"3",$C$16:$C$36)</f>
        <v>-53.626666666666665</v>
      </c>
      <c r="F42" s="8">
        <f>AVERAGEIF($AL$16:$AL$36,"3",$D$16:$D$36)</f>
        <v>82.723333333333343</v>
      </c>
      <c r="H42" s="10">
        <v>152000</v>
      </c>
      <c r="I42" s="8">
        <f>AVERAGEIF($AM$16:$AM$36,"13",$E$16:$E$36)</f>
        <v>-24.678571428571427</v>
      </c>
      <c r="J42" s="8">
        <f>AVERAGEIF($AM$16:$AM$36,"13",$L$16:$L$36)</f>
        <v>-0.41000000000000003</v>
      </c>
      <c r="K42" s="8">
        <f>AVERAGEIF($AM$16:$AM$36,"13",$C$16:$C$36)</f>
        <v>-55.491428571428571</v>
      </c>
      <c r="L42" s="8">
        <f>AVERAGEIF($AM$16:$AM$36,"12",$D$16:$D$36)</f>
        <v>81.255714285714276</v>
      </c>
    </row>
    <row r="43" spans="1:39" x14ac:dyDescent="0.3">
      <c r="B43" s="10">
        <v>93000</v>
      </c>
      <c r="C43" s="8">
        <f>AVERAGEIF($AL$16:$AL$36,"4",$E$16:$E$36)</f>
        <v>-28.72666666666667</v>
      </c>
      <c r="D43" s="8">
        <f>AVERAGEIF($AL$16:$AL$36,"4",$L$16:$L$36)</f>
        <v>-0.4366666666666667</v>
      </c>
      <c r="E43" s="8">
        <f>AVERAGEIF($AL$16:$AL$36,"4",$C$16:$C$36)</f>
        <v>-62.523333333333333</v>
      </c>
      <c r="F43" s="8">
        <f>AVERAGEIF($AL$16:$AL$36,"4",$D$16:$D$36)</f>
        <v>81.626666666666679</v>
      </c>
    </row>
    <row r="44" spans="1:39" x14ac:dyDescent="0.3">
      <c r="B44" s="10">
        <v>93500</v>
      </c>
      <c r="C44" s="8">
        <f>AVERAGEIF($AL$16:$AL$36,"5",$E$16:$E$36)</f>
        <v>-30.203333333333333</v>
      </c>
      <c r="D44" s="8">
        <f>AVERAGEIF($AL$16:$AL$36,"5",$L$16:$L$36)</f>
        <v>-0.44666666666666671</v>
      </c>
      <c r="E44" s="8">
        <f>AVERAGEIF($AL$16:$AL$36,"5",$C$16:$C$36)</f>
        <v>-64.73</v>
      </c>
      <c r="F44" s="8">
        <f>AVERAGEIF($AL$16:$AL$36,"5",$D$16:$D$36)</f>
        <v>79.823333333333338</v>
      </c>
    </row>
    <row r="45" spans="1:39" x14ac:dyDescent="0.3">
      <c r="B45" s="10">
        <v>94000</v>
      </c>
      <c r="C45" s="8">
        <f>AVERAGEIF($AL$16:$AL$36,"6",$E$16:$E$36)</f>
        <v>-27.083333333333332</v>
      </c>
      <c r="D45" s="8">
        <f>AVERAGEIF($AL$16:$AL$36,"6",$L$16:$L$36)</f>
        <v>-0.42666666666666669</v>
      </c>
      <c r="E45" s="8">
        <f>AVERAGEIF($AL$16:$AL$36,"6",$C$16:$C$36)</f>
        <v>-59.963333333333338</v>
      </c>
      <c r="F45" s="8">
        <f>AVERAGEIF($AL$16:$AL$36,"6",$D$16:$D$36)</f>
        <v>78.003333333333345</v>
      </c>
    </row>
    <row r="46" spans="1:39" x14ac:dyDescent="0.3">
      <c r="B46" s="10">
        <v>94500</v>
      </c>
      <c r="C46" s="8">
        <f>AVERAGEIF($AL$16:$AL$36,"7",$E$16:$E$36)</f>
        <v>-26.263333333333332</v>
      </c>
      <c r="D46" s="8">
        <f>AVERAGEIF($AL$16:$AL$36,"7",$L$16:$L$36)</f>
        <v>-0.42666666666666669</v>
      </c>
      <c r="E46" s="8">
        <f>AVERAGEIF($AL$16:$AL$36,"7",$C$16:$C$36)</f>
        <v>-58.643333333333338</v>
      </c>
      <c r="F46" s="8">
        <f>AVERAGEIF($AL$16:$AL$36,"7",$D$16:$D$36)</f>
        <v>76.760000000000005</v>
      </c>
    </row>
    <row r="64" spans="1:39" s="11" customFormat="1" x14ac:dyDescent="0.3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</row>
    <row r="65" spans="2:2" x14ac:dyDescent="0.3">
      <c r="B65" s="7"/>
    </row>
    <row r="66" spans="2:2" x14ac:dyDescent="0.3">
      <c r="B66" s="7"/>
    </row>
    <row r="67" spans="2:2" x14ac:dyDescent="0.3">
      <c r="B67" s="7"/>
    </row>
    <row r="68" spans="2:2" x14ac:dyDescent="0.3">
      <c r="B68" s="7"/>
    </row>
    <row r="69" spans="2:2" x14ac:dyDescent="0.3">
      <c r="B69" s="7"/>
    </row>
    <row r="70" spans="2:2" x14ac:dyDescent="0.3">
      <c r="B70" s="7"/>
    </row>
    <row r="71" spans="2:2" x14ac:dyDescent="0.3">
      <c r="B71" s="7"/>
    </row>
    <row r="72" spans="2:2" x14ac:dyDescent="0.3">
      <c r="B72" s="7"/>
    </row>
    <row r="73" spans="2:2" x14ac:dyDescent="0.3">
      <c r="B73" s="7"/>
    </row>
    <row r="74" spans="2:2" x14ac:dyDescent="0.3">
      <c r="B74" s="7"/>
    </row>
    <row r="75" spans="2:2" x14ac:dyDescent="0.3">
      <c r="B75" s="7"/>
    </row>
    <row r="76" spans="2:2" x14ac:dyDescent="0.3">
      <c r="B76" s="7"/>
    </row>
    <row r="77" spans="2:2" x14ac:dyDescent="0.3">
      <c r="B77" s="7"/>
    </row>
    <row r="78" spans="2:2" x14ac:dyDescent="0.3">
      <c r="B78" s="7"/>
    </row>
    <row r="79" spans="2:2" x14ac:dyDescent="0.3">
      <c r="B79" s="7"/>
    </row>
    <row r="80" spans="2:2" x14ac:dyDescent="0.3">
      <c r="B80" s="7"/>
    </row>
    <row r="81" spans="2:2" x14ac:dyDescent="0.3">
      <c r="B81" s="7"/>
    </row>
    <row r="82" spans="2:2" x14ac:dyDescent="0.3">
      <c r="B82" s="7"/>
    </row>
    <row r="83" spans="2:2" x14ac:dyDescent="0.3">
      <c r="B83" s="7"/>
    </row>
    <row r="84" spans="2:2" x14ac:dyDescent="0.3">
      <c r="B84" s="7"/>
    </row>
    <row r="85" spans="2:2" x14ac:dyDescent="0.3">
      <c r="B85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ShortIntraday</vt:lpstr>
      <vt:lpstr>Backtest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2022-05-31T05:18:25Z</dcterms:created>
  <dcterms:modified xsi:type="dcterms:W3CDTF">2022-06-01T06:37:25Z</dcterms:modified>
</cp:coreProperties>
</file>