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23040" windowHeight="9384"/>
  </bookViews>
  <sheets>
    <sheet name="Sheet2" sheetId="2" r:id="rId1"/>
    <sheet name="Sheet1" sheetId="1" r:id="rId2"/>
  </sheets>
  <calcPr calcId="152511" calcMode="autoNoTable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8" i="1" l="1"/>
  <c r="I10" i="1"/>
  <c r="I9" i="1"/>
  <c r="I8" i="1"/>
  <c r="I7" i="1"/>
  <c r="I6" i="1"/>
  <c r="I5" i="1"/>
  <c r="I4" i="1"/>
  <c r="H4" i="1"/>
  <c r="H3" i="1"/>
  <c r="H2" i="1"/>
  <c r="F1" i="1"/>
  <c r="E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D7" i="1"/>
  <c r="F7" i="1"/>
  <c r="B8" i="1" s="1"/>
  <c r="D8" i="1" s="1"/>
  <c r="E8" i="1" s="1"/>
  <c r="C7" i="1"/>
  <c r="B4" i="1"/>
  <c r="B3" i="1"/>
  <c r="B2" i="1"/>
  <c r="B1" i="1"/>
  <c r="F8" i="1" l="1"/>
  <c r="B9" i="1" s="1"/>
  <c r="D9" i="1" s="1"/>
  <c r="E9" i="1" s="1"/>
  <c r="F9" i="1" l="1"/>
  <c r="B10" i="1" s="1"/>
  <c r="D10" i="1" l="1"/>
  <c r="E10" i="1" l="1"/>
  <c r="F10" i="1" s="1"/>
  <c r="B11" i="1" s="1"/>
  <c r="D11" i="1" s="1"/>
  <c r="E11" i="1" l="1"/>
  <c r="F11" i="1" s="1"/>
  <c r="B12" i="1" s="1"/>
  <c r="D12" i="1" s="1"/>
  <c r="E12" i="1" l="1"/>
  <c r="F12" i="1" s="1"/>
  <c r="B13" i="1" s="1"/>
  <c r="D13" i="1" s="1"/>
  <c r="E13" i="1" l="1"/>
  <c r="F13" i="1" s="1"/>
  <c r="B14" i="1" s="1"/>
  <c r="D14" i="1" l="1"/>
  <c r="E14" i="1" s="1"/>
  <c r="F14" i="1"/>
  <c r="B15" i="1" s="1"/>
  <c r="D15" i="1" l="1"/>
  <c r="E15" i="1" s="1"/>
  <c r="F15" i="1"/>
  <c r="B16" i="1" s="1"/>
  <c r="D16" i="1" l="1"/>
  <c r="E16" i="1" s="1"/>
  <c r="F16" i="1"/>
  <c r="B17" i="1" s="1"/>
  <c r="D17" i="1" l="1"/>
  <c r="E17" i="1" s="1"/>
  <c r="F17" i="1"/>
  <c r="B18" i="1" s="1"/>
  <c r="D18" i="1" l="1"/>
  <c r="E18" i="1" s="1"/>
  <c r="F18" i="1"/>
  <c r="B19" i="1" s="1"/>
  <c r="D19" i="1" l="1"/>
  <c r="E19" i="1" s="1"/>
  <c r="F19" i="1"/>
  <c r="B20" i="1" s="1"/>
  <c r="D20" i="1" l="1"/>
  <c r="E20" i="1" s="1"/>
  <c r="F20" i="1"/>
  <c r="B21" i="1" s="1"/>
  <c r="D21" i="1" l="1"/>
  <c r="E21" i="1" s="1"/>
  <c r="F21" i="1"/>
  <c r="B22" i="1" s="1"/>
  <c r="D22" i="1" l="1"/>
  <c r="E22" i="1" s="1"/>
  <c r="F22" i="1"/>
  <c r="B23" i="1" s="1"/>
  <c r="D23" i="1" l="1"/>
  <c r="E23" i="1" s="1"/>
  <c r="F23" i="1"/>
  <c r="B24" i="1" s="1"/>
  <c r="D24" i="1" l="1"/>
  <c r="E24" i="1" s="1"/>
  <c r="F24" i="1" s="1"/>
  <c r="B25" i="1" s="1"/>
  <c r="D25" i="1" l="1"/>
  <c r="E25" i="1" s="1"/>
  <c r="F25" i="1"/>
  <c r="B26" i="1" s="1"/>
  <c r="D26" i="1" l="1"/>
  <c r="E26" i="1" s="1"/>
  <c r="F26" i="1" s="1"/>
  <c r="B27" i="1" s="1"/>
  <c r="D27" i="1" l="1"/>
  <c r="E27" i="1" s="1"/>
  <c r="F27" i="1"/>
  <c r="B28" i="1" s="1"/>
  <c r="D28" i="1" l="1"/>
  <c r="E28" i="1" s="1"/>
  <c r="F28" i="1"/>
  <c r="B29" i="1" s="1"/>
  <c r="D29" i="1" l="1"/>
  <c r="E29" i="1" s="1"/>
  <c r="F29" i="1"/>
  <c r="B30" i="1" s="1"/>
  <c r="D30" i="1" l="1"/>
  <c r="E30" i="1" s="1"/>
  <c r="F30" i="1" s="1"/>
  <c r="B31" i="1" s="1"/>
  <c r="D31" i="1" l="1"/>
  <c r="E31" i="1" s="1"/>
  <c r="F31" i="1" s="1"/>
  <c r="B32" i="1" s="1"/>
  <c r="D32" i="1" l="1"/>
  <c r="E32" i="1" s="1"/>
  <c r="F32" i="1"/>
  <c r="B33" i="1" s="1"/>
  <c r="D33" i="1" l="1"/>
  <c r="E33" i="1" s="1"/>
  <c r="F33" i="1"/>
  <c r="B34" i="1" s="1"/>
  <c r="D34" i="1" l="1"/>
  <c r="E34" i="1" s="1"/>
  <c r="F34" i="1"/>
  <c r="B35" i="1" s="1"/>
  <c r="D35" i="1" l="1"/>
  <c r="E35" i="1" s="1"/>
  <c r="F35" i="1"/>
  <c r="B36" i="1" s="1"/>
  <c r="D36" i="1" l="1"/>
  <c r="E36" i="1" s="1"/>
  <c r="F36" i="1" s="1"/>
  <c r="B37" i="1" s="1"/>
  <c r="D37" i="1" l="1"/>
  <c r="E37" i="1" s="1"/>
  <c r="F37" i="1" s="1"/>
  <c r="B38" i="1" s="1"/>
  <c r="D38" i="1" l="1"/>
  <c r="E38" i="1" s="1"/>
  <c r="F38" i="1"/>
  <c r="B39" i="1" s="1"/>
  <c r="D39" i="1" l="1"/>
  <c r="E39" i="1" s="1"/>
  <c r="F39" i="1"/>
  <c r="B40" i="1" s="1"/>
  <c r="D40" i="1" l="1"/>
  <c r="E40" i="1" s="1"/>
  <c r="F40" i="1" s="1"/>
  <c r="B41" i="1" s="1"/>
  <c r="D41" i="1" l="1"/>
  <c r="E41" i="1" s="1"/>
  <c r="F41" i="1" s="1"/>
  <c r="B42" i="1" s="1"/>
  <c r="D42" i="1" l="1"/>
  <c r="E42" i="1" s="1"/>
  <c r="F42" i="1" s="1"/>
  <c r="B43" i="1" s="1"/>
  <c r="D43" i="1" l="1"/>
  <c r="E43" i="1" s="1"/>
  <c r="F43" i="1" s="1"/>
  <c r="B44" i="1" s="1"/>
  <c r="D44" i="1" l="1"/>
  <c r="E44" i="1" s="1"/>
  <c r="F44" i="1"/>
  <c r="B45" i="1" s="1"/>
  <c r="D45" i="1" l="1"/>
  <c r="E45" i="1" s="1"/>
  <c r="F45" i="1" s="1"/>
  <c r="B46" i="1" s="1"/>
  <c r="D46" i="1" l="1"/>
  <c r="E46" i="1" s="1"/>
  <c r="F46" i="1" s="1"/>
  <c r="B47" i="1" s="1"/>
  <c r="D47" i="1" l="1"/>
  <c r="E47" i="1" s="1"/>
  <c r="F47" i="1" s="1"/>
  <c r="B48" i="1" s="1"/>
  <c r="D48" i="1" l="1"/>
  <c r="E48" i="1" s="1"/>
  <c r="F48" i="1" s="1"/>
  <c r="B49" i="1" s="1"/>
  <c r="D49" i="1" l="1"/>
  <c r="E49" i="1" s="1"/>
  <c r="F49" i="1" s="1"/>
  <c r="B50" i="1" s="1"/>
  <c r="D50" i="1" l="1"/>
  <c r="E50" i="1" s="1"/>
  <c r="F50" i="1" s="1"/>
  <c r="B51" i="1" s="1"/>
  <c r="D51" i="1" l="1"/>
  <c r="E51" i="1" s="1"/>
  <c r="F51" i="1" s="1"/>
  <c r="B52" i="1" s="1"/>
  <c r="D52" i="1" l="1"/>
  <c r="E52" i="1" s="1"/>
  <c r="F52" i="1"/>
  <c r="B53" i="1" s="1"/>
  <c r="D53" i="1" l="1"/>
  <c r="E53" i="1" s="1"/>
  <c r="F53" i="1" s="1"/>
  <c r="B54" i="1" s="1"/>
  <c r="D54" i="1" l="1"/>
  <c r="E54" i="1" s="1"/>
  <c r="F54" i="1" s="1"/>
  <c r="B55" i="1" s="1"/>
  <c r="D55" i="1" l="1"/>
  <c r="E55" i="1" s="1"/>
  <c r="F55" i="1"/>
  <c r="B56" i="1" s="1"/>
  <c r="D56" i="1" l="1"/>
  <c r="E56" i="1" s="1"/>
  <c r="F56" i="1" s="1"/>
  <c r="B57" i="1" s="1"/>
  <c r="D57" i="1" l="1"/>
  <c r="E57" i="1" s="1"/>
  <c r="F57" i="1"/>
  <c r="B58" i="1" s="1"/>
  <c r="D58" i="1" l="1"/>
  <c r="E58" i="1" s="1"/>
  <c r="F58" i="1" s="1"/>
  <c r="B59" i="1" s="1"/>
  <c r="D59" i="1" l="1"/>
  <c r="E59" i="1" s="1"/>
  <c r="F59" i="1"/>
  <c r="B60" i="1" s="1"/>
  <c r="D60" i="1" l="1"/>
  <c r="E60" i="1" s="1"/>
  <c r="F60" i="1"/>
  <c r="B61" i="1" s="1"/>
  <c r="D61" i="1" l="1"/>
  <c r="E61" i="1" s="1"/>
  <c r="F61" i="1" s="1"/>
  <c r="B62" i="1" s="1"/>
  <c r="D62" i="1" l="1"/>
  <c r="E62" i="1" s="1"/>
  <c r="F62" i="1"/>
  <c r="B63" i="1" s="1"/>
  <c r="D63" i="1" l="1"/>
  <c r="E63" i="1" s="1"/>
  <c r="F63" i="1"/>
  <c r="B64" i="1" s="1"/>
  <c r="D64" i="1" l="1"/>
  <c r="E64" i="1" s="1"/>
  <c r="F64" i="1"/>
  <c r="B65" i="1" s="1"/>
  <c r="D65" i="1" l="1"/>
  <c r="E65" i="1" s="1"/>
  <c r="F65" i="1"/>
  <c r="B66" i="1" s="1"/>
  <c r="D66" i="1" l="1"/>
  <c r="E66" i="1" s="1"/>
  <c r="F66" i="1"/>
</calcChain>
</file>

<file path=xl/sharedStrings.xml><?xml version="1.0" encoding="utf-8"?>
<sst xmlns="http://schemas.openxmlformats.org/spreadsheetml/2006/main" count="157" uniqueCount="61">
  <si>
    <t>Value</t>
  </si>
  <si>
    <t>Interest</t>
  </si>
  <si>
    <t>EMI</t>
  </si>
  <si>
    <t>Pay</t>
  </si>
  <si>
    <t>Balance amount</t>
  </si>
  <si>
    <t>Month</t>
  </si>
  <si>
    <t>System A</t>
  </si>
  <si>
    <t>5 years</t>
  </si>
  <si>
    <t>36 lacs per annum</t>
  </si>
  <si>
    <t>Security</t>
  </si>
  <si>
    <t>Pay for the house</t>
  </si>
  <si>
    <t xml:space="preserve">FD </t>
  </si>
  <si>
    <t>Rent</t>
  </si>
  <si>
    <t xml:space="preserve">Time period </t>
  </si>
  <si>
    <t>out of the money calls</t>
  </si>
  <si>
    <t>s=100</t>
  </si>
  <si>
    <t>x=110</t>
  </si>
  <si>
    <t>dte=30 days</t>
  </si>
  <si>
    <t>iv=30%</t>
  </si>
  <si>
    <t>ir=6%</t>
  </si>
  <si>
    <t>dy=1%</t>
  </si>
  <si>
    <t>out of the money puts</t>
  </si>
  <si>
    <t>x=90</t>
  </si>
  <si>
    <t>S</t>
  </si>
  <si>
    <t>IV</t>
  </si>
  <si>
    <t>DTE</t>
  </si>
  <si>
    <t>D</t>
  </si>
  <si>
    <t>G</t>
  </si>
  <si>
    <t>V</t>
  </si>
  <si>
    <t>T</t>
  </si>
  <si>
    <t>Premium</t>
  </si>
  <si>
    <t xml:space="preserve">Direct </t>
  </si>
  <si>
    <t>Direct</t>
  </si>
  <si>
    <t>Out of the money calls</t>
  </si>
  <si>
    <t>Indirect</t>
  </si>
  <si>
    <t>Out of the money puts</t>
  </si>
  <si>
    <t>Mixed (due to boundaries of delta)</t>
  </si>
  <si>
    <t>in the money calls</t>
  </si>
  <si>
    <t>s=110</t>
  </si>
  <si>
    <t>x=100</t>
  </si>
  <si>
    <t>in the money puts</t>
  </si>
  <si>
    <t>s=90</t>
  </si>
  <si>
    <t>In the money calls</t>
  </si>
  <si>
    <t>Mixed</t>
  </si>
  <si>
    <t>In the money put</t>
  </si>
  <si>
    <t>ITM</t>
  </si>
  <si>
    <t xml:space="preserve">Call </t>
  </si>
  <si>
    <t>Put</t>
  </si>
  <si>
    <t>Strike &lt; Spot</t>
  </si>
  <si>
    <t>Spot &lt; Strike</t>
  </si>
  <si>
    <t>ATM</t>
  </si>
  <si>
    <t>Strike price = Spot price</t>
  </si>
  <si>
    <t>OTM</t>
  </si>
  <si>
    <t>OTM ( only contains extrinsic value)</t>
  </si>
  <si>
    <t>Strike &gt; Spot</t>
  </si>
  <si>
    <t>Spot &gt; Strike</t>
  </si>
  <si>
    <t>Delta</t>
  </si>
  <si>
    <t>&gt;0.5</t>
  </si>
  <si>
    <t>&lt;0.5</t>
  </si>
  <si>
    <t>ITM ( has intrinsic and extrinsic)</t>
  </si>
  <si>
    <t>Intrinsic value =0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</si>
</sst>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8" formatCode="&quot;₹&quot;\ #,##0.00;[Red]&quot;₹&quot;\ \-#,##0.00"/>
    <numFmt numFmtId="43" formatCode="_ * #,##0.00_ ;_ * \-#,##0.00_ ;_ * &quot;-&quot;??_ ;_ @_ "/>
    <numFmt numFmtId="164" formatCode="&quot;₹&quot;#,##0.0_);\(&quot;₹&quot;#,##0.0\);\-\ "/>
    <numFmt numFmtId="165" formatCode="_ * #,##0_ ;_ * \-#,##0_ ;_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 val="singleAccounting"/>
      <sz val="11"/>
      <color indexed="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3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8" fontId="0" fillId="0" borderId="0" xfId="0" applyNumberFormat="1"/>
    <xf numFmtId="0" fontId="0" fillId="0" borderId="0" xfId="0" applyNumberFormat="1"/>
    <xf numFmtId="164" fontId="0" fillId="0" borderId="0" xfId="0" applyNumberFormat="1"/>
    <xf numFmtId="3" fontId="0" fillId="0" borderId="0" xfId="0" applyNumberFormat="1"/>
    <xf numFmtId="0" fontId="2" fillId="2" borderId="0" xfId="0" applyFont="1" applyFill="1"/>
    <xf numFmtId="9" fontId="0" fillId="0" borderId="0" xfId="0" applyNumberFormat="1"/>
    <xf numFmtId="43" fontId="0" fillId="0" borderId="0" xfId="1" applyFont="1"/>
    <xf numFmtId="43" fontId="0" fillId="0" borderId="0" xfId="0" applyNumberFormat="1"/>
    <xf numFmtId="165" fontId="0" fillId="0" borderId="0" xfId="1" applyNumberFormat="1" applyFont="1"/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"/>
  <sheetViews>
    <sheetView tabSelected="1" workbookViewId="0">
      <selection activeCell="O5" sqref="O5"/>
    </sheetView>
  </sheetViews>
  <sheetFormatPr defaultRowHeight="14.4" x14ac:dyDescent="0.3"/>
  <cols>
    <col min="15" max="16" width="11.109375" bestFit="1" customWidth="1"/>
    <col min="17" max="17" width="20.21875" bestFit="1" customWidth="1"/>
    <col min="18" max="19" width="11.109375" bestFit="1" customWidth="1"/>
  </cols>
  <sheetData>
    <row r="1" spans="1:19" x14ac:dyDescent="0.3">
      <c r="A1" t="s">
        <v>14</v>
      </c>
      <c r="D1" t="s">
        <v>21</v>
      </c>
      <c r="G1" t="s">
        <v>37</v>
      </c>
      <c r="J1" t="s">
        <v>40</v>
      </c>
      <c r="O1" s="11" t="s">
        <v>59</v>
      </c>
      <c r="P1" s="11"/>
      <c r="Q1" s="10" t="s">
        <v>50</v>
      </c>
      <c r="R1" s="11" t="s">
        <v>53</v>
      </c>
      <c r="S1" s="11"/>
    </row>
    <row r="2" spans="1:19" x14ac:dyDescent="0.3">
      <c r="A2" t="s">
        <v>15</v>
      </c>
      <c r="D2" t="s">
        <v>15</v>
      </c>
      <c r="G2" t="s">
        <v>38</v>
      </c>
      <c r="J2" t="s">
        <v>41</v>
      </c>
      <c r="O2" t="s">
        <v>46</v>
      </c>
      <c r="P2" t="s">
        <v>47</v>
      </c>
      <c r="Q2" t="s">
        <v>60</v>
      </c>
      <c r="R2" t="s">
        <v>46</v>
      </c>
      <c r="S2" t="s">
        <v>47</v>
      </c>
    </row>
    <row r="3" spans="1:19" x14ac:dyDescent="0.3">
      <c r="A3" t="s">
        <v>16</v>
      </c>
      <c r="D3" t="s">
        <v>22</v>
      </c>
      <c r="G3" t="s">
        <v>39</v>
      </c>
      <c r="J3" t="s">
        <v>39</v>
      </c>
      <c r="O3" t="s">
        <v>48</v>
      </c>
      <c r="P3" t="s">
        <v>49</v>
      </c>
      <c r="Q3" t="s">
        <v>51</v>
      </c>
      <c r="R3" t="s">
        <v>54</v>
      </c>
      <c r="S3" t="s">
        <v>55</v>
      </c>
    </row>
    <row r="4" spans="1:19" x14ac:dyDescent="0.3">
      <c r="A4" t="s">
        <v>17</v>
      </c>
      <c r="D4" t="s">
        <v>17</v>
      </c>
      <c r="G4" t="s">
        <v>17</v>
      </c>
      <c r="J4" t="s">
        <v>17</v>
      </c>
    </row>
    <row r="5" spans="1:19" x14ac:dyDescent="0.3">
      <c r="A5" t="s">
        <v>18</v>
      </c>
      <c r="D5" t="s">
        <v>18</v>
      </c>
      <c r="G5" t="s">
        <v>18</v>
      </c>
      <c r="J5" t="s">
        <v>18</v>
      </c>
      <c r="P5" t="s">
        <v>45</v>
      </c>
      <c r="Q5" t="s">
        <v>50</v>
      </c>
      <c r="R5" t="s">
        <v>52</v>
      </c>
    </row>
    <row r="6" spans="1:19" x14ac:dyDescent="0.3">
      <c r="A6" t="s">
        <v>19</v>
      </c>
      <c r="D6" t="s">
        <v>19</v>
      </c>
      <c r="G6" t="s">
        <v>19</v>
      </c>
      <c r="J6" t="s">
        <v>19</v>
      </c>
      <c r="O6" t="s">
        <v>56</v>
      </c>
      <c r="P6" s="10" t="s">
        <v>57</v>
      </c>
      <c r="Q6" s="10">
        <v>0.5</v>
      </c>
      <c r="R6" s="10" t="s">
        <v>58</v>
      </c>
    </row>
    <row r="7" spans="1:19" x14ac:dyDescent="0.3">
      <c r="A7" t="s">
        <v>20</v>
      </c>
      <c r="D7" t="s">
        <v>20</v>
      </c>
      <c r="G7" t="s">
        <v>20</v>
      </c>
      <c r="J7" t="s">
        <v>20</v>
      </c>
    </row>
    <row r="9" spans="1:19" x14ac:dyDescent="0.3">
      <c r="A9" t="s">
        <v>33</v>
      </c>
      <c r="H9" t="s">
        <v>42</v>
      </c>
    </row>
    <row r="10" spans="1:19" x14ac:dyDescent="0.3">
      <c r="B10" t="s">
        <v>26</v>
      </c>
      <c r="C10" t="s">
        <v>27</v>
      </c>
      <c r="D10" t="s">
        <v>28</v>
      </c>
      <c r="E10" t="s">
        <v>29</v>
      </c>
      <c r="F10" t="s">
        <v>30</v>
      </c>
      <c r="I10" t="s">
        <v>26</v>
      </c>
      <c r="J10" t="s">
        <v>27</v>
      </c>
      <c r="K10" t="s">
        <v>28</v>
      </c>
      <c r="L10" t="s">
        <v>29</v>
      </c>
      <c r="M10" t="s">
        <v>30</v>
      </c>
    </row>
    <row r="11" spans="1:19" x14ac:dyDescent="0.3">
      <c r="A11" t="s">
        <v>23</v>
      </c>
      <c r="B11" t="s">
        <v>31</v>
      </c>
      <c r="C11" t="s">
        <v>32</v>
      </c>
      <c r="D11" t="s">
        <v>32</v>
      </c>
      <c r="E11" t="s">
        <v>34</v>
      </c>
      <c r="F11" t="s">
        <v>32</v>
      </c>
      <c r="H11" t="s">
        <v>23</v>
      </c>
      <c r="I11" t="s">
        <v>32</v>
      </c>
      <c r="J11" t="s">
        <v>34</v>
      </c>
      <c r="K11" t="s">
        <v>34</v>
      </c>
      <c r="L11" t="s">
        <v>32</v>
      </c>
      <c r="M11" t="s">
        <v>32</v>
      </c>
    </row>
    <row r="12" spans="1:19" x14ac:dyDescent="0.3">
      <c r="A12" t="s">
        <v>24</v>
      </c>
      <c r="B12" t="s">
        <v>31</v>
      </c>
      <c r="C12" t="s">
        <v>36</v>
      </c>
      <c r="D12" t="s">
        <v>32</v>
      </c>
      <c r="E12" t="s">
        <v>34</v>
      </c>
      <c r="F12" t="s">
        <v>32</v>
      </c>
      <c r="H12" t="s">
        <v>24</v>
      </c>
      <c r="I12" t="s">
        <v>34</v>
      </c>
      <c r="J12" t="s">
        <v>32</v>
      </c>
      <c r="K12" t="s">
        <v>32</v>
      </c>
      <c r="L12" t="s">
        <v>34</v>
      </c>
      <c r="M12" t="s">
        <v>32</v>
      </c>
    </row>
    <row r="13" spans="1:19" x14ac:dyDescent="0.3">
      <c r="A13" t="s">
        <v>25</v>
      </c>
      <c r="B13" t="s">
        <v>31</v>
      </c>
      <c r="C13" t="s">
        <v>34</v>
      </c>
      <c r="D13" t="s">
        <v>32</v>
      </c>
      <c r="E13" t="s">
        <v>34</v>
      </c>
      <c r="F13" t="s">
        <v>32</v>
      </c>
      <c r="H13" t="s">
        <v>25</v>
      </c>
      <c r="I13" t="s">
        <v>34</v>
      </c>
      <c r="J13" t="s">
        <v>32</v>
      </c>
      <c r="K13" t="s">
        <v>32</v>
      </c>
      <c r="L13" t="s">
        <v>34</v>
      </c>
      <c r="M13" t="s">
        <v>32</v>
      </c>
    </row>
    <row r="15" spans="1:19" x14ac:dyDescent="0.3">
      <c r="A15" t="s">
        <v>35</v>
      </c>
      <c r="H15" t="s">
        <v>44</v>
      </c>
    </row>
    <row r="16" spans="1:19" x14ac:dyDescent="0.3">
      <c r="B16" t="s">
        <v>26</v>
      </c>
      <c r="C16" t="s">
        <v>27</v>
      </c>
      <c r="D16" t="s">
        <v>28</v>
      </c>
      <c r="E16" t="s">
        <v>29</v>
      </c>
      <c r="F16" t="s">
        <v>30</v>
      </c>
      <c r="I16" t="s">
        <v>26</v>
      </c>
      <c r="J16" t="s">
        <v>27</v>
      </c>
      <c r="K16" t="s">
        <v>28</v>
      </c>
      <c r="L16" t="s">
        <v>29</v>
      </c>
      <c r="M16" t="s">
        <v>30</v>
      </c>
    </row>
    <row r="17" spans="1:13" x14ac:dyDescent="0.3">
      <c r="A17" t="s">
        <v>23</v>
      </c>
      <c r="B17" t="s">
        <v>32</v>
      </c>
      <c r="C17" t="s">
        <v>34</v>
      </c>
      <c r="D17" t="s">
        <v>34</v>
      </c>
      <c r="E17" t="s">
        <v>32</v>
      </c>
      <c r="F17" t="s">
        <v>34</v>
      </c>
      <c r="H17" t="s">
        <v>23</v>
      </c>
      <c r="I17" t="s">
        <v>32</v>
      </c>
      <c r="J17" t="s">
        <v>32</v>
      </c>
      <c r="K17" t="s">
        <v>32</v>
      </c>
      <c r="L17" t="s">
        <v>34</v>
      </c>
      <c r="M17" t="s">
        <v>34</v>
      </c>
    </row>
    <row r="18" spans="1:13" x14ac:dyDescent="0.3">
      <c r="A18" t="s">
        <v>24</v>
      </c>
      <c r="B18" t="s">
        <v>34</v>
      </c>
      <c r="C18" t="s">
        <v>32</v>
      </c>
      <c r="D18" t="s">
        <v>32</v>
      </c>
      <c r="E18" t="s">
        <v>34</v>
      </c>
      <c r="F18" t="s">
        <v>32</v>
      </c>
      <c r="H18" t="s">
        <v>24</v>
      </c>
      <c r="I18" t="s">
        <v>32</v>
      </c>
      <c r="J18" t="s">
        <v>43</v>
      </c>
      <c r="K18" t="s">
        <v>32</v>
      </c>
      <c r="L18" t="s">
        <v>34</v>
      </c>
      <c r="M18" t="s">
        <v>32</v>
      </c>
    </row>
    <row r="19" spans="1:13" x14ac:dyDescent="0.3">
      <c r="A19" t="s">
        <v>25</v>
      </c>
      <c r="B19" t="s">
        <v>34</v>
      </c>
      <c r="C19" t="s">
        <v>32</v>
      </c>
      <c r="D19" t="s">
        <v>32</v>
      </c>
      <c r="E19" t="s">
        <v>32</v>
      </c>
      <c r="F19" t="s">
        <v>32</v>
      </c>
      <c r="H19" t="s">
        <v>25</v>
      </c>
      <c r="I19" t="s">
        <v>32</v>
      </c>
      <c r="J19" t="s">
        <v>32</v>
      </c>
      <c r="K19" t="s">
        <v>32</v>
      </c>
      <c r="L19" t="s">
        <v>34</v>
      </c>
      <c r="M19" t="s">
        <v>32</v>
      </c>
    </row>
  </sheetData>
  <mergeCells count="2">
    <mergeCell ref="O1:P1"/>
    <mergeCell ref="R1:S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6"/>
  <sheetViews>
    <sheetView workbookViewId="0">
      <selection activeCell="K15" sqref="K15"/>
    </sheetView>
  </sheetViews>
  <sheetFormatPr defaultRowHeight="14.4" x14ac:dyDescent="0.3"/>
  <cols>
    <col min="2" max="2" width="17.33203125" bestFit="1" customWidth="1"/>
    <col min="3" max="3" width="12.109375" bestFit="1" customWidth="1"/>
    <col min="5" max="5" width="17.88671875" bestFit="1" customWidth="1"/>
    <col min="6" max="6" width="17.6640625" bestFit="1" customWidth="1"/>
    <col min="8" max="8" width="15.109375" bestFit="1" customWidth="1"/>
    <col min="9" max="9" width="17.6640625" bestFit="1" customWidth="1"/>
    <col min="11" max="11" width="25.5546875" bestFit="1" customWidth="1"/>
  </cols>
  <sheetData>
    <row r="1" spans="1:11" x14ac:dyDescent="0.3">
      <c r="B1" s="2">
        <f>PMT((0.11/12),60,1000000,0,0)</f>
        <v>-21742.423072643305</v>
      </c>
      <c r="F1" s="1">
        <f>PMT(0.12/12,36,1000000,-500000,0)</f>
        <v>-21607.154906425596</v>
      </c>
    </row>
    <row r="2" spans="1:11" x14ac:dyDescent="0.3">
      <c r="B2">
        <f>1000000*0.11/12</f>
        <v>9166.6666666666661</v>
      </c>
      <c r="F2" s="1" t="s">
        <v>6</v>
      </c>
      <c r="H2" s="7">
        <f>F3*0.35</f>
        <v>3500000</v>
      </c>
      <c r="K2" s="1"/>
    </row>
    <row r="3" spans="1:11" x14ac:dyDescent="0.3">
      <c r="B3">
        <f>21742-B2</f>
        <v>12575.333333333334</v>
      </c>
      <c r="F3" s="4">
        <v>10000000</v>
      </c>
      <c r="H3" s="8">
        <f>F3+H2</f>
        <v>13500000</v>
      </c>
    </row>
    <row r="4" spans="1:11" x14ac:dyDescent="0.3">
      <c r="B4">
        <f>1000000-B3</f>
        <v>987424.66666666663</v>
      </c>
      <c r="F4" s="6">
        <v>0.35</v>
      </c>
      <c r="H4" s="8">
        <f>H3*0.35</f>
        <v>4725000</v>
      </c>
      <c r="I4" s="8">
        <f>H3+H4</f>
        <v>18225000</v>
      </c>
      <c r="K4" s="1"/>
    </row>
    <row r="5" spans="1:11" x14ac:dyDescent="0.3">
      <c r="F5">
        <v>5</v>
      </c>
      <c r="I5" s="8">
        <f>I4*0.35</f>
        <v>6378750</v>
      </c>
      <c r="K5" s="1"/>
    </row>
    <row r="6" spans="1:11" ht="16.2" x14ac:dyDescent="0.45">
      <c r="A6" s="5" t="s">
        <v>5</v>
      </c>
      <c r="B6" s="5" t="s">
        <v>0</v>
      </c>
      <c r="C6" s="5" t="s">
        <v>2</v>
      </c>
      <c r="D6" s="5" t="s">
        <v>1</v>
      </c>
      <c r="E6" s="5" t="s">
        <v>3</v>
      </c>
      <c r="F6" s="5" t="s">
        <v>4</v>
      </c>
      <c r="I6" s="8">
        <f>I4+I5</f>
        <v>24603750</v>
      </c>
    </row>
    <row r="7" spans="1:11" x14ac:dyDescent="0.3">
      <c r="A7">
        <v>1</v>
      </c>
      <c r="B7" s="3">
        <v>1000000</v>
      </c>
      <c r="C7" s="3">
        <f>PMT((0.11/12),60,1000000,0,0)</f>
        <v>-21742.423072643305</v>
      </c>
      <c r="D7" s="3">
        <f>($B7*0.11/12)</f>
        <v>9166.6666666666661</v>
      </c>
      <c r="E7" s="3">
        <f>C7+D7</f>
        <v>-12575.756405976639</v>
      </c>
      <c r="F7" s="3">
        <f>B7+E7</f>
        <v>987424.2435940234</v>
      </c>
      <c r="I7" s="8">
        <f>I6*0.35</f>
        <v>8611312.5</v>
      </c>
    </row>
    <row r="8" spans="1:11" x14ac:dyDescent="0.3">
      <c r="A8">
        <v>2</v>
      </c>
      <c r="B8" s="3">
        <f>F7</f>
        <v>987424.2435940234</v>
      </c>
      <c r="C8" s="3">
        <f t="shared" ref="C8:C66" si="0">PMT((0.11/12),60,1000000,0,0)</f>
        <v>-21742.423072643305</v>
      </c>
      <c r="D8" s="3">
        <f t="shared" ref="D8:D66" si="1">($B8*0.11/12)</f>
        <v>9051.3888996118822</v>
      </c>
      <c r="E8" s="3">
        <f t="shared" ref="E8:E66" si="2">C8+D8</f>
        <v>-12691.034173031423</v>
      </c>
      <c r="F8" s="3">
        <f t="shared" ref="F8:F66" si="3">B8+E8</f>
        <v>974733.20942099195</v>
      </c>
      <c r="I8" s="8">
        <f>I6+I7</f>
        <v>33215062.5</v>
      </c>
    </row>
    <row r="9" spans="1:11" x14ac:dyDescent="0.3">
      <c r="A9">
        <v>3</v>
      </c>
      <c r="B9" s="3">
        <f t="shared" ref="B9:B66" si="4">F8</f>
        <v>974733.20942099195</v>
      </c>
      <c r="C9" s="3">
        <f t="shared" si="0"/>
        <v>-21742.423072643305</v>
      </c>
      <c r="D9" s="3">
        <f t="shared" si="1"/>
        <v>8935.0544196924257</v>
      </c>
      <c r="E9" s="3">
        <f t="shared" si="2"/>
        <v>-12807.36865295088</v>
      </c>
      <c r="F9" s="3">
        <f t="shared" si="3"/>
        <v>961925.84076804109</v>
      </c>
      <c r="I9" s="8">
        <f>I8*0.35</f>
        <v>11625271.875</v>
      </c>
    </row>
    <row r="10" spans="1:11" x14ac:dyDescent="0.3">
      <c r="A10">
        <v>4</v>
      </c>
      <c r="B10" s="3">
        <f t="shared" si="4"/>
        <v>961925.84076804109</v>
      </c>
      <c r="C10" s="3">
        <f t="shared" si="0"/>
        <v>-21742.423072643305</v>
      </c>
      <c r="D10" s="3">
        <f t="shared" si="1"/>
        <v>8817.6535403737089</v>
      </c>
      <c r="E10" s="3">
        <f t="shared" si="2"/>
        <v>-12924.769532269596</v>
      </c>
      <c r="F10" s="3">
        <f t="shared" si="3"/>
        <v>949001.07123577152</v>
      </c>
      <c r="I10" s="8">
        <f>I8+I9</f>
        <v>44840334.375</v>
      </c>
    </row>
    <row r="11" spans="1:11" x14ac:dyDescent="0.3">
      <c r="A11">
        <v>5</v>
      </c>
      <c r="B11" s="3">
        <f t="shared" si="4"/>
        <v>949001.07123577152</v>
      </c>
      <c r="C11" s="3">
        <f t="shared" si="0"/>
        <v>-21742.423072643305</v>
      </c>
      <c r="D11" s="3">
        <f t="shared" si="1"/>
        <v>8699.1764863279059</v>
      </c>
      <c r="E11" s="3">
        <f t="shared" si="2"/>
        <v>-13043.246586315399</v>
      </c>
      <c r="F11" s="3">
        <f t="shared" si="3"/>
        <v>935957.82464945607</v>
      </c>
    </row>
    <row r="12" spans="1:11" x14ac:dyDescent="0.3">
      <c r="A12">
        <v>6</v>
      </c>
      <c r="B12" s="3">
        <f t="shared" si="4"/>
        <v>935957.82464945607</v>
      </c>
      <c r="C12" s="3">
        <f t="shared" si="0"/>
        <v>-21742.423072643305</v>
      </c>
      <c r="D12" s="3">
        <f t="shared" si="1"/>
        <v>8579.6133926200146</v>
      </c>
      <c r="E12" s="3">
        <f t="shared" si="2"/>
        <v>-13162.809680023291</v>
      </c>
      <c r="F12" s="3">
        <f t="shared" si="3"/>
        <v>922795.01496943273</v>
      </c>
      <c r="H12" t="s">
        <v>10</v>
      </c>
      <c r="I12" s="4">
        <v>100000000</v>
      </c>
    </row>
    <row r="13" spans="1:11" x14ac:dyDescent="0.3">
      <c r="A13">
        <v>7</v>
      </c>
      <c r="B13" s="3">
        <f t="shared" si="4"/>
        <v>922795.01496943273</v>
      </c>
      <c r="C13" s="3">
        <f t="shared" si="0"/>
        <v>-21742.423072643305</v>
      </c>
      <c r="D13" s="3">
        <f t="shared" si="1"/>
        <v>8458.9543038864667</v>
      </c>
      <c r="E13" s="3">
        <f t="shared" si="2"/>
        <v>-13283.468768756838</v>
      </c>
      <c r="F13" s="3">
        <f t="shared" si="3"/>
        <v>909511.54620067589</v>
      </c>
      <c r="H13" t="s">
        <v>12</v>
      </c>
      <c r="I13" t="s">
        <v>8</v>
      </c>
    </row>
    <row r="14" spans="1:11" x14ac:dyDescent="0.3">
      <c r="A14">
        <v>8</v>
      </c>
      <c r="B14" s="3">
        <f t="shared" si="4"/>
        <v>909511.54620067589</v>
      </c>
      <c r="C14" s="3">
        <f t="shared" si="0"/>
        <v>-21742.423072643305</v>
      </c>
      <c r="D14" s="3">
        <f t="shared" si="1"/>
        <v>8337.1891735061963</v>
      </c>
      <c r="E14" s="3">
        <f t="shared" si="2"/>
        <v>-13405.233899137109</v>
      </c>
      <c r="F14" s="3">
        <f t="shared" si="3"/>
        <v>896106.31230153877</v>
      </c>
      <c r="H14" t="s">
        <v>9</v>
      </c>
      <c r="I14" s="7">
        <v>10000000</v>
      </c>
      <c r="K14" s="9">
        <v>1000</v>
      </c>
    </row>
    <row r="15" spans="1:11" x14ac:dyDescent="0.3">
      <c r="A15">
        <v>9</v>
      </c>
      <c r="B15" s="3">
        <f t="shared" si="4"/>
        <v>896106.31230153877</v>
      </c>
      <c r="C15" s="3">
        <f t="shared" si="0"/>
        <v>-21742.423072643305</v>
      </c>
      <c r="D15" s="3">
        <f t="shared" si="1"/>
        <v>8214.3078627641062</v>
      </c>
      <c r="E15" s="3">
        <f t="shared" si="2"/>
        <v>-13528.115209879199</v>
      </c>
      <c r="F15" s="3">
        <f t="shared" si="3"/>
        <v>882578.19709165953</v>
      </c>
      <c r="H15" t="s">
        <v>11</v>
      </c>
      <c r="I15" s="6">
        <v>0.06</v>
      </c>
    </row>
    <row r="16" spans="1:11" x14ac:dyDescent="0.3">
      <c r="A16">
        <v>10</v>
      </c>
      <c r="B16" s="3">
        <f t="shared" si="4"/>
        <v>882578.19709165953</v>
      </c>
      <c r="C16" s="3">
        <f t="shared" si="0"/>
        <v>-21742.423072643305</v>
      </c>
      <c r="D16" s="3">
        <f t="shared" si="1"/>
        <v>8090.3001400068788</v>
      </c>
      <c r="E16" s="3">
        <f t="shared" si="2"/>
        <v>-13652.122932636426</v>
      </c>
      <c r="F16" s="3">
        <f t="shared" si="3"/>
        <v>868926.07415902312</v>
      </c>
      <c r="H16" t="s">
        <v>13</v>
      </c>
      <c r="I16" t="s">
        <v>7</v>
      </c>
    </row>
    <row r="17" spans="1:9" x14ac:dyDescent="0.3">
      <c r="A17">
        <v>11</v>
      </c>
      <c r="B17" s="3">
        <f t="shared" si="4"/>
        <v>868926.07415902312</v>
      </c>
      <c r="C17" s="3">
        <f t="shared" si="0"/>
        <v>-21742.423072643305</v>
      </c>
      <c r="D17" s="3">
        <f t="shared" si="1"/>
        <v>7965.1556797910453</v>
      </c>
      <c r="E17" s="3">
        <f t="shared" si="2"/>
        <v>-13777.26739285226</v>
      </c>
      <c r="F17" s="3">
        <f t="shared" si="3"/>
        <v>855148.80676617089</v>
      </c>
    </row>
    <row r="18" spans="1:9" x14ac:dyDescent="0.3">
      <c r="A18">
        <v>12</v>
      </c>
      <c r="B18" s="3">
        <f t="shared" si="4"/>
        <v>855148.80676617089</v>
      </c>
      <c r="C18" s="3">
        <f t="shared" si="0"/>
        <v>-21742.423072643305</v>
      </c>
      <c r="D18" s="3">
        <f t="shared" si="1"/>
        <v>7838.8640620232327</v>
      </c>
      <c r="E18" s="3">
        <f t="shared" si="2"/>
        <v>-13903.559010620073</v>
      </c>
      <c r="F18" s="3">
        <f t="shared" si="3"/>
        <v>841245.24775555078</v>
      </c>
      <c r="H18" s="1">
        <f>FV(0.35,5,0,10000000)</f>
        <v>-44840334.375000015</v>
      </c>
      <c r="I18" s="1"/>
    </row>
    <row r="19" spans="1:9" x14ac:dyDescent="0.3">
      <c r="A19">
        <v>13</v>
      </c>
      <c r="B19" s="3">
        <f t="shared" si="4"/>
        <v>841245.24775555078</v>
      </c>
      <c r="C19" s="3">
        <f t="shared" si="0"/>
        <v>-21742.423072643305</v>
      </c>
      <c r="D19" s="3">
        <f t="shared" si="1"/>
        <v>7711.414771092549</v>
      </c>
      <c r="E19" s="3">
        <f t="shared" si="2"/>
        <v>-14031.008301550755</v>
      </c>
      <c r="F19" s="3">
        <f t="shared" si="3"/>
        <v>827214.23945400002</v>
      </c>
    </row>
    <row r="20" spans="1:9" x14ac:dyDescent="0.3">
      <c r="A20">
        <v>14</v>
      </c>
      <c r="B20" s="3">
        <f t="shared" si="4"/>
        <v>827214.23945400002</v>
      </c>
      <c r="C20" s="3">
        <f t="shared" si="0"/>
        <v>-21742.423072643305</v>
      </c>
      <c r="D20" s="3">
        <f t="shared" si="1"/>
        <v>7582.7971949950006</v>
      </c>
      <c r="E20" s="3">
        <f t="shared" si="2"/>
        <v>-14159.625877648305</v>
      </c>
      <c r="F20" s="3">
        <f t="shared" si="3"/>
        <v>813054.61357635166</v>
      </c>
    </row>
    <row r="21" spans="1:9" x14ac:dyDescent="0.3">
      <c r="A21">
        <v>15</v>
      </c>
      <c r="B21" s="3">
        <f t="shared" si="4"/>
        <v>813054.61357635166</v>
      </c>
      <c r="C21" s="3">
        <f t="shared" si="0"/>
        <v>-21742.423072643305</v>
      </c>
      <c r="D21" s="3">
        <f t="shared" si="1"/>
        <v>7453.0006244498909</v>
      </c>
      <c r="E21" s="3">
        <f t="shared" si="2"/>
        <v>-14289.422448193414</v>
      </c>
      <c r="F21" s="3">
        <f t="shared" si="3"/>
        <v>798765.19112815824</v>
      </c>
    </row>
    <row r="22" spans="1:9" x14ac:dyDescent="0.3">
      <c r="A22">
        <v>16</v>
      </c>
      <c r="B22" s="3">
        <f t="shared" si="4"/>
        <v>798765.19112815824</v>
      </c>
      <c r="C22" s="3">
        <f t="shared" si="0"/>
        <v>-21742.423072643305</v>
      </c>
      <c r="D22" s="3">
        <f t="shared" si="1"/>
        <v>7322.0142520081172</v>
      </c>
      <c r="E22" s="3">
        <f t="shared" si="2"/>
        <v>-14420.408820635188</v>
      </c>
      <c r="F22" s="3">
        <f t="shared" si="3"/>
        <v>784344.78230752307</v>
      </c>
    </row>
    <row r="23" spans="1:9" x14ac:dyDescent="0.3">
      <c r="A23">
        <v>17</v>
      </c>
      <c r="B23" s="3">
        <f t="shared" si="4"/>
        <v>784344.78230752307</v>
      </c>
      <c r="C23" s="3">
        <f t="shared" si="0"/>
        <v>-21742.423072643305</v>
      </c>
      <c r="D23" s="3">
        <f t="shared" si="1"/>
        <v>7189.8271711522948</v>
      </c>
      <c r="E23" s="3">
        <f t="shared" si="2"/>
        <v>-14552.595901491011</v>
      </c>
      <c r="F23" s="3">
        <f t="shared" si="3"/>
        <v>769792.18640603207</v>
      </c>
    </row>
    <row r="24" spans="1:9" x14ac:dyDescent="0.3">
      <c r="A24">
        <v>18</v>
      </c>
      <c r="B24" s="3">
        <f t="shared" si="4"/>
        <v>769792.18640603207</v>
      </c>
      <c r="C24" s="3">
        <f t="shared" si="0"/>
        <v>-21742.423072643305</v>
      </c>
      <c r="D24" s="3">
        <f t="shared" si="1"/>
        <v>7056.4283753886275</v>
      </c>
      <c r="E24" s="3">
        <f t="shared" si="2"/>
        <v>-14685.994697254679</v>
      </c>
      <c r="F24" s="3">
        <f t="shared" si="3"/>
        <v>755106.19170877733</v>
      </c>
    </row>
    <row r="25" spans="1:9" x14ac:dyDescent="0.3">
      <c r="A25">
        <v>19</v>
      </c>
      <c r="B25" s="3">
        <f t="shared" si="4"/>
        <v>755106.19170877733</v>
      </c>
      <c r="C25" s="3">
        <f t="shared" si="0"/>
        <v>-21742.423072643305</v>
      </c>
      <c r="D25" s="3">
        <f t="shared" si="1"/>
        <v>6921.8067573304588</v>
      </c>
      <c r="E25" s="3">
        <f t="shared" si="2"/>
        <v>-14820.616315312847</v>
      </c>
      <c r="F25" s="3">
        <f t="shared" si="3"/>
        <v>740285.57539346453</v>
      </c>
    </row>
    <row r="26" spans="1:9" x14ac:dyDescent="0.3">
      <c r="A26">
        <v>20</v>
      </c>
      <c r="B26" s="3">
        <f t="shared" si="4"/>
        <v>740285.57539346453</v>
      </c>
      <c r="C26" s="3">
        <f t="shared" si="0"/>
        <v>-21742.423072643305</v>
      </c>
      <c r="D26" s="3">
        <f t="shared" si="1"/>
        <v>6785.9511077734251</v>
      </c>
      <c r="E26" s="3">
        <f t="shared" si="2"/>
        <v>-14956.471964869881</v>
      </c>
      <c r="F26" s="3">
        <f t="shared" si="3"/>
        <v>725329.10342859465</v>
      </c>
    </row>
    <row r="27" spans="1:9" x14ac:dyDescent="0.3">
      <c r="A27">
        <v>21</v>
      </c>
      <c r="B27" s="3">
        <f t="shared" si="4"/>
        <v>725329.10342859465</v>
      </c>
      <c r="C27" s="3">
        <f t="shared" si="0"/>
        <v>-21742.423072643305</v>
      </c>
      <c r="D27" s="3">
        <f t="shared" si="1"/>
        <v>6648.8501147621173</v>
      </c>
      <c r="E27" s="3">
        <f t="shared" si="2"/>
        <v>-15093.572957881188</v>
      </c>
      <c r="F27" s="3">
        <f t="shared" si="3"/>
        <v>710235.53047071351</v>
      </c>
    </row>
    <row r="28" spans="1:9" x14ac:dyDescent="0.3">
      <c r="A28">
        <v>22</v>
      </c>
      <c r="B28" s="3">
        <f t="shared" si="4"/>
        <v>710235.53047071351</v>
      </c>
      <c r="C28" s="3">
        <f t="shared" si="0"/>
        <v>-21742.423072643305</v>
      </c>
      <c r="D28" s="3">
        <f t="shared" si="1"/>
        <v>6510.4923626482077</v>
      </c>
      <c r="E28" s="3">
        <f t="shared" si="2"/>
        <v>-15231.930709995097</v>
      </c>
      <c r="F28" s="3">
        <f t="shared" si="3"/>
        <v>695003.59976071841</v>
      </c>
    </row>
    <row r="29" spans="1:9" x14ac:dyDescent="0.3">
      <c r="A29">
        <v>23</v>
      </c>
      <c r="B29" s="3">
        <f t="shared" si="4"/>
        <v>695003.59976071841</v>
      </c>
      <c r="C29" s="3">
        <f t="shared" si="0"/>
        <v>-21742.423072643305</v>
      </c>
      <c r="D29" s="3">
        <f t="shared" si="1"/>
        <v>6370.8663311399187</v>
      </c>
      <c r="E29" s="3">
        <f t="shared" si="2"/>
        <v>-15371.556741503387</v>
      </c>
      <c r="F29" s="3">
        <f t="shared" si="3"/>
        <v>679632.04301921499</v>
      </c>
    </row>
    <row r="30" spans="1:9" x14ac:dyDescent="0.3">
      <c r="A30">
        <v>24</v>
      </c>
      <c r="B30" s="3">
        <f t="shared" si="4"/>
        <v>679632.04301921499</v>
      </c>
      <c r="C30" s="3">
        <f t="shared" si="0"/>
        <v>-21742.423072643305</v>
      </c>
      <c r="D30" s="3">
        <f t="shared" si="1"/>
        <v>6229.9603943428046</v>
      </c>
      <c r="E30" s="3">
        <f t="shared" si="2"/>
        <v>-15512.462678300501</v>
      </c>
      <c r="F30" s="3">
        <f t="shared" si="3"/>
        <v>664119.58034091454</v>
      </c>
    </row>
    <row r="31" spans="1:9" x14ac:dyDescent="0.3">
      <c r="A31">
        <v>25</v>
      </c>
      <c r="B31" s="3">
        <f t="shared" si="4"/>
        <v>664119.58034091454</v>
      </c>
      <c r="C31" s="3">
        <f t="shared" si="0"/>
        <v>-21742.423072643305</v>
      </c>
      <c r="D31" s="3">
        <f t="shared" si="1"/>
        <v>6087.7628197917174</v>
      </c>
      <c r="E31" s="3">
        <f t="shared" si="2"/>
        <v>-15654.660252851587</v>
      </c>
      <c r="F31" s="3">
        <f t="shared" si="3"/>
        <v>648464.92008806299</v>
      </c>
    </row>
    <row r="32" spans="1:9" x14ac:dyDescent="0.3">
      <c r="A32">
        <v>26</v>
      </c>
      <c r="B32" s="3">
        <f t="shared" si="4"/>
        <v>648464.92008806299</v>
      </c>
      <c r="C32" s="3">
        <f t="shared" si="0"/>
        <v>-21742.423072643305</v>
      </c>
      <c r="D32" s="3">
        <f t="shared" si="1"/>
        <v>5944.2617674739113</v>
      </c>
      <c r="E32" s="3">
        <f t="shared" si="2"/>
        <v>-15798.161305169393</v>
      </c>
      <c r="F32" s="3">
        <f t="shared" si="3"/>
        <v>632666.75878289365</v>
      </c>
    </row>
    <row r="33" spans="1:6" x14ac:dyDescent="0.3">
      <c r="A33">
        <v>27</v>
      </c>
      <c r="B33" s="3">
        <f t="shared" si="4"/>
        <v>632666.75878289365</v>
      </c>
      <c r="C33" s="3">
        <f t="shared" si="0"/>
        <v>-21742.423072643305</v>
      </c>
      <c r="D33" s="3">
        <f t="shared" si="1"/>
        <v>5799.4452888431915</v>
      </c>
      <c r="E33" s="3">
        <f t="shared" si="2"/>
        <v>-15942.977783800114</v>
      </c>
      <c r="F33" s="3">
        <f t="shared" si="3"/>
        <v>616723.78099909355</v>
      </c>
    </row>
    <row r="34" spans="1:6" x14ac:dyDescent="0.3">
      <c r="A34">
        <v>28</v>
      </c>
      <c r="B34" s="3">
        <f t="shared" si="4"/>
        <v>616723.78099909355</v>
      </c>
      <c r="C34" s="3">
        <f t="shared" si="0"/>
        <v>-21742.423072643305</v>
      </c>
      <c r="D34" s="3">
        <f t="shared" si="1"/>
        <v>5653.3013258250248</v>
      </c>
      <c r="E34" s="3">
        <f t="shared" si="2"/>
        <v>-16089.12174681828</v>
      </c>
      <c r="F34" s="3">
        <f t="shared" si="3"/>
        <v>600634.65925227525</v>
      </c>
    </row>
    <row r="35" spans="1:6" x14ac:dyDescent="0.3">
      <c r="A35">
        <v>29</v>
      </c>
      <c r="B35" s="3">
        <f t="shared" si="4"/>
        <v>600634.65925227525</v>
      </c>
      <c r="C35" s="3">
        <f t="shared" si="0"/>
        <v>-21742.423072643305</v>
      </c>
      <c r="D35" s="3">
        <f t="shared" si="1"/>
        <v>5505.8177098125234</v>
      </c>
      <c r="E35" s="3">
        <f t="shared" si="2"/>
        <v>-16236.605362830782</v>
      </c>
      <c r="F35" s="3">
        <f t="shared" si="3"/>
        <v>584398.05388944445</v>
      </c>
    </row>
    <row r="36" spans="1:6" x14ac:dyDescent="0.3">
      <c r="A36">
        <v>30</v>
      </c>
      <c r="B36" s="3">
        <f t="shared" si="4"/>
        <v>584398.05388944445</v>
      </c>
      <c r="C36" s="3">
        <f t="shared" si="0"/>
        <v>-21742.423072643305</v>
      </c>
      <c r="D36" s="3">
        <f t="shared" si="1"/>
        <v>5356.9821606532405</v>
      </c>
      <c r="E36" s="3">
        <f t="shared" si="2"/>
        <v>-16385.440911990067</v>
      </c>
      <c r="F36" s="3">
        <f t="shared" si="3"/>
        <v>568012.61297745444</v>
      </c>
    </row>
    <row r="37" spans="1:6" x14ac:dyDescent="0.3">
      <c r="A37">
        <v>31</v>
      </c>
      <c r="B37" s="3">
        <f t="shared" si="4"/>
        <v>568012.61297745444</v>
      </c>
      <c r="C37" s="3">
        <f t="shared" si="0"/>
        <v>-21742.423072643305</v>
      </c>
      <c r="D37" s="3">
        <f t="shared" si="1"/>
        <v>5206.7822856266657</v>
      </c>
      <c r="E37" s="3">
        <f t="shared" si="2"/>
        <v>-16535.64078701664</v>
      </c>
      <c r="F37" s="3">
        <f t="shared" si="3"/>
        <v>551476.97219043784</v>
      </c>
    </row>
    <row r="38" spans="1:6" x14ac:dyDescent="0.3">
      <c r="A38">
        <v>32</v>
      </c>
      <c r="B38" s="3">
        <f t="shared" si="4"/>
        <v>551476.97219043784</v>
      </c>
      <c r="C38" s="3">
        <f t="shared" si="0"/>
        <v>-21742.423072643305</v>
      </c>
      <c r="D38" s="3">
        <f t="shared" si="1"/>
        <v>5055.2055784123468</v>
      </c>
      <c r="E38" s="3">
        <f t="shared" si="2"/>
        <v>-16687.217494230958</v>
      </c>
      <c r="F38" s="3">
        <f t="shared" si="3"/>
        <v>534789.75469620689</v>
      </c>
    </row>
    <row r="39" spans="1:6" x14ac:dyDescent="0.3">
      <c r="A39">
        <v>33</v>
      </c>
      <c r="B39" s="3">
        <f t="shared" si="4"/>
        <v>534789.75469620689</v>
      </c>
      <c r="C39" s="3">
        <f t="shared" si="0"/>
        <v>-21742.423072643305</v>
      </c>
      <c r="D39" s="3">
        <f t="shared" si="1"/>
        <v>4902.2394180485635</v>
      </c>
      <c r="E39" s="3">
        <f t="shared" si="2"/>
        <v>-16840.183654594741</v>
      </c>
      <c r="F39" s="3">
        <f t="shared" si="3"/>
        <v>517949.57104161213</v>
      </c>
    </row>
    <row r="40" spans="1:6" x14ac:dyDescent="0.3">
      <c r="A40">
        <v>34</v>
      </c>
      <c r="B40" s="3">
        <f t="shared" si="4"/>
        <v>517949.57104161213</v>
      </c>
      <c r="C40" s="3">
        <f t="shared" si="0"/>
        <v>-21742.423072643305</v>
      </c>
      <c r="D40" s="3">
        <f t="shared" si="1"/>
        <v>4747.871067881445</v>
      </c>
      <c r="E40" s="3">
        <f t="shared" si="2"/>
        <v>-16994.552004761859</v>
      </c>
      <c r="F40" s="3">
        <f t="shared" si="3"/>
        <v>500955.01903685025</v>
      </c>
    </row>
    <row r="41" spans="1:6" x14ac:dyDescent="0.3">
      <c r="A41">
        <v>35</v>
      </c>
      <c r="B41" s="3">
        <f t="shared" si="4"/>
        <v>500955.01903685025</v>
      </c>
      <c r="C41" s="3">
        <f t="shared" si="0"/>
        <v>-21742.423072643305</v>
      </c>
      <c r="D41" s="3">
        <f t="shared" si="1"/>
        <v>4592.0876745044607</v>
      </c>
      <c r="E41" s="3">
        <f t="shared" si="2"/>
        <v>-17150.335398138843</v>
      </c>
      <c r="F41" s="3">
        <f t="shared" si="3"/>
        <v>483804.6836387114</v>
      </c>
    </row>
    <row r="42" spans="1:6" x14ac:dyDescent="0.3">
      <c r="A42">
        <v>36</v>
      </c>
      <c r="B42" s="3">
        <f t="shared" si="4"/>
        <v>483804.6836387114</v>
      </c>
      <c r="C42" s="3">
        <f t="shared" si="0"/>
        <v>-21742.423072643305</v>
      </c>
      <c r="D42" s="3">
        <f t="shared" si="1"/>
        <v>4434.8762666881876</v>
      </c>
      <c r="E42" s="3">
        <f t="shared" si="2"/>
        <v>-17307.546805955117</v>
      </c>
      <c r="F42" s="3">
        <f t="shared" si="3"/>
        <v>466497.13683275628</v>
      </c>
    </row>
    <row r="43" spans="1:6" x14ac:dyDescent="0.3">
      <c r="A43">
        <v>37</v>
      </c>
      <c r="B43" s="3">
        <f t="shared" si="4"/>
        <v>466497.13683275628</v>
      </c>
      <c r="C43" s="3">
        <f t="shared" si="0"/>
        <v>-21742.423072643305</v>
      </c>
      <c r="D43" s="3">
        <f t="shared" si="1"/>
        <v>4276.2237543002657</v>
      </c>
      <c r="E43" s="3">
        <f t="shared" si="2"/>
        <v>-17466.199318343039</v>
      </c>
      <c r="F43" s="3">
        <f t="shared" si="3"/>
        <v>449030.93751441326</v>
      </c>
    </row>
    <row r="44" spans="1:6" x14ac:dyDescent="0.3">
      <c r="A44">
        <v>38</v>
      </c>
      <c r="B44" s="3">
        <f t="shared" si="4"/>
        <v>449030.93751441326</v>
      </c>
      <c r="C44" s="3">
        <f t="shared" si="0"/>
        <v>-21742.423072643305</v>
      </c>
      <c r="D44" s="3">
        <f t="shared" si="1"/>
        <v>4116.1169272154548</v>
      </c>
      <c r="E44" s="3">
        <f t="shared" si="2"/>
        <v>-17626.30614542785</v>
      </c>
      <c r="F44" s="3">
        <f t="shared" si="3"/>
        <v>431404.6313689854</v>
      </c>
    </row>
    <row r="45" spans="1:6" x14ac:dyDescent="0.3">
      <c r="A45">
        <v>39</v>
      </c>
      <c r="B45" s="3">
        <f t="shared" si="4"/>
        <v>431404.6313689854</v>
      </c>
      <c r="C45" s="3">
        <f t="shared" si="0"/>
        <v>-21742.423072643305</v>
      </c>
      <c r="D45" s="3">
        <f t="shared" si="1"/>
        <v>3954.5424542156998</v>
      </c>
      <c r="E45" s="3">
        <f t="shared" si="2"/>
        <v>-17787.880618427604</v>
      </c>
      <c r="F45" s="3">
        <f t="shared" si="3"/>
        <v>413616.75075055781</v>
      </c>
    </row>
    <row r="46" spans="1:6" x14ac:dyDescent="0.3">
      <c r="A46">
        <v>40</v>
      </c>
      <c r="B46" s="3">
        <f t="shared" si="4"/>
        <v>413616.75075055781</v>
      </c>
      <c r="C46" s="3">
        <f t="shared" si="0"/>
        <v>-21742.423072643305</v>
      </c>
      <c r="D46" s="3">
        <f t="shared" si="1"/>
        <v>3791.4868818801133</v>
      </c>
      <c r="E46" s="3">
        <f t="shared" si="2"/>
        <v>-17950.93619076319</v>
      </c>
      <c r="F46" s="3">
        <f t="shared" si="3"/>
        <v>395665.81455979461</v>
      </c>
    </row>
    <row r="47" spans="1:6" x14ac:dyDescent="0.3">
      <c r="A47">
        <v>41</v>
      </c>
      <c r="B47" s="3">
        <f t="shared" si="4"/>
        <v>395665.81455979461</v>
      </c>
      <c r="C47" s="3">
        <f t="shared" si="0"/>
        <v>-21742.423072643305</v>
      </c>
      <c r="D47" s="3">
        <f t="shared" si="1"/>
        <v>3626.9366334647839</v>
      </c>
      <c r="E47" s="3">
        <f t="shared" si="2"/>
        <v>-18115.486439178523</v>
      </c>
      <c r="F47" s="3">
        <f t="shared" si="3"/>
        <v>377550.32812061609</v>
      </c>
    </row>
    <row r="48" spans="1:6" x14ac:dyDescent="0.3">
      <c r="A48">
        <v>42</v>
      </c>
      <c r="B48" s="3">
        <f t="shared" si="4"/>
        <v>377550.32812061609</v>
      </c>
      <c r="C48" s="3">
        <f t="shared" si="0"/>
        <v>-21742.423072643305</v>
      </c>
      <c r="D48" s="3">
        <f t="shared" si="1"/>
        <v>3460.8780077723145</v>
      </c>
      <c r="E48" s="3">
        <f t="shared" si="2"/>
        <v>-18281.545064870992</v>
      </c>
      <c r="F48" s="3">
        <f t="shared" si="3"/>
        <v>359268.78305574512</v>
      </c>
    </row>
    <row r="49" spans="1:6" x14ac:dyDescent="0.3">
      <c r="A49">
        <v>43</v>
      </c>
      <c r="B49" s="3">
        <f t="shared" si="4"/>
        <v>359268.78305574512</v>
      </c>
      <c r="C49" s="3">
        <f t="shared" si="0"/>
        <v>-21742.423072643305</v>
      </c>
      <c r="D49" s="3">
        <f t="shared" si="1"/>
        <v>3293.297178010997</v>
      </c>
      <c r="E49" s="3">
        <f t="shared" si="2"/>
        <v>-18449.125894632307</v>
      </c>
      <c r="F49" s="3">
        <f t="shared" si="3"/>
        <v>340819.65716111282</v>
      </c>
    </row>
    <row r="50" spans="1:6" x14ac:dyDescent="0.3">
      <c r="A50">
        <v>44</v>
      </c>
      <c r="B50" s="3">
        <f t="shared" si="4"/>
        <v>340819.65716111282</v>
      </c>
      <c r="C50" s="3">
        <f t="shared" si="0"/>
        <v>-21742.423072643305</v>
      </c>
      <c r="D50" s="3">
        <f t="shared" si="1"/>
        <v>3124.1801906435339</v>
      </c>
      <c r="E50" s="3">
        <f t="shared" si="2"/>
        <v>-18618.242881999773</v>
      </c>
      <c r="F50" s="3">
        <f t="shared" si="3"/>
        <v>322201.41427911306</v>
      </c>
    </row>
    <row r="51" spans="1:6" x14ac:dyDescent="0.3">
      <c r="A51">
        <v>45</v>
      </c>
      <c r="B51" s="3">
        <f t="shared" si="4"/>
        <v>322201.41427911306</v>
      </c>
      <c r="C51" s="3">
        <f t="shared" si="0"/>
        <v>-21742.423072643305</v>
      </c>
      <c r="D51" s="3">
        <f t="shared" si="1"/>
        <v>2953.5129642252032</v>
      </c>
      <c r="E51" s="3">
        <f t="shared" si="2"/>
        <v>-18788.910108418102</v>
      </c>
      <c r="F51" s="3">
        <f t="shared" si="3"/>
        <v>303412.50417069497</v>
      </c>
    </row>
    <row r="52" spans="1:6" x14ac:dyDescent="0.3">
      <c r="A52">
        <v>46</v>
      </c>
      <c r="B52" s="3">
        <f t="shared" si="4"/>
        <v>303412.50417069497</v>
      </c>
      <c r="C52" s="3">
        <f t="shared" si="0"/>
        <v>-21742.423072643305</v>
      </c>
      <c r="D52" s="3">
        <f t="shared" si="1"/>
        <v>2781.2812882313706</v>
      </c>
      <c r="E52" s="3">
        <f t="shared" si="2"/>
        <v>-18961.141784411935</v>
      </c>
      <c r="F52" s="3">
        <f t="shared" si="3"/>
        <v>284451.36238628306</v>
      </c>
    </row>
    <row r="53" spans="1:6" x14ac:dyDescent="0.3">
      <c r="A53">
        <v>47</v>
      </c>
      <c r="B53" s="3">
        <f t="shared" si="4"/>
        <v>284451.36238628306</v>
      </c>
      <c r="C53" s="3">
        <f t="shared" si="0"/>
        <v>-21742.423072643305</v>
      </c>
      <c r="D53" s="3">
        <f t="shared" si="1"/>
        <v>2607.4708218742612</v>
      </c>
      <c r="E53" s="3">
        <f t="shared" si="2"/>
        <v>-19134.952250769045</v>
      </c>
      <c r="F53" s="3">
        <f t="shared" si="3"/>
        <v>265316.41013551399</v>
      </c>
    </row>
    <row r="54" spans="1:6" x14ac:dyDescent="0.3">
      <c r="A54">
        <v>48</v>
      </c>
      <c r="B54" s="3">
        <f t="shared" si="4"/>
        <v>265316.41013551399</v>
      </c>
      <c r="C54" s="3">
        <f t="shared" si="0"/>
        <v>-21742.423072643305</v>
      </c>
      <c r="D54" s="3">
        <f t="shared" si="1"/>
        <v>2432.0670929088783</v>
      </c>
      <c r="E54" s="3">
        <f t="shared" si="2"/>
        <v>-19310.355979734428</v>
      </c>
      <c r="F54" s="3">
        <f t="shared" si="3"/>
        <v>246006.05415577957</v>
      </c>
    </row>
    <row r="55" spans="1:6" x14ac:dyDescent="0.3">
      <c r="A55">
        <v>49</v>
      </c>
      <c r="B55" s="3">
        <f t="shared" si="4"/>
        <v>246006.05415577957</v>
      </c>
      <c r="C55" s="3">
        <f t="shared" si="0"/>
        <v>-21742.423072643305</v>
      </c>
      <c r="D55" s="3">
        <f t="shared" si="1"/>
        <v>2255.0554964279795</v>
      </c>
      <c r="E55" s="3">
        <f t="shared" si="2"/>
        <v>-19487.367576215325</v>
      </c>
      <c r="F55" s="3">
        <f t="shared" si="3"/>
        <v>226518.68657956424</v>
      </c>
    </row>
    <row r="56" spans="1:6" x14ac:dyDescent="0.3">
      <c r="A56">
        <v>50</v>
      </c>
      <c r="B56" s="3">
        <f t="shared" si="4"/>
        <v>226518.68657956424</v>
      </c>
      <c r="C56" s="3">
        <f t="shared" si="0"/>
        <v>-21742.423072643305</v>
      </c>
      <c r="D56" s="3">
        <f t="shared" si="1"/>
        <v>2076.4212936460058</v>
      </c>
      <c r="E56" s="3">
        <f t="shared" si="2"/>
        <v>-19666.001778997299</v>
      </c>
      <c r="F56" s="3">
        <f t="shared" si="3"/>
        <v>206852.68480056693</v>
      </c>
    </row>
    <row r="57" spans="1:6" x14ac:dyDescent="0.3">
      <c r="A57">
        <v>51</v>
      </c>
      <c r="B57" s="3">
        <f t="shared" si="4"/>
        <v>206852.68480056693</v>
      </c>
      <c r="C57" s="3">
        <f t="shared" si="0"/>
        <v>-21742.423072643305</v>
      </c>
      <c r="D57" s="3">
        <f t="shared" si="1"/>
        <v>1896.1496106718635</v>
      </c>
      <c r="E57" s="3">
        <f t="shared" si="2"/>
        <v>-19846.273461971443</v>
      </c>
      <c r="F57" s="3">
        <f t="shared" si="3"/>
        <v>187006.4113385955</v>
      </c>
    </row>
    <row r="58" spans="1:6" x14ac:dyDescent="0.3">
      <c r="A58">
        <v>52</v>
      </c>
      <c r="B58" s="3">
        <f t="shared" si="4"/>
        <v>187006.4113385955</v>
      </c>
      <c r="C58" s="3">
        <f t="shared" si="0"/>
        <v>-21742.423072643305</v>
      </c>
      <c r="D58" s="3">
        <f t="shared" si="1"/>
        <v>1714.2254372704585</v>
      </c>
      <c r="E58" s="3">
        <f t="shared" si="2"/>
        <v>-20028.197635372846</v>
      </c>
      <c r="F58" s="3">
        <f t="shared" si="3"/>
        <v>166978.21370322266</v>
      </c>
    </row>
    <row r="59" spans="1:6" x14ac:dyDescent="0.3">
      <c r="A59">
        <v>53</v>
      </c>
      <c r="B59" s="3">
        <f t="shared" si="4"/>
        <v>166978.21370322266</v>
      </c>
      <c r="C59" s="3">
        <f t="shared" si="0"/>
        <v>-21742.423072643305</v>
      </c>
      <c r="D59" s="3">
        <f t="shared" si="1"/>
        <v>1530.6336256128743</v>
      </c>
      <c r="E59" s="3">
        <f t="shared" si="2"/>
        <v>-20211.789447030431</v>
      </c>
      <c r="F59" s="3">
        <f t="shared" si="3"/>
        <v>146766.42425619223</v>
      </c>
    </row>
    <row r="60" spans="1:6" x14ac:dyDescent="0.3">
      <c r="A60">
        <v>54</v>
      </c>
      <c r="B60" s="3">
        <f t="shared" si="4"/>
        <v>146766.42425619223</v>
      </c>
      <c r="C60" s="3">
        <f t="shared" si="0"/>
        <v>-21742.423072643305</v>
      </c>
      <c r="D60" s="3">
        <f t="shared" si="1"/>
        <v>1345.3588890150954</v>
      </c>
      <c r="E60" s="3">
        <f t="shared" si="2"/>
        <v>-20397.064183628208</v>
      </c>
      <c r="F60" s="3">
        <f t="shared" si="3"/>
        <v>126369.36007256401</v>
      </c>
    </row>
    <row r="61" spans="1:6" x14ac:dyDescent="0.3">
      <c r="A61">
        <v>55</v>
      </c>
      <c r="B61" s="3">
        <f t="shared" si="4"/>
        <v>126369.36007256401</v>
      </c>
      <c r="C61" s="3">
        <f t="shared" si="0"/>
        <v>-21742.423072643305</v>
      </c>
      <c r="D61" s="3">
        <f t="shared" si="1"/>
        <v>1158.3858006651701</v>
      </c>
      <c r="E61" s="3">
        <f t="shared" si="2"/>
        <v>-20584.037271978134</v>
      </c>
      <c r="F61" s="3">
        <f t="shared" si="3"/>
        <v>105785.32280058588</v>
      </c>
    </row>
    <row r="62" spans="1:6" x14ac:dyDescent="0.3">
      <c r="A62">
        <v>56</v>
      </c>
      <c r="B62" s="3">
        <f t="shared" si="4"/>
        <v>105785.32280058588</v>
      </c>
      <c r="C62" s="3">
        <f t="shared" si="0"/>
        <v>-21742.423072643305</v>
      </c>
      <c r="D62" s="3">
        <f t="shared" si="1"/>
        <v>969.69879233870404</v>
      </c>
      <c r="E62" s="3">
        <f t="shared" si="2"/>
        <v>-20772.724280304603</v>
      </c>
      <c r="F62" s="3">
        <f t="shared" si="3"/>
        <v>85012.598520281288</v>
      </c>
    </row>
    <row r="63" spans="1:6" x14ac:dyDescent="0.3">
      <c r="A63">
        <v>57</v>
      </c>
      <c r="B63" s="3">
        <f t="shared" si="4"/>
        <v>85012.598520281288</v>
      </c>
      <c r="C63" s="3">
        <f t="shared" si="0"/>
        <v>-21742.423072643305</v>
      </c>
      <c r="D63" s="3">
        <f t="shared" si="1"/>
        <v>779.28215310257849</v>
      </c>
      <c r="E63" s="3">
        <f t="shared" si="2"/>
        <v>-20963.140919540725</v>
      </c>
      <c r="F63" s="3">
        <f t="shared" si="3"/>
        <v>64049.457600740563</v>
      </c>
    </row>
    <row r="64" spans="1:6" x14ac:dyDescent="0.3">
      <c r="A64">
        <v>58</v>
      </c>
      <c r="B64" s="3">
        <f t="shared" si="4"/>
        <v>64049.457600740563</v>
      </c>
      <c r="C64" s="3">
        <f t="shared" si="0"/>
        <v>-21742.423072643305</v>
      </c>
      <c r="D64" s="3">
        <f t="shared" si="1"/>
        <v>587.12002800678852</v>
      </c>
      <c r="E64" s="3">
        <f t="shared" si="2"/>
        <v>-21155.303044636516</v>
      </c>
      <c r="F64" s="3">
        <f t="shared" si="3"/>
        <v>42894.154556104048</v>
      </c>
    </row>
    <row r="65" spans="1:6" x14ac:dyDescent="0.3">
      <c r="A65">
        <v>59</v>
      </c>
      <c r="B65" s="3">
        <f t="shared" si="4"/>
        <v>42894.154556104048</v>
      </c>
      <c r="C65" s="3">
        <f t="shared" si="0"/>
        <v>-21742.423072643305</v>
      </c>
      <c r="D65" s="3">
        <f t="shared" si="1"/>
        <v>393.19641676428711</v>
      </c>
      <c r="E65" s="3">
        <f t="shared" si="2"/>
        <v>-21349.226655879018</v>
      </c>
      <c r="F65" s="3">
        <f t="shared" si="3"/>
        <v>21544.92790022503</v>
      </c>
    </row>
    <row r="66" spans="1:6" x14ac:dyDescent="0.3">
      <c r="A66">
        <v>60</v>
      </c>
      <c r="B66" s="3">
        <f t="shared" si="4"/>
        <v>21544.92790022503</v>
      </c>
      <c r="C66" s="3">
        <f t="shared" si="0"/>
        <v>-21742.423072643305</v>
      </c>
      <c r="D66" s="3">
        <f t="shared" si="1"/>
        <v>197.49517241872945</v>
      </c>
      <c r="E66" s="3">
        <f t="shared" si="2"/>
        <v>-21544.927900224575</v>
      </c>
      <c r="F66" s="3">
        <f t="shared" si="3"/>
        <v>4.5474735088646412E-10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2022-05-18T04:25:53Z</dcterms:created>
  <dcterms:modified xsi:type="dcterms:W3CDTF">2022-05-19T08:17:51Z</dcterms:modified>
</cp:coreProperties>
</file>