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sealeadline-my.sharepoint.com/personal/vishva_j_sea-lead_com/Documents/Desktop/new dash file/"/>
    </mc:Choice>
  </mc:AlternateContent>
  <xr:revisionPtr revIDLastSave="2107" documentId="8_{B726DEDE-21F3-4879-A326-D1DF7D029E21}" xr6:coauthVersionLast="47" xr6:coauthVersionMax="47" xr10:uidLastSave="{D7A7B6A0-6267-44CD-A8B1-7E02FCB2B8F0}"/>
  <bookViews>
    <workbookView xWindow="-108" yWindow="-108" windowWidth="23256" windowHeight="12456" activeTab="1" xr2:uid="{CC44F79E-FEC8-4264-8019-6F9A2A10F507}"/>
  </bookViews>
  <sheets>
    <sheet name="process analysis" sheetId="4" r:id="rId1"/>
    <sheet name="Dash" sheetId="5" r:id="rId2"/>
    <sheet name="location" sheetId="6" r:id="rId3"/>
    <sheet name="percentage of tat time" sheetId="8" r:id="rId4"/>
    <sheet name="MONTH ANALYSIS" sheetId="9" r:id="rId5"/>
    <sheet name="NOKPI" sheetId="11" r:id="rId6"/>
    <sheet name="Sheet3" sheetId="12" r:id="rId7"/>
    <sheet name="Sheet1" sheetId="13" r:id="rId8"/>
    <sheet name="EQC Volume" sheetId="1" r:id="rId9"/>
  </sheets>
  <definedNames>
    <definedName name="_xlnm._FilterDatabase" localSheetId="8" hidden="1">'EQC Volume'!$A$1:$Q$868</definedName>
    <definedName name="Slicer_Month">#N/A</definedName>
    <definedName name="Slicer_Process">#N/A</definedName>
    <definedName name="Slicer_TAT2">#N/A</definedName>
  </definedNames>
  <calcPr calcId="191029"/>
  <pivotCaches>
    <pivotCache cacheId="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2" l="1"/>
  <c r="J5" i="12"/>
  <c r="I2" i="1"/>
  <c r="M6" i="12"/>
  <c r="M7" i="12"/>
  <c r="M5" i="12"/>
  <c r="J6" i="12"/>
  <c r="J7" i="12"/>
  <c r="T9" i="12"/>
  <c r="B16" i="12"/>
  <c r="D4" i="12"/>
  <c r="D5" i="12"/>
  <c r="E10" i="4"/>
  <c r="E6" i="4"/>
  <c r="F5" i="11"/>
  <c r="H10" i="4"/>
  <c r="E7" i="4"/>
  <c r="F6" i="11"/>
  <c r="D5" i="8"/>
  <c r="D4" i="8"/>
  <c r="E4" i="4"/>
  <c r="H7" i="4"/>
  <c r="E5" i="4"/>
  <c r="F4" i="11"/>
  <c r="F7" i="11"/>
  <c r="H6" i="4"/>
  <c r="H9" i="4"/>
  <c r="F9" i="11"/>
  <c r="E8" i="4"/>
  <c r="H4" i="4"/>
  <c r="H8" i="4"/>
  <c r="H5" i="4"/>
  <c r="E9" i="4"/>
  <c r="F8" i="11"/>
  <c r="D6" i="12" l="1"/>
  <c r="F4" i="8"/>
  <c r="F5" i="8"/>
  <c r="F6" i="4"/>
  <c r="N5" i="4"/>
  <c r="F7" i="4"/>
  <c r="N6" i="4"/>
  <c r="N7" i="4"/>
  <c r="F8" i="4"/>
  <c r="N8" i="4"/>
  <c r="F9" i="4"/>
  <c r="N4" i="4"/>
  <c r="F5" i="4"/>
  <c r="F10" i="4"/>
  <c r="N9" i="4"/>
  <c r="B868" i="1" l="1"/>
  <c r="B867" i="1"/>
  <c r="B866" i="1"/>
  <c r="B865" i="1"/>
  <c r="B864" i="1"/>
  <c r="B863" i="1" l="1"/>
  <c r="B862" i="1"/>
  <c r="B861" i="1"/>
  <c r="L860" i="1"/>
  <c r="B860" i="1"/>
  <c r="B859" i="1"/>
  <c r="B858" i="1"/>
  <c r="B857" i="1"/>
  <c r="B856" i="1"/>
  <c r="B855" i="1" l="1"/>
  <c r="B854" i="1"/>
  <c r="B853" i="1"/>
  <c r="B852" i="1"/>
  <c r="B851" i="1"/>
  <c r="B850" i="1"/>
  <c r="B849" i="1"/>
  <c r="B848" i="1" l="1"/>
  <c r="L19" i="1"/>
  <c r="L18" i="1"/>
  <c r="L3" i="1"/>
  <c r="L4" i="1"/>
  <c r="L5" i="1"/>
  <c r="L6" i="1"/>
  <c r="L7" i="1"/>
  <c r="L8" i="1"/>
  <c r="L9" i="1"/>
  <c r="L10" i="1"/>
  <c r="L11" i="1"/>
  <c r="L12" i="1"/>
  <c r="L13" i="1"/>
  <c r="L14" i="1"/>
  <c r="L15" i="1"/>
  <c r="L16" i="1"/>
  <c r="L17"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1" i="1"/>
  <c r="L862" i="1"/>
  <c r="L863" i="1"/>
  <c r="L864" i="1"/>
  <c r="L865" i="1"/>
  <c r="L866" i="1"/>
  <c r="L867" i="1"/>
  <c r="L868" i="1"/>
  <c r="L2" i="1"/>
  <c r="B847" i="1"/>
  <c r="B846" i="1"/>
  <c r="B845" i="1" l="1"/>
  <c r="B844" i="1"/>
  <c r="B843" i="1"/>
  <c r="B842" i="1" l="1"/>
  <c r="B841" i="1"/>
  <c r="B840" i="1"/>
  <c r="B839" i="1"/>
  <c r="B727" i="1"/>
  <c r="B362" i="1"/>
  <c r="B584" i="1"/>
  <c r="H584" i="1" l="1"/>
  <c r="I584" i="1" s="1"/>
  <c r="B838" i="1" l="1"/>
  <c r="B837" i="1"/>
  <c r="B836" i="1" l="1"/>
  <c r="B835" i="1"/>
  <c r="B834" i="1"/>
  <c r="B833" i="1"/>
  <c r="B832" i="1"/>
  <c r="H831" i="1"/>
  <c r="I831" i="1" s="1"/>
  <c r="H832" i="1"/>
  <c r="I832" i="1" s="1"/>
  <c r="H833" i="1"/>
  <c r="I833" i="1" s="1"/>
  <c r="H834" i="1"/>
  <c r="I834" i="1" s="1"/>
  <c r="H835" i="1"/>
  <c r="I835" i="1" s="1"/>
  <c r="H836" i="1"/>
  <c r="I836" i="1" s="1"/>
  <c r="H837" i="1"/>
  <c r="I837" i="1" s="1"/>
  <c r="H838" i="1"/>
  <c r="I838" i="1" s="1"/>
  <c r="H362" i="1"/>
  <c r="I362" i="1" s="1"/>
  <c r="H727" i="1"/>
  <c r="I727"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B831" i="1"/>
  <c r="H830" i="1"/>
  <c r="I830" i="1" s="1"/>
  <c r="B830" i="1" l="1"/>
  <c r="H829" i="1"/>
  <c r="I829" i="1" s="1"/>
  <c r="B829" i="1"/>
  <c r="B78" i="1"/>
  <c r="B98" i="1"/>
  <c r="B263" i="1"/>
  <c r="B431" i="1"/>
  <c r="B432" i="1"/>
  <c r="B486" i="1"/>
  <c r="B536" i="1"/>
  <c r="B537" i="1"/>
  <c r="B549" i="1"/>
  <c r="B606" i="1"/>
  <c r="B747" i="1"/>
  <c r="B828" i="1"/>
  <c r="H78" i="1"/>
  <c r="I78" i="1" s="1"/>
  <c r="H98" i="1"/>
  <c r="I98" i="1" s="1"/>
  <c r="H263" i="1"/>
  <c r="I263" i="1" s="1"/>
  <c r="H431" i="1"/>
  <c r="I431" i="1" s="1"/>
  <c r="H432" i="1"/>
  <c r="I432" i="1" s="1"/>
  <c r="H486" i="1"/>
  <c r="I486" i="1" s="1"/>
  <c r="H536" i="1"/>
  <c r="I536" i="1" s="1"/>
  <c r="H537" i="1"/>
  <c r="I537" i="1" s="1"/>
  <c r="H549" i="1"/>
  <c r="I549" i="1" s="1"/>
  <c r="H606" i="1"/>
  <c r="I606" i="1" s="1"/>
  <c r="H747" i="1"/>
  <c r="I747" i="1" s="1"/>
  <c r="H828" i="1"/>
  <c r="I828" i="1" s="1"/>
  <c r="B4" i="1"/>
  <c r="B8" i="1"/>
  <c r="B22" i="1"/>
  <c r="B87" i="1"/>
  <c r="B94" i="1"/>
  <c r="B164" i="1"/>
  <c r="B182" i="1"/>
  <c r="B199" i="1"/>
  <c r="B215" i="1"/>
  <c r="B222" i="1"/>
  <c r="B223" i="1"/>
  <c r="B245" i="1"/>
  <c r="B315" i="1"/>
  <c r="B326" i="1"/>
  <c r="B401" i="1"/>
  <c r="B419" i="1"/>
  <c r="B420" i="1"/>
  <c r="B454" i="1"/>
  <c r="B455" i="1"/>
  <c r="B503" i="1"/>
  <c r="B513" i="1"/>
  <c r="B597" i="1"/>
  <c r="B729" i="1"/>
  <c r="B760" i="1"/>
  <c r="B9" i="1"/>
  <c r="B64" i="1"/>
  <c r="B65" i="1"/>
  <c r="B79" i="1"/>
  <c r="B75" i="1"/>
  <c r="B80" i="1"/>
  <c r="B119" i="1"/>
  <c r="B145" i="1"/>
  <c r="B224" i="1"/>
  <c r="B316" i="1"/>
  <c r="B421" i="1"/>
  <c r="B456" i="1"/>
  <c r="B471" i="1"/>
  <c r="B495" i="1"/>
  <c r="B504" i="1"/>
  <c r="B514" i="1"/>
  <c r="B526" i="1"/>
  <c r="B539" i="1"/>
  <c r="B552" i="1"/>
  <c r="B553" i="1"/>
  <c r="B564" i="1"/>
  <c r="B574" i="1"/>
  <c r="B586" i="1"/>
  <c r="B749" i="1"/>
  <c r="B761" i="1"/>
  <c r="B18" i="1"/>
  <c r="B19" i="1"/>
  <c r="B20" i="1"/>
  <c r="B21" i="1"/>
  <c r="B23" i="1"/>
  <c r="B24" i="1"/>
  <c r="B25" i="1"/>
  <c r="B29" i="1"/>
  <c r="B30" i="1"/>
  <c r="B31" i="1"/>
  <c r="B32" i="1"/>
  <c r="B33" i="1"/>
  <c r="B34" i="1"/>
  <c r="B35" i="1"/>
  <c r="B36" i="1"/>
  <c r="B37" i="1"/>
  <c r="B39" i="1"/>
  <c r="B40" i="1"/>
  <c r="B41" i="1"/>
  <c r="B42" i="1"/>
  <c r="B46" i="1"/>
  <c r="B47" i="1"/>
  <c r="B48" i="1"/>
  <c r="B49" i="1"/>
  <c r="B50" i="1"/>
  <c r="B53" i="1"/>
  <c r="B54" i="1"/>
  <c r="B55" i="1"/>
  <c r="B56" i="1"/>
  <c r="B58" i="1"/>
  <c r="B59" i="1"/>
  <c r="B60" i="1"/>
  <c r="B61" i="1"/>
  <c r="B66" i="1"/>
  <c r="B67" i="1"/>
  <c r="B69" i="1"/>
  <c r="B70" i="1"/>
  <c r="B71" i="1"/>
  <c r="B72" i="1"/>
  <c r="B76" i="1"/>
  <c r="B77" i="1"/>
  <c r="B81" i="1"/>
  <c r="B82" i="1"/>
  <c r="B83" i="1"/>
  <c r="B84" i="1"/>
  <c r="B85" i="1"/>
  <c r="B88" i="1"/>
  <c r="B89" i="1"/>
  <c r="B90" i="1"/>
  <c r="B95" i="1"/>
  <c r="B96" i="1"/>
  <c r="B97" i="1"/>
  <c r="B100" i="1"/>
  <c r="B101" i="1"/>
  <c r="B102" i="1"/>
  <c r="B103" i="1"/>
  <c r="B104" i="1"/>
  <c r="B105" i="1"/>
  <c r="B110" i="1"/>
  <c r="B111" i="1"/>
  <c r="B112" i="1"/>
  <c r="B114" i="1"/>
  <c r="B115" i="1"/>
  <c r="B116" i="1"/>
  <c r="B117" i="1"/>
  <c r="B120" i="1"/>
  <c r="B121" i="1"/>
  <c r="B122" i="1"/>
  <c r="B123" i="1"/>
  <c r="B124" i="1"/>
  <c r="B130" i="1"/>
  <c r="B131" i="1"/>
  <c r="B132" i="1"/>
  <c r="B133" i="1"/>
  <c r="B134" i="1"/>
  <c r="B135" i="1"/>
  <c r="B136" i="1"/>
  <c r="B137" i="1"/>
  <c r="B139" i="1"/>
  <c r="B140" i="1"/>
  <c r="B141" i="1"/>
  <c r="B142" i="1"/>
  <c r="B143" i="1"/>
  <c r="B146" i="1"/>
  <c r="B147" i="1"/>
  <c r="B148" i="1"/>
  <c r="B149" i="1"/>
  <c r="B150" i="1"/>
  <c r="B151" i="1"/>
  <c r="B152" i="1"/>
  <c r="B153" i="1"/>
  <c r="B154" i="1"/>
  <c r="B155" i="1"/>
  <c r="B156" i="1"/>
  <c r="B157" i="1"/>
  <c r="B158" i="1"/>
  <c r="B159" i="1"/>
  <c r="B160" i="1"/>
  <c r="B161" i="1"/>
  <c r="B162" i="1"/>
  <c r="B163" i="1"/>
  <c r="B165" i="1"/>
  <c r="B166" i="1"/>
  <c r="B167" i="1"/>
  <c r="B168" i="1"/>
  <c r="B171" i="1"/>
  <c r="B172" i="1"/>
  <c r="B173" i="1"/>
  <c r="B174" i="1"/>
  <c r="B176" i="1"/>
  <c r="B177" i="1"/>
  <c r="B178" i="1"/>
  <c r="B179" i="1"/>
  <c r="B180" i="1"/>
  <c r="B183" i="1"/>
  <c r="B184" i="1"/>
  <c r="B185" i="1"/>
  <c r="B189" i="1"/>
  <c r="B190" i="1"/>
  <c r="B191" i="1"/>
  <c r="B192" i="1"/>
  <c r="B193" i="1"/>
  <c r="B194" i="1"/>
  <c r="B195" i="1"/>
  <c r="B200" i="1"/>
  <c r="B201" i="1"/>
  <c r="B202" i="1"/>
  <c r="B203" i="1"/>
  <c r="B204" i="1"/>
  <c r="B207" i="1"/>
  <c r="B208" i="1"/>
  <c r="B209" i="1"/>
  <c r="B210" i="1"/>
  <c r="B211" i="1"/>
  <c r="B212" i="1"/>
  <c r="B216" i="1"/>
  <c r="B217" i="1"/>
  <c r="B218" i="1"/>
  <c r="B219" i="1"/>
  <c r="B220" i="1"/>
  <c r="B225" i="1"/>
  <c r="B226" i="1"/>
  <c r="B227" i="1"/>
  <c r="B228" i="1"/>
  <c r="B229" i="1"/>
  <c r="B233" i="1"/>
  <c r="B234" i="1"/>
  <c r="B235" i="1"/>
  <c r="B236" i="1"/>
  <c r="B238" i="1"/>
  <c r="B239" i="1"/>
  <c r="B240" i="1"/>
  <c r="B241" i="1"/>
  <c r="B242" i="1"/>
  <c r="B246" i="1"/>
  <c r="B247" i="1"/>
  <c r="B248" i="1"/>
  <c r="B249" i="1"/>
  <c r="B250" i="1"/>
  <c r="B251" i="1"/>
  <c r="B252" i="1"/>
  <c r="B253" i="1"/>
  <c r="B254" i="1"/>
  <c r="B257" i="1"/>
  <c r="B258" i="1"/>
  <c r="B259" i="1"/>
  <c r="B260" i="1"/>
  <c r="B261" i="1"/>
  <c r="B262" i="1"/>
  <c r="B267" i="1"/>
  <c r="B268" i="1"/>
  <c r="B269" i="1"/>
  <c r="B270" i="1"/>
  <c r="B271" i="1"/>
  <c r="B272" i="1"/>
  <c r="B273" i="1"/>
  <c r="B274" i="1"/>
  <c r="B280" i="1"/>
  <c r="B281" i="1"/>
  <c r="B282" i="1"/>
  <c r="B283" i="1"/>
  <c r="B284" i="1"/>
  <c r="B285" i="1"/>
  <c r="B286" i="1"/>
  <c r="B287" i="1"/>
  <c r="B288" i="1"/>
  <c r="B289" i="1"/>
  <c r="B290" i="1"/>
  <c r="B291" i="1"/>
  <c r="B292" i="1"/>
  <c r="B293" i="1"/>
  <c r="B294" i="1"/>
  <c r="B295" i="1"/>
  <c r="B296" i="1"/>
  <c r="B297" i="1"/>
  <c r="B298" i="1"/>
  <c r="B299" i="1"/>
  <c r="B300" i="1"/>
  <c r="B301" i="1"/>
  <c r="B302" i="1"/>
  <c r="B303" i="1"/>
  <c r="B305" i="1"/>
  <c r="B306" i="1"/>
  <c r="B307" i="1"/>
  <c r="B308" i="1"/>
  <c r="B309" i="1"/>
  <c r="B310" i="1"/>
  <c r="B311" i="1"/>
  <c r="B312" i="1"/>
  <c r="B317" i="1"/>
  <c r="B318" i="1"/>
  <c r="B319" i="1"/>
  <c r="B320" i="1"/>
  <c r="B321" i="1"/>
  <c r="B322" i="1"/>
  <c r="B323" i="1"/>
  <c r="B324" i="1"/>
  <c r="B327" i="1"/>
  <c r="B328" i="1"/>
  <c r="B329" i="1"/>
  <c r="B330" i="1"/>
  <c r="B331" i="1"/>
  <c r="B332" i="1"/>
  <c r="B333" i="1"/>
  <c r="B334" i="1"/>
  <c r="B335" i="1"/>
  <c r="B337" i="1"/>
  <c r="B338" i="1"/>
  <c r="B339" i="1"/>
  <c r="B340" i="1"/>
  <c r="B341" i="1"/>
  <c r="B342" i="1"/>
  <c r="B344" i="1"/>
  <c r="B345" i="1"/>
  <c r="B346" i="1"/>
  <c r="B347" i="1"/>
  <c r="B348" i="1"/>
  <c r="B349" i="1"/>
  <c r="B350" i="1"/>
  <c r="B351" i="1"/>
  <c r="B354" i="1"/>
  <c r="B355" i="1"/>
  <c r="B356" i="1"/>
  <c r="B357" i="1"/>
  <c r="B358" i="1"/>
  <c r="B359" i="1"/>
  <c r="B360" i="1"/>
  <c r="B361" i="1"/>
  <c r="B364" i="1"/>
  <c r="B365" i="1"/>
  <c r="B366" i="1"/>
  <c r="B367" i="1"/>
  <c r="B368" i="1"/>
  <c r="B369" i="1"/>
  <c r="B370" i="1"/>
  <c r="B371" i="1"/>
  <c r="B372" i="1"/>
  <c r="B374" i="1"/>
  <c r="B375" i="1"/>
  <c r="B376" i="1"/>
  <c r="B377" i="1"/>
  <c r="B378" i="1"/>
  <c r="B379" i="1"/>
  <c r="B380" i="1"/>
  <c r="B381" i="1"/>
  <c r="B382" i="1"/>
  <c r="B384" i="1"/>
  <c r="B385" i="1"/>
  <c r="B386" i="1"/>
  <c r="B387" i="1"/>
  <c r="B388" i="1"/>
  <c r="B389" i="1"/>
  <c r="B390" i="1"/>
  <c r="B391" i="1"/>
  <c r="B393" i="1"/>
  <c r="B394" i="1"/>
  <c r="B395" i="1"/>
  <c r="B396" i="1"/>
  <c r="B397" i="1"/>
  <c r="B402" i="1"/>
  <c r="B403" i="1"/>
  <c r="B404" i="1"/>
  <c r="B405" i="1"/>
  <c r="B406" i="1"/>
  <c r="B407" i="1"/>
  <c r="B408" i="1"/>
  <c r="B409" i="1"/>
  <c r="B410" i="1"/>
  <c r="B412" i="1"/>
  <c r="B413" i="1"/>
  <c r="B414" i="1"/>
  <c r="B415" i="1"/>
  <c r="B416" i="1"/>
  <c r="B417" i="1"/>
  <c r="B422" i="1"/>
  <c r="B423" i="1"/>
  <c r="B424" i="1"/>
  <c r="B425" i="1"/>
  <c r="B426" i="1"/>
  <c r="B427" i="1"/>
  <c r="B428" i="1"/>
  <c r="B429" i="1"/>
  <c r="B430" i="1"/>
  <c r="B435" i="1"/>
  <c r="B436" i="1"/>
  <c r="B437" i="1"/>
  <c r="B438" i="1"/>
  <c r="B439" i="1"/>
  <c r="B440" i="1"/>
  <c r="B441" i="1"/>
  <c r="B442" i="1"/>
  <c r="B445" i="1"/>
  <c r="B446" i="1"/>
  <c r="B447" i="1"/>
  <c r="B448" i="1"/>
  <c r="B449" i="1"/>
  <c r="B450" i="1"/>
  <c r="B451" i="1"/>
  <c r="B452" i="1"/>
  <c r="B453" i="1"/>
  <c r="B457" i="1"/>
  <c r="B458" i="1"/>
  <c r="B459" i="1"/>
  <c r="B460" i="1"/>
  <c r="B461" i="1"/>
  <c r="B462" i="1"/>
  <c r="B464" i="1"/>
  <c r="B465" i="1"/>
  <c r="B466" i="1"/>
  <c r="B467" i="1"/>
  <c r="B468" i="1"/>
  <c r="B472" i="1"/>
  <c r="B473" i="1"/>
  <c r="B474" i="1"/>
  <c r="B475" i="1"/>
  <c r="B476" i="1"/>
  <c r="B478" i="1"/>
  <c r="B479" i="1"/>
  <c r="B480" i="1"/>
  <c r="B481" i="1"/>
  <c r="B482" i="1"/>
  <c r="B483" i="1"/>
  <c r="B484" i="1"/>
  <c r="B485" i="1"/>
  <c r="B487" i="1"/>
  <c r="B488" i="1"/>
  <c r="B489" i="1"/>
  <c r="B490" i="1"/>
  <c r="B491" i="1"/>
  <c r="B492" i="1"/>
  <c r="B493" i="1"/>
  <c r="B494" i="1"/>
  <c r="B496" i="1"/>
  <c r="B497" i="1"/>
  <c r="B498" i="1"/>
  <c r="B499" i="1"/>
  <c r="B500" i="1"/>
  <c r="B501" i="1"/>
  <c r="B505" i="1"/>
  <c r="B506" i="1"/>
  <c r="B507" i="1"/>
  <c r="B508" i="1"/>
  <c r="B509" i="1"/>
  <c r="B510" i="1"/>
  <c r="B511" i="1"/>
  <c r="B515" i="1"/>
  <c r="B516" i="1"/>
  <c r="B517" i="1"/>
  <c r="B518" i="1"/>
  <c r="B519" i="1"/>
  <c r="B520" i="1"/>
  <c r="B521" i="1"/>
  <c r="B522" i="1"/>
  <c r="B523" i="1"/>
  <c r="B527" i="1"/>
  <c r="B528" i="1"/>
  <c r="B529" i="1"/>
  <c r="B530" i="1"/>
  <c r="B531" i="1"/>
  <c r="B532" i="1"/>
  <c r="B533" i="1"/>
  <c r="B534" i="1"/>
  <c r="B535" i="1"/>
  <c r="B540" i="1"/>
  <c r="B541" i="1"/>
  <c r="B542" i="1"/>
  <c r="B543" i="1"/>
  <c r="B544" i="1"/>
  <c r="B545" i="1"/>
  <c r="B546" i="1"/>
  <c r="B547" i="1"/>
  <c r="B548" i="1"/>
  <c r="B554" i="1"/>
  <c r="B555" i="1"/>
  <c r="B556" i="1"/>
  <c r="B557" i="1"/>
  <c r="B558" i="1"/>
  <c r="B559" i="1"/>
  <c r="B560" i="1"/>
  <c r="B561" i="1"/>
  <c r="B565" i="1"/>
  <c r="B566" i="1"/>
  <c r="B567" i="1"/>
  <c r="B568" i="1"/>
  <c r="B569" i="1"/>
  <c r="B570" i="1"/>
  <c r="B571" i="1"/>
  <c r="B575" i="1"/>
  <c r="B576" i="1"/>
  <c r="B577" i="1"/>
  <c r="B578" i="1"/>
  <c r="B579" i="1"/>
  <c r="B580" i="1"/>
  <c r="B581" i="1"/>
  <c r="B582" i="1"/>
  <c r="B583" i="1"/>
  <c r="B587" i="1"/>
  <c r="B588" i="1"/>
  <c r="B589" i="1"/>
  <c r="B590" i="1"/>
  <c r="B591" i="1"/>
  <c r="B592" i="1"/>
  <c r="B593" i="1"/>
  <c r="B594" i="1"/>
  <c r="B595" i="1"/>
  <c r="B598" i="1"/>
  <c r="B599" i="1"/>
  <c r="B600" i="1"/>
  <c r="B601" i="1"/>
  <c r="B602" i="1"/>
  <c r="B603" i="1"/>
  <c r="B604" i="1"/>
  <c r="B605" i="1"/>
  <c r="B609" i="1"/>
  <c r="B610" i="1"/>
  <c r="B611" i="1"/>
  <c r="B612" i="1"/>
  <c r="B613" i="1"/>
  <c r="B614" i="1"/>
  <c r="B615" i="1"/>
  <c r="B618" i="1"/>
  <c r="B619" i="1"/>
  <c r="B620" i="1"/>
  <c r="B621" i="1"/>
  <c r="B622" i="1"/>
  <c r="B623" i="1"/>
  <c r="B624" i="1"/>
  <c r="B625" i="1"/>
  <c r="B626" i="1"/>
  <c r="B627" i="1"/>
  <c r="B628" i="1"/>
  <c r="B629" i="1"/>
  <c r="B630" i="1"/>
  <c r="B631" i="1"/>
  <c r="B632" i="1"/>
  <c r="B633" i="1"/>
  <c r="B634" i="1"/>
  <c r="B635" i="1"/>
  <c r="B637" i="1"/>
  <c r="B638" i="1"/>
  <c r="B639" i="1"/>
  <c r="B640" i="1"/>
  <c r="B641" i="1"/>
  <c r="B642" i="1"/>
  <c r="B643" i="1"/>
  <c r="B644" i="1"/>
  <c r="B646" i="1"/>
  <c r="B647" i="1"/>
  <c r="B648" i="1"/>
  <c r="B649" i="1"/>
  <c r="B650" i="1"/>
  <c r="B651" i="1"/>
  <c r="B652" i="1"/>
  <c r="B653" i="1"/>
  <c r="B654" i="1"/>
  <c r="B655" i="1"/>
  <c r="B656" i="1"/>
  <c r="B657" i="1"/>
  <c r="B658" i="1"/>
  <c r="B659" i="1"/>
  <c r="B660" i="1"/>
  <c r="B661" i="1"/>
  <c r="B662" i="1"/>
  <c r="B666" i="1"/>
  <c r="B667" i="1"/>
  <c r="B668" i="1"/>
  <c r="B669" i="1"/>
  <c r="B670" i="1"/>
  <c r="B671" i="1"/>
  <c r="B672" i="1"/>
  <c r="B673" i="1"/>
  <c r="B674" i="1"/>
  <c r="B675" i="1"/>
  <c r="B676" i="1"/>
  <c r="B677" i="1"/>
  <c r="B678" i="1"/>
  <c r="B679" i="1"/>
  <c r="B680" i="1"/>
  <c r="B681" i="1"/>
  <c r="B682" i="1"/>
  <c r="B683" i="1"/>
  <c r="B685" i="1"/>
  <c r="B686" i="1"/>
  <c r="B687" i="1"/>
  <c r="B688" i="1"/>
  <c r="B689" i="1"/>
  <c r="B690" i="1"/>
  <c r="B691" i="1"/>
  <c r="B692" i="1"/>
  <c r="B693" i="1"/>
  <c r="B697" i="1"/>
  <c r="B698" i="1"/>
  <c r="B699" i="1"/>
  <c r="B700" i="1"/>
  <c r="B701" i="1"/>
  <c r="B702" i="1"/>
  <c r="B703" i="1"/>
  <c r="B704" i="1"/>
  <c r="B705" i="1"/>
  <c r="B707" i="1"/>
  <c r="B708" i="1"/>
  <c r="B709" i="1"/>
  <c r="B710" i="1"/>
  <c r="B711" i="1"/>
  <c r="B712" i="1"/>
  <c r="B713" i="1"/>
  <c r="B714" i="1"/>
  <c r="B718" i="1"/>
  <c r="B719" i="1"/>
  <c r="B720" i="1"/>
  <c r="B721" i="1"/>
  <c r="B722" i="1"/>
  <c r="B723" i="1"/>
  <c r="B724" i="1"/>
  <c r="B725" i="1"/>
  <c r="B726" i="1"/>
  <c r="B730" i="1"/>
  <c r="B731" i="1"/>
  <c r="B732" i="1"/>
  <c r="B733" i="1"/>
  <c r="B734" i="1"/>
  <c r="B735" i="1"/>
  <c r="B736" i="1"/>
  <c r="B737" i="1"/>
  <c r="B738" i="1"/>
  <c r="B739" i="1"/>
  <c r="B740" i="1"/>
  <c r="B741" i="1"/>
  <c r="B742" i="1"/>
  <c r="B743" i="1"/>
  <c r="B744" i="1"/>
  <c r="B745" i="1"/>
  <c r="B746" i="1"/>
  <c r="B750" i="1"/>
  <c r="B751" i="1"/>
  <c r="B752" i="1"/>
  <c r="B753" i="1"/>
  <c r="B754" i="1"/>
  <c r="B755" i="1"/>
  <c r="B756" i="1"/>
  <c r="B757" i="1"/>
  <c r="B758" i="1"/>
  <c r="B762" i="1"/>
  <c r="B763" i="1"/>
  <c r="B764" i="1"/>
  <c r="B765" i="1"/>
  <c r="B766" i="1"/>
  <c r="B767" i="1"/>
  <c r="B768" i="1"/>
  <c r="B770" i="1"/>
  <c r="B771" i="1"/>
  <c r="B772" i="1"/>
  <c r="B773" i="1"/>
  <c r="B774" i="1"/>
  <c r="B775" i="1"/>
  <c r="B776" i="1"/>
  <c r="B778" i="1"/>
  <c r="B779" i="1"/>
  <c r="B780" i="1"/>
  <c r="B781" i="1"/>
  <c r="B782" i="1"/>
  <c r="B783" i="1"/>
  <c r="B784" i="1"/>
  <c r="B785" i="1"/>
  <c r="B786" i="1"/>
  <c r="B789" i="1"/>
  <c r="B790" i="1"/>
  <c r="B791" i="1"/>
  <c r="B792" i="1"/>
  <c r="B793" i="1"/>
  <c r="B794" i="1"/>
  <c r="B795" i="1"/>
  <c r="B796" i="1"/>
  <c r="B797" i="1"/>
  <c r="B798" i="1"/>
  <c r="B799" i="1"/>
  <c r="B800" i="1"/>
  <c r="B801" i="1"/>
  <c r="B802" i="1"/>
  <c r="B803" i="1"/>
  <c r="B804" i="1"/>
  <c r="B805" i="1"/>
  <c r="B808" i="1"/>
  <c r="B809" i="1"/>
  <c r="B810" i="1"/>
  <c r="B811" i="1"/>
  <c r="B812" i="1"/>
  <c r="B813" i="1"/>
  <c r="B814" i="1"/>
  <c r="B815" i="1"/>
  <c r="B816" i="1"/>
  <c r="B820" i="1"/>
  <c r="B821" i="1"/>
  <c r="B822" i="1"/>
  <c r="B823" i="1"/>
  <c r="B824" i="1"/>
  <c r="B825" i="1"/>
  <c r="B826" i="1"/>
  <c r="B827" i="1"/>
  <c r="H18" i="1"/>
  <c r="I18" i="1" s="1"/>
  <c r="H19" i="1"/>
  <c r="I19" i="1" s="1"/>
  <c r="H20" i="1"/>
  <c r="I20" i="1" s="1"/>
  <c r="H21" i="1"/>
  <c r="I21" i="1" s="1"/>
  <c r="H23" i="1"/>
  <c r="I23" i="1" s="1"/>
  <c r="H24" i="1"/>
  <c r="I24" i="1" s="1"/>
  <c r="H25" i="1"/>
  <c r="I25" i="1" s="1"/>
  <c r="H29" i="1"/>
  <c r="I29" i="1" s="1"/>
  <c r="H30" i="1"/>
  <c r="I30" i="1" s="1"/>
  <c r="H31" i="1"/>
  <c r="I31" i="1" s="1"/>
  <c r="H32" i="1"/>
  <c r="I32" i="1" s="1"/>
  <c r="H33" i="1"/>
  <c r="I33" i="1" s="1"/>
  <c r="H34" i="1"/>
  <c r="I34" i="1" s="1"/>
  <c r="H35" i="1"/>
  <c r="I35" i="1" s="1"/>
  <c r="H36" i="1"/>
  <c r="I36" i="1" s="1"/>
  <c r="H37" i="1"/>
  <c r="I37" i="1" s="1"/>
  <c r="H39" i="1"/>
  <c r="I39" i="1" s="1"/>
  <c r="H40" i="1"/>
  <c r="I40" i="1" s="1"/>
  <c r="H41" i="1"/>
  <c r="I41" i="1" s="1"/>
  <c r="H42" i="1"/>
  <c r="I42" i="1" s="1"/>
  <c r="H46" i="1"/>
  <c r="I46" i="1" s="1"/>
  <c r="H47" i="1"/>
  <c r="I47" i="1" s="1"/>
  <c r="H48" i="1"/>
  <c r="I48" i="1" s="1"/>
  <c r="H49" i="1"/>
  <c r="I49" i="1" s="1"/>
  <c r="H50" i="1"/>
  <c r="I50" i="1" s="1"/>
  <c r="H53" i="1"/>
  <c r="I53" i="1" s="1"/>
  <c r="H54" i="1"/>
  <c r="I54" i="1" s="1"/>
  <c r="H55" i="1"/>
  <c r="I55" i="1" s="1"/>
  <c r="H56" i="1"/>
  <c r="I56" i="1" s="1"/>
  <c r="H58" i="1"/>
  <c r="I58" i="1" s="1"/>
  <c r="H59" i="1"/>
  <c r="I59" i="1" s="1"/>
  <c r="H60" i="1"/>
  <c r="I60" i="1" s="1"/>
  <c r="H61" i="1"/>
  <c r="I61" i="1" s="1"/>
  <c r="H66" i="1"/>
  <c r="I66" i="1" s="1"/>
  <c r="H67" i="1"/>
  <c r="I67" i="1" s="1"/>
  <c r="H69" i="1"/>
  <c r="I69" i="1" s="1"/>
  <c r="H70" i="1"/>
  <c r="I70" i="1" s="1"/>
  <c r="H71" i="1"/>
  <c r="I71" i="1" s="1"/>
  <c r="H72" i="1"/>
  <c r="I72" i="1" s="1"/>
  <c r="H76" i="1"/>
  <c r="I76" i="1" s="1"/>
  <c r="H77" i="1"/>
  <c r="I77" i="1" s="1"/>
  <c r="H81" i="1"/>
  <c r="I81" i="1" s="1"/>
  <c r="H82" i="1"/>
  <c r="I82" i="1" s="1"/>
  <c r="H83" i="1"/>
  <c r="I83" i="1" s="1"/>
  <c r="H84" i="1"/>
  <c r="I84" i="1" s="1"/>
  <c r="H85" i="1"/>
  <c r="I85" i="1" s="1"/>
  <c r="H88" i="1"/>
  <c r="I88" i="1" s="1"/>
  <c r="H89" i="1"/>
  <c r="I89" i="1" s="1"/>
  <c r="H90" i="1"/>
  <c r="I90" i="1" s="1"/>
  <c r="H95" i="1"/>
  <c r="I95" i="1" s="1"/>
  <c r="H96" i="1"/>
  <c r="I96" i="1" s="1"/>
  <c r="H97" i="1"/>
  <c r="I97" i="1" s="1"/>
  <c r="H100" i="1"/>
  <c r="I100" i="1" s="1"/>
  <c r="H101" i="1"/>
  <c r="I101" i="1" s="1"/>
  <c r="H102" i="1"/>
  <c r="I102" i="1" s="1"/>
  <c r="H103" i="1"/>
  <c r="I103" i="1" s="1"/>
  <c r="H104" i="1"/>
  <c r="I104" i="1" s="1"/>
  <c r="H105" i="1"/>
  <c r="I105" i="1" s="1"/>
  <c r="H110" i="1"/>
  <c r="I110" i="1" s="1"/>
  <c r="H111" i="1"/>
  <c r="I111" i="1" s="1"/>
  <c r="H112" i="1"/>
  <c r="I112" i="1" s="1"/>
  <c r="H114" i="1"/>
  <c r="I114" i="1" s="1"/>
  <c r="H115" i="1"/>
  <c r="I115" i="1" s="1"/>
  <c r="H116" i="1"/>
  <c r="I116" i="1" s="1"/>
  <c r="H117" i="1"/>
  <c r="I117" i="1" s="1"/>
  <c r="H120" i="1"/>
  <c r="I120" i="1" s="1"/>
  <c r="H121" i="1"/>
  <c r="I121" i="1" s="1"/>
  <c r="H122" i="1"/>
  <c r="I122" i="1" s="1"/>
  <c r="H123" i="1"/>
  <c r="I123" i="1" s="1"/>
  <c r="H124" i="1"/>
  <c r="I124" i="1" s="1"/>
  <c r="H130" i="1"/>
  <c r="I130" i="1" s="1"/>
  <c r="H131" i="1"/>
  <c r="I131" i="1" s="1"/>
  <c r="H132" i="1"/>
  <c r="I132" i="1" s="1"/>
  <c r="H133" i="1"/>
  <c r="I133" i="1" s="1"/>
  <c r="H134" i="1"/>
  <c r="I134" i="1" s="1"/>
  <c r="H135" i="1"/>
  <c r="I135" i="1" s="1"/>
  <c r="H136" i="1"/>
  <c r="I136" i="1" s="1"/>
  <c r="H137" i="1"/>
  <c r="I137" i="1" s="1"/>
  <c r="H139" i="1"/>
  <c r="I139" i="1" s="1"/>
  <c r="H140" i="1"/>
  <c r="I140" i="1" s="1"/>
  <c r="H141" i="1"/>
  <c r="I141" i="1" s="1"/>
  <c r="H142" i="1"/>
  <c r="I142" i="1" s="1"/>
  <c r="H143" i="1"/>
  <c r="I143"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5" i="1"/>
  <c r="I165" i="1" s="1"/>
  <c r="H166" i="1"/>
  <c r="I166" i="1" s="1"/>
  <c r="H167" i="1"/>
  <c r="I167" i="1" s="1"/>
  <c r="H168" i="1"/>
  <c r="I168" i="1" s="1"/>
  <c r="H171" i="1"/>
  <c r="I171" i="1" s="1"/>
  <c r="H172" i="1"/>
  <c r="I172" i="1" s="1"/>
  <c r="H173" i="1"/>
  <c r="I173" i="1" s="1"/>
  <c r="H174" i="1"/>
  <c r="I174" i="1" s="1"/>
  <c r="H176" i="1"/>
  <c r="I176" i="1" s="1"/>
  <c r="H177" i="1"/>
  <c r="I177" i="1" s="1"/>
  <c r="H178" i="1"/>
  <c r="I178" i="1" s="1"/>
  <c r="H179" i="1"/>
  <c r="I179" i="1" s="1"/>
  <c r="H180" i="1"/>
  <c r="I180" i="1" s="1"/>
  <c r="H183" i="1"/>
  <c r="I183" i="1" s="1"/>
  <c r="H184" i="1"/>
  <c r="I184" i="1" s="1"/>
  <c r="H185" i="1"/>
  <c r="I185" i="1" s="1"/>
  <c r="H189" i="1"/>
  <c r="I189" i="1" s="1"/>
  <c r="H190" i="1"/>
  <c r="I190" i="1" s="1"/>
  <c r="H191" i="1"/>
  <c r="I191" i="1" s="1"/>
  <c r="H192" i="1"/>
  <c r="I192" i="1" s="1"/>
  <c r="H193" i="1"/>
  <c r="I193" i="1" s="1"/>
  <c r="H194" i="1"/>
  <c r="I194" i="1" s="1"/>
  <c r="H195" i="1"/>
  <c r="I195" i="1" s="1"/>
  <c r="H200" i="1"/>
  <c r="I200" i="1" s="1"/>
  <c r="H201" i="1"/>
  <c r="I201" i="1" s="1"/>
  <c r="H202" i="1"/>
  <c r="I202" i="1" s="1"/>
  <c r="H203" i="1"/>
  <c r="I203" i="1" s="1"/>
  <c r="H204" i="1"/>
  <c r="I204" i="1" s="1"/>
  <c r="H207" i="1"/>
  <c r="I207" i="1" s="1"/>
  <c r="H208" i="1"/>
  <c r="I208" i="1" s="1"/>
  <c r="H209" i="1"/>
  <c r="I209" i="1" s="1"/>
  <c r="H210" i="1"/>
  <c r="I210" i="1" s="1"/>
  <c r="H211" i="1"/>
  <c r="I211" i="1" s="1"/>
  <c r="H212" i="1"/>
  <c r="I212" i="1" s="1"/>
  <c r="H216" i="1"/>
  <c r="I216" i="1" s="1"/>
  <c r="H217" i="1"/>
  <c r="I217" i="1" s="1"/>
  <c r="H218" i="1"/>
  <c r="I218" i="1" s="1"/>
  <c r="H219" i="1"/>
  <c r="I219" i="1" s="1"/>
  <c r="H220" i="1"/>
  <c r="I220" i="1" s="1"/>
  <c r="H225" i="1"/>
  <c r="I225" i="1" s="1"/>
  <c r="H226" i="1"/>
  <c r="I226" i="1" s="1"/>
  <c r="H227" i="1"/>
  <c r="I227" i="1" s="1"/>
  <c r="H228" i="1"/>
  <c r="I228" i="1" s="1"/>
  <c r="H229" i="1"/>
  <c r="I229" i="1" s="1"/>
  <c r="H233" i="1"/>
  <c r="I233" i="1" s="1"/>
  <c r="H234" i="1"/>
  <c r="I234" i="1" s="1"/>
  <c r="H235" i="1"/>
  <c r="I235" i="1" s="1"/>
  <c r="H236" i="1"/>
  <c r="I236" i="1" s="1"/>
  <c r="H238" i="1"/>
  <c r="I238" i="1" s="1"/>
  <c r="H239" i="1"/>
  <c r="I239" i="1" s="1"/>
  <c r="H240" i="1"/>
  <c r="I240" i="1" s="1"/>
  <c r="H241" i="1"/>
  <c r="I241" i="1" s="1"/>
  <c r="H242" i="1"/>
  <c r="I242" i="1" s="1"/>
  <c r="H246" i="1"/>
  <c r="I246" i="1" s="1"/>
  <c r="H247" i="1"/>
  <c r="I247" i="1" s="1"/>
  <c r="H248" i="1"/>
  <c r="I248" i="1" s="1"/>
  <c r="H249" i="1"/>
  <c r="I249" i="1" s="1"/>
  <c r="H250" i="1"/>
  <c r="I250" i="1" s="1"/>
  <c r="H251" i="1"/>
  <c r="I251" i="1" s="1"/>
  <c r="H252" i="1"/>
  <c r="I252" i="1" s="1"/>
  <c r="H253" i="1"/>
  <c r="I253" i="1" s="1"/>
  <c r="H254" i="1"/>
  <c r="I254" i="1" s="1"/>
  <c r="H257" i="1"/>
  <c r="I257" i="1" s="1"/>
  <c r="H258" i="1"/>
  <c r="I258" i="1" s="1"/>
  <c r="H259" i="1"/>
  <c r="I259" i="1" s="1"/>
  <c r="H260" i="1"/>
  <c r="I260" i="1" s="1"/>
  <c r="H261" i="1"/>
  <c r="I261" i="1" s="1"/>
  <c r="H262" i="1"/>
  <c r="I262" i="1" s="1"/>
  <c r="H267" i="1"/>
  <c r="I267" i="1" s="1"/>
  <c r="H268" i="1"/>
  <c r="I268" i="1" s="1"/>
  <c r="H269" i="1"/>
  <c r="I269" i="1" s="1"/>
  <c r="H270" i="1"/>
  <c r="I270" i="1" s="1"/>
  <c r="H271" i="1"/>
  <c r="I271" i="1" s="1"/>
  <c r="H272" i="1"/>
  <c r="I272" i="1" s="1"/>
  <c r="H273" i="1"/>
  <c r="I273" i="1" s="1"/>
  <c r="H274" i="1"/>
  <c r="I274"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5" i="1"/>
  <c r="I305" i="1" s="1"/>
  <c r="H306" i="1"/>
  <c r="I306" i="1" s="1"/>
  <c r="H307" i="1"/>
  <c r="I307" i="1" s="1"/>
  <c r="H308" i="1"/>
  <c r="I308" i="1" s="1"/>
  <c r="H309" i="1"/>
  <c r="I309" i="1" s="1"/>
  <c r="H310" i="1"/>
  <c r="I310" i="1" s="1"/>
  <c r="H311" i="1"/>
  <c r="I311" i="1" s="1"/>
  <c r="H312" i="1"/>
  <c r="I312" i="1" s="1"/>
  <c r="H317" i="1"/>
  <c r="I317" i="1" s="1"/>
  <c r="H318" i="1"/>
  <c r="I318" i="1" s="1"/>
  <c r="H319" i="1"/>
  <c r="I319" i="1" s="1"/>
  <c r="H320" i="1"/>
  <c r="I320" i="1" s="1"/>
  <c r="H321" i="1"/>
  <c r="I321" i="1" s="1"/>
  <c r="H322" i="1"/>
  <c r="I322" i="1" s="1"/>
  <c r="H323" i="1"/>
  <c r="I323" i="1" s="1"/>
  <c r="H324" i="1"/>
  <c r="I324" i="1" s="1"/>
  <c r="H327" i="1"/>
  <c r="I327" i="1" s="1"/>
  <c r="H328" i="1"/>
  <c r="I328" i="1" s="1"/>
  <c r="H329" i="1"/>
  <c r="I329" i="1" s="1"/>
  <c r="H330" i="1"/>
  <c r="I330" i="1" s="1"/>
  <c r="H331" i="1"/>
  <c r="I331" i="1" s="1"/>
  <c r="H332" i="1"/>
  <c r="I332" i="1" s="1"/>
  <c r="H333" i="1"/>
  <c r="I333" i="1" s="1"/>
  <c r="H334" i="1"/>
  <c r="I334" i="1" s="1"/>
  <c r="H335" i="1"/>
  <c r="I335" i="1" s="1"/>
  <c r="H337" i="1"/>
  <c r="I337" i="1" s="1"/>
  <c r="H338" i="1"/>
  <c r="I338" i="1" s="1"/>
  <c r="H339" i="1"/>
  <c r="I339" i="1" s="1"/>
  <c r="H340" i="1"/>
  <c r="I340" i="1" s="1"/>
  <c r="H341" i="1"/>
  <c r="I341" i="1" s="1"/>
  <c r="H342" i="1"/>
  <c r="I342" i="1" s="1"/>
  <c r="H344" i="1"/>
  <c r="I344" i="1" s="1"/>
  <c r="H345" i="1"/>
  <c r="I345" i="1" s="1"/>
  <c r="H346" i="1"/>
  <c r="I346" i="1" s="1"/>
  <c r="H347" i="1"/>
  <c r="I347" i="1" s="1"/>
  <c r="H348" i="1"/>
  <c r="I348" i="1" s="1"/>
  <c r="H349" i="1"/>
  <c r="I349" i="1" s="1"/>
  <c r="H350" i="1"/>
  <c r="I350" i="1" s="1"/>
  <c r="H351" i="1"/>
  <c r="I351" i="1" s="1"/>
  <c r="H354" i="1"/>
  <c r="I354" i="1" s="1"/>
  <c r="H355" i="1"/>
  <c r="I355" i="1" s="1"/>
  <c r="H356" i="1"/>
  <c r="I356" i="1" s="1"/>
  <c r="H357" i="1"/>
  <c r="I357" i="1" s="1"/>
  <c r="H358" i="1"/>
  <c r="I358" i="1" s="1"/>
  <c r="H359" i="1"/>
  <c r="I359" i="1" s="1"/>
  <c r="H360" i="1"/>
  <c r="I360" i="1" s="1"/>
  <c r="H361" i="1"/>
  <c r="I361" i="1" s="1"/>
  <c r="H364" i="1"/>
  <c r="I364" i="1" s="1"/>
  <c r="H365" i="1"/>
  <c r="I365" i="1" s="1"/>
  <c r="H366" i="1"/>
  <c r="I366" i="1" s="1"/>
  <c r="H367" i="1"/>
  <c r="I367" i="1" s="1"/>
  <c r="H368" i="1"/>
  <c r="I368" i="1" s="1"/>
  <c r="H369" i="1"/>
  <c r="I369" i="1" s="1"/>
  <c r="H370" i="1"/>
  <c r="I370" i="1" s="1"/>
  <c r="H371" i="1"/>
  <c r="I371" i="1" s="1"/>
  <c r="H372" i="1"/>
  <c r="I372" i="1" s="1"/>
  <c r="H374" i="1"/>
  <c r="I374" i="1" s="1"/>
  <c r="H375" i="1"/>
  <c r="I375" i="1" s="1"/>
  <c r="H376" i="1"/>
  <c r="I376" i="1" s="1"/>
  <c r="H377" i="1"/>
  <c r="I377" i="1" s="1"/>
  <c r="H378" i="1"/>
  <c r="I378" i="1" s="1"/>
  <c r="H379" i="1"/>
  <c r="I379" i="1" s="1"/>
  <c r="H380" i="1"/>
  <c r="I380" i="1" s="1"/>
  <c r="H381" i="1"/>
  <c r="I381" i="1" s="1"/>
  <c r="H382" i="1"/>
  <c r="I382" i="1" s="1"/>
  <c r="H384" i="1"/>
  <c r="I384" i="1" s="1"/>
  <c r="H385" i="1"/>
  <c r="I385" i="1" s="1"/>
  <c r="H386" i="1"/>
  <c r="I386" i="1" s="1"/>
  <c r="H387" i="1"/>
  <c r="I387" i="1" s="1"/>
  <c r="H388" i="1"/>
  <c r="I388" i="1" s="1"/>
  <c r="H389" i="1"/>
  <c r="I389" i="1" s="1"/>
  <c r="H390" i="1"/>
  <c r="I390" i="1" s="1"/>
  <c r="H391" i="1"/>
  <c r="I391" i="1" s="1"/>
  <c r="H393" i="1"/>
  <c r="I393" i="1" s="1"/>
  <c r="H394" i="1"/>
  <c r="I394" i="1" s="1"/>
  <c r="H395" i="1"/>
  <c r="I395" i="1" s="1"/>
  <c r="H396" i="1"/>
  <c r="I396" i="1" s="1"/>
  <c r="H397" i="1"/>
  <c r="I397" i="1" s="1"/>
  <c r="H402" i="1"/>
  <c r="I402" i="1" s="1"/>
  <c r="H403" i="1"/>
  <c r="I403" i="1" s="1"/>
  <c r="H404" i="1"/>
  <c r="I404" i="1" s="1"/>
  <c r="H405" i="1"/>
  <c r="I405" i="1" s="1"/>
  <c r="H406" i="1"/>
  <c r="I406" i="1" s="1"/>
  <c r="H407" i="1"/>
  <c r="I407" i="1" s="1"/>
  <c r="H408" i="1"/>
  <c r="I408" i="1" s="1"/>
  <c r="H409" i="1"/>
  <c r="I409" i="1" s="1"/>
  <c r="H410" i="1"/>
  <c r="I410" i="1" s="1"/>
  <c r="H412" i="1"/>
  <c r="I412" i="1" s="1"/>
  <c r="H413" i="1"/>
  <c r="I413" i="1" s="1"/>
  <c r="H414" i="1"/>
  <c r="I414" i="1" s="1"/>
  <c r="H415" i="1"/>
  <c r="I415" i="1" s="1"/>
  <c r="H416" i="1"/>
  <c r="I416" i="1" s="1"/>
  <c r="H417" i="1"/>
  <c r="I417" i="1" s="1"/>
  <c r="H422" i="1"/>
  <c r="I422" i="1" s="1"/>
  <c r="H423" i="1"/>
  <c r="I423" i="1" s="1"/>
  <c r="H424" i="1"/>
  <c r="I424" i="1" s="1"/>
  <c r="H425" i="1"/>
  <c r="I425" i="1" s="1"/>
  <c r="H426" i="1"/>
  <c r="I426" i="1" s="1"/>
  <c r="H427" i="1"/>
  <c r="I427" i="1" s="1"/>
  <c r="H428" i="1"/>
  <c r="I428" i="1" s="1"/>
  <c r="H429" i="1"/>
  <c r="I429" i="1" s="1"/>
  <c r="H430" i="1"/>
  <c r="I430" i="1" s="1"/>
  <c r="H435" i="1"/>
  <c r="I435" i="1" s="1"/>
  <c r="H436" i="1"/>
  <c r="I436" i="1" s="1"/>
  <c r="H437" i="1"/>
  <c r="I437" i="1" s="1"/>
  <c r="H438" i="1"/>
  <c r="I438" i="1" s="1"/>
  <c r="H439" i="1"/>
  <c r="I439" i="1" s="1"/>
  <c r="H440" i="1"/>
  <c r="I440" i="1" s="1"/>
  <c r="H441" i="1"/>
  <c r="I441" i="1" s="1"/>
  <c r="H442" i="1"/>
  <c r="I442" i="1" s="1"/>
  <c r="H445" i="1"/>
  <c r="I445" i="1" s="1"/>
  <c r="H446" i="1"/>
  <c r="I446" i="1" s="1"/>
  <c r="H447" i="1"/>
  <c r="I447" i="1" s="1"/>
  <c r="H448" i="1"/>
  <c r="I448" i="1" s="1"/>
  <c r="H449" i="1"/>
  <c r="I449" i="1" s="1"/>
  <c r="H450" i="1"/>
  <c r="I450" i="1" s="1"/>
  <c r="H451" i="1"/>
  <c r="I451" i="1" s="1"/>
  <c r="H452" i="1"/>
  <c r="I452" i="1" s="1"/>
  <c r="H453" i="1"/>
  <c r="I453" i="1" s="1"/>
  <c r="H457" i="1"/>
  <c r="I457" i="1" s="1"/>
  <c r="H458" i="1"/>
  <c r="I458" i="1" s="1"/>
  <c r="H459" i="1"/>
  <c r="I459" i="1" s="1"/>
  <c r="H460" i="1"/>
  <c r="I460" i="1" s="1"/>
  <c r="H461" i="1"/>
  <c r="I461" i="1" s="1"/>
  <c r="H462" i="1"/>
  <c r="I462" i="1" s="1"/>
  <c r="H464" i="1"/>
  <c r="I464" i="1" s="1"/>
  <c r="H465" i="1"/>
  <c r="I465" i="1" s="1"/>
  <c r="H466" i="1"/>
  <c r="I466" i="1" s="1"/>
  <c r="H467" i="1"/>
  <c r="I467" i="1" s="1"/>
  <c r="H468" i="1"/>
  <c r="I468" i="1" s="1"/>
  <c r="H472" i="1"/>
  <c r="I472" i="1" s="1"/>
  <c r="H473" i="1"/>
  <c r="I473" i="1" s="1"/>
  <c r="H474" i="1"/>
  <c r="I474" i="1" s="1"/>
  <c r="H475" i="1"/>
  <c r="I475" i="1" s="1"/>
  <c r="H476" i="1"/>
  <c r="I476" i="1" s="1"/>
  <c r="H478" i="1"/>
  <c r="I478" i="1" s="1"/>
  <c r="H479" i="1"/>
  <c r="I479" i="1" s="1"/>
  <c r="H480" i="1"/>
  <c r="I480" i="1" s="1"/>
  <c r="H481" i="1"/>
  <c r="I481" i="1" s="1"/>
  <c r="H482" i="1"/>
  <c r="I482" i="1" s="1"/>
  <c r="H483" i="1"/>
  <c r="I483" i="1" s="1"/>
  <c r="H484" i="1"/>
  <c r="I484" i="1" s="1"/>
  <c r="H485" i="1"/>
  <c r="I485" i="1" s="1"/>
  <c r="H487" i="1"/>
  <c r="I487" i="1" s="1"/>
  <c r="H488" i="1"/>
  <c r="I488" i="1" s="1"/>
  <c r="H489" i="1"/>
  <c r="I489" i="1" s="1"/>
  <c r="H490" i="1"/>
  <c r="I490" i="1" s="1"/>
  <c r="H491" i="1"/>
  <c r="I491" i="1" s="1"/>
  <c r="H492" i="1"/>
  <c r="I492" i="1" s="1"/>
  <c r="H493" i="1"/>
  <c r="I493" i="1" s="1"/>
  <c r="H494" i="1"/>
  <c r="I494" i="1" s="1"/>
  <c r="H496" i="1"/>
  <c r="I496" i="1" s="1"/>
  <c r="H497" i="1"/>
  <c r="I497" i="1" s="1"/>
  <c r="H498" i="1"/>
  <c r="I498" i="1" s="1"/>
  <c r="H499" i="1"/>
  <c r="I499" i="1" s="1"/>
  <c r="H500" i="1"/>
  <c r="I500" i="1" s="1"/>
  <c r="H501" i="1"/>
  <c r="I501" i="1" s="1"/>
  <c r="H505" i="1"/>
  <c r="I505" i="1" s="1"/>
  <c r="H506" i="1"/>
  <c r="I506" i="1" s="1"/>
  <c r="H507" i="1"/>
  <c r="I507" i="1" s="1"/>
  <c r="H508" i="1"/>
  <c r="I508" i="1" s="1"/>
  <c r="H509" i="1"/>
  <c r="I509" i="1" s="1"/>
  <c r="H510" i="1"/>
  <c r="I510" i="1" s="1"/>
  <c r="H511" i="1"/>
  <c r="I511" i="1" s="1"/>
  <c r="H515" i="1"/>
  <c r="I515" i="1" s="1"/>
  <c r="H516" i="1"/>
  <c r="I516" i="1" s="1"/>
  <c r="H517" i="1"/>
  <c r="I517" i="1" s="1"/>
  <c r="H518" i="1"/>
  <c r="I518" i="1" s="1"/>
  <c r="H519" i="1"/>
  <c r="I519" i="1" s="1"/>
  <c r="H520" i="1"/>
  <c r="I520" i="1" s="1"/>
  <c r="H521" i="1"/>
  <c r="I521" i="1" s="1"/>
  <c r="H522" i="1"/>
  <c r="I522" i="1" s="1"/>
  <c r="H523" i="1"/>
  <c r="I523" i="1" s="1"/>
  <c r="H527" i="1"/>
  <c r="I527" i="1" s="1"/>
  <c r="H528" i="1"/>
  <c r="I528" i="1" s="1"/>
  <c r="H529" i="1"/>
  <c r="I529" i="1" s="1"/>
  <c r="H530" i="1"/>
  <c r="I530" i="1" s="1"/>
  <c r="H531" i="1"/>
  <c r="I531" i="1" s="1"/>
  <c r="H532" i="1"/>
  <c r="I532" i="1" s="1"/>
  <c r="H533" i="1"/>
  <c r="I533" i="1" s="1"/>
  <c r="H534" i="1"/>
  <c r="I534" i="1" s="1"/>
  <c r="H535" i="1"/>
  <c r="I535" i="1" s="1"/>
  <c r="H540" i="1"/>
  <c r="I540" i="1" s="1"/>
  <c r="H541" i="1"/>
  <c r="I541" i="1" s="1"/>
  <c r="H542" i="1"/>
  <c r="I542" i="1" s="1"/>
  <c r="H543" i="1"/>
  <c r="I543" i="1" s="1"/>
  <c r="H544" i="1"/>
  <c r="I544" i="1" s="1"/>
  <c r="H545" i="1"/>
  <c r="I545" i="1" s="1"/>
  <c r="H546" i="1"/>
  <c r="I546" i="1" s="1"/>
  <c r="H547" i="1"/>
  <c r="I547" i="1" s="1"/>
  <c r="H548" i="1"/>
  <c r="I548" i="1" s="1"/>
  <c r="H554" i="1"/>
  <c r="I554" i="1" s="1"/>
  <c r="H555" i="1"/>
  <c r="I555" i="1" s="1"/>
  <c r="H556" i="1"/>
  <c r="I556" i="1" s="1"/>
  <c r="H557" i="1"/>
  <c r="I557" i="1" s="1"/>
  <c r="H558" i="1"/>
  <c r="I558" i="1" s="1"/>
  <c r="H559" i="1"/>
  <c r="I559" i="1" s="1"/>
  <c r="H560" i="1"/>
  <c r="I560" i="1" s="1"/>
  <c r="H561" i="1"/>
  <c r="I561" i="1" s="1"/>
  <c r="H565" i="1"/>
  <c r="I565" i="1" s="1"/>
  <c r="H566" i="1"/>
  <c r="I566" i="1" s="1"/>
  <c r="H567" i="1"/>
  <c r="I567" i="1" s="1"/>
  <c r="H568" i="1"/>
  <c r="I568" i="1" s="1"/>
  <c r="H569" i="1"/>
  <c r="I569" i="1" s="1"/>
  <c r="H570" i="1"/>
  <c r="I570" i="1" s="1"/>
  <c r="H571" i="1"/>
  <c r="I571" i="1" s="1"/>
  <c r="H575" i="1"/>
  <c r="I575" i="1" s="1"/>
  <c r="H576" i="1"/>
  <c r="I576" i="1" s="1"/>
  <c r="H577" i="1"/>
  <c r="I577" i="1" s="1"/>
  <c r="H578" i="1"/>
  <c r="I578" i="1" s="1"/>
  <c r="H579" i="1"/>
  <c r="I579" i="1" s="1"/>
  <c r="H580" i="1"/>
  <c r="I580" i="1" s="1"/>
  <c r="H581" i="1"/>
  <c r="I581" i="1" s="1"/>
  <c r="H582" i="1"/>
  <c r="I582" i="1" s="1"/>
  <c r="H583" i="1"/>
  <c r="I583" i="1" s="1"/>
  <c r="H587" i="1"/>
  <c r="I587" i="1" s="1"/>
  <c r="H588" i="1"/>
  <c r="I588" i="1" s="1"/>
  <c r="H589" i="1"/>
  <c r="I589" i="1" s="1"/>
  <c r="H590" i="1"/>
  <c r="I590" i="1" s="1"/>
  <c r="H591" i="1"/>
  <c r="I591" i="1" s="1"/>
  <c r="H592" i="1"/>
  <c r="I592" i="1" s="1"/>
  <c r="H593" i="1"/>
  <c r="I593" i="1" s="1"/>
  <c r="H594" i="1"/>
  <c r="I594" i="1" s="1"/>
  <c r="H595" i="1"/>
  <c r="I595" i="1" s="1"/>
  <c r="H598" i="1"/>
  <c r="I598" i="1" s="1"/>
  <c r="H599" i="1"/>
  <c r="I599" i="1" s="1"/>
  <c r="H600" i="1"/>
  <c r="I600" i="1" s="1"/>
  <c r="H601" i="1"/>
  <c r="I601" i="1" s="1"/>
  <c r="H602" i="1"/>
  <c r="I602" i="1" s="1"/>
  <c r="H603" i="1"/>
  <c r="I603" i="1" s="1"/>
  <c r="H604" i="1"/>
  <c r="I604" i="1" s="1"/>
  <c r="H605" i="1"/>
  <c r="I605" i="1" s="1"/>
  <c r="H609" i="1"/>
  <c r="I609" i="1" s="1"/>
  <c r="H610" i="1"/>
  <c r="I610" i="1" s="1"/>
  <c r="H611" i="1"/>
  <c r="I611" i="1" s="1"/>
  <c r="H612" i="1"/>
  <c r="I612" i="1" s="1"/>
  <c r="H613" i="1"/>
  <c r="I613" i="1" s="1"/>
  <c r="H614" i="1"/>
  <c r="I614" i="1" s="1"/>
  <c r="H615" i="1"/>
  <c r="I615"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7" i="1"/>
  <c r="I637" i="1" s="1"/>
  <c r="H638" i="1"/>
  <c r="I638" i="1" s="1"/>
  <c r="H639" i="1"/>
  <c r="I639" i="1" s="1"/>
  <c r="H640" i="1"/>
  <c r="I640" i="1" s="1"/>
  <c r="H641" i="1"/>
  <c r="I641" i="1" s="1"/>
  <c r="H642" i="1"/>
  <c r="I642" i="1" s="1"/>
  <c r="H643" i="1"/>
  <c r="I643" i="1" s="1"/>
  <c r="H644" i="1"/>
  <c r="I644"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5" i="1"/>
  <c r="I685" i="1" s="1"/>
  <c r="H686" i="1"/>
  <c r="I686" i="1" s="1"/>
  <c r="H687" i="1"/>
  <c r="I687" i="1" s="1"/>
  <c r="H688" i="1"/>
  <c r="I688" i="1" s="1"/>
  <c r="H689" i="1"/>
  <c r="I689" i="1" s="1"/>
  <c r="H690" i="1"/>
  <c r="I690" i="1" s="1"/>
  <c r="H691" i="1"/>
  <c r="I691" i="1" s="1"/>
  <c r="H692" i="1"/>
  <c r="I692" i="1" s="1"/>
  <c r="H693" i="1"/>
  <c r="I693" i="1" s="1"/>
  <c r="H697" i="1"/>
  <c r="I697" i="1" s="1"/>
  <c r="H698" i="1"/>
  <c r="I698" i="1" s="1"/>
  <c r="H699" i="1"/>
  <c r="I699" i="1" s="1"/>
  <c r="H700" i="1"/>
  <c r="I700" i="1" s="1"/>
  <c r="H701" i="1"/>
  <c r="I701" i="1" s="1"/>
  <c r="H702" i="1"/>
  <c r="I702" i="1" s="1"/>
  <c r="H703" i="1"/>
  <c r="I703" i="1" s="1"/>
  <c r="H704" i="1"/>
  <c r="I704" i="1" s="1"/>
  <c r="H705" i="1"/>
  <c r="I705" i="1" s="1"/>
  <c r="H707" i="1"/>
  <c r="I707" i="1" s="1"/>
  <c r="H708" i="1"/>
  <c r="I708" i="1" s="1"/>
  <c r="H709" i="1"/>
  <c r="I709" i="1" s="1"/>
  <c r="H710" i="1"/>
  <c r="I710" i="1" s="1"/>
  <c r="H711" i="1"/>
  <c r="I711" i="1" s="1"/>
  <c r="H712" i="1"/>
  <c r="I712" i="1" s="1"/>
  <c r="H713" i="1"/>
  <c r="I713" i="1" s="1"/>
  <c r="H714" i="1"/>
  <c r="I714" i="1" s="1"/>
  <c r="H718" i="1"/>
  <c r="I718" i="1" s="1"/>
  <c r="H719" i="1"/>
  <c r="I719" i="1" s="1"/>
  <c r="H720" i="1"/>
  <c r="I720" i="1" s="1"/>
  <c r="H721" i="1"/>
  <c r="I721" i="1" s="1"/>
  <c r="H722" i="1"/>
  <c r="I722" i="1" s="1"/>
  <c r="H723" i="1"/>
  <c r="I723" i="1" s="1"/>
  <c r="H724" i="1"/>
  <c r="I724" i="1" s="1"/>
  <c r="H725" i="1"/>
  <c r="I725" i="1" s="1"/>
  <c r="H726" i="1"/>
  <c r="I726"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50" i="1"/>
  <c r="I750" i="1" s="1"/>
  <c r="H751" i="1"/>
  <c r="I751" i="1" s="1"/>
  <c r="H752" i="1"/>
  <c r="I752" i="1" s="1"/>
  <c r="H753" i="1"/>
  <c r="I753" i="1" s="1"/>
  <c r="H754" i="1"/>
  <c r="I754" i="1" s="1"/>
  <c r="H755" i="1"/>
  <c r="I755" i="1" s="1"/>
  <c r="H756" i="1"/>
  <c r="I756" i="1" s="1"/>
  <c r="H757" i="1"/>
  <c r="I757" i="1" s="1"/>
  <c r="H758" i="1"/>
  <c r="I758" i="1" s="1"/>
  <c r="H762" i="1"/>
  <c r="I762" i="1" s="1"/>
  <c r="H763" i="1"/>
  <c r="I763" i="1" s="1"/>
  <c r="H764" i="1"/>
  <c r="I764" i="1" s="1"/>
  <c r="H765" i="1"/>
  <c r="I765" i="1" s="1"/>
  <c r="H766" i="1"/>
  <c r="I766" i="1" s="1"/>
  <c r="H767" i="1"/>
  <c r="I767" i="1" s="1"/>
  <c r="H768" i="1"/>
  <c r="I768" i="1" s="1"/>
  <c r="H770" i="1"/>
  <c r="I770" i="1" s="1"/>
  <c r="H771" i="1"/>
  <c r="I771" i="1" s="1"/>
  <c r="H772" i="1"/>
  <c r="I772" i="1" s="1"/>
  <c r="H773" i="1"/>
  <c r="I773" i="1" s="1"/>
  <c r="H774" i="1"/>
  <c r="I774" i="1" s="1"/>
  <c r="H775" i="1"/>
  <c r="I775" i="1" s="1"/>
  <c r="H776" i="1"/>
  <c r="I776" i="1" s="1"/>
  <c r="H778" i="1"/>
  <c r="I778" i="1" s="1"/>
  <c r="H779" i="1"/>
  <c r="I779" i="1" s="1"/>
  <c r="H780" i="1"/>
  <c r="I780" i="1" s="1"/>
  <c r="H781" i="1"/>
  <c r="I781" i="1" s="1"/>
  <c r="H782" i="1"/>
  <c r="I782" i="1" s="1"/>
  <c r="H783" i="1"/>
  <c r="I783" i="1" s="1"/>
  <c r="H784" i="1"/>
  <c r="I784" i="1" s="1"/>
  <c r="H785" i="1"/>
  <c r="I785" i="1" s="1"/>
  <c r="H786" i="1"/>
  <c r="I786"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8" i="1"/>
  <c r="I808" i="1" s="1"/>
  <c r="H809" i="1"/>
  <c r="I809" i="1" s="1"/>
  <c r="H810" i="1"/>
  <c r="I810" i="1" s="1"/>
  <c r="H811" i="1"/>
  <c r="I811" i="1" s="1"/>
  <c r="H812" i="1"/>
  <c r="I812" i="1" s="1"/>
  <c r="H813" i="1"/>
  <c r="I813" i="1" s="1"/>
  <c r="H814" i="1"/>
  <c r="I814" i="1" s="1"/>
  <c r="H815" i="1"/>
  <c r="I815" i="1" s="1"/>
  <c r="H816" i="1"/>
  <c r="I816" i="1" s="1"/>
  <c r="H820" i="1"/>
  <c r="I820" i="1" s="1"/>
  <c r="H821" i="1"/>
  <c r="I821" i="1" s="1"/>
  <c r="H822" i="1"/>
  <c r="I822" i="1" s="1"/>
  <c r="H823" i="1"/>
  <c r="I823" i="1" s="1"/>
  <c r="H824" i="1"/>
  <c r="I824" i="1" s="1"/>
  <c r="H825" i="1"/>
  <c r="I825" i="1" s="1"/>
  <c r="H826" i="1"/>
  <c r="I826" i="1" s="1"/>
  <c r="H827" i="1"/>
  <c r="I827" i="1" s="1"/>
  <c r="H9" i="1"/>
  <c r="I9" i="1" s="1"/>
  <c r="H64" i="1"/>
  <c r="I64" i="1" s="1"/>
  <c r="H65" i="1"/>
  <c r="I65" i="1" s="1"/>
  <c r="H79" i="1"/>
  <c r="I79" i="1" s="1"/>
  <c r="H75" i="1"/>
  <c r="I75" i="1" s="1"/>
  <c r="H80" i="1"/>
  <c r="I80" i="1" s="1"/>
  <c r="H119" i="1"/>
  <c r="I119" i="1" s="1"/>
  <c r="H145" i="1"/>
  <c r="I145" i="1" s="1"/>
  <c r="H224" i="1"/>
  <c r="I224" i="1" s="1"/>
  <c r="H316" i="1"/>
  <c r="I316" i="1" s="1"/>
  <c r="H421" i="1"/>
  <c r="I421" i="1" s="1"/>
  <c r="H456" i="1"/>
  <c r="I456" i="1" s="1"/>
  <c r="H471" i="1"/>
  <c r="I471" i="1" s="1"/>
  <c r="H495" i="1"/>
  <c r="I495" i="1" s="1"/>
  <c r="H504" i="1"/>
  <c r="I504" i="1" s="1"/>
  <c r="H514" i="1"/>
  <c r="I514" i="1" s="1"/>
  <c r="H526" i="1"/>
  <c r="I526" i="1" s="1"/>
  <c r="H539" i="1"/>
  <c r="I539" i="1" s="1"/>
  <c r="H552" i="1"/>
  <c r="I552" i="1" s="1"/>
  <c r="H553" i="1"/>
  <c r="I553" i="1" s="1"/>
  <c r="H564" i="1"/>
  <c r="I564" i="1" s="1"/>
  <c r="H574" i="1"/>
  <c r="I574" i="1" s="1"/>
  <c r="H586" i="1"/>
  <c r="I586" i="1" s="1"/>
  <c r="H749" i="1"/>
  <c r="I749" i="1" s="1"/>
  <c r="H761" i="1"/>
  <c r="I761" i="1" s="1"/>
  <c r="H87" i="1"/>
  <c r="I87" i="1" s="1"/>
  <c r="H94" i="1"/>
  <c r="I94" i="1" s="1"/>
  <c r="H164" i="1"/>
  <c r="I164" i="1" s="1"/>
  <c r="H182" i="1"/>
  <c r="I182" i="1" s="1"/>
  <c r="H199" i="1"/>
  <c r="I199" i="1" s="1"/>
  <c r="H215" i="1"/>
  <c r="I215" i="1" s="1"/>
  <c r="H222" i="1"/>
  <c r="I222" i="1" s="1"/>
  <c r="H223" i="1"/>
  <c r="I223" i="1" s="1"/>
  <c r="H245" i="1"/>
  <c r="I245" i="1" s="1"/>
  <c r="H315" i="1"/>
  <c r="I315" i="1" s="1"/>
  <c r="H326" i="1"/>
  <c r="I326" i="1" s="1"/>
  <c r="H401" i="1"/>
  <c r="I401" i="1" s="1"/>
  <c r="H419" i="1"/>
  <c r="I419" i="1" s="1"/>
  <c r="H420" i="1"/>
  <c r="I420" i="1" s="1"/>
  <c r="H454" i="1"/>
  <c r="I454" i="1" s="1"/>
  <c r="H455" i="1"/>
  <c r="I455" i="1" s="1"/>
  <c r="H503" i="1"/>
  <c r="I503" i="1" s="1"/>
  <c r="H513" i="1"/>
  <c r="I513" i="1" s="1"/>
  <c r="H597" i="1"/>
  <c r="I597" i="1" s="1"/>
  <c r="H729" i="1"/>
  <c r="I729" i="1" s="1"/>
  <c r="H760" i="1"/>
  <c r="I760" i="1" s="1"/>
  <c r="H3" i="1"/>
  <c r="I3" i="1" s="1"/>
  <c r="H5" i="1"/>
  <c r="I5" i="1" s="1"/>
  <c r="H6" i="1"/>
  <c r="I6" i="1" s="1"/>
  <c r="H7" i="1"/>
  <c r="I7" i="1" s="1"/>
  <c r="H10" i="1"/>
  <c r="I10" i="1" s="1"/>
  <c r="H11" i="1"/>
  <c r="I11" i="1" s="1"/>
  <c r="H12" i="1"/>
  <c r="I12" i="1" s="1"/>
  <c r="H13" i="1"/>
  <c r="I13" i="1" s="1"/>
  <c r="H14" i="1"/>
  <c r="I14" i="1" s="1"/>
  <c r="H15" i="1"/>
  <c r="I15" i="1" s="1"/>
  <c r="H16" i="1"/>
  <c r="I16" i="1" s="1"/>
  <c r="H17" i="1"/>
  <c r="I17" i="1" s="1"/>
  <c r="H26" i="1"/>
  <c r="I26" i="1" s="1"/>
  <c r="H27" i="1"/>
  <c r="I27" i="1" s="1"/>
  <c r="H28" i="1"/>
  <c r="I28" i="1" s="1"/>
  <c r="H38" i="1"/>
  <c r="I38" i="1" s="1"/>
  <c r="H43" i="1"/>
  <c r="I43" i="1" s="1"/>
  <c r="H44" i="1"/>
  <c r="I44" i="1" s="1"/>
  <c r="H45" i="1"/>
  <c r="I45" i="1" s="1"/>
  <c r="H51" i="1"/>
  <c r="I51" i="1" s="1"/>
  <c r="H52" i="1"/>
  <c r="I52" i="1" s="1"/>
  <c r="H57" i="1"/>
  <c r="I57" i="1" s="1"/>
  <c r="H62" i="1"/>
  <c r="I62" i="1" s="1"/>
  <c r="H63" i="1"/>
  <c r="I63" i="1" s="1"/>
  <c r="H68" i="1"/>
  <c r="I68" i="1" s="1"/>
  <c r="H73" i="1"/>
  <c r="I73" i="1" s="1"/>
  <c r="H74" i="1"/>
  <c r="I74" i="1" s="1"/>
  <c r="H86" i="1"/>
  <c r="I86" i="1" s="1"/>
  <c r="H91" i="1"/>
  <c r="I91" i="1" s="1"/>
  <c r="H92" i="1"/>
  <c r="I92" i="1" s="1"/>
  <c r="H93" i="1"/>
  <c r="I93" i="1" s="1"/>
  <c r="H99" i="1"/>
  <c r="I99" i="1" s="1"/>
  <c r="H106" i="1"/>
  <c r="I106" i="1" s="1"/>
  <c r="H107" i="1"/>
  <c r="I107" i="1" s="1"/>
  <c r="H108" i="1"/>
  <c r="I108" i="1" s="1"/>
  <c r="H109" i="1"/>
  <c r="I109" i="1" s="1"/>
  <c r="H113" i="1"/>
  <c r="I113" i="1" s="1"/>
  <c r="H118" i="1"/>
  <c r="I118" i="1" s="1"/>
  <c r="H125" i="1"/>
  <c r="I125" i="1" s="1"/>
  <c r="H126" i="1"/>
  <c r="I126" i="1" s="1"/>
  <c r="H127" i="1"/>
  <c r="I127" i="1" s="1"/>
  <c r="H128" i="1"/>
  <c r="I128" i="1" s="1"/>
  <c r="H129" i="1"/>
  <c r="I129" i="1" s="1"/>
  <c r="H138" i="1"/>
  <c r="I138" i="1" s="1"/>
  <c r="H144" i="1"/>
  <c r="I144" i="1" s="1"/>
  <c r="H169" i="1"/>
  <c r="I169" i="1" s="1"/>
  <c r="H170" i="1"/>
  <c r="I170" i="1" s="1"/>
  <c r="H175" i="1"/>
  <c r="I175" i="1" s="1"/>
  <c r="H181" i="1"/>
  <c r="I181" i="1" s="1"/>
  <c r="H186" i="1"/>
  <c r="I186" i="1" s="1"/>
  <c r="H187" i="1"/>
  <c r="I187" i="1" s="1"/>
  <c r="H188" i="1"/>
  <c r="I188" i="1" s="1"/>
  <c r="H196" i="1"/>
  <c r="I196" i="1" s="1"/>
  <c r="H197" i="1"/>
  <c r="I197" i="1" s="1"/>
  <c r="H198" i="1"/>
  <c r="I198" i="1" s="1"/>
  <c r="H205" i="1"/>
  <c r="I205" i="1" s="1"/>
  <c r="H206" i="1"/>
  <c r="I206" i="1" s="1"/>
  <c r="H213" i="1"/>
  <c r="I213" i="1" s="1"/>
  <c r="H214" i="1"/>
  <c r="I214" i="1" s="1"/>
  <c r="H221" i="1"/>
  <c r="I221" i="1" s="1"/>
  <c r="H230" i="1"/>
  <c r="I230" i="1" s="1"/>
  <c r="H231" i="1"/>
  <c r="I231" i="1" s="1"/>
  <c r="H232" i="1"/>
  <c r="I232" i="1" s="1"/>
  <c r="H237" i="1"/>
  <c r="I237" i="1" s="1"/>
  <c r="H243" i="1"/>
  <c r="I243" i="1" s="1"/>
  <c r="H244" i="1"/>
  <c r="I244" i="1" s="1"/>
  <c r="H255" i="1"/>
  <c r="I255" i="1" s="1"/>
  <c r="H256" i="1"/>
  <c r="I256" i="1" s="1"/>
  <c r="H264" i="1"/>
  <c r="I264" i="1" s="1"/>
  <c r="H265" i="1"/>
  <c r="I265" i="1" s="1"/>
  <c r="H266" i="1"/>
  <c r="I266" i="1" s="1"/>
  <c r="H275" i="1"/>
  <c r="I275" i="1" s="1"/>
  <c r="H276" i="1"/>
  <c r="I276" i="1" s="1"/>
  <c r="H277" i="1"/>
  <c r="I277" i="1" s="1"/>
  <c r="H278" i="1"/>
  <c r="I278" i="1" s="1"/>
  <c r="H279" i="1"/>
  <c r="I279" i="1" s="1"/>
  <c r="H304" i="1"/>
  <c r="I304" i="1" s="1"/>
  <c r="H313" i="1"/>
  <c r="I313" i="1" s="1"/>
  <c r="H314" i="1"/>
  <c r="I314" i="1" s="1"/>
  <c r="H325" i="1"/>
  <c r="I325" i="1" s="1"/>
  <c r="H336" i="1"/>
  <c r="I336" i="1" s="1"/>
  <c r="H343" i="1"/>
  <c r="I343" i="1" s="1"/>
  <c r="H352" i="1"/>
  <c r="I352" i="1" s="1"/>
  <c r="H353" i="1"/>
  <c r="I353" i="1" s="1"/>
  <c r="H363" i="1"/>
  <c r="I363" i="1" s="1"/>
  <c r="H373" i="1"/>
  <c r="I373" i="1" s="1"/>
  <c r="H383" i="1"/>
  <c r="I383" i="1" s="1"/>
  <c r="H392" i="1"/>
  <c r="I392" i="1" s="1"/>
  <c r="H398" i="1"/>
  <c r="I398" i="1" s="1"/>
  <c r="H399" i="1"/>
  <c r="I399" i="1" s="1"/>
  <c r="H400" i="1"/>
  <c r="I400" i="1" s="1"/>
  <c r="H411" i="1"/>
  <c r="I411" i="1" s="1"/>
  <c r="H418" i="1"/>
  <c r="I418" i="1" s="1"/>
  <c r="H433" i="1"/>
  <c r="I433" i="1" s="1"/>
  <c r="H434" i="1"/>
  <c r="I434" i="1" s="1"/>
  <c r="H443" i="1"/>
  <c r="I443" i="1" s="1"/>
  <c r="H444" i="1"/>
  <c r="I444" i="1" s="1"/>
  <c r="H463" i="1"/>
  <c r="I463" i="1" s="1"/>
  <c r="H469" i="1"/>
  <c r="I469" i="1" s="1"/>
  <c r="H470" i="1"/>
  <c r="I470" i="1" s="1"/>
  <c r="H477" i="1"/>
  <c r="I477" i="1" s="1"/>
  <c r="H502" i="1"/>
  <c r="I502" i="1" s="1"/>
  <c r="H512" i="1"/>
  <c r="I512" i="1" s="1"/>
  <c r="H524" i="1"/>
  <c r="I524" i="1" s="1"/>
  <c r="H525" i="1"/>
  <c r="I525" i="1" s="1"/>
  <c r="H538" i="1"/>
  <c r="I538" i="1" s="1"/>
  <c r="H550" i="1"/>
  <c r="I550" i="1" s="1"/>
  <c r="H551" i="1"/>
  <c r="I551" i="1" s="1"/>
  <c r="H562" i="1"/>
  <c r="I562" i="1" s="1"/>
  <c r="H563" i="1"/>
  <c r="I563" i="1" s="1"/>
  <c r="H572" i="1"/>
  <c r="I572" i="1" s="1"/>
  <c r="H573" i="1"/>
  <c r="I573" i="1" s="1"/>
  <c r="H585" i="1"/>
  <c r="I585" i="1" s="1"/>
  <c r="H596" i="1"/>
  <c r="I596" i="1" s="1"/>
  <c r="H607" i="1"/>
  <c r="I607" i="1" s="1"/>
  <c r="H608" i="1"/>
  <c r="I608" i="1" s="1"/>
  <c r="H616" i="1"/>
  <c r="I616" i="1" s="1"/>
  <c r="H617" i="1"/>
  <c r="I617" i="1" s="1"/>
  <c r="H636" i="1"/>
  <c r="I636" i="1" s="1"/>
  <c r="H645" i="1"/>
  <c r="I645" i="1" s="1"/>
  <c r="H663" i="1"/>
  <c r="I663" i="1" s="1"/>
  <c r="H664" i="1"/>
  <c r="I664" i="1" s="1"/>
  <c r="H665" i="1"/>
  <c r="I665" i="1" s="1"/>
  <c r="H684" i="1"/>
  <c r="I684" i="1" s="1"/>
  <c r="H694" i="1"/>
  <c r="I694" i="1" s="1"/>
  <c r="H695" i="1"/>
  <c r="I695" i="1" s="1"/>
  <c r="H696" i="1"/>
  <c r="I696" i="1" s="1"/>
  <c r="H706" i="1"/>
  <c r="I706" i="1" s="1"/>
  <c r="H715" i="1"/>
  <c r="I715" i="1" s="1"/>
  <c r="H716" i="1"/>
  <c r="I716" i="1" s="1"/>
  <c r="H717" i="1"/>
  <c r="I717" i="1" s="1"/>
  <c r="H728" i="1"/>
  <c r="I728" i="1" s="1"/>
  <c r="H748" i="1"/>
  <c r="I748" i="1" s="1"/>
  <c r="H759" i="1"/>
  <c r="I759" i="1" s="1"/>
  <c r="H769" i="1"/>
  <c r="I769" i="1" s="1"/>
  <c r="H777" i="1"/>
  <c r="I777" i="1" s="1"/>
  <c r="H787" i="1"/>
  <c r="I787" i="1" s="1"/>
  <c r="H788" i="1"/>
  <c r="I788" i="1" s="1"/>
  <c r="H806" i="1"/>
  <c r="I806" i="1" s="1"/>
  <c r="H807" i="1"/>
  <c r="I807" i="1" s="1"/>
  <c r="H817" i="1"/>
  <c r="I817" i="1" s="1"/>
  <c r="H818" i="1"/>
  <c r="I818" i="1" s="1"/>
  <c r="H819" i="1"/>
  <c r="I819" i="1" s="1"/>
  <c r="H4" i="1"/>
  <c r="I4" i="1" s="1"/>
  <c r="H8" i="1"/>
  <c r="I8" i="1" s="1"/>
  <c r="H22" i="1"/>
  <c r="I22" i="1" s="1"/>
  <c r="B3" i="1"/>
  <c r="B5" i="1"/>
  <c r="B6" i="1"/>
  <c r="B7" i="1"/>
  <c r="B10" i="1"/>
  <c r="B11" i="1"/>
  <c r="B12" i="1"/>
  <c r="B13" i="1"/>
  <c r="B14" i="1"/>
  <c r="B15" i="1"/>
  <c r="B16" i="1"/>
  <c r="B17" i="1"/>
  <c r="B26" i="1"/>
  <c r="B27" i="1"/>
  <c r="B28" i="1"/>
  <c r="B38" i="1"/>
  <c r="B43" i="1"/>
  <c r="B44" i="1"/>
  <c r="B45" i="1"/>
  <c r="B51" i="1"/>
  <c r="B52" i="1"/>
  <c r="B57" i="1"/>
  <c r="B62" i="1"/>
  <c r="B63" i="1"/>
  <c r="B68" i="1"/>
  <c r="B73" i="1"/>
  <c r="B74" i="1"/>
  <c r="B86" i="1"/>
  <c r="B91" i="1"/>
  <c r="B92" i="1"/>
  <c r="B93" i="1"/>
  <c r="B99" i="1"/>
  <c r="B106" i="1"/>
  <c r="B107" i="1"/>
  <c r="B108" i="1"/>
  <c r="B109" i="1"/>
  <c r="B113" i="1"/>
  <c r="B118" i="1"/>
  <c r="B125" i="1"/>
  <c r="B126" i="1"/>
  <c r="B127" i="1"/>
  <c r="B128" i="1"/>
  <c r="B129" i="1"/>
  <c r="B138" i="1"/>
  <c r="B144" i="1"/>
  <c r="B169" i="1"/>
  <c r="B170" i="1"/>
  <c r="B175" i="1"/>
  <c r="B181" i="1"/>
  <c r="B186" i="1"/>
  <c r="B187" i="1"/>
  <c r="B188" i="1"/>
  <c r="B196" i="1"/>
  <c r="B197" i="1"/>
  <c r="B198" i="1"/>
  <c r="B205" i="1"/>
  <c r="B206" i="1"/>
  <c r="B213" i="1"/>
  <c r="B214" i="1"/>
  <c r="B221" i="1"/>
  <c r="B230" i="1"/>
  <c r="B231" i="1"/>
  <c r="B232" i="1"/>
  <c r="B237" i="1"/>
  <c r="B243" i="1"/>
  <c r="B244" i="1"/>
  <c r="B255" i="1"/>
  <c r="B256" i="1"/>
  <c r="B264" i="1"/>
  <c r="B265" i="1"/>
  <c r="B266" i="1"/>
  <c r="B275" i="1"/>
  <c r="B276" i="1"/>
  <c r="B277" i="1"/>
  <c r="B278" i="1"/>
  <c r="B279" i="1"/>
  <c r="B304" i="1"/>
  <c r="B313" i="1"/>
  <c r="B314" i="1"/>
  <c r="B325" i="1"/>
  <c r="B336" i="1"/>
  <c r="B343" i="1"/>
  <c r="B352" i="1"/>
  <c r="B353" i="1"/>
  <c r="B363" i="1"/>
  <c r="B373" i="1"/>
  <c r="B383" i="1"/>
  <c r="B392" i="1"/>
  <c r="B398" i="1"/>
  <c r="B399" i="1"/>
  <c r="B400" i="1"/>
  <c r="B411" i="1"/>
  <c r="B418" i="1"/>
  <c r="B433" i="1"/>
  <c r="B434" i="1"/>
  <c r="B443" i="1"/>
  <c r="B444" i="1"/>
  <c r="B463" i="1"/>
  <c r="B469" i="1"/>
  <c r="B470" i="1"/>
  <c r="B477" i="1"/>
  <c r="B502" i="1"/>
  <c r="B512" i="1"/>
  <c r="B524" i="1"/>
  <c r="B525" i="1"/>
  <c r="B538" i="1"/>
  <c r="B550" i="1"/>
  <c r="B551" i="1"/>
  <c r="B562" i="1"/>
  <c r="B563" i="1"/>
  <c r="B572" i="1"/>
  <c r="B573" i="1"/>
  <c r="B585" i="1"/>
  <c r="B596" i="1"/>
  <c r="B607" i="1"/>
  <c r="B608" i="1"/>
  <c r="B616" i="1"/>
  <c r="B617" i="1"/>
  <c r="B636" i="1"/>
  <c r="B645" i="1"/>
  <c r="B663" i="1"/>
  <c r="B664" i="1"/>
  <c r="B665" i="1"/>
  <c r="B684" i="1"/>
  <c r="B694" i="1"/>
  <c r="B695" i="1"/>
  <c r="B696" i="1"/>
  <c r="B706" i="1"/>
  <c r="B715" i="1"/>
  <c r="B716" i="1"/>
  <c r="B717" i="1"/>
  <c r="B728" i="1"/>
  <c r="B748" i="1"/>
  <c r="B759" i="1"/>
  <c r="B769" i="1"/>
  <c r="B777" i="1"/>
  <c r="B787" i="1"/>
  <c r="B788" i="1"/>
  <c r="B806" i="1"/>
  <c r="B807" i="1"/>
  <c r="B817" i="1"/>
  <c r="B818" i="1"/>
  <c r="B819" i="1"/>
  <c r="B2" i="1"/>
  <c r="H2" i="1"/>
</calcChain>
</file>

<file path=xl/sharedStrings.xml><?xml version="1.0" encoding="utf-8"?>
<sst xmlns="http://schemas.openxmlformats.org/spreadsheetml/2006/main" count="5351" uniqueCount="865">
  <si>
    <t>S.No</t>
  </si>
  <si>
    <t>Month</t>
  </si>
  <si>
    <t>Action date</t>
  </si>
  <si>
    <t>Mail subject</t>
  </si>
  <si>
    <t>Mail received</t>
  </si>
  <si>
    <t>Mail sent</t>
  </si>
  <si>
    <t>TAT</t>
  </si>
  <si>
    <t>Units</t>
  </si>
  <si>
    <t>status</t>
  </si>
  <si>
    <t>User</t>
  </si>
  <si>
    <t>Entity</t>
  </si>
  <si>
    <t>RE: // TDR ////  SCI MUMBAI  V.2404C /// INTUT - INMUN</t>
  </si>
  <si>
    <t>LOADING ADVISE - M.V. ZHONG GU BEI JING V 24005W SLD INMAA : 29.06.2024  (T/S at WEST PORTKELANG ) to RUNVS , RULED // REEL</t>
  </si>
  <si>
    <t>RE: TDR - M.V.SM MAHI V.0071W</t>
  </si>
  <si>
    <t>RE: TDR SOL FORTUNE 2409////INCCU DISCHARGE A/C REEL</t>
  </si>
  <si>
    <t>FW:  Arrival Report MOGRAL  V0083 // REEL</t>
  </si>
  <si>
    <t>RE: ARRIVAL REPORT SOL STRIDE 2410N ////INCCU DISCHARGE A/C REEL</t>
  </si>
  <si>
    <t>LOADING ADVISE - M.V.SNL HAIKOU</t>
  </si>
  <si>
    <t>Re: Arrival Report SSL KAVERI  V0074W // REEL</t>
  </si>
  <si>
    <t>Re: TDR - M.V.MOGRAL V.0083W</t>
  </si>
  <si>
    <t>Re: LOADING ADVISE - M.V. INTERASIA INSPIRATION V 54E SLD INMAA : 16.07.2024 (T/S at WEST PORTKELANG ) to RUNVS , RULED // REEL</t>
  </si>
  <si>
    <t>RE: INCCU (KOLKATA // TDR // MTT LABUAN 24LB002S  // REEL</t>
  </si>
  <si>
    <t>RE:  // TDR ////  SSL BHARAT  V.157  /// INTUT - INMUN</t>
  </si>
  <si>
    <t>RE: ON HIRE MOVEMENT REEL SHIPPING</t>
  </si>
  <si>
    <t>RE: // TDR ////  SCI MUMBAI  V.2405  /// INTUT - INMUN</t>
  </si>
  <si>
    <t>RE: daily inventory report  19 / 07 / 2024</t>
  </si>
  <si>
    <t>RE: REEL // WDR report// CHENNAI INMAA // WEEK 29</t>
  </si>
  <si>
    <t>RE:  LOADING ADVISE - M.V. TS VANCOUVER  V 24005E SLD INMAA : 24.07.2024 (T/S at WEST PORTKELANG ) to RUNVS , RULED // REEL</t>
  </si>
  <si>
    <t>RE: ARRIVAL REPORT FOR  ONE MATRIX V.089E  ETA CMB 03.07.2024</t>
  </si>
  <si>
    <t>RE:  REQUIRE BOOKING NO // BOOKING NO: VX78CC24000001</t>
  </si>
  <si>
    <t>daily inventory report  29 / 07 / 2024</t>
  </si>
  <si>
    <t>RE: REQUIRE BOOKING NO // BOOKING NO: VX78CC24000001</t>
  </si>
  <si>
    <t>RE: // TDR ////  SSL GUJARAT  V.155  /// INTUT - INMUN</t>
  </si>
  <si>
    <t>RE: INCCU (KOLKATA // TDR // X PRESS HOOGLY 24013S // REEL - B # RF90IK24000032</t>
  </si>
  <si>
    <t>Re: ARRIVAL REPORT X PRESS GANGES 24010N////INCCU DISCHARGE A/C REEL</t>
  </si>
  <si>
    <t xml:space="preserve"> DEPARTURE REPORT FOR 2X40HC LOADED  ON SM MAHI V.072W ETD CMB 01.08.2024</t>
  </si>
  <si>
    <t>RE: // TDR ////  SSL BHARAT  V.158  /// INTUT - INMUN</t>
  </si>
  <si>
    <t>RE: LOADING ADVISE - M.V.ZHONG GU RI ZHAOV 24006E SLD INMAA : 02.08.2024 (T/S at WEST PORTKELANG ) to RUNVS , RULED // REEL</t>
  </si>
  <si>
    <t>RE: TDR - M.V.SM MAHI V.0072W</t>
  </si>
  <si>
    <t>RE: DEPARTURE REPORT FOR 1X40HC &amp; 1x20 LOADED  ON MOGRAL V.084W ETD CMB 07.08.2024</t>
  </si>
  <si>
    <t>INCCU // KOLKATA // INVENTORY REPORT + SUMMARY TABLE // 08-08-2024</t>
  </si>
  <si>
    <t>RE: CEN / MMRGN // MYANMAR // DAILY INVENTORY // 09 AUG 2024</t>
  </si>
  <si>
    <t>Re: TDR - M.V.MOGRAL V.0084W</t>
  </si>
  <si>
    <t>RE: ARRIVAL REPORTSOL FORTUNE 2411N///INCCU DISCHARGE A/C REEL</t>
  </si>
  <si>
    <t>RE: Arrival Report SM MANALI  V 0044// REEL</t>
  </si>
  <si>
    <t>RE: LOADING ADVISE - SNL HAIKOU V.2406E SLD INMAA : 11.08.2024 (T/S at WEST PORTKELANG ) to  RULED // REEL</t>
  </si>
  <si>
    <t>RE: INCCU (KOLKATA // TDR // FSL SINGAPORE 099E // REEL</t>
  </si>
  <si>
    <t>RE: MYANMAR Service &gt;&gt; VX07MY24000001</t>
  </si>
  <si>
    <t>RE: // TDR ////  SCI MUMBAI  V.2406  /// INTUT - INMUN</t>
  </si>
  <si>
    <t>RE:  REQUIRE BOOKING NO // BOOKING NO: VX78CC24000009</t>
  </si>
  <si>
    <t>RE: TDR - M.V.SSL MUMBAI V. 177W</t>
  </si>
  <si>
    <t>RE: Arrival report and time table //- HR HERA V.MHRA0072N</t>
  </si>
  <si>
    <t>RE: INCCU (KOLKATA // TDR // SSL SABARIMALAI 154 // REEL</t>
  </si>
  <si>
    <t>daily inventory report  19 / 08 / 2024</t>
  </si>
  <si>
    <t>RE: X-PRESS ANTLIA V.24005E ETD CMB 18.08.2024</t>
  </si>
  <si>
    <t>RE: daily inventory report  21 / 08 / 2024</t>
  </si>
  <si>
    <t>RE: DEPARTURE REPORT FOR 2X20 &amp; 2X40HC LOADED  ON SM MANALI V.044W ETD CMB 21.08.2024</t>
  </si>
  <si>
    <t>daily inventory report  28 / 08 / 2024</t>
  </si>
  <si>
    <t>REEL DAILY INVENTORY REPORT @ CHITTAGONG (BANGLADESH) UP TO DATE-28/08/2024.</t>
  </si>
  <si>
    <t>REEL DAILY INVENTORY REPORT @ CHITTAGONG (BANGLADESH) UP TO DATE-29/08/2024.</t>
  </si>
  <si>
    <t>REEL DAILY INVENTORY REPORT @ CHITTAGONG (BANGLADESH) UP TO DATE-30/08/2024.</t>
  </si>
  <si>
    <t>pick up by shipper &amp; Export at port move. // YONGON //MMRGN</t>
  </si>
  <si>
    <t>daily inventory report  02 / 09 / 2024</t>
  </si>
  <si>
    <t>RE:  REEL DAILY INVENTORY REPORT @ CHITTAGONG (BANGLADESH) UP TO DATE-02/09/2024.</t>
  </si>
  <si>
    <t>daily inventory report  03 / 09 / 2024</t>
  </si>
  <si>
    <t>REEL DAILY INVENTORY REPORT @ CHITTAGONG (BANGLADESH) UP TO DATE-03/09/2024.</t>
  </si>
  <si>
    <t xml:space="preserve">RE: (REEL SHIPPING) SMR, 02X40'HC LADEN  CNTRS  TDR FOR  NOVOROSSIYSK   T/S VIA PKG-WEST ON VSL MV. PROSRICH ,VOY--008W, SLD CGP </t>
  </si>
  <si>
    <t>daily inventory report  04 / 09 / 2024</t>
  </si>
  <si>
    <t>REEL DAILY INVENTORY REPORT @ CHITTAGONG (BANGLADESH) UP TO DATE-04/09/2024.</t>
  </si>
  <si>
    <t>RE: DEPARTURE REPORT FOR 3X40HC LOADED  ON MOGRAL V.085W ETD CMB 05.09.2024</t>
  </si>
  <si>
    <t>REEL DAILY INVENTORY REPORT @ CHITTAGONG (BANGLADESH) UP TO DATE-05/09/2024.</t>
  </si>
  <si>
    <t>Re: (REEL SHIPPING) SMR, 01X40'HC LADEN  CNTR TDR FOR  NOVOROSSIYSK   T/S VIA PKG-WEST ON VSL MV.FITZ ROY,VOY--184E SLD CGP DT- 06.09.2024 . EX : CGP-- MYWSP  and  FPOD  to  NOVOROSSIYK (RUSSIA).</t>
  </si>
  <si>
    <t>RE: LKCMB AR MSS GRAPHENE V/055E</t>
  </si>
  <si>
    <t>REEL DAILY INVENTORY REPORT @ CHITTAGONG (BANGLADESH) UP TO DATE-08/09/2024.</t>
  </si>
  <si>
    <t>RE: PRE ALERT FOR VOLB113RGNKAT2400018/19 ON MV. TC SYMPHONY V. 008W/ETD ( YGN ) 09 SEP 2024</t>
  </si>
  <si>
    <t xml:space="preserve">Re: Booking 6x40 HC CTG TO  NOVOROSSIYSK, RUSSIA  A/C; SINOBEN CARGO SYSTEM LTD. // B # VX98BH24000004 (4x40 HC) &amp; VX98BH24000006 (2x40 HC) </t>
  </si>
  <si>
    <t>RE: ARRIVAL REPORT FOR X-PRESS PISCES V.24006E  ETA CMB 10.09.2024</t>
  </si>
  <si>
    <t>REEL DAILY INVENTORY REPORT @ CHITTAGONG (BANGLADESH) UP TO DATE-11/09/2024.</t>
  </si>
  <si>
    <t>daily inventory report  12 / 09 / 2024</t>
  </si>
  <si>
    <t>RE: (REEL SHIPPING) SMR, 06X40'HC +01X20'GP  LADEN CNTRS TDR FOR  NOVOROSSIYSK   T/S VIA PKG-WEST ON VSL MV.ANDERSON DRAGON,VOY--090S SLD CGP DT- 11.09.2024 . EX : CGP-- MYWSP  and  FPOD  to  NOVOROSSIYK (RUSSIA).</t>
  </si>
  <si>
    <t>daily inventory report  13 / 09 / 2024</t>
  </si>
  <si>
    <t>REEL DAILY INVENTORY REPORT @ CHITTAGONG (BANGLADESH) UP TO DATE-13/09/2024.</t>
  </si>
  <si>
    <t>CEN / MMRGN // MYANMAR // DAILY INVENTORY // 13 SEP 2024</t>
  </si>
  <si>
    <t>RE: (REEL SHIPPING) SMR, 06X40'HC LADEN CNTRS TDR FOR  NOVOROSSIYSK   T/S VIA PKG-WEST ON VSL MV.PROSRICH, VOY--009W SLD CGP DT- 13.09.2024 . EX : CGP-- MYWSP  and  FPOD  to  NOVOROSSIYK (RUSSIA).</t>
  </si>
  <si>
    <t>RE: MOL PRESENCE V.016E ETD CMB 15.09.2024</t>
  </si>
  <si>
    <t>daily inventory report  16 / 09 / 2024</t>
  </si>
  <si>
    <t>CEN / MMRGN // MYANMAR // DAILY INVENTORY // 16 SEP 2024</t>
  </si>
  <si>
    <t>REEL DAILY INVENTORY REPORT @ CHITTAGONG (BANGLADESH) UP TO DATE-15/09/2024.</t>
  </si>
  <si>
    <t>daily inventory report  19 / 09 / 2024</t>
  </si>
  <si>
    <t>Re: Colombo : REQUIRE BOOKING NO // SRR # RSSHS092400001 // B # VX78CC24000012 - 2x40 HC from LKCMB to RUNVS via INMUN</t>
  </si>
  <si>
    <t>RE: (REEL SHIPPING) SMR, 12X40'HC LADEN CNTRS TDR FOR  NOVOROSSIYSK   T/S VIA PKG-WEST ON VSL MV.SKY WIND,VOY--048S SLD CGP DT- 17.09.2024 . EX : CGP-- MYWSP  and  FPOD  to  NOVOROSSIYK (RUSSIA).</t>
  </si>
  <si>
    <t>RE: DEPARTURE REPORT FOR 2X40HC LOADED  ON SM MANALI V.045W ETD CMB 21.09.2024</t>
  </si>
  <si>
    <t>daily inventory report  24 / 09 / 2024</t>
  </si>
  <si>
    <t>REEL DAILY INVENTORY REPORT @ CHITTAGONG (BANGLADESH) UP TO DATE-25/09/2024.</t>
  </si>
  <si>
    <t>Re: SHIPPING INSTRUCTION FOR BL NO-VX98BH24000011</t>
  </si>
  <si>
    <t>daily inventory report  26 / 09 / 2024</t>
  </si>
  <si>
    <t>RE: (REEL SHIPPING) SMR, 05X40'HC LADEN CNTRS TDR FOR  NOVOROSSIYSK   T/S VIA PKG-WEST ON VSL MV. HONG JIA21,VOY--2435W</t>
  </si>
  <si>
    <t>RE: INCCU (KOLKATA // TDR // MTT LIMBANG 24LG004S // VUXX</t>
  </si>
  <si>
    <t>REEL DAILY INVENTORY REPORT @ CHITTAGONG (BANGLADESH) UP TO DATE-10/01/2024.</t>
  </si>
  <si>
    <t>RE: ARRIVAL REPORT FOR  ONE MATRIX V.091E  ETA CMB 30.09.202</t>
  </si>
  <si>
    <t>CEN / MMRGN // MYANMAR // DAILY INVENTORY // 03 OCT 2024</t>
  </si>
  <si>
    <t>RE: (REEL SHIPPING) SMR, 03X40'HC LADEN CNTRS TDR FOR  NOVOROSSIYSK   T/S VIA PKG-WEST ON VSL MV.SKY WIND ,VOY--049S, SLD CGP DT- 03.10.2024 . EX : CGP-- MYWSP  and  FPOD  to  NOVOROSSIYK (RUSSIA).</t>
  </si>
  <si>
    <t>REEL DAILY INVENTORY REPORT @ CHITTAGONG (BANGLADESH) UP TO DATE-03/10/2024.</t>
  </si>
  <si>
    <t>RE: SHIPPING INSTRUCTION FOR BL NO-VX98BH24000014</t>
  </si>
  <si>
    <t>RE: REEL SHIPPING) SMR, 03X40'HC LADEN CNTRS TDR FOR  NOVOROSSIYSK   T/S VIA PKG-WEST ON VSL MV. FITZ ROY ,VOY--186E, SLD CGP DT- 06.10.2024 . EX : CGP-- MYWSP  and  FPOD  to  NOVOROSSIYK (RUSSIA).</t>
  </si>
  <si>
    <t>daily inventory report  08 / 10 / 2024</t>
  </si>
  <si>
    <t>Re: LRR YANGON TO CHENNAI, INDIA ON MV. MV. SITC HAIPHONG V. 2436W, ETD ( YGN ) 09 OCT 2024 // DIRECT SVC ) // SRR # RSGFL102400001 // B # VX07MY24000003, VX07MY24000013, to VX07MY24000021</t>
  </si>
  <si>
    <t>VUXX daily inventory report  09 / 10 / 2024 - LKCMB</t>
  </si>
  <si>
    <t xml:space="preserve">RE: TDR &amp; PRE ALERT//CEN // VX07MY24000003//24000013/24000014/24000015 //24000016/24000017/24000018//24000020/24000021 //ETD 09 OCT 2024 // MV.SITC HAIPHONG V.2436W // TOTAL 45 X20'GP // </t>
  </si>
  <si>
    <t>VUXX daily inventory report  11 / 10 / 2024 - LKCMB</t>
  </si>
  <si>
    <t>VUXX daily inventory report  14 / 10 / 2024 - LKCMB</t>
  </si>
  <si>
    <t>AR // INVTZ // MV SM MANALI V-0046W // ETA:10-10-2024</t>
  </si>
  <si>
    <t>RE: REEL SHIPPING ( SMR) 02X40'HC LADEN CNTRS TDR FOR  NOVOROSSIYSK   T/S VIA PKG-WEST ON VSL MV. BLPL BLESSING ,VOY--2416S, SLD CGP DT- 15.10.2024 . EX : CGP-- MYWSP  and  FPOD  to  NOVOROSSIYK (RUSSIA).</t>
  </si>
  <si>
    <t>RE: DEPARTURE REPORT FOR 2X40HC LOADED  ON SM MANALI V.046W ETD CMB 17.10.2024</t>
  </si>
  <si>
    <t>RE: MONACO V.109E ETD CMB 19.10.2024</t>
  </si>
  <si>
    <t>VUXX daily inventory report  22 / 10 / 2024 - LKCMB</t>
  </si>
  <si>
    <t>RE: REEL INVENTORY REPORT( VUXX INVENTORY REPORT  21/10/2024 – BDCGP</t>
  </si>
  <si>
    <t>VUXX daily inventory report  23 / 10 / 2024 - LKCMB</t>
  </si>
  <si>
    <t>RE: TDR // RE: SHIPMENT STATUS -  YANGON TO CHENNAI ON MV. ISEACO WISDOM / 133S // SRR # RSGFL102400002 // B # VX07MY24000019</t>
  </si>
  <si>
    <t>RE: REEL INVENTORY REPORT( VUXX INVENTORY REPORT  23/10/2024 – BDCGP</t>
  </si>
  <si>
    <t>RE: EVER LEGION V.056E ETD CMB 25.10.2024</t>
  </si>
  <si>
    <t>RE: ARRIVAL REPORT FOR  EVER LEGION V.056E  ETA CMB  24.10.2024</t>
  </si>
  <si>
    <t>RE: REEL SHIPPING ( SMR) 04X40'HC LADEN CNTRS TDR FOR  NOVOROSSIYSK   T/S VIA PKG-WEST ON VSL MV. FITZ ROY ,VOY--187E, SLD CGP DT- 24.10.2024 . EX : CGP-- MYWSP  and  FPOD  to  NOVOROSSIYK (RUSSIA).</t>
  </si>
  <si>
    <t>RE: REEL SHIPPING ( SMR) 03X40'HC LADEN CNTRS TDR FOR  NOVOROSSIYSK   T/S VIA PKG-WEST ON VSL MV. SOL MALAYSIA ,VOY--2417S, SLD CGP DT- 28.10.2024 . EX : CGP-- MYWSP  and  FPOD  to  NOVOROSSIYK (RUSSIA).</t>
  </si>
  <si>
    <t>VUXX daily inventory report  29 / 10 / 2024 - LKCMB</t>
  </si>
  <si>
    <t>RE: REEL INVENTORY REPORT( VUXX INVENTORY REPORT)  29/10/2024 – BDCGP</t>
  </si>
  <si>
    <t>Re: DEPARTURE REPORT FOR 01X40HC LOADED  ON MOGRAL V.087W ETD CMB 01.11.2024</t>
  </si>
  <si>
    <t>VUXX daily inventory report  01 / 11 / 2024 - LKCMB</t>
  </si>
  <si>
    <t>VUXX daily inventory report  04 / 11 / 2024 - LKCMB</t>
  </si>
  <si>
    <t xml:space="preserve"> VUXX INVENTORY REPORT) 04/11/2024 – BDCGP</t>
  </si>
  <si>
    <t>RE: REEL SHIPPING ( SMR) 02X40'HC LADEN CNTRS TDR FOR  NOVOROSSIYSK AND ST PETERSBURG   T/S VIA PKG-WEST ON VSL MV. SKY WIND ,VOY--051S, SLD CGP DT- 05.11.2024 . EX : CGP-- MYWSP  and  FPOD  to ST.PETERSBURG AND  NOVOROSSIYK (RUSSIA).</t>
  </si>
  <si>
    <t>RE: ARRIVAL REPORT FOR -ZHONG GU NAN NING V.2406E ETA CMB 06.11.2024</t>
  </si>
  <si>
    <t>RE: DEPARTURE REPORT FOR 1X20 &amp; 1X40HC LOADED  ON SM KAVERI V.081W ETD CMB 08.11.2024</t>
  </si>
  <si>
    <t>VUXX daily inventory report  11 / 11 / 2024 - LKCMB</t>
  </si>
  <si>
    <t xml:space="preserve"> VUXX INVENTORY REPORT) 11/11/2024 – BDCGP</t>
  </si>
  <si>
    <t>RE: AR FOR REEL // WDR  // MYANMAR // MMYGN+MMTLA+MMRGN // WEEK 45</t>
  </si>
  <si>
    <t xml:space="preserve">  "Vuxx Inventory Report - 14/11/2024 – MMRGN</t>
  </si>
  <si>
    <t>RE: VUXX INVENTORY REPORT) 12/11/2024 – BDCGP</t>
  </si>
  <si>
    <t>RE: Arrival report and time table //- HR HERA V.077N</t>
  </si>
  <si>
    <t>RE: DEPARTURE REPORT FOR  1X40HC LOADED  ON SM MANALI V.047W ETD CMB 14 .11.2024</t>
  </si>
  <si>
    <t>RE: REEL SHIPPING ( SMR &amp;REE ) LADEN CNTRS TDR FOR  NOVOROSSIYSK AND ST PETERSBURG   T/S VIA PKG-WEST ON VSL MV. GREEN EARTH ,VOY--24037S, SLD CGP DT- 14.11.2024 . EX : CGP-- MYWSP  and  FPOD  to ST.PETERSBURG AND  NOVOROSSIYK (RUSSIA).</t>
  </si>
  <si>
    <t xml:space="preserve">Vuxx Inventory Report - 18/11/2024 – MMRGN” </t>
  </si>
  <si>
    <t xml:space="preserve">Re: LRR FROM YANGON TO CHENNAI, INDIA ON MV. XO LUCKY V-24009W ETD YGN : 21/NOV/2024 // DIRECT SVC // SRR # RSGFL112400001 // B # VX07MY24000022 &amp; VX07MY24000023 </t>
  </si>
  <si>
    <t xml:space="preserve">Vuxx Inventory Report - 19/11/2024 – MMRGN” </t>
  </si>
  <si>
    <t xml:space="preserve">Vuxx Inventory Report - 21/11/2024 – MMRGN” </t>
  </si>
  <si>
    <t>RE: ARRIVAL REPORT FOR X-PRESS CAPELLA V.24007E ETA CMB 20.11.2024</t>
  </si>
  <si>
    <t>RE:  VUXX INVENTORY REPORT FILE UP TODATE-  25/11/2024 – BDCGP</t>
  </si>
  <si>
    <t>VUXX daily inventory report  26 / 11 / 2024 - LKCMB</t>
  </si>
  <si>
    <t>RE: MYANMAR - TDR &amp; Shipment Status for XO LUCKY / 24009W  (6496) // B # VX07MY24000022 &amp; VX07MY24000023</t>
  </si>
  <si>
    <t>VUXX daily inventory report  27 / 11 / 2024 - LKCMB</t>
  </si>
  <si>
    <t>Re: LRR FROM YANGON TO CHENNAI, INDIA ON MV. TCI ARJUN V. 100262024, ETD YGN : 30 NOV 2024 // DIRECT SVC // SRR # RSGFL112400002 // B # VX07MY24000024, VX07MY24000025, VX07MY24000026, VX07MY24000027 &amp; VX07MY24000028</t>
  </si>
  <si>
    <t xml:space="preserve">  "Vuxx Inventory Report - 29/11/2024 – MMRGN” </t>
  </si>
  <si>
    <t>RE: ARRIVAL REPORT FOR  SM MANALI V.0048 ETA CMB 28.11.2024</t>
  </si>
  <si>
    <t>RE: TDR &amp; PRE-ALERT // MV. TCI ARJUN  V.100262024 // ETD 30 NOV 2024 //TOTAL : 35 X20'GP // VX07MY24000024 /VX07MY24000025/VX07MY24000026/VX07MY24000027/VX07MY</t>
  </si>
  <si>
    <t>VUXX INVENTORY REPORT FILE UP TODATE- 02/12/2024 – BDCGP</t>
  </si>
  <si>
    <t>Completed</t>
  </si>
  <si>
    <t>Balamurugan</t>
  </si>
  <si>
    <t>Reel</t>
  </si>
  <si>
    <t>Volta</t>
  </si>
  <si>
    <t>RE: Update on hire</t>
  </si>
  <si>
    <t>RE: DAILY INVENTORY REPORT YANGON 18-07-24</t>
  </si>
  <si>
    <t>RE: OFF HIRE -  2 x 20D - VOLTA to REEL</t>
  </si>
  <si>
    <t>INTUT (TUTICORIN) // INVENTORY REPORT + SUMMARY TABLE // 2024.08.09 - ///</t>
  </si>
  <si>
    <t>RE: REQUEST TO MAP ON-HIRE UNITS to EBMS// SL/VOLTA/101/23 VTZ23332</t>
  </si>
  <si>
    <t>RE: OFF/ON HIRE -  1 x 20D - VOLTA to REEL - TCKU2290580</t>
  </si>
  <si>
    <t>RE: OFF/ON HIRE -  1 x 20D - VOLTA to REEL - VOLU2903474</t>
  </si>
  <si>
    <t>RE: REQUEST TO MAP ON-HIRE UNITS to EBMS// VTZ23333 &amp; VOLRELVTZ002</t>
  </si>
  <si>
    <t>RE: EMPTY RELEASE VOLTA TO REEL 01 X 20DC || CHITTAGONG.</t>
  </si>
  <si>
    <t>RE: REQUEST TO MAP ON-HIRE UNITS to EBMS//VOLRELVTZ002</t>
  </si>
  <si>
    <t>RE: OFF/ON HIRE -  1 x 20D - VOLTA to REEL - CULU1906850</t>
  </si>
  <si>
    <t>RE: Update on Off-Hire Containers</t>
  </si>
  <si>
    <t>RE: Ageing Idling Container Report - VISAKHAPATNAM - INVTZ - WEEK 38</t>
  </si>
  <si>
    <t>RE: OFF/ON HIRE -  1 x 20D - VOLTA to REEL - VOLU2906719</t>
  </si>
  <si>
    <t>VOLTA CONTAINER OFFHIRED TO REEL</t>
  </si>
  <si>
    <t>SOC BOOKING UPDATION TO REEL SYSTEM</t>
  </si>
  <si>
    <t>FW: OFF/ON HIRE -  1 x 20D - VOLTA to VUXX - TDRU1495776</t>
  </si>
  <si>
    <t>Re: TOP URGENT //  INQUIRY FOR AR/TDR MUNDRA MOGRAL V.0086  // TDR PENDING FOR THE VESSEL : TS VANCOUVER V.24007E</t>
  </si>
  <si>
    <t>RE: EMPTY RELEASE FROM VOLTA TO REEL || 20 x 40HC.</t>
  </si>
  <si>
    <t>RE: OFF/ON HIRE -  1 x 20D - VOLTA to VUXX - VOLU2504052</t>
  </si>
  <si>
    <t>RE: OFF/ON HIRE -  1 x 20D - VOLTA to VUXX - CULU1903337</t>
  </si>
  <si>
    <t>Re: REEL CONTAINER OFFHIRED TO VOLTA</t>
  </si>
  <si>
    <t>Re: Urgent -  Inquiry for AR VSL/VOY SOL PIONEER / 2411N in Kolkata</t>
  </si>
  <si>
    <t>Process</t>
  </si>
  <si>
    <t>Movement update</t>
  </si>
  <si>
    <t>Onhire movement</t>
  </si>
  <si>
    <t>RE: Update off hire</t>
  </si>
  <si>
    <t>RE: INKAT (Chennai) - REEL SHIPPING INVENTORY REPORT AS ON (19/07/2024)</t>
  </si>
  <si>
    <t>INTUT (TUTICORIN) // INVENTORY REPORT + SUMMARY TABLE // 2024.08.01 - ///</t>
  </si>
  <si>
    <t>RE: INVENTORY REPORT + SUMMARY TABLE // 2024.0.02 // INTUT (TUTICORIN) - VOLTA - FCSL</t>
  </si>
  <si>
    <t>RE: INCCU // KOLKATA // INVENTORY REPORT + SUMMARY TABLE // 24-07-2024</t>
  </si>
  <si>
    <t>Re: INCCU // KOLKATA // INVENTORY REPORT + SUMMARY TABLE // 24-07-2024</t>
  </si>
  <si>
    <t>INTUT (TUTICORIN) // INVENTORY REPORT + SUMMARY TABLE // 2024.08.16 - ///</t>
  </si>
  <si>
    <t>Re: INKAT (Chennai) - REEL SHIPPING INVENTORY REPORT AS ON (19/07/2024)</t>
  </si>
  <si>
    <t>OFF/ON HIRE -  1 x 40HC - VUXX/REEL to VOLTA/FCSL - CULU6288272</t>
  </si>
  <si>
    <t>REEL CONTAINER OFFHIRED TO VOLTA</t>
  </si>
  <si>
    <t>OFF/ON HIRE -  1 x 40HC - VUXX/REEL to VOLTA/FCSL - SLVU4884100</t>
  </si>
  <si>
    <t>OFF/ON HIRE -  5 x 40HC - VUXX to VOLTA</t>
  </si>
  <si>
    <t xml:space="preserve">RE: 30X20GP OFF-HIRE UNIT FROM REEL TO VOLTA </t>
  </si>
  <si>
    <t xml:space="preserve"> REEL CONTAINER OFFHIRED TO VOLTA</t>
  </si>
  <si>
    <t xml:space="preserve">RE: Shipment to Chennai ( LRR YANGON TO CHENNAI, INDIA ( DIRECT ) ON MV. TCI ARJUN V. 100262024, ETD ( YGN ) 30 NOV 2024 ) </t>
  </si>
  <si>
    <t>Offhire movement</t>
  </si>
  <si>
    <t>daily inventory report  22 / 07 / 2024</t>
  </si>
  <si>
    <t>INCOK (COCHIN) // INVENTORY REPORT + SUMMARY TABLE // 2024.07.22</t>
  </si>
  <si>
    <t>INCCU // KOLKATA // INVENTORY REPORT + SUMMARY TABLE // 22-07-2024</t>
  </si>
  <si>
    <t>INTUT (TUTICORIN) // INVENTORY REPORT + SUMMARY TABLE // 2024.07.22 - ///</t>
  </si>
  <si>
    <t>daily inventory report  23 / 07 / 2024</t>
  </si>
  <si>
    <t>INTUT (TUTICORIN) // INVENTORY REPORT + SUMMARY TABLE // 2024.07.23 - ///</t>
  </si>
  <si>
    <t>RE: MMRGN // MYANMAR // DAILY INVENTORY // 23 JULY 2024</t>
  </si>
  <si>
    <t>INCCU // KOLKATA // INVENTORY REPORT + SUMMARY TABLE // 23-07-2024</t>
  </si>
  <si>
    <t>INTUT (TUTICORIN) // INVENTORY REPORT + SUMMARY TABLE // 2024.07.24 - ///</t>
  </si>
  <si>
    <t>daily inventory report  24 / 07 / 2024</t>
  </si>
  <si>
    <t>INCOK (COCHIN) // INVENTORY REPORT + SUMMARY TABLE // 2024.07.24</t>
  </si>
  <si>
    <t>INCCU // KOLKATA // INVENTORY REPORT + SUMMARY TABLE // 24-07-2024</t>
  </si>
  <si>
    <t>daily inventory report  25 / 07 / 2024</t>
  </si>
  <si>
    <t>INCOK (COCHIN) // INVENTORY REPORT + SUMMARY TABLE // 2024.07.25</t>
  </si>
  <si>
    <t xml:space="preserve">REEL DAILY INVENTORY REPORT @ CHITTAGONG (BANGLADESH) </t>
  </si>
  <si>
    <t>INTUT (TUTICORIN) // INVENTORY REPORT + SUMMARY TABLE // 2024.07.25 - ///</t>
  </si>
  <si>
    <t>INCCU // KOLKATA // INVENTORY REPORT + SUMMARY TABLE // 25-07-2024</t>
  </si>
  <si>
    <t>INTUT (TUTICORIN) // INVENTORY REPORT + SUMMARY TABLE // 2024.07.26 - ///</t>
  </si>
  <si>
    <t>daily inventory report  26 / 07 / 2024</t>
  </si>
  <si>
    <t>INCOK (COCHIN) // INVENTORY REPORT + SUMMARY TABLE // 2024.07.26</t>
  </si>
  <si>
    <t>INTUT (TUTICORIN) // INVENTORY REPORT + SUMMARY TABLE // 2024.07.29 - ///</t>
  </si>
  <si>
    <t>INCOK (COCHIN) // INVENTORY REPORT + SUMMARY TABLE // 2024.07.29</t>
  </si>
  <si>
    <t>INCCU // KOLKATA // INVENTORY REPORT + SUMMARY TABLE // 29-07-2024</t>
  </si>
  <si>
    <t>daily inventory report  30 / 07 / 2024</t>
  </si>
  <si>
    <t>INTUT (TUTICORIN) // INVENTORY REPORT + SUMMARY TABLE // 2024.07.30 - ///</t>
  </si>
  <si>
    <t>INCOK (COCHIN) // INVENTORY REPORT + SUMMARY TABLE // 2024.07.30</t>
  </si>
  <si>
    <t>INCCU // KOLKATA // INVENTORY REPORT + SUMMARY TABLE // 30-07-2024</t>
  </si>
  <si>
    <t>daily inventory report  31 / 07 / 2024</t>
  </si>
  <si>
    <t>INCOK (COCHIN) // INVENTORY REPORT + SUMMARY TABLE // 2024.07.31</t>
  </si>
  <si>
    <t>INTUT (TUTICORIN) // INVENTORY REPORT + SUMMARY TABLE // 2024.07.31 - ///</t>
  </si>
  <si>
    <t>INCCU // KOLKATA // INVENTORY REPORT + SUMMARY TABLE // 31-07-2024</t>
  </si>
  <si>
    <t>daily inventory report  01 / 08 / 2024</t>
  </si>
  <si>
    <t>INCOK (COCHIN) // INVENTORY REPORT + SUMMARY TABLE // 2024.08.01</t>
  </si>
  <si>
    <t>INCCU // KOLKATA // INVENTORY REPORT + SUMMARY TABLE // 01-08-2024</t>
  </si>
  <si>
    <t>daily inventory report  02 / 08 / 2024</t>
  </si>
  <si>
    <t>INTUT (TUTICORIN) // INVENTORY REPORT + SUMMARY TABLE // 2024.08.02 - ///</t>
  </si>
  <si>
    <t>Re: INMAA (Chennai) - REEL SHIPPING INVENTORY REPORT AS ON (02/08/2024)</t>
  </si>
  <si>
    <t>INCOK (COCHIN) // INVENTORY REPORT + SUMMARY TABLE // 2024.08.05</t>
  </si>
  <si>
    <t>daily inventory report  05 / 08 / 2024</t>
  </si>
  <si>
    <t>INCOK (COCHIN) // INVENTORY REPORT + SUMMARY TABLE // 2024.08.06</t>
  </si>
  <si>
    <t>Re: INMAA (Chennai) - REEL SHIPPING INVENTORY REPORT AS ON (05/08/2024)</t>
  </si>
  <si>
    <t>INCCU // KOLKATA // INVENTORY REPORT + SUMMARY TABLE // 06-08-2024</t>
  </si>
  <si>
    <t>daily inventory report  07 / 08 / 2024</t>
  </si>
  <si>
    <t>INMAA (Chennai) - REEL SHIPPING INVENTORY REPORT AS ON (07/08/2024)</t>
  </si>
  <si>
    <t>daily inventory report  08 / 08 / 2024</t>
  </si>
  <si>
    <t>daily inventory report  09 / 08 / 2024</t>
  </si>
  <si>
    <t>INCCU // KOLKATA // INVENTORY REPORT + SUMMARY TABLE // 09-08-2024</t>
  </si>
  <si>
    <t>daily inventory report  12 / 08 / 2024</t>
  </si>
  <si>
    <t>INTUT (TUTICORIN) // INVENTORY REPORT + SUMMARY TABLE // 2024.08.12 - ///</t>
  </si>
  <si>
    <t>INCOK (COCHIN) // INVENTORY REPORT + SUMMARY TABLE // 2024.08.12</t>
  </si>
  <si>
    <t>Re: INMAA (Chennai) - REEL SHIPPING INVENTORY REPORT AS ON (12/08/2024)</t>
  </si>
  <si>
    <t>CEN / MMRGN // MYANMAR // DAILY INVENTORY // 12 AUG 2024</t>
  </si>
  <si>
    <t>INCCU // KOLKATA // INVENTORY REPORT + SUMMARY TABLE // 12-08-2024</t>
  </si>
  <si>
    <t>daily inventory report  13 / 08 / 2024</t>
  </si>
  <si>
    <t>INCOK (COCHIN) // INVENTORY REPORT + SUMMARY TABLE // 2024.08.13</t>
  </si>
  <si>
    <t>INMAA (Chennai) - REEL SHIPPING INVENTORY REPORT AS ON (13/08/2024)</t>
  </si>
  <si>
    <t>INCCU // KOLKATA // INVENTORY REPORT + SUMMARY TABLE // 13-08-2024</t>
  </si>
  <si>
    <t>daily inventory report  14 / 08 / 2024</t>
  </si>
  <si>
    <t>INCOK (COCHIN) // INVENTORY REPORT + SUMMARY TABLE // 2024.08.14</t>
  </si>
  <si>
    <t>INCCU // KOLKATA // INVENTORY REPORT + SUMMARY TABLE // 14-08-2024</t>
  </si>
  <si>
    <t>daily inventory report  15 / 08 / 2024</t>
  </si>
  <si>
    <t>daily inventory report  16 / 08 / 2024</t>
  </si>
  <si>
    <t>INCOK (COCHIN) // INVENTORY REPORT + SUMMARY TABLE // 2024.08.16</t>
  </si>
  <si>
    <t>INCOK (COCHIN) // INVENTORY REPORT + SUMMARY TABLE // 2024.08.19</t>
  </si>
  <si>
    <t>INCCU // KOLKATA // INVENTORY REPORT + SUMMARY TABLE // 19-08-2024</t>
  </si>
  <si>
    <t>INMAA (Chennai) - REEL SHIPPING INVENTORY REPORT AS ON (19/08/2024)</t>
  </si>
  <si>
    <t>daily inventory report  20 / 08 / 2024</t>
  </si>
  <si>
    <t>INCOK (COCHIN) // INVENTORY REPORT + SUMMARY TABLE // 2024.08.20</t>
  </si>
  <si>
    <t>INCCU // KOLKATA // INVENTORY REPORT + SUMMARY TABLE // 20-08-2024</t>
  </si>
  <si>
    <t>daily inventory report  21 / 08 / 2024</t>
  </si>
  <si>
    <t>INCOK (COCHIN) // INVENTORY REPORT + SUMMARY TABLE // 2024.08.21</t>
  </si>
  <si>
    <t>INTUT (TUTICORIN) // INVENTORY REPORT + SUMMARY TABLE // 2024.08.21 - ///</t>
  </si>
  <si>
    <t>Re: INKAT (Chennai) - REEL SHIPPING INVENTORY REPORT AS ON (21/08/2024)</t>
  </si>
  <si>
    <t>INCCU // KOLKATA // INVENTORY REPORT + SUMMARY TABLE // 21-08-2024</t>
  </si>
  <si>
    <t>daily inventory report  22 / 08 / 2024</t>
  </si>
  <si>
    <t>INCOK (COCHIN) // INVENTORY REPORT + SUMMARY TABLE // 2024.08.22</t>
  </si>
  <si>
    <t>INMAA (Chennai) - REEL SHIPPING INVENTORY REPORT AS ON (22/08/2024)</t>
  </si>
  <si>
    <t>INCCU // KOLKATA // INVENTORY REPORT + SUMMARY TABLE // 22-08-2024</t>
  </si>
  <si>
    <t>INCOK (COCHIN) // INVENTORY REPORT + SUMMARY TABLE // 2024.08.23</t>
  </si>
  <si>
    <t>daily inventory report  23 / 08 / 2024</t>
  </si>
  <si>
    <t>INTUT (TUTICORIN) // INVENTORY REPORT + SUMMARY TABLE // 2024.08.23 - ///</t>
  </si>
  <si>
    <t>REEL DAILY INVENTORY REPORT @ CHITTAGONG (BANGLADESH) UP TO DATE-23/08/2024.</t>
  </si>
  <si>
    <t>INCCU // KOLKATA // INVENTORY REPORT + SUMMARY TABLE // 23-08-2024</t>
  </si>
  <si>
    <t>daily inventory report  24 / 08 / 2024</t>
  </si>
  <si>
    <t>RE: CEN / MMRGN // MYANMAR // DAILY INVENTORY // 21 AUG 2024</t>
  </si>
  <si>
    <t>REEL DAILY INVENTORY REPORT @ CHITTAGONG (BANGLADESH) UP TO DATE-25/08/2024.</t>
  </si>
  <si>
    <t>INCOK (COCHIN) // INVENTORY REPORT + SUMMARY TABLE // 2024.08.26</t>
  </si>
  <si>
    <t>daily inventory report  26 / 08 / 2024</t>
  </si>
  <si>
    <t>INKAT (Chennai) - REEL SHIPPING INVENTORY REPORT AS ON (26/08/2024)</t>
  </si>
  <si>
    <t>INMAA (Chennai) - REEL SHIPPING INVENTORY REPORT AS ON (26/08/2024)</t>
  </si>
  <si>
    <t>INCCU // KOLKATA // INVENTORY REPORT + SUMMARY TABLE // 26-08-2024</t>
  </si>
  <si>
    <t>daily inventory report  27 / 08 / 2024</t>
  </si>
  <si>
    <t>INCOK (COCHIN) // INVENTORY REPORT + SUMMARY TABLE // 2024.08.27</t>
  </si>
  <si>
    <t>INTUT (TUTICORIN) // INVENTORY REPORT + SUMMARY TABLE // 2024.08.27 - ///</t>
  </si>
  <si>
    <t>REEL DAILY INVENTORY REPORT @ CHITTAGONG (BANGLADESH) UP TO DATE-27/08/2024.</t>
  </si>
  <si>
    <t>INCCU // KOLKATA // INVENTORY REPORT + SUMMARY TABLE // 27-08-2024</t>
  </si>
  <si>
    <t>INCOK (COCHIN) // INVENTORY REPORT + SUMMARY TABLE // 2024.08.28</t>
  </si>
  <si>
    <t>Re: INVTZ (Visakhapatnam) // Daily Inventory report + Summary table - 28/08/2024</t>
  </si>
  <si>
    <t>RE: INCCU // KOLKATA // INVENTORY REPORT + SUMMARY TABLE // 28-08-2024</t>
  </si>
  <si>
    <t>daily inventory report  29 / 08 / 2024</t>
  </si>
  <si>
    <t>INTUT (TUTICORIN) // INVENTORY REPORT + SUMMARY TABLE // 2024.08.29 - ///</t>
  </si>
  <si>
    <t>INCOK (COCHIN) // INVENTORY REPORT + SUMMARY TABLE // 2024.08.29</t>
  </si>
  <si>
    <t>daily inventory report  30 / 08 / 2024</t>
  </si>
  <si>
    <t>INCOK (COCHIN) // INVENTORY REPORT + SUMMARY TABLE // 2024.08.30</t>
  </si>
  <si>
    <t>INTUT (TUTICORIN) // INVENTORY REPORT + SUMMARY TABLE // 2024.08.30 - ///</t>
  </si>
  <si>
    <t>INCOK (COCHIN) // INVENTORY REPORT + SUMMARY TABLE // 2024.09.01</t>
  </si>
  <si>
    <t>Re: INVTZ (Visakhapatnam) // Daily Inventory report + Summary table - 02/09/2024</t>
  </si>
  <si>
    <t>CEN / MMRGN // MYANMAR // DAILY INVENTORY // 02 SEP 2024</t>
  </si>
  <si>
    <t>INTUT (TUTICORIN) // INVENTORY REPORT + SUMMARY TABLE // 2024.09.02 - ///</t>
  </si>
  <si>
    <t>INCCU // KOLKATA // INVENTORY REPORT + SUMMARY TABLE // 02-09-2024</t>
  </si>
  <si>
    <t>Re: INVTZ (Visakhapatnam) // Daily Inventory report + Summary table - 03/09/2024</t>
  </si>
  <si>
    <t>INCOK (COCHIN) // INVENTORY REPORT + SUMMARY TABLE // 2024.09.02</t>
  </si>
  <si>
    <t>INTUT (TUTICORIN) // INVENTORY REPORT + SUMMARY TABLE // 2024.09.03 - ///</t>
  </si>
  <si>
    <t>INCCU // KOLKATA // INVENTORY REPORT + SUMMARY TABLE // 03-09-2024</t>
  </si>
  <si>
    <t>RE: daily inventory report  04 / 09 / 2024</t>
  </si>
  <si>
    <t>CEN / MMRGN // MYANMAR // DAILY INVENTORY // 04 SEP 2024</t>
  </si>
  <si>
    <t>INCOK (COCHIN) // INVENTORY REPORT + SUMMARY TABLE // 2024.09.03</t>
  </si>
  <si>
    <t>Re: INVTZ (Visakhapatnam) // Daily Inventory report + Summary table - 04/09/2024</t>
  </si>
  <si>
    <t>INCCU // KOLKATA // INVENTORY REPORT + SUMMARY TABLE // 04-09-2024</t>
  </si>
  <si>
    <t>daily inventory report  05 / 09 / 2024</t>
  </si>
  <si>
    <t>INCOK (COCHIN) // INVENTORY REPORT + SUMMARY TABLE // 2024.09.04</t>
  </si>
  <si>
    <t>Re: INVTZ (Visakhapatnam) // Daily Inventory report + Summary table - 05/09/2024</t>
  </si>
  <si>
    <t>INTUT (TUTICORIN) // INVENTORY REPORT + SUMMARY TABLE // 2024.09.05 - ///</t>
  </si>
  <si>
    <t>daily inventory report  06 / 09 / 2024</t>
  </si>
  <si>
    <t>INTUT (TUTICORIN) // INVENTORY REPORT + SUMMARY TABLE // 2024.09.06 - ///</t>
  </si>
  <si>
    <t>REEL DAILY INVENTORY REPORT @ CHITTAGONG (BANGLADESH) UP TO DATE-06/09/2024.</t>
  </si>
  <si>
    <t>Re: INVTZ (Visakhapatnam) // Daily Inventory report + Summary table - 06/09/2024</t>
  </si>
  <si>
    <t>INCCU // KOLKATA // INVENTORY REPORT + SUMMARY TABLE // 06-09-2024</t>
  </si>
  <si>
    <t>daily inventory report  09 / 09 / 2024</t>
  </si>
  <si>
    <t>INCOK (COCHIN) // INVENTORY REPORT + SUMMARY TABLE // 2024.09.09</t>
  </si>
  <si>
    <t>Re: INKAT (Chennai) - REEL SHIPPING INVENTORY REPORT AS ON (09/09/2024)</t>
  </si>
  <si>
    <t>Re: INVTZ (Visakhapatnam) // Daily Inventory report + Summary table - 09/09/2024</t>
  </si>
  <si>
    <t>daily inventory report  10 / 09 / 2024</t>
  </si>
  <si>
    <t>INCOK (COCHIN) // INVENTORY REPORT + SUMMARY TABLE // 2024.09.10</t>
  </si>
  <si>
    <t>INTUT (TUTICORIN) // INVENTORY REPORT + SUMMARY TABLE // 2024.09.10 - ///</t>
  </si>
  <si>
    <t>INCCU // KOLKATA // INVENTORY REPORT + SUMMARY TABLE // 09-09-2024</t>
  </si>
  <si>
    <t>REEL DAILY INVENTORY REPORT @ CHITTAGONG (BANGLADESH) UP TO DATE-10/09/2024.</t>
  </si>
  <si>
    <t>INTUT (TUTICORIN) // INVENTORY REPORT + SUMMARY TABLE // 2024.09.11 - ///</t>
  </si>
  <si>
    <t>daily inventory report  11 / 09 / 2024</t>
  </si>
  <si>
    <t>CEN / MMRGN // MYANMAR // DAILY INVENTORY // 11 SEP 2024</t>
  </si>
  <si>
    <t>Re: INVTZ (Visakhapatnam) // Daily Inventory report + Summary table - 11/09/2024</t>
  </si>
  <si>
    <t>INCCU // KOLKATA // INVENTORY REPORT + SUMMARY TABLE // 11-09-2024</t>
  </si>
  <si>
    <t>INCOK (COCHIN) // INVENTORY REPORT + SUMMARY TABLE // 2024.09.11</t>
  </si>
  <si>
    <t>INMAA (Chennai) - REEL SHIPPING INVENTORY REPORT AS ON (11/09/2024)</t>
  </si>
  <si>
    <t>Re: INKAT (Chennai) - REEL SHIPPING INVENTORY REPORT AS ON (11/09/2024)</t>
  </si>
  <si>
    <t>INTUT (TUTICORIN) // INVENTORY REPORT + SUMMARY TABLE // 2024.09.12 - ///</t>
  </si>
  <si>
    <t>Re: INVTZ (Visakhapatnam) // Daily Inventory report + Summary table - 12/09/2024</t>
  </si>
  <si>
    <t>INCOK (COCHIN) // INVENTORY REPORT + SUMMARY TABLE // 2024.09.12</t>
  </si>
  <si>
    <t>REEL DAILY INVENTORY REPORT @ CHITTAGONG (BANGLADESH) UP TO DATE-12/09/2024.</t>
  </si>
  <si>
    <t>INCCU // KOLKATA // INVENTORY REPORT + SUMMARY TABLE // 12-09-2024</t>
  </si>
  <si>
    <t>Re: INMAA (Chennai) - REEL SHIPPING INVENTORY REPORT AS ON (13/09/2024)</t>
  </si>
  <si>
    <t>INKAT (Chennai) - REEL SHIPPING INVENTORY REPORT AS ON (13/09/2024)</t>
  </si>
  <si>
    <t>REVISED INCOK (COCHIN) // INVENTORY REPORT + SUMMARY TABLE // 2024.09.13</t>
  </si>
  <si>
    <t>INTUT (TUTICORIN) // INVENTORY REPORT + SUMMARY TABLE // 2024.09.13 - ///</t>
  </si>
  <si>
    <t>Re: INVTZ (Visakhapatnam) // Daily Inventory report + Summary table - 13/09/2024</t>
  </si>
  <si>
    <t>INCOK (COCHIN) // INVENTORY REPORT + SUMMARY TABLE // 2024.09.16</t>
  </si>
  <si>
    <t>Re: INVTZ (Visakhapatnam) // Daily Inventory report + Summary table - 16/09/2024</t>
  </si>
  <si>
    <t xml:space="preserve"> INCCU // KOLKATA // INVENTORY REPORT + SUMMARY TABLE // 16-09-2024</t>
  </si>
  <si>
    <t>Re: INMAA (Chennai) - REEL SHIPPING INVENTORY REPORT AS ON (16/09/2024)</t>
  </si>
  <si>
    <t>RE: INKAT (Chennai) - REEL SHIPPING INVENTORY REPORT AS ON (16/09/2024)</t>
  </si>
  <si>
    <t>INTUT (TUTICORIN) // INVENTORY REPORT + SUMMARY TABLE // 2024.09.17 - ///</t>
  </si>
  <si>
    <t>INCOK (COCHIN) // INVENTORY REPORT + SUMMARY TABLE // 2024.09.17</t>
  </si>
  <si>
    <t>Re: INVTZ (Visakhapatnam) // Daily Inventory report + Summary table - 17/09/2024</t>
  </si>
  <si>
    <t>INMAA (Chennai) - REEL SHIPPING INVENTORY REPORT AS ON (17/09/2024)</t>
  </si>
  <si>
    <t>INKAT (Chennai) - REEL SHIPPING INVENTORY REPORT AS ON (17/09/2024)</t>
  </si>
  <si>
    <t>CEN / MMRGN // MYANMAR // DAILY INVENTORY // 17 SEP 2024</t>
  </si>
  <si>
    <t>REEL DAILY INVENTORY REPORT @ CHITTAGONG (BANGLADESH) UP TO DATE-17/09/2024.</t>
  </si>
  <si>
    <t>INTUT (TUTICORIN) // INVENTORY REPORT + SUMMARY TABLE // 2024.09.18 - ///</t>
  </si>
  <si>
    <t>INCOK (COCHIN) // INVENTORY REPORT + SUMMARY TABLE // 2024.09.18</t>
  </si>
  <si>
    <t>Re: INKAT (Chennai) - REEL SHIPPING INVENTORY REPORT AS ON (18/09/2024)</t>
  </si>
  <si>
    <t>RE: INMAA (Chennai) - REEL SHIPPING INVENTORY REPORT AS ON (18/09/2024)</t>
  </si>
  <si>
    <t>daily inventory report  18 / 09 / 2024</t>
  </si>
  <si>
    <t>CEN / MMRGN // MYANMAR // DAILY INVENTORY // 18 SEP 2024</t>
  </si>
  <si>
    <t>Re: INVTZ (Visakhapatnam) // Daily Inventory report + Summary table - 18/09/2024</t>
  </si>
  <si>
    <t>REEL DAILY INVENTORY REPORT @ CHITTAGONG (BANGLADESH) UP TO DATE-18/09/2024.</t>
  </si>
  <si>
    <t>INCCU // KOLKATA // INVENTORY REPORT + SUMMARY TABLE // 18-09-2024</t>
  </si>
  <si>
    <t>INTUT (TUTICORIN) // INVENTORY REPORT + SUMMARY TABLE // 2024.09.19 - ///</t>
  </si>
  <si>
    <t>INMAA (Chennai) - REEL SHIPPING INVENTORY REPORT AS ON (19/09/2024)</t>
  </si>
  <si>
    <t>Re: INKAT (Chennai) - REEL SHIPPING INVENTORY REPORT AS ON (19/09/2024)</t>
  </si>
  <si>
    <t>RE: CEN / MMRGN // MYANMAR // DAILY INVENTORY // 19 SEP 2024</t>
  </si>
  <si>
    <t>INCOK (COCHIN) // INVENTORY REPORT + SUMMARY TABLE // 2024.09.19</t>
  </si>
  <si>
    <t>INCCU // KOLKATA // INVENTORY REPORT + SUMMARY TABLE // 19-09-2024</t>
  </si>
  <si>
    <t>Re: INVTZ (Visakhapatnam) // Daily Inventory report + Summary table - 19/09/2024</t>
  </si>
  <si>
    <t>INTUT (TUTICORIN) // INVENTORY REPORT + SUMMARY TABLE // 2024.09.20 - ///</t>
  </si>
  <si>
    <t>daily inventory report  20 / 09 / 2024</t>
  </si>
  <si>
    <t>INMAA (Chennai) - REEL SHIPPING INVENTORY REPORT AS ON (20/09/2024)</t>
  </si>
  <si>
    <t>Re: INKAT (Chennai) - REEL SHIPPING INVENTORY REPORT AS ON (20/09/2024)</t>
  </si>
  <si>
    <t>REEL DAILY INVENTORY REPORT @ CHITTAGONG (BANGLADESH) UP TO DATE-20/09/2024.</t>
  </si>
  <si>
    <t>INCOK (COCHIN) // INVENTORY REPORT + SUMMARY TABLE // 2024.09.20</t>
  </si>
  <si>
    <t>Re: INVTZ (Visakhapatnam) // Daily Inventory report + Summary table - 20/09/2024</t>
  </si>
  <si>
    <t>INCCU // KOLKATA // INVENTORY REPORT + SUMMARY TABLE // 20-09-2024</t>
  </si>
  <si>
    <t>INTUT (TUTICORIN) // INVENTORY REPORT + SUMMARY TABLE // 2024.09.23- ///</t>
  </si>
  <si>
    <t>INCOK (COCHIN) // INVENTORY REPORT + SUMMARY TABLE // 2024.09.23</t>
  </si>
  <si>
    <t>daily inventory report  23 / 09 / 2024</t>
  </si>
  <si>
    <t>Re: INVTZ (Visakhapatnam) // Daily Inventory report + Summary table - 23/09/2024</t>
  </si>
  <si>
    <t>INMAA (Chennai) - REEL SHIPPING INVENTORY REPORT AS ON (23/09/2024)</t>
  </si>
  <si>
    <t>INKAT (Chennai) - REEL SHIPPING INVENTORY REPORT AS ON (23/09/2024)</t>
  </si>
  <si>
    <t>REEL DAILY INVENTORY REPORT @ CHITTAGONG (BANGLADESH) UP TO DATE-23/09/2024.</t>
  </si>
  <si>
    <t>CEN / MMRGN // MYANMAR // DAILY INVENTORY // 23 SEP 2024</t>
  </si>
  <si>
    <t>INCCU // KOLKATA // INVENTORY REPORT + SUMMARY TABLE // 23-09-2024</t>
  </si>
  <si>
    <t>INMAA (Chennai) - REEL SHIPPING INVENTORY REPORT AS ON (24/09/2024)</t>
  </si>
  <si>
    <t>INKAT (Chennai) - REEL SHIPPING INVENTORY REPORT AS ON (24/09/2024)</t>
  </si>
  <si>
    <t>Re: INVTZ (Visakhapatnam) // Daily Inventory report + Summary table - 24/09/2024</t>
  </si>
  <si>
    <t>INTUT (TUTICORIN) // INVENTORY REPORT + SUMMARY TABLE // 2024.09.24- ///</t>
  </si>
  <si>
    <t>INCCU // KOLKATA // INVENTORY REPORT + SUMMARY TABLE // 24-09-2024</t>
  </si>
  <si>
    <t>INTUT (TUTICORIN) // INVENTORY REPORT + SUMMARY TABLE // 2024.09.25- ///</t>
  </si>
  <si>
    <t>CEN / MMRGN // MYANMAR // DAILY INVENTORY // 25 SEP 2024</t>
  </si>
  <si>
    <t>INCOK (COCHIN) // INVENTORY REPORT + SUMMARY TABLE // 2024.09.25</t>
  </si>
  <si>
    <t>INMAA (Chennai) - REEL SHIPPING INVENTORY REPORT AS ON (25/09/2024)</t>
  </si>
  <si>
    <t>INKAT (Chennai) - REEL SHIPPING INVENTORY REPORT AS ON (25/09/2024)</t>
  </si>
  <si>
    <t>Re: INVTZ (Visakhapatnam) // Daily Inventory report + Summary table - 25/09/2024</t>
  </si>
  <si>
    <t>INCCU // KOLKATA // INVENTORY REPORT + SUMMARY TABLE // 25-09-2024</t>
  </si>
  <si>
    <t>INCOK (COCHIN) // INVENTORY REPORT + SUMMARY TABLE // 2024.09.26</t>
  </si>
  <si>
    <t>REEL DAILY INVENTORY REPORT @ CHITTAGONG (BANGLADESH) UP TO DATE-26/09/2024.</t>
  </si>
  <si>
    <t>Re: INVTZ (Visakhapatnam) // Daily Inventory report + Summary table - 26/09/2024</t>
  </si>
  <si>
    <t>INMAA (Chennai) - REEL SHIPPING INVENTORY REPORT AS ON (26/09/2024)</t>
  </si>
  <si>
    <t>Re: INKAT (Chennai) - REEL SHIPPING INVENTORY REPORT AS ON (26/09/2024)</t>
  </si>
  <si>
    <t>CEN / MMRGN // MYANMAR // DAILY INVENTORY // 26 SEP 2024</t>
  </si>
  <si>
    <t>INCCU // KOLKATA // INVENTORY REPORT + SUMMARY TABLE // 26-09-2024</t>
  </si>
  <si>
    <t>daily inventory report  27 / 09 / 2024</t>
  </si>
  <si>
    <t>INCOK (COCHIN) // INVENTORY REPORT + SUMMARY TABLE // 2024.09.27</t>
  </si>
  <si>
    <t>INTUT (TUTICORIN) // INVENTORY REPORT + SUMMARY TABLE // 2024.09.27- ///</t>
  </si>
  <si>
    <t>INMAA (Chennai) - REEL SHIPPING INVENTORY REPORT AS ON (27/09/2024)</t>
  </si>
  <si>
    <t>Re: INVTZ (Visakhapatnam) // Daily Inventory report + Summary table - 27/09/2024</t>
  </si>
  <si>
    <t>REEL DAILY INVENTORY REPORT @ CHITTAGONG (BANGLADESH) UP TO DATE-27/09/2024.</t>
  </si>
  <si>
    <t>Re: INKAT (Chennai) - REEL SHIPPING INVENTORY REPORT AS ON (27/09/2024)</t>
  </si>
  <si>
    <t>CEN / MMRGN // MYANMAR // DAILY INVENTORY // 27 SEP 2024</t>
  </si>
  <si>
    <t>INCCU // KOLKATA // INVENTORY REPORT + SUMMARY TABLE // 27-09-2024</t>
  </si>
  <si>
    <t>daily inventory report  30 / 09 / 2024</t>
  </si>
  <si>
    <t>Re: INVTZ (Visakhapatnam) // Daily Inventory report + Summary table - 30/09/2024</t>
  </si>
  <si>
    <t>CEN / MMRGN // MYANMAR // DAILY INVENTORY // 30 SEP 2024</t>
  </si>
  <si>
    <t>INCOK (COCHIN) // INVENTORY REPORT + SUMMARY TABLE // 2024.09.30</t>
  </si>
  <si>
    <t>Re: INMAA (Chennai) - REEL SHIPPING INVENTORY REPORT AS ON (30/09/2024)</t>
  </si>
  <si>
    <t>INTUT (TUTICORIN) // INVENTORY REPORT + SUMMARY TABLE // 2024.09.30- ///</t>
  </si>
  <si>
    <t>INKAT (Chennai) - REEL SHIPPING INVENTORY REPORT AS ON (30/09/2024)</t>
  </si>
  <si>
    <t>REEL DAILY INVENTORY REPORT @ CHITTAGONG (BANGLADESH) UP TO DATE-30/09/2024.</t>
  </si>
  <si>
    <t>INCCU // KOLKATA // INVENTORY REPORT + SUMMARY TABLE // 30-09-2024</t>
  </si>
  <si>
    <t>daily inventory report  01 / 10 / 2024</t>
  </si>
  <si>
    <t>INTUT (TUTICORIN) // INVENTORY REPORT + SUMMARY TABLE // 2024.10.01- ///</t>
  </si>
  <si>
    <t>INCOK (COCHIN) // INVENTORY REPORT + SUMMARY TABLE // 2024.10.01</t>
  </si>
  <si>
    <t>INMAA (Chennai) - REEL SHIPPING INVENTORY REPORT AS ON (01/10/2024)</t>
  </si>
  <si>
    <t>INKAT (Chennai) - REEL SHIPPING INVENTORY REPORT AS ON (01/10/2024)</t>
  </si>
  <si>
    <t>Re: INVTZ (Visakhapatnam) // Daily Inventory report + Summary table - 01/10/2024</t>
  </si>
  <si>
    <t>INCCU // KOLKATA // INVENTORY REPORT + SUMMARY TABLE // 01-10-2024</t>
  </si>
  <si>
    <t>CEN / MMRGN // MYANMAR // DAILY INVENTORY // 01 OCT 2024</t>
  </si>
  <si>
    <t>daily inventory report  02 / 10 / 2024</t>
  </si>
  <si>
    <t>INTUT (TUTICORIN) // INVENTORY REPORT + SUMMARY TABLE // 2024.10.02- ///</t>
  </si>
  <si>
    <t>REEL DAILY INVENTORY REPORT @ CHITTAGONG (BANGLADESH) UP TO DATE-10/02/2024.</t>
  </si>
  <si>
    <t>CEN / MMRGN // MYANMAR // DAILY INVENTORY // 02 OCT 2024</t>
  </si>
  <si>
    <t>INTUT (TUTICORIN) // INVENTORY REPORT + SUMMARY TABLE // 2024.10.03- ///</t>
  </si>
  <si>
    <t>daily inventory report  03 / 10 / 2024</t>
  </si>
  <si>
    <t>Re: INVTZ (Visakhapatnam) // Daily Inventory report + Summary table - 03/10/2024</t>
  </si>
  <si>
    <t>INCOK (COCHIN) // INVENTORY REPORT + SUMMARY TABLE // 2024.10.03</t>
  </si>
  <si>
    <t>INMAA (Chennai) - REEL SHIPPING INVENTORY REPORT AS ON (03/10/2024)</t>
  </si>
  <si>
    <t>INKAT (Chennai) - REEL SHIPPING INVENTORY REPORT AS ON (03/10/2024)</t>
  </si>
  <si>
    <t>INCCU // KOLKATA // INVENTORY REPORT + SUMMARY TABLE // 03-10-2024</t>
  </si>
  <si>
    <t>daily inventory report  04 / 10 / 2024</t>
  </si>
  <si>
    <t>INCOK (COCHIN) // INVENTORY REPORT + SUMMARY TABLE // 2024.10.04</t>
  </si>
  <si>
    <t>INTUT (TUTICORIN) // INVENTORY REPORT + SUMMARY TABLE // 2024.10.04- ///</t>
  </si>
  <si>
    <t>CEN / MMRGN // MYANMAR // DAILY INVENTORY // 04 OCT 2024</t>
  </si>
  <si>
    <t>Re: INVTZ (Visakhapatnam) // Daily Inventory report + Summary table - 04/10/2024</t>
  </si>
  <si>
    <t>REEL DAILY INVENTORY REPORT @ CHITTAGONG (BANGLADESH) UP TO DATE-04/10/2024.</t>
  </si>
  <si>
    <t>CEN / MMRGN // MYANMAR // DAILY INVENTORY // 07 OCT 2024</t>
  </si>
  <si>
    <t>Re: INVTZ (Visakhapatnam) // Daily Inventory report + Summary table - 07/10/2024</t>
  </si>
  <si>
    <t>INCOK (COCHIN) // INVENTORY REPORT + SUMMARY TABLE // 2024.10.07</t>
  </si>
  <si>
    <t>daily inventory report  07 / 10 / 2024</t>
  </si>
  <si>
    <t>INTUT (TUTICORIN) // INVENTORY REPORT + SUMMARY TABLE // 2024.10.07- ///</t>
  </si>
  <si>
    <t>INMAA (Chennai) - REEL SHIPPING INVENTORY REPORT AS ON (07/10/2024)</t>
  </si>
  <si>
    <t>INKAT (Chennai) - REEL SHIPPING INVENTORY REPORT AS ON (07/10/2024)</t>
  </si>
  <si>
    <t>REEL DAILY INVENTORY REPORT @ CHITTAGONG (BANGLADESH) UP TO DATE-07/10/2024.</t>
  </si>
  <si>
    <t>INCCU // KOLKATA // INVENTORY REPORT + SUMMARY TABLE // 07-10-2024</t>
  </si>
  <si>
    <t>Re: INVTZ (Visakhapatnam) // Daily Inventory report + Summary table - 08/10/2024</t>
  </si>
  <si>
    <t>INCOK (COCHIN) // INVENTORY REPORT + SUMMARY TABLE // 2024.10.08</t>
  </si>
  <si>
    <t>INKAT (Chennai) - REEL SHIPPING INVENTORY REPORT AS ON (08/10/2024)</t>
  </si>
  <si>
    <t>CEN / MMRGN // MYANMAR // DAILY INVENTORY // 08 OCT 2024</t>
  </si>
  <si>
    <t>INTUT (TUTICORIN) // INVENTORY REPORT + SUMMARY TABLE // 2024.10.08- ///</t>
  </si>
  <si>
    <t>REEL DAILY INVENTORY REPORT @ CHITTAGONG (BANGLADESH) UP TO DATE-08/10/2024.</t>
  </si>
  <si>
    <t>INCCU // KOLKATA // INVENTORY REPORT + SUMMARY TABLE // 08-10-2024</t>
  </si>
  <si>
    <t>VUXX INVENTORY REPORT - 09/10/2024 – INCOK</t>
  </si>
  <si>
    <t>Re: Vuxx Inventory Report - 09/10/2024 – INMAA</t>
  </si>
  <si>
    <t>Re: Vuxx Inventory Report - 09/10/2024 – INKAT</t>
  </si>
  <si>
    <t>Re: Vuxx Inventory Report - 09/10/2024 – INVTZ</t>
  </si>
  <si>
    <t>CEN / MMRGN // MYANMAR // DAILY INVENTORY // 09 OCT 2024</t>
  </si>
  <si>
    <t>REEL DAILY INVENTORY REPORT @ CHITTAGONG (BANGLADESH) UP TO DATE-09/10/2024.</t>
  </si>
  <si>
    <t>INCCU // KOLKATA // VUXX INVENTORY REPORT + SUMMARY TABLE // 09-10-2024</t>
  </si>
  <si>
    <t>VUXX - INVENTORY REPORT + SUMMARY TABLE // 2024.10.09- /// TUTICORIN</t>
  </si>
  <si>
    <t xml:space="preserve"> "Vuxx Inventory Report - 10/10/2024 – MMRGN” </t>
  </si>
  <si>
    <t>VUXX daily inventory report  10 / 10 / 2024 - LKCMB</t>
  </si>
  <si>
    <t>Re: Vuxx Inventory Report - 10/10/2024 – INMAA</t>
  </si>
  <si>
    <t>Re: Vuxx Inventory Report - 10/10/2024 – INKAT</t>
  </si>
  <si>
    <t xml:space="preserve">RE: "Vuxx Inventory Report - 10/10/2024 – MMRGN” </t>
  </si>
  <si>
    <t>Vuxx Inventory Report - 10/10/2024 – INVTZ</t>
  </si>
  <si>
    <t>VUXX Inventory Report - 11/10/2024 – INTUT</t>
  </si>
  <si>
    <t xml:space="preserve">Vuxx Inventory Report - 11/10/2024 – MMRGN” </t>
  </si>
  <si>
    <t>Re: Vuxx Inventory Report - 11/10/2024 – INVTZ</t>
  </si>
  <si>
    <t xml:space="preserve"> REEL INVENTORY REPORT( VUXX INVENTORY REPORT  11/10/2024 – BDCGP)   </t>
  </si>
  <si>
    <t>VUXX INVENTORY REPORT - 14/10/2024 – INCOK</t>
  </si>
  <si>
    <t xml:space="preserve">Vuxx Inventory Report - 14/10/2024 – MMRGN” </t>
  </si>
  <si>
    <t>REEL INVENTORY REPORT( VUXX INVENTORY REPORT  14/10/2024 – BDCGP)</t>
  </si>
  <si>
    <t>Vuxx Inventory Report - 14/10/2024 – INCCU</t>
  </si>
  <si>
    <t xml:space="preserve">RE: "Vuxx Inventory Report - 15/10/2024 – MMRGN” </t>
  </si>
  <si>
    <t>VUXX daily inventory report  15 / 10 / 2024 - LKCMB</t>
  </si>
  <si>
    <t>Re: Vuxx Inventory Report - 15/10/2024 – INVTZ</t>
  </si>
  <si>
    <t>INCCU // KOLKATA // VUXX INVENTORY REPORT + SUMMARY TABLE // 15-10-2024</t>
  </si>
  <si>
    <t>VUXX Inventory Report - 15/10/2024 – INTUT</t>
  </si>
  <si>
    <t>VUXX INVENTORY REPORT - 15/10/2024 – INCOK</t>
  </si>
  <si>
    <t>REEL INVENTORY REPORT( VUXX INVENTORY REPORT  15/10/2024 – BDCGP</t>
  </si>
  <si>
    <t>Vuxx Inventory Report - 15/10/2024 – INKAT</t>
  </si>
  <si>
    <t>Re: Vuxx Inventory Report - 16/10/2024 – INKAT</t>
  </si>
  <si>
    <t>VUXX daily inventory report  16 / 10 / 2024 - LKCMB</t>
  </si>
  <si>
    <t>INCCU // KOLKATA // VUXX INVENTORY REPORT + SUMMARY TABLE // 16-10-2024</t>
  </si>
  <si>
    <t>Re: Vuxx Inventory Report - 16/10/2024 – INVTZ</t>
  </si>
  <si>
    <t>VUXX Inventory Report - 16/10/2024 – INTUT</t>
  </si>
  <si>
    <t>Re: Vuxx Inventory Report - 16/10/2024 – INMAA</t>
  </si>
  <si>
    <t>VUXX INVENTORY REPORT - 16/10/2024 – INCOK</t>
  </si>
  <si>
    <t>REEL INVENTORY REPORT( VUXX INVENTORY REPORT  16/10/2024 – BDCGP</t>
  </si>
  <si>
    <t>VUXX Inventory Report - 17/10/2024 – INTUT</t>
  </si>
  <si>
    <t>Vuxx Inventory Report - 17/10/2024 – INMAA</t>
  </si>
  <si>
    <t>Re: Vuxx Inventory Report - 17/10/2024 – INKAT</t>
  </si>
  <si>
    <t>INCCU // KOLKATA // VUXX INVENTORY REPORT + SUMMARY TABLE // 17-10-2024</t>
  </si>
  <si>
    <t>VUXX INVENTORY REPORT - 17/10/2024 – INCOK</t>
  </si>
  <si>
    <t>Re: Vuxx Inventory Report - 17/10/2024 – INVTZ</t>
  </si>
  <si>
    <t>VUXX daily inventory report  18 / 10 / 2024 - LKCMB</t>
  </si>
  <si>
    <t>VUXX Inventory Report - 18/10/2024 – INTUT</t>
  </si>
  <si>
    <t>Vuxx Inventory Report - 18/10/2024 – INMAA</t>
  </si>
  <si>
    <t>Vuxx Inventory Report - 18/10/2024 – INKAT</t>
  </si>
  <si>
    <t>Vuxx Inventory Report - 18/10/2024 – INVTZ</t>
  </si>
  <si>
    <t xml:space="preserve"> REEL INVENTORY REPORT( VUXX INVENTORY REPORT 18/10/2024 – BDCGP</t>
  </si>
  <si>
    <t>Vuxx Inventory Report - 18/10/2024 – INCCU</t>
  </si>
  <si>
    <t>VUXX daily inventory report  21 / 10 / 2024 - LKCMB</t>
  </si>
  <si>
    <t xml:space="preserve">Vuxx Inventory Report - 21/10/2024 – MMRGN” </t>
  </si>
  <si>
    <t>Vuxx Inventory Report - 21/10/2024 – INMAA</t>
  </si>
  <si>
    <t xml:space="preserve"> Vuxx Inventory Report - 21/10/2024 – INKAT</t>
  </si>
  <si>
    <t>Vuxx Inventory Report - 21/10/2024 – INCCU</t>
  </si>
  <si>
    <t>VUXX INVENTORY REPORT - 21/10/2024 – INCOK</t>
  </si>
  <si>
    <t>REEL INVENTORY REPORT( VUXX INVENTORY REPORT  21/10/2024 – BDCGP</t>
  </si>
  <si>
    <t>VUXX Inventory Report - 21/10/2024 – INTUT</t>
  </si>
  <si>
    <t>Re: Vuxx Inventory Report - 21/10/2024 – INVTZ</t>
  </si>
  <si>
    <t xml:space="preserve"> "Vuxx Inventory Report - 22/10/2024 – MMRGN” </t>
  </si>
  <si>
    <t>VUXX INVENTORY REPORT - 22/10/2024 – INCOK</t>
  </si>
  <si>
    <t>Vuxx Inventory Report - 22/10/2024 – INMAA</t>
  </si>
  <si>
    <t>Vuxx Inventory Report - 22/10/2024 – INKAT</t>
  </si>
  <si>
    <t>REEL INVENTORY REPORT( VUXX INVENTORY REPORT  22/10/2024 – BDCGP</t>
  </si>
  <si>
    <t>VUXX Inventory Report - 22/10/2024 – INTUT</t>
  </si>
  <si>
    <t>Vuxx Inventory Report - 22/10/2024 – INCCU</t>
  </si>
  <si>
    <t>Re: Vuxx Inventory Report - 22/10/2024 – INVTZ</t>
  </si>
  <si>
    <t>Vuxx Inventory Report - 23/10/2024 – INMAA</t>
  </si>
  <si>
    <t>Re: Vuxx Inventory Report - 23/10/2024 – INKAT</t>
  </si>
  <si>
    <t>Re: Vuxx Inventory Report - 23/10/2024 – INVTZ</t>
  </si>
  <si>
    <t>VUXX Inventory Report - 23/10/2024 – INTUT</t>
  </si>
  <si>
    <t>Vuxx Inventory Report - 23/10/2024 – INCCU</t>
  </si>
  <si>
    <t>VUXX INVENTORY REPORT - 23/10/2024 – INCOK</t>
  </si>
  <si>
    <t xml:space="preserve">Vuxx Inventory Report - 23/10/2024 – MMRGN” </t>
  </si>
  <si>
    <t xml:space="preserve"> REEL INVENTORY REPORT( VUXX INVENTORY REPORT  23/10/2024 – BDCGP</t>
  </si>
  <si>
    <t>VUXX daily inventory report  24 / 10 / 2024 - LKCMB</t>
  </si>
  <si>
    <t>Re: Vuxx Inventory Report - 24/10/2024 – INVTZ</t>
  </si>
  <si>
    <t>VUXX INVENTORY REPORT - 24/10/2024 – INCOK</t>
  </si>
  <si>
    <t>Vuxx Inventory Report - 24/10/2024 – INMAA</t>
  </si>
  <si>
    <t>Vuxx Inventory Report - 24/10/2024 – INKAT</t>
  </si>
  <si>
    <t>VUXX Inventory Report - 24/10/2024 – INTUT</t>
  </si>
  <si>
    <t>EEL INVENTORY REPORT( VUXX INVENTORY REPORT  24/10/2024 – BDCGP</t>
  </si>
  <si>
    <t>Vuxx Inventory Report - 24/10/2024 – INCCU</t>
  </si>
  <si>
    <t xml:space="preserve">Vuxx Inventory Report - 25/10/2024 – MMRGN” </t>
  </si>
  <si>
    <t>Re: Vuxx Inventory Report - 25/10/2024 – INVTZ</t>
  </si>
  <si>
    <t>VUXX Inventory Report - 25/10/2024 – INTUT</t>
  </si>
  <si>
    <t>VUXX daily inventory report  25 / 10 / 2024 - LKCMB</t>
  </si>
  <si>
    <t>Re: Vuxx Inventory Report - 25/10/2024 – INMAA</t>
  </si>
  <si>
    <t>Re: Vuxx Inventory Report - 25/10/2024 – INKAT</t>
  </si>
  <si>
    <t>REEL INVENTORY REPORT( VUXX INVENTORY REPORT  25/10/2024 – BDCGP</t>
  </si>
  <si>
    <t xml:space="preserve">Vuxx Inventory Report - 28/10/2024 – MMRGN” </t>
  </si>
  <si>
    <t>VUXX daily inventory report  28 / 10 / 2024 - LKCMB</t>
  </si>
  <si>
    <t>VUXX Inventory Report - 28/10/2024 – INTUT</t>
  </si>
  <si>
    <t>Vuxx Inventory Report - 28/10/2024 – INCCU</t>
  </si>
  <si>
    <t>Vuxx Inventory Report - 28/10/2024 – INMAA</t>
  </si>
  <si>
    <t>Re: Vuxx Inventory Report - 28/10/2024 – INKAT</t>
  </si>
  <si>
    <t>VUXX INVENTORY REPORT - 28/10/2024 – INCOK</t>
  </si>
  <si>
    <t>REEL INVENTORY REPORT( VUXX INVENTORY REPORT)  28/10/2024 – BDCGP</t>
  </si>
  <si>
    <t>Re: Vuxx Inventory Report - 28/10/2024 – INVTZ</t>
  </si>
  <si>
    <t xml:space="preserve">Vuxx Inventory Report - 29/10/2024 – MMRGN” </t>
  </si>
  <si>
    <t>Vuxx Inventory Report - 29/10/2024 – INMAA</t>
  </si>
  <si>
    <t>Vuxx Inventory Report - 29/10/2024 – INKAT</t>
  </si>
  <si>
    <t>Vuxx Inventory Report - 29/10/2024 – INCCU</t>
  </si>
  <si>
    <t>VUXX INVENTORY REPORT - 29/10/2024 – INCOK</t>
  </si>
  <si>
    <t>Re: Vuxx Inventory Report - 29/10/2024 – INVTZ</t>
  </si>
  <si>
    <t xml:space="preserve"> REEL INVENTORY REPORT( VUXX INVENTORY REPORT)  29/10/2024 – BDCGP</t>
  </si>
  <si>
    <t>VUXX Inventory Report - 29/10/2024 – INTUT</t>
  </si>
  <si>
    <t>VUXX INVENTORY REPORT - 30/10/2024 – INCOK</t>
  </si>
  <si>
    <t>Vuxx Inventory Report - 30/10/2024 – INMAA</t>
  </si>
  <si>
    <t>Vuxx Inventory Report - 30/10/2024 – INKAT</t>
  </si>
  <si>
    <t xml:space="preserve">Vuxx Inventory Report - 30/10/2024 – MMRGN” </t>
  </si>
  <si>
    <t xml:space="preserve"> Vuxx Inventory Report - 30/10/2024 – INCCU</t>
  </si>
  <si>
    <t xml:space="preserve"> REEL INVENTORY REPORT( VUXX INVENTORY REPORT) 30/10/2024 – BDCGP</t>
  </si>
  <si>
    <t>VUXX daily inventory report  30 / 10 / 2024 - LKCMB</t>
  </si>
  <si>
    <t>Re: Vuxx Inventory Report - 30/10/2024 – INVTZ</t>
  </si>
  <si>
    <t>Re: Vuxx Inventory Report - 01/11/2024 – INMAA</t>
  </si>
  <si>
    <t>Re: Vuxx Inventory Report - 01/11/2024 – INKAT</t>
  </si>
  <si>
    <t>REEL INVENTORY REPORT( VUXX INVENTORY REPORT) 01/11/2024 – BDCGP</t>
  </si>
  <si>
    <t>VUXX INVENTORY REPORT - 01/11/2024 – INCOK</t>
  </si>
  <si>
    <t>Re: Vuxx Inventory Report - 01/11/2024 – INVTZ</t>
  </si>
  <si>
    <t>VUXX Inventory Report - 01/11/2024 – INTUT - UPDATED</t>
  </si>
  <si>
    <t xml:space="preserve"> "Vuxx Inventory Report - 04/11/2024 – MMRGN” </t>
  </si>
  <si>
    <t>Re: Vuxx Inventory Report - 04/11/2024 – INVTZ</t>
  </si>
  <si>
    <t>Vuxx Inventory Report - 04/11/2024 – INMAA</t>
  </si>
  <si>
    <t>Vuxx Inventory Report - 04/11/2024 – INKAT</t>
  </si>
  <si>
    <t>VUXX INVENTORY REPORT - 04/11/2024 – INCOK</t>
  </si>
  <si>
    <t>Vuxx Inventory Report - 04/11/2024 – INCCU</t>
  </si>
  <si>
    <t>VUXX Inventory Report - 04/11/2024 – INTUT</t>
  </si>
  <si>
    <t>VUXX daily inventory report  05 / 11 / 2024 - LKCMB</t>
  </si>
  <si>
    <t>Vuxx Inventory Report - 05/11/2024 – INMAA</t>
  </si>
  <si>
    <t>Re: Vuxx Inventory Report - 05/11/2024 – INKAT</t>
  </si>
  <si>
    <t>VUXX Inventory Report - 05/11/2024 – INTUT</t>
  </si>
  <si>
    <t xml:space="preserve">Vuxx Inventory Report - 05/11/2024 – MMRGN” </t>
  </si>
  <si>
    <t>Re: Vuxx Inventory Report - 05/11/2024 – INVTZ</t>
  </si>
  <si>
    <t>Vuxx Inventory Report - 05/11/2024 – INCCU</t>
  </si>
  <si>
    <t xml:space="preserve"> VUXX INVENTORY REPORT) 05/11/2024 – BDCGP</t>
  </si>
  <si>
    <t>RE:  VUXX INVENTORY REPORT - 05/11/2024 – INCOK</t>
  </si>
  <si>
    <t>VUXX daily inventory report  06 / 11 / 2024 - LKCMB</t>
  </si>
  <si>
    <t>Re: Vuxx Inventory Report - 06/11/2024 – INVTZ</t>
  </si>
  <si>
    <t>Re: Vuxx Inventory Report - 06/11/2024 – INKAT</t>
  </si>
  <si>
    <t>Vuxx Inventory Report - 06/11/2024 – INMAA</t>
  </si>
  <si>
    <t>RE: VUXX INVENTORY REPORT) 06/11/2024 – BDCGP</t>
  </si>
  <si>
    <t>VUXX Inventory Report - 06/11/2024 – INTUT</t>
  </si>
  <si>
    <t>VUXX INVENTORY REPORT - 06/11/2024 – INCOK</t>
  </si>
  <si>
    <t>Re: Vuxx Inventory Report - 06/11/2024 – INCCU</t>
  </si>
  <si>
    <t>VUXX INVENTORY REPORT - 07/11/2024 – INCOK</t>
  </si>
  <si>
    <t xml:space="preserve">Vuxx Inventory Report - 07/11/2024 – MMRGN” </t>
  </si>
  <si>
    <t>Vuxx Inventory Report - 07/11/2024 – INMAA</t>
  </si>
  <si>
    <t>Vuxx Inventory Report - 07/11/2024 – INKAT</t>
  </si>
  <si>
    <t>VUXX Inventory Report - 07/11/2024 – INTUT</t>
  </si>
  <si>
    <t>Vuxx Inventory Report - 07/11/2024 – INCCU</t>
  </si>
  <si>
    <t>Re: Vuxx Inventory Report - 07/11/2024 – INVTZ</t>
  </si>
  <si>
    <t>VUXX INVENTORY REPORT) 07/11/2024 – BDCGP</t>
  </si>
  <si>
    <t>VUXX daily inventory report  08 / 11 / 2024 - LKCMB</t>
  </si>
  <si>
    <t>Vuxx Inventory Report - 08/11/2024 – INKAT</t>
  </si>
  <si>
    <t>Vuxx Inventory Report - 08/11/2024 – INMAA</t>
  </si>
  <si>
    <t xml:space="preserve"> "Vuxx Inventory Report - 08/11/2024 – MMRGN” </t>
  </si>
  <si>
    <t>Vuxx Inventory Report - 08/11/2024 – INCCU</t>
  </si>
  <si>
    <t>VUXX INVENTORY REPORT - 08/11/2024 – INCOK</t>
  </si>
  <si>
    <t>VUXX INVENTORY REPORT) 08/11/2024 – BDCGP</t>
  </si>
  <si>
    <t>VUXX Inventory Report - 08/11/2024 – INTUT</t>
  </si>
  <si>
    <t>Re: Vuxx Inventory Report - 08/11/2024 – INVTZ</t>
  </si>
  <si>
    <t xml:space="preserve"> "Vuxx Inventory Report - 11/11/2024 – MMRGN” </t>
  </si>
  <si>
    <t>VUXX INVENTORY REPORT - 11/11/2024 – INCOK</t>
  </si>
  <si>
    <t>Re: Vuxx Inventory Report - 11/11/2024 – INVTZ</t>
  </si>
  <si>
    <t>Vuxx Inventory Report - 11/11/2024 – INKAT</t>
  </si>
  <si>
    <t>Vuxx Inventory Report - 11/11/2024 – INCCU</t>
  </si>
  <si>
    <t xml:space="preserve"> Vuxx Inventory Report - 11/11/2024 – INMAA</t>
  </si>
  <si>
    <t>VUXX Inventory Report - 11/11/2024 – INTUT</t>
  </si>
  <si>
    <t xml:space="preserve">  "Vuxx Inventory Report - 12/11/2024 – MMRGN” </t>
  </si>
  <si>
    <t>Re: Vuxx Inventory Report - 12/11/2024 – INVTZ</t>
  </si>
  <si>
    <t>Vuxx Inventory Report - 12/11/2024 – INKAT</t>
  </si>
  <si>
    <t>Vuxx Inventory Report - 12/11/2024 – INMAA</t>
  </si>
  <si>
    <t>VUXX INVENTORY REPORT - 12/11/2024 – INCOK</t>
  </si>
  <si>
    <t>Vuxx Inventory Report - 12/11/2024 – INCCU</t>
  </si>
  <si>
    <t>VUXX daily inventory report  12 / 11 / 2024 - LKCMB</t>
  </si>
  <si>
    <t>VUXX Inventory Report - 12/11/2024 – INTUT</t>
  </si>
  <si>
    <t xml:space="preserve">( REVISED )  "Vuxx Inventory Report - 13/11/2024 – MMRGN” </t>
  </si>
  <si>
    <t>VUXX daily inventory report  13 / 11 / 2024 - LKCMB</t>
  </si>
  <si>
    <t>VUXX INVENTORY REPORT) 13/11/2024 – BDCGP</t>
  </si>
  <si>
    <t>VUXX INVENTORY REPORT - 13/11/2024 – INCOK</t>
  </si>
  <si>
    <t>Re: Vuxx Inventory Report - 13/11/2024 – INVTZ</t>
  </si>
  <si>
    <t>Vuxx Inventory Report - 13/11/2024 – INKAT</t>
  </si>
  <si>
    <t>VUXX Inventory Report - 13/11/2024 – INTUT</t>
  </si>
  <si>
    <t>Re: Vuxx Inventory Report - 13/11/2024 – INMAA</t>
  </si>
  <si>
    <t>Vuxx Inventory Report - 13/11/2024 – INCCU</t>
  </si>
  <si>
    <t xml:space="preserve">RE:   "Vuxx Inventory Report - 14/11/2024 – MMRGN” </t>
  </si>
  <si>
    <t>Vuxx Inventory Report - 14/11/2024 – INMAA</t>
  </si>
  <si>
    <t>VUXX Inventory Report - 14/11/2024 – INTUT</t>
  </si>
  <si>
    <t xml:space="preserve"> VUXX INVENTORY REPORT) 14/11/2024 – BDCGP</t>
  </si>
  <si>
    <t>Vuxx Inventory Report - 14/11/2024 – INKAT</t>
  </si>
  <si>
    <t>VUXX daily inventory report  14 / 11 / 2024 - LKCMB</t>
  </si>
  <si>
    <t>Re: Vuxx Inventory Report - 14/11/2024 – INVTZ</t>
  </si>
  <si>
    <t>Vuxx Inventory Report - 14/11/2024 – INCCU</t>
  </si>
  <si>
    <t>VUXX INVENTORY REPORT - 14/11/2024 – INCOK</t>
  </si>
  <si>
    <t>Vuxx Inventory Report - 15/11/2024 – INKAT</t>
  </si>
  <si>
    <t>Vuxx Inventory Report - 15/11/2024 – INMAA</t>
  </si>
  <si>
    <t>VUXX Inventory Report - 15/11/2024 – INTUT</t>
  </si>
  <si>
    <t>VUXX INVENTORY REPORT - 15/11/2024 – INCOK</t>
  </si>
  <si>
    <t>Vuxx Inventory Report - 15/11/2024 – INCCU</t>
  </si>
  <si>
    <t>Re: Vuxx Inventory Report - 15/11/2024 – INVTZ</t>
  </si>
  <si>
    <t xml:space="preserve"> VUXX INVENTORY REPORT) 15/11/2024 – BDCGP</t>
  </si>
  <si>
    <t xml:space="preserve"> VUXX INVENTORY REPORT) 18/11/2024 – BDCGP</t>
  </si>
  <si>
    <t>VUXX daily inventory report  18 / 11 / 2024 - LKCMB</t>
  </si>
  <si>
    <t>Re: Vuxx Inventory Report - 15/11/2024 – INCCU</t>
  </si>
  <si>
    <t>Re: Vuxx Inventory Report - 18/11/2024 – INMAA</t>
  </si>
  <si>
    <t>Re: Vuxx Inventory Report - 18/11/2024 – INKAT</t>
  </si>
  <si>
    <t>VUXX INVENTORY REPORT - 18/11/2024 – INCOK</t>
  </si>
  <si>
    <t>VUXX Inventory Report - 18/11/2024 – INTUT</t>
  </si>
  <si>
    <t>VUXX daily inventory report  19 / 11 / 2024 - LKCMB</t>
  </si>
  <si>
    <t>Re: Vuxx Inventory Report - 19/11/2024 – INVTZ</t>
  </si>
  <si>
    <t>VUXX INVENTORY REPORT - 19/11/2024 – INCOK</t>
  </si>
  <si>
    <t>VUXX Inventory Report - 19/11/2024 – INTUT</t>
  </si>
  <si>
    <t>Vuxx Inventory Report - 19/11/2024 – INMAA</t>
  </si>
  <si>
    <t xml:space="preserve"> Vuxx Inventory Report - 19/11/2024 – INKAT</t>
  </si>
  <si>
    <t>Vuxx Inventory Report - 19/11/2024 – INCCU</t>
  </si>
  <si>
    <t>VUXX INVENTORY REPORT) 19/11/2024 – BDCGP</t>
  </si>
  <si>
    <t>VUXX INVENTORY REPORT - 20/11/2024 – INCOK</t>
  </si>
  <si>
    <t>VUXX daily inventory report  20 / 11 / 2024 - LKCMB</t>
  </si>
  <si>
    <t>VUXX Inventory Report - 20/11/2024 – INTUT</t>
  </si>
  <si>
    <t>Re: Vuxx Inventory Report - 20/11/2024 – INVTZ</t>
  </si>
  <si>
    <t>RE: Vuxx Inventory Report - 20/11/2024 – INMAA</t>
  </si>
  <si>
    <t>Vuxx Inventory Report - 20/11/2024 – INCCU</t>
  </si>
  <si>
    <t>Vuxx Inventory Report - 20/11/2024 – INKAT</t>
  </si>
  <si>
    <t>VUXX INVENTORY REPORT) 20/11/2024 – BDCGP</t>
  </si>
  <si>
    <t>VUXX INVENTORY REPORT - 21/11/2024 – INCOK</t>
  </si>
  <si>
    <t>VUXX daily inventory report  21 / 11 / 2024 - LKCMB</t>
  </si>
  <si>
    <t xml:space="preserve"> Vuxx Inventory Report - 21/11/2024 – INMAA</t>
  </si>
  <si>
    <t xml:space="preserve"> Vuxx Inventory Report - 21/11/2024 – INKAT</t>
  </si>
  <si>
    <t>Vuxx Inventory Report - 21/11/2024 – INCCU</t>
  </si>
  <si>
    <t xml:space="preserve"> VUXX INVENTORY REPORT) 21/11/2024 – BDCGP</t>
  </si>
  <si>
    <t>Re: Vuxx Inventory Report - 21/11/2024 – INVTZ</t>
  </si>
  <si>
    <t>VUXX Inventory Report - 21/11/2024 – INTUT</t>
  </si>
  <si>
    <t>VUXX daily inventory report  22 / 11 / 2024 - LKCMB</t>
  </si>
  <si>
    <t>VUXX Inventory Report - 22/11/2024 – INTUT</t>
  </si>
  <si>
    <t>Re: Vuxx Inventory Report - 22/11/2024 – INVTZ</t>
  </si>
  <si>
    <t xml:space="preserve"> Vuxx Inventory Report - 22/11/2024 – INKAT</t>
  </si>
  <si>
    <t xml:space="preserve">Vuxx Inventory Report - 22/11/2024 – MMRGN” </t>
  </si>
  <si>
    <t>Vuxx Inventory Report - 22/11/2024 – INMAA</t>
  </si>
  <si>
    <t>Vuxx Inventory Report - 22/11/2024 – INCCU</t>
  </si>
  <si>
    <t>VUXX INVENTORY REPORT - 25/11/2024 – INCOK</t>
  </si>
  <si>
    <t>VUXX daily inventory report  25 / 11 / 2024 - LKCMB</t>
  </si>
  <si>
    <t>Vuxx Inventory Report - 25/11/2024 – INCCU</t>
  </si>
  <si>
    <t>VUXX Inventory Report - 25/11/2024 – INTUT</t>
  </si>
  <si>
    <t>Re: Vuxx Inventory Report - 25/11/2024 – INVTZ</t>
  </si>
  <si>
    <t>Vuxx Inventory Report - 25/11/2024 – INMAA</t>
  </si>
  <si>
    <t>Vuxx Inventory Report - 25/11/2024 – INKAT</t>
  </si>
  <si>
    <t xml:space="preserve">REVISED "Vuxx Inventory Report - 26/11/2024 – MMRGN” </t>
  </si>
  <si>
    <t>VUXX INVENTORY REPORT - 26/11/2024 – INCOK</t>
  </si>
  <si>
    <t>Re: Vuxx Inventory Report - 26/11/2024 – INVTZ</t>
  </si>
  <si>
    <t>RE:  VUXX INVENTORY REPORT FILE UP TODATE-  26/11/2024 – BDCGP</t>
  </si>
  <si>
    <t>Vuxx Inventory Report - 26/11/2024 – INMAA</t>
  </si>
  <si>
    <t xml:space="preserve"> Vuxx Inventory Report - 26/11/2024 – INKAT</t>
  </si>
  <si>
    <t>Vuxx Inventory Report - 26/11/2024 – INCCU</t>
  </si>
  <si>
    <t>VUXX Inventory Report - 26/11/2024 – INTUT</t>
  </si>
  <si>
    <t xml:space="preserve"> "Vuxx Inventory Report - 27/11/2024 – MMRGN” </t>
  </si>
  <si>
    <t>VUXX INVENTORY REPORT - 27/11/2024 – INCOK</t>
  </si>
  <si>
    <t>Re: Vuxx Inventory Report - 27/11/2024 – INVTZ</t>
  </si>
  <si>
    <t>VUXX Inventory Report - 27/11/2024 – INTUT</t>
  </si>
  <si>
    <t xml:space="preserve"> VUXX INVENTORY REPORT FILE UP TODATE-  27/11/2024 – BDCGP</t>
  </si>
  <si>
    <t>RE: Vuxx Inventory Report - 27/11/2024 – INCCU</t>
  </si>
  <si>
    <t>Vuxx Inventory Report - 27/11/2024 – INMAA</t>
  </si>
  <si>
    <t>Vuxx Inventory Report - 27/11/2024 – INKAT</t>
  </si>
  <si>
    <t>VUXX daily inventory report  28 / 11 / 2024 - LKCMB</t>
  </si>
  <si>
    <t>Re: Vuxx Inventory Report - 28/11/2024 – INVTZ</t>
  </si>
  <si>
    <t>VUXX INVENTORY REPORT - 28/11/2024 – INCOK</t>
  </si>
  <si>
    <t>Vuxx Inventory Report - 28/11/2024 – INCCU</t>
  </si>
  <si>
    <t>Re: Vuxx Inventory Report - 28/11/2024 – INMAA</t>
  </si>
  <si>
    <t>VUXX Inventory Report - 28/11/2024 – INTUT</t>
  </si>
  <si>
    <t xml:space="preserve"> "Vuxx Inventory Report - 28/11/2024 – MMRGN” </t>
  </si>
  <si>
    <t>VUXX INVENTORY REPORT FILE UP TODATE-  28/11/2024 – BDCGP</t>
  </si>
  <si>
    <t>VUXX daily inventory report  29 / 11 / 2024 - LKCMB</t>
  </si>
  <si>
    <t>Re: Vuxx Inventory Report - 29/11/2024 – INVTZ</t>
  </si>
  <si>
    <t xml:space="preserve"> Vuxx Inventory Report - 29/11/2024 – INMAA</t>
  </si>
  <si>
    <t xml:space="preserve"> Vuxx Inventory Report - 29/11/2024 – INKAT </t>
  </si>
  <si>
    <t>VUXX INVENTORY REPORT - 29/11/2024 – INCOK</t>
  </si>
  <si>
    <t>VUXX Inventory Report - 29/11/2024 – INTUT</t>
  </si>
  <si>
    <t>Vuxx Inventory Report - 29/11/2024 – INCCU</t>
  </si>
  <si>
    <t>VUXX INVENTORY REPORT FILE UP TODATE-  29/11/2024 – BDCGP</t>
  </si>
  <si>
    <t>VUXX INVENTORY REPORT - 02.12.2024 – INCOK</t>
  </si>
  <si>
    <t>Re:  Vuxx Inventory Report - 02/12/2024 – INMAA</t>
  </si>
  <si>
    <t xml:space="preserve">Vuxx Inventory Report - 02/12/2024 – INKAT </t>
  </si>
  <si>
    <t>Re: Vuxx Inventory Report - 02/12/2024 – INVTZ</t>
  </si>
  <si>
    <t>VUXX daily inventory report  02 / 12 / 2024 - LKCMB</t>
  </si>
  <si>
    <t xml:space="preserve"> "Vuxx Inventory Report - 02/12/2024 – MMRGN” </t>
  </si>
  <si>
    <t>VUXX Inventory Report - 02/12/2024 – INTUT</t>
  </si>
  <si>
    <t>Inventory checks</t>
  </si>
  <si>
    <t>RE: Yangon, Myanmar lease option for REEL</t>
  </si>
  <si>
    <t>Re: HA: DRU250704/RF89II24000072  / 571/ FOB Cochin - Spb</t>
  </si>
  <si>
    <t>Re: INTUT (TUTICORIN) // INVENTORY REPORT + SUMMARY TABLE // 2024.09.12 - ///</t>
  </si>
  <si>
    <t>Re: REQUEST FOR VESSEL / VOYAGE CREATION IN EBMS</t>
  </si>
  <si>
    <t>Re: INKAT (Chennai) - REEL SHIPPING INVENTORY REPORT AS ON (03/10/2024)</t>
  </si>
  <si>
    <t>DELETE PICKUP BY SHIPPER : BXAU2044580 &amp; HPCU2457558  // BK No: VX87II24000037</t>
  </si>
  <si>
    <t>Re: OFF/ON HIRE -  1 x 20D - VOLTA to VUXX - VOLU2504052</t>
  </si>
  <si>
    <t>Re: Vuxx Inventory Report - 22/10/2024 – INMAA</t>
  </si>
  <si>
    <t>Re: Vuxx Inventory Report - 23/10/2024 – INMAA</t>
  </si>
  <si>
    <t>Re: Assistance Required to Correct Principal Selection for Draft Creation - RF74IV24000005</t>
  </si>
  <si>
    <t>Re: MOVEMENT ERROR</t>
  </si>
  <si>
    <t>BSIU2390667</t>
  </si>
  <si>
    <t>Movement delete</t>
  </si>
  <si>
    <t>Location</t>
  </si>
  <si>
    <t>VUXX Inventory Report - 03/12/2024 – INTUT</t>
  </si>
  <si>
    <t xml:space="preserve">  "Vuxx Inventory Report - 03/12/2024 – MMRGN” </t>
  </si>
  <si>
    <t>VUXX daily inventory report  03 / 12 / 2024 - LKCMB</t>
  </si>
  <si>
    <t xml:space="preserve"> Vuxx Inventory Report - 03/12/2024 – INMAA</t>
  </si>
  <si>
    <t xml:space="preserve">Vuxx Inventory Report - 03/12/2024 – INKAT </t>
  </si>
  <si>
    <t>VUXX INVENTORY REPORT - 03.12.2024 – INCOK</t>
  </si>
  <si>
    <t>Re: Vuxx Inventory Report - 03/12/2024 – INVTZ</t>
  </si>
  <si>
    <t>VUXX INVENTORY REPORT FILE UP TODATE- 03/12/2024 – BDCGP</t>
  </si>
  <si>
    <t>Vuxx Inventory Report - 03/12/2024 – INCCU</t>
  </si>
  <si>
    <t>RE:  VUXX INVENTORY REPORT FILE UP TODATE- 03/12/2024 – BDCGP</t>
  </si>
  <si>
    <t>Chennai</t>
  </si>
  <si>
    <t>Kattupalli</t>
  </si>
  <si>
    <t>Cochin</t>
  </si>
  <si>
    <t>Kolkata</t>
  </si>
  <si>
    <t>Tuticorin</t>
  </si>
  <si>
    <t>Myanmar</t>
  </si>
  <si>
    <t>Bangladesh</t>
  </si>
  <si>
    <t>Nhava sheva</t>
  </si>
  <si>
    <t>Colombo</t>
  </si>
  <si>
    <t>Visakhapatnam</t>
  </si>
  <si>
    <t>Storage invoice</t>
  </si>
  <si>
    <t xml:space="preserve">RE: SEPTEMBER'24 SOA VUXX - Seahorse (Srilanka Agent) - Storage Charges </t>
  </si>
  <si>
    <t xml:space="preserve">RE: OCT'24 SOA VUXX - Seahorse (Srilanka Agent) - Storage &amp; PHC Charges </t>
  </si>
  <si>
    <t xml:space="preserve">VUXX Inventory Report - 04/12/2024 – INTUT </t>
  </si>
  <si>
    <t>VUXX daily inventory report  04 / 12 / 2024 - LKCMB</t>
  </si>
  <si>
    <t>VUXX INVENTORY REPORT - 04.12.2024 – INCOK</t>
  </si>
  <si>
    <t xml:space="preserve"> VUXX INVENTORY REPORT FILE UP TODATE- 04/12/2024 – BDCGP</t>
  </si>
  <si>
    <t>Vuxx Inventory Report - 04/12/2024 – INCCU</t>
  </si>
  <si>
    <t>Re:  Vuxx Inventory Report - 04/12/2024 – INMAA</t>
  </si>
  <si>
    <t xml:space="preserve"> Vuxx Inventory Report - 04/12/2024 – INKAT</t>
  </si>
  <si>
    <t xml:space="preserve"> "Vuxx Inventory Report - 04/12/2024 – MMRGN”</t>
  </si>
  <si>
    <t>Re: Vuxx Inventory Report - 04/12/2024 – INVTZ</t>
  </si>
  <si>
    <t xml:space="preserve">Accuracy </t>
  </si>
  <si>
    <t>Error</t>
  </si>
  <si>
    <t xml:space="preserve">  "Vuxx Inventory Report - 05/12/2024 – MMRGN” </t>
  </si>
  <si>
    <t>VUXX INVENTORY REPORT - 05.12.2024 – INCOK</t>
  </si>
  <si>
    <t>VUXX daily inventory report  05 / 12 / 2024 - LKCMB</t>
  </si>
  <si>
    <t>Vuxx Inventory Report - 05/12/2024 – INMAA</t>
  </si>
  <si>
    <t xml:space="preserve"> Vuxx Inventory Report - 05/12/2024 – INKAT</t>
  </si>
  <si>
    <t>Vuxx Inventory Report - 05/12/2024 – INCCU</t>
  </si>
  <si>
    <t>VUXX Inventory Report - 05/12/2024 – INTUT</t>
  </si>
  <si>
    <t>VUXX INVENTORY REPORT FILE UP TODATE- 05/12/2024 – BDCGP</t>
  </si>
  <si>
    <t>Re: Vuxx Inventory Report - 05/12/2024 – INVTZ</t>
  </si>
  <si>
    <t>SOC CONTAINER NOMINATION BOOKING UPDATION</t>
  </si>
  <si>
    <t>Syed missed to update</t>
  </si>
  <si>
    <t>Got confirmation for Tank</t>
  </si>
  <si>
    <t xml:space="preserve">  "Vuxx Inventory Report - 06/12/2024 – MMRGN” </t>
  </si>
  <si>
    <t>Re: Vuxx Inventory Report - 06/12/2024 – INMAA</t>
  </si>
  <si>
    <t>Vuxx Inventory Report - 06/12/2024 – INKAT</t>
  </si>
  <si>
    <t>VUXX daily inventory report  06 / 12 / 2024 - LKCMB</t>
  </si>
  <si>
    <t xml:space="preserve"> VUXX INVENTORY REPORT FILE UP TODATE- 06/12/2024 – BDCGP</t>
  </si>
  <si>
    <t>Vuxx Inventory Report - 06/12/2024 – INCCU</t>
  </si>
  <si>
    <t>VUXX Inventory Report - 06/12/2024 – INTUT</t>
  </si>
  <si>
    <t>RE: AR//M.V.SM MANALI V 0048 ATA 04-12-2024</t>
  </si>
  <si>
    <t>Re: Vuxx Inventory Report - 06/12/2024 – INVTZ</t>
  </si>
  <si>
    <t>Row Labels</t>
  </si>
  <si>
    <t>Grand Total</t>
  </si>
  <si>
    <t>Count of Process</t>
  </si>
  <si>
    <t>grand total</t>
  </si>
  <si>
    <t>TAT2</t>
  </si>
  <si>
    <t>Count of TAT</t>
  </si>
  <si>
    <t>Count of TAT2</t>
  </si>
  <si>
    <t>REEL</t>
  </si>
  <si>
    <t>Sum of Units</t>
  </si>
  <si>
    <t>LOW</t>
  </si>
  <si>
    <t>HIGH</t>
  </si>
  <si>
    <t>MEDIUM</t>
  </si>
  <si>
    <t>RANGE</t>
  </si>
  <si>
    <t>pointer</t>
  </si>
  <si>
    <t>3d</t>
  </si>
  <si>
    <t>perfamance of tat</t>
  </si>
  <si>
    <t>value</t>
  </si>
  <si>
    <t>Low</t>
  </si>
  <si>
    <t>GOOD</t>
  </si>
  <si>
    <t>EXCELLENT</t>
  </si>
  <si>
    <t>BLANK</t>
  </si>
  <si>
    <t>POINTER</t>
  </si>
  <si>
    <t>NEEDLE</t>
  </si>
  <si>
    <t>September</t>
  </si>
  <si>
    <t>July</t>
  </si>
  <si>
    <t>August</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</si>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</sst>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ptos Narrow"/>
      <family val="2"/>
      <scheme val="minor"/>
    </font>
    <font>
      <b/>
      <sz val="10"/>
      <color theme="1"/>
      <name val="Aptos Narrow"/>
      <family val="2"/>
      <scheme val="minor"/>
    </font>
    <font>
      <sz val="10"/>
      <color theme="1"/>
      <name val="Aptos Narrow"/>
      <family val="2"/>
      <scheme val="minor"/>
    </font>
    <font>
      <sz val="11"/>
      <color theme="1"/>
      <name val="Calibri"/>
      <family val="2"/>
    </font>
    <font>
      <sz val="11"/>
      <color theme="1"/>
      <name val="Aptos Narrow"/>
      <family val="2"/>
      <scheme val="minor"/>
    </font>
    <font>
      <b/>
      <sz val="11"/>
      <color theme="1"/>
      <name val="Aptos Narrow"/>
      <family val="2"/>
      <scheme val="minor"/>
    </font>
    <font>
      <sz val="11"/>
      <color rgb="FFFFFFFF"/>
      <name val="Aptos Narrow"/>
      <family val="2"/>
      <scheme val="minor"/>
    </font>
  </fonts>
  <fills count="5">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22" fontId="0" fillId="0" borderId="0" xfId="0" applyNumberFormat="1" applyAlignment="1">
      <alignment horizontal="center"/>
    </xf>
    <xf numFmtId="0" fontId="0" fillId="0" borderId="0" xfId="0" applyAlignment="1">
      <alignment horizontal="center" vertical="center"/>
    </xf>
    <xf numFmtId="22" fontId="0" fillId="0" borderId="0" xfId="0" applyNumberFormat="1" applyAlignment="1">
      <alignment horizontal="center" vertical="center"/>
    </xf>
    <xf numFmtId="0" fontId="1" fillId="2" borderId="1" xfId="0" applyFont="1" applyFill="1" applyBorder="1" applyAlignment="1">
      <alignment horizontal="center" vertical="center"/>
    </xf>
    <xf numFmtId="20" fontId="1" fillId="3" borderId="1" xfId="0" applyNumberFormat="1" applyFont="1" applyFill="1" applyBorder="1" applyAlignment="1">
      <alignment horizontal="center" vertical="center"/>
    </xf>
    <xf numFmtId="20" fontId="2" fillId="3" borderId="1" xfId="0" applyNumberFormat="1" applyFont="1" applyFill="1" applyBorder="1" applyAlignment="1">
      <alignment horizontal="center" vertical="center"/>
    </xf>
    <xf numFmtId="14" fontId="0" fillId="0" borderId="0" xfId="0" applyNumberFormat="1"/>
    <xf numFmtId="22" fontId="0" fillId="0" borderId="0" xfId="0" applyNumberFormat="1"/>
    <xf numFmtId="22" fontId="2" fillId="0" borderId="0" xfId="0" applyNumberFormat="1" applyFont="1" applyAlignment="1">
      <alignment horizontal="center" vertical="center"/>
    </xf>
    <xf numFmtId="22" fontId="0" fillId="0" borderId="1" xfId="0" applyNumberFormat="1" applyBorder="1" applyAlignment="1">
      <alignment horizontal="center" vertical="center"/>
    </xf>
    <xf numFmtId="22" fontId="3" fillId="0" borderId="0" xfId="0" applyNumberFormat="1" applyFont="1"/>
    <xf numFmtId="9" fontId="0" fillId="0" borderId="0" xfId="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9" fontId="0" fillId="0" borderId="0" xfId="1" applyFont="1"/>
    <xf numFmtId="20" fontId="2" fillId="3" borderId="0" xfId="0" applyNumberFormat="1" applyFont="1" applyFill="1" applyAlignment="1">
      <alignment horizontal="center" vertical="center"/>
    </xf>
    <xf numFmtId="0" fontId="6" fillId="0" borderId="0" xfId="0" applyFont="1" applyAlignment="1">
      <alignment horizontal="left" vertical="center"/>
    </xf>
    <xf numFmtId="0" fontId="5" fillId="4" borderId="0" xfId="0" applyFont="1" applyFill="1"/>
    <xf numFmtId="0" fontId="0" fillId="3" borderId="0" xfId="0" applyFill="1"/>
    <xf numFmtId="9" fontId="0" fillId="0" borderId="0" xfId="0" applyNumberFormat="1"/>
    <xf numFmtId="0" fontId="0" fillId="3" borderId="1" xfId="0" applyFill="1" applyBorder="1"/>
    <xf numFmtId="0" fontId="0" fillId="0" borderId="1" xfId="0" applyBorder="1"/>
    <xf numFmtId="0" fontId="0" fillId="0" borderId="0" xfId="0" applyNumberFormat="1"/>
  </cellXfs>
  <cellStyles count="2">
    <cellStyle name="Normal" xfId="0" builtinId="0"/>
    <cellStyle name="Percent" xfId="1" builtinId="5"/>
  </cellStyles>
  <dxfs count="1">
    <dxf>
      <fill>
        <gradientFill degree="90">
          <stop position="0">
            <color rgb="FF40E0D0"/>
          </stop>
          <stop position="1">
            <color rgb="FF26867D"/>
          </stop>
        </gradientFill>
      </fill>
    </dxf>
  </dxfs>
  <tableStyles count="1" defaultTableStyle="TableStyleMedium2" defaultPivotStyle="PivotStyleLight16">
    <tableStyle name="Slicer Style 1" pivot="0" table="0" count="4" xr9:uid="{50D44571-1060-4EAE-9581-A3A3D99D4846}">
      <tableStyleElement type="headerRow" dxfId="0"/>
    </tableStyle>
  </tableStyles>
  <colors>
    <mruColors>
      <color rgb="FF40E0D0"/>
      <color rgb="FF3ACABB"/>
      <color rgb="FF2D9D92"/>
      <color rgb="FF56AEB9"/>
      <color rgb="FF33B3A6"/>
      <color rgb="FF006660"/>
      <color rgb="FF26867D"/>
      <color rgb="FFB100CD"/>
      <color rgb="FFE8BCF0"/>
      <color rgb="FFBE2ED6"/>
    </mruColors>
  </colors>
  <extLst>
    <ext xmlns:x14="http://schemas.microsoft.com/office/spreadsheetml/2009/9/main" uri="{46F421CA-312F-682f-3DD2-61675219B42D}">
      <x14:dxfs count="3">
        <dxf>
          <fill>
            <gradientFill degree="90">
              <stop position="0">
                <color rgb="FF3ACABB"/>
              </stop>
              <stop position="1">
                <color theme="4"/>
              </stop>
            </gradientFill>
          </fill>
        </dxf>
        <dxf>
          <fill>
            <gradientFill degree="90">
              <stop position="0">
                <color rgb="FF40E0D0"/>
              </stop>
              <stop position="1">
                <color rgb="FF3ACABB"/>
              </stop>
            </gradientFill>
          </fill>
        </dxf>
        <dxf>
          <fill>
            <gradientFill degree="90">
              <stop position="0">
                <color rgb="FF006660"/>
              </stop>
              <stop position="1">
                <color rgb="FF00B05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03-4691-9E7E-814FF4C001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03-4691-9E7E-814FF4C001F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03-4691-9E7E-814FF4C001F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03-4691-9E7E-814FF4C001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03-4691-9E7E-814FF4C001F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03-4691-9E7E-814FF4C001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'process analysis'!$L$4:$L$9</c:f>
              <c:strCache>
                <c:ptCount val="6"/>
                <c:pt idx="0">
                  <c:v>Inventory checks</c:v>
                </c:pt>
                <c:pt idx="1">
                  <c:v>Movement delete</c:v>
                </c:pt>
                <c:pt idx="2">
                  <c:v>Movement update</c:v>
                </c:pt>
                <c:pt idx="3">
                  <c:v>Offhire movement</c:v>
                </c:pt>
                <c:pt idx="4">
                  <c:v>Onhire movement</c:v>
                </c:pt>
                <c:pt idx="5">
                  <c:v>Storage invoice</c:v>
                </c:pt>
              </c:strCache>
            </c:strRef>
          </c:cat>
          <c:val>
            <c:numRef>
              <c:f>'process analysis'!$M$4:$M$9</c:f>
              <c:numCache>
                <c:formatCode>General</c:formatCode>
                <c:ptCount val="6"/>
              </c:numCache>
            </c:numRef>
          </c:val>
          <c:extLst>
            <c:ext xmlns:c16="http://schemas.microsoft.com/office/drawing/2014/chart" uri="{C3380CC4-5D6E-409C-BE32-E72D297353CC}">
              <c16:uniqueId val="{00000000-6295-44B9-9FC2-79A33459E4DE}"/>
            </c:ext>
          </c:extLst>
        </c:ser>
        <c:ser>
          <c:idx val="1"/>
          <c:order val="1"/>
          <c:spPr>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plosion val="6"/>
          <c:dPt>
            <c:idx val="0"/>
            <c:bubble3D val="0"/>
            <c:spPr>
              <a:solidFill>
                <a:srgbClr val="40E0D0"/>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02-6295-44B9-9FC2-79A33459E4DE}"/>
              </c:ext>
            </c:extLst>
          </c:dPt>
          <c:dPt>
            <c:idx val="1"/>
            <c:bubble3D val="0"/>
            <c:spPr>
              <a:solidFill>
                <a:schemeClr val="accent4"/>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04-6295-44B9-9FC2-79A33459E4DE}"/>
              </c:ext>
            </c:extLst>
          </c:dPt>
          <c:dPt>
            <c:idx val="2"/>
            <c:bubble3D val="0"/>
            <c:spPr>
              <a:solidFill>
                <a:srgbClr val="00B050"/>
              </a:solidFill>
              <a:ln>
                <a:noFill/>
              </a:ln>
              <a:effectLst>
                <a:outerShdw blurRad="254000" dist="1104900" sx="99000" sy="99000" algn="ctr" rotWithShape="0">
                  <a:prstClr val="black">
                    <a:alpha val="0"/>
                  </a:prstClr>
                </a:outerShdw>
              </a:effectLst>
              <a:scene3d>
                <a:camera prst="orthographicFront"/>
                <a:lightRig rig="threePt" dir="t"/>
              </a:scene3d>
              <a:sp3d>
                <a:bevelT prst="relaxedInset"/>
              </a:sp3d>
            </c:spPr>
            <c:extLst>
              <c:ext xmlns:c16="http://schemas.microsoft.com/office/drawing/2014/chart" uri="{C3380CC4-5D6E-409C-BE32-E72D297353CC}">
                <c16:uniqueId val="{00000003-6295-44B9-9FC2-79A33459E4DE}"/>
              </c:ext>
            </c:extLst>
          </c:dPt>
          <c:dPt>
            <c:idx val="3"/>
            <c:bubble3D val="0"/>
            <c:spPr>
              <a:solidFill>
                <a:srgbClr val="0070C0"/>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05-6295-44B9-9FC2-79A33459E4DE}"/>
              </c:ext>
            </c:extLst>
          </c:dPt>
          <c:dPt>
            <c:idx val="4"/>
            <c:bubble3D val="0"/>
            <c:spPr>
              <a:solidFill>
                <a:schemeClr val="accent5"/>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5-5903-4691-9E7E-814FF4C001F7}"/>
              </c:ext>
            </c:extLst>
          </c:dPt>
          <c:dPt>
            <c:idx val="5"/>
            <c:bubble3D val="0"/>
            <c:spPr>
              <a:solidFill>
                <a:schemeClr val="accent6"/>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7-5903-4691-9E7E-814FF4C001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'process analysis'!$L$4:$L$9</c:f>
              <c:strCache>
                <c:ptCount val="6"/>
                <c:pt idx="0">
                  <c:v>Inventory checks</c:v>
                </c:pt>
                <c:pt idx="1">
                  <c:v>Movement delete</c:v>
                </c:pt>
                <c:pt idx="2">
                  <c:v>Movement update</c:v>
                </c:pt>
                <c:pt idx="3">
                  <c:v>Offhire movement</c:v>
                </c:pt>
                <c:pt idx="4">
                  <c:v>Onhire movement</c:v>
                </c:pt>
                <c:pt idx="5">
                  <c:v>Storage invoice</c:v>
                </c:pt>
              </c:strCache>
            </c:strRef>
          </c:cat>
          <c:val>
            <c:numRef>
              <c:f>'process analysis'!$N$4:$N$9</c:f>
              <c:numCache>
                <c:formatCode>0%</c:formatCode>
                <c:ptCount val="6"/>
                <c:pt idx="0">
                  <c:v>0.75547866205305647</c:v>
                </c:pt>
                <c:pt idx="1">
                  <c:v>1.384083044982699E-2</c:v>
                </c:pt>
                <c:pt idx="2">
                  <c:v>0.16839677047289503</c:v>
                </c:pt>
                <c:pt idx="3">
                  <c:v>2.8835063437139562E-2</c:v>
                </c:pt>
                <c:pt idx="4">
                  <c:v>2.9988465974625143E-2</c:v>
                </c:pt>
                <c:pt idx="5">
                  <c:v>3.4602076124567475E-3</c:v>
                </c:pt>
              </c:numCache>
            </c:numRef>
          </c:val>
          <c:extLst>
            <c:ext xmlns:c16="http://schemas.microsoft.com/office/drawing/2014/chart" uri="{C3380CC4-5D6E-409C-BE32-E72D297353CC}">
              <c16:uniqueId val="{00000001-6295-44B9-9FC2-79A33459E4DE}"/>
            </c:ext>
          </c:extLst>
        </c:ser>
        <c:dLbls>
          <c:showLegendKey val="0"/>
          <c:showVal val="1"/>
          <c:showCatName val="0"/>
          <c:showSerName val="0"/>
          <c:showPercent val="0"/>
          <c:showBubbleSize val="0"/>
          <c:showLeaderLines val="1"/>
        </c:dLbls>
        <c:firstSliceAng val="149"/>
        <c:holeSize val="37"/>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Sheet3!$D$10</c:f>
              <c:strCache>
                <c:ptCount val="1"/>
                <c:pt idx="0">
                  <c:v>perfamance of tat</c:v>
                </c:pt>
              </c:strCache>
            </c:strRef>
          </c:tx>
          <c:dPt>
            <c:idx val="0"/>
            <c:bubble3D val="0"/>
            <c:spPr>
              <a:solidFill>
                <a:srgbClr val="40E0D0"/>
              </a:solidFill>
              <a:ln w="19050">
                <a:solidFill>
                  <a:schemeClr val="lt1"/>
                </a:solidFill>
              </a:ln>
              <a:effectLst/>
            </c:spPr>
            <c:extLst>
              <c:ext xmlns:c16="http://schemas.microsoft.com/office/drawing/2014/chart" uri="{C3380CC4-5D6E-409C-BE32-E72D297353CC}">
                <c16:uniqueId val="{00000002-5D1F-48F2-B86D-7A14F0E389C0}"/>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5D1F-48F2-B86D-7A14F0E389C0}"/>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5D1F-48F2-B86D-7A14F0E389C0}"/>
              </c:ext>
            </c:extLst>
          </c:dPt>
          <c:dPt>
            <c:idx val="3"/>
            <c:bubble3D val="0"/>
            <c:spPr>
              <a:noFill/>
              <a:ln w="19050">
                <a:solidFill>
                  <a:schemeClr val="lt1"/>
                </a:solidFill>
              </a:ln>
              <a:effectLst/>
            </c:spPr>
            <c:extLst>
              <c:ext xmlns:c16="http://schemas.microsoft.com/office/drawing/2014/chart" uri="{C3380CC4-5D6E-409C-BE32-E72D297353CC}">
                <c16:uniqueId val="{00000001-5D1F-48F2-B86D-7A14F0E389C0}"/>
              </c:ext>
            </c:extLst>
          </c:dPt>
          <c:cat>
            <c:strRef>
              <c:f>Sheet3!$D$11:$D$14</c:f>
              <c:strCache>
                <c:ptCount val="4"/>
                <c:pt idx="0">
                  <c:v>Low</c:v>
                </c:pt>
                <c:pt idx="1">
                  <c:v>GOOD</c:v>
                </c:pt>
                <c:pt idx="2">
                  <c:v>EXCELLENT</c:v>
                </c:pt>
                <c:pt idx="3">
                  <c:v>BLANK</c:v>
                </c:pt>
              </c:strCache>
            </c:strRef>
          </c:cat>
          <c:val>
            <c:numRef>
              <c:f>Sheet3!$E$11:$E$14</c:f>
              <c:numCache>
                <c:formatCode>General</c:formatCode>
                <c:ptCount val="4"/>
                <c:pt idx="0">
                  <c:v>20</c:v>
                </c:pt>
                <c:pt idx="1">
                  <c:v>30</c:v>
                </c:pt>
                <c:pt idx="2">
                  <c:v>629</c:v>
                </c:pt>
                <c:pt idx="3">
                  <c:v>610</c:v>
                </c:pt>
              </c:numCache>
            </c:numRef>
          </c:val>
          <c:extLst>
            <c:ext xmlns:c16="http://schemas.microsoft.com/office/drawing/2014/chart" uri="{C3380CC4-5D6E-409C-BE32-E72D297353CC}">
              <c16:uniqueId val="{00000000-5D1F-48F2-B86D-7A14F0E389C0}"/>
            </c:ext>
          </c:extLst>
        </c:ser>
        <c:dLbls>
          <c:showLegendKey val="0"/>
          <c:showVal val="0"/>
          <c:showCatName val="0"/>
          <c:showSerName val="0"/>
          <c:showPercent val="0"/>
          <c:showBubbleSize val="0"/>
          <c:showLeaderLines val="1"/>
        </c:dLbls>
        <c:firstSliceAng val="262"/>
        <c:holeSize val="66"/>
      </c:doughnutChart>
      <c:pieChart>
        <c:varyColors val="1"/>
        <c:ser>
          <c:idx val="1"/>
          <c:order val="1"/>
          <c:tx>
            <c:strRef>
              <c:f>Sheet3!$G$10</c:f>
              <c:strCache>
                <c:ptCount val="1"/>
                <c:pt idx="0">
                  <c:v>value</c:v>
                </c:pt>
              </c:strCache>
            </c:strRef>
          </c:tx>
          <c:dPt>
            <c:idx val="0"/>
            <c:bubble3D val="0"/>
            <c:spPr>
              <a:noFill/>
              <a:ln w="19050">
                <a:solidFill>
                  <a:schemeClr val="lt1"/>
                </a:solidFill>
              </a:ln>
              <a:effectLst/>
            </c:spPr>
            <c:extLst>
              <c:ext xmlns:c16="http://schemas.microsoft.com/office/drawing/2014/chart" uri="{C3380CC4-5D6E-409C-BE32-E72D297353CC}">
                <c16:uniqueId val="{00000006-5D1F-48F2-B86D-7A14F0E389C0}"/>
              </c:ext>
            </c:extLst>
          </c:dPt>
          <c:dPt>
            <c:idx val="1"/>
            <c:bubble3D val="0"/>
            <c:spPr>
              <a:noFill/>
              <a:ln w="19050">
                <a:solidFill>
                  <a:schemeClr val="lt1"/>
                </a:solidFill>
              </a:ln>
              <a:effectLst/>
            </c:spPr>
            <c:extLst>
              <c:ext xmlns:c16="http://schemas.microsoft.com/office/drawing/2014/chart" uri="{C3380CC4-5D6E-409C-BE32-E72D297353CC}">
                <c16:uniqueId val="{00000007-5D1F-48F2-B86D-7A14F0E389C0}"/>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8-5D1F-48F2-B86D-7A14F0E389C0}"/>
              </c:ext>
            </c:extLst>
          </c:dPt>
          <c:val>
            <c:numRef>
              <c:f>Sheet3!$H$11:$H$13</c:f>
              <c:numCache>
                <c:formatCode>General</c:formatCode>
                <c:ptCount val="3"/>
                <c:pt idx="0">
                  <c:v>30</c:v>
                </c:pt>
                <c:pt idx="1">
                  <c:v>30</c:v>
                </c:pt>
                <c:pt idx="2">
                  <c:v>0</c:v>
                </c:pt>
              </c:numCache>
            </c:numRef>
          </c:val>
          <c:extLst>
            <c:ext xmlns:c16="http://schemas.microsoft.com/office/drawing/2014/chart" uri="{C3380CC4-5D6E-409C-BE32-E72D297353CC}">
              <c16:uniqueId val="{00000005-5D1F-48F2-B86D-7A14F0E389C0}"/>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solidFill>
                  <a:sysClr val="windowText" lastClr="000000"/>
                </a:solidFill>
              </a:rPr>
              <a:t>PROCESS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20231239540040605"/>
          <c:y val="8.9982809726733923E-3"/>
          <c:w val="0.44074744229780172"/>
          <c:h val="0.89516165130521497"/>
        </c:manualLayout>
      </c:layout>
      <c:barChart>
        <c:barDir val="bar"/>
        <c:grouping val="clustered"/>
        <c:varyColors val="0"/>
        <c:ser>
          <c:idx val="1"/>
          <c:order val="1"/>
          <c:spPr>
            <a:solidFill>
              <a:schemeClr val="accent2"/>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invertIfNegative val="0"/>
          <c:dPt>
            <c:idx val="0"/>
            <c:invertIfNegative val="0"/>
            <c:bubble3D val="0"/>
            <c:spPr>
              <a:solidFill>
                <a:srgbClr val="40E0D0"/>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0E-8280-4816-AC2A-8ECFE85C39DB}"/>
              </c:ext>
            </c:extLst>
          </c:dPt>
          <c:dPt>
            <c:idx val="1"/>
            <c:invertIfNegative val="0"/>
            <c:bubble3D val="0"/>
            <c:spPr>
              <a:solidFill>
                <a:schemeClr val="accent4"/>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0-8280-4816-AC2A-8ECFE85C39DB}"/>
              </c:ext>
            </c:extLst>
          </c:dPt>
          <c:dPt>
            <c:idx val="2"/>
            <c:invertIfNegative val="0"/>
            <c:bubble3D val="0"/>
            <c:spPr>
              <a:solidFill>
                <a:srgbClr val="00B050"/>
              </a:solidFill>
              <a:ln>
                <a:noFill/>
              </a:ln>
              <a:effectLst>
                <a:outerShdw blurRad="254000" dist="1104900" sx="99000" sy="99000" algn="ctr" rotWithShape="0">
                  <a:prstClr val="black">
                    <a:alpha val="0"/>
                  </a:prstClr>
                </a:outerShdw>
              </a:effectLst>
              <a:scene3d>
                <a:camera prst="orthographicFront"/>
                <a:lightRig rig="threePt" dir="t"/>
              </a:scene3d>
              <a:sp3d>
                <a:bevelT prst="relaxedInset"/>
              </a:sp3d>
            </c:spPr>
            <c:extLst>
              <c:ext xmlns:c16="http://schemas.microsoft.com/office/drawing/2014/chart" uri="{C3380CC4-5D6E-409C-BE32-E72D297353CC}">
                <c16:uniqueId val="{00000012-8280-4816-AC2A-8ECFE85C39DB}"/>
              </c:ext>
            </c:extLst>
          </c:dPt>
          <c:dPt>
            <c:idx val="3"/>
            <c:invertIfNegative val="0"/>
            <c:bubble3D val="0"/>
            <c:spPr>
              <a:solidFill>
                <a:srgbClr val="0070C0"/>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4-8280-4816-AC2A-8ECFE85C39DB}"/>
              </c:ext>
            </c:extLst>
          </c:dPt>
          <c:dPt>
            <c:idx val="4"/>
            <c:invertIfNegative val="0"/>
            <c:bubble3D val="0"/>
            <c:spPr>
              <a:solidFill>
                <a:schemeClr val="accent2"/>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6-8280-4816-AC2A-8ECFE85C39DB}"/>
              </c:ext>
            </c:extLst>
          </c:dPt>
          <c:dPt>
            <c:idx val="5"/>
            <c:invertIfNegative val="0"/>
            <c:bubble3D val="0"/>
            <c:spPr>
              <a:solidFill>
                <a:schemeClr val="accent2"/>
              </a:solidFill>
              <a:ln>
                <a:noFill/>
              </a:ln>
              <a:effectLst>
                <a:outerShdw blurRad="254000" dist="1104900" dir="6600000" sx="94000" sy="94000" algn="ctr" rotWithShape="0">
                  <a:prstClr val="black">
                    <a:alpha val="8000"/>
                  </a:prstClr>
                </a:outerShdw>
              </a:effectLst>
              <a:scene3d>
                <a:camera prst="orthographicFront"/>
                <a:lightRig rig="threePt" dir="t"/>
              </a:scene3d>
              <a:sp3d>
                <a:bevelT prst="relaxedInset"/>
              </a:sp3d>
            </c:spPr>
            <c:extLst>
              <c:ext xmlns:c16="http://schemas.microsoft.com/office/drawing/2014/chart" uri="{C3380CC4-5D6E-409C-BE32-E72D297353CC}">
                <c16:uniqueId val="{00000018-8280-4816-AC2A-8ECFE85C39D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'process analysis'!$L$4:$L$9</c:f>
              <c:strCache>
                <c:ptCount val="6"/>
                <c:pt idx="0">
                  <c:v>Inventory checks</c:v>
                </c:pt>
                <c:pt idx="1">
                  <c:v>Movement delete</c:v>
                </c:pt>
                <c:pt idx="2">
                  <c:v>Movement update</c:v>
                </c:pt>
                <c:pt idx="3">
                  <c:v>Offhire movement</c:v>
                </c:pt>
                <c:pt idx="4">
                  <c:v>Onhire movement</c:v>
                </c:pt>
                <c:pt idx="5">
                  <c:v>Storage invoice</c:v>
                </c:pt>
              </c:strCache>
            </c:strRef>
          </c:cat>
          <c:val>
            <c:numRef>
              <c:f>'process analysis'!$N$4:$N$9</c:f>
              <c:numCache>
                <c:formatCode>0%</c:formatCode>
                <c:ptCount val="6"/>
                <c:pt idx="0">
                  <c:v>0.75547866205305647</c:v>
                </c:pt>
                <c:pt idx="1">
                  <c:v>1.384083044982699E-2</c:v>
                </c:pt>
                <c:pt idx="2">
                  <c:v>0.16839677047289503</c:v>
                </c:pt>
                <c:pt idx="3">
                  <c:v>2.8835063437139562E-2</c:v>
                </c:pt>
                <c:pt idx="4">
                  <c:v>2.9988465974625143E-2</c:v>
                </c:pt>
                <c:pt idx="5">
                  <c:v>3.4602076124567475E-3</c:v>
                </c:pt>
              </c:numCache>
            </c:numRef>
          </c:val>
          <c:extLst>
            <c:ext xmlns:c16="http://schemas.microsoft.com/office/drawing/2014/chart" uri="{C3380CC4-5D6E-409C-BE32-E72D297353CC}">
              <c16:uniqueId val="{00000019-8280-4816-AC2A-8ECFE85C39DB}"/>
            </c:ext>
          </c:extLst>
        </c:ser>
        <c:dLbls>
          <c:showLegendKey val="0"/>
          <c:showVal val="0"/>
          <c:showCatName val="0"/>
          <c:showSerName val="0"/>
          <c:showPercent val="0"/>
          <c:showBubbleSize val="0"/>
        </c:dLbls>
        <c:gapWidth val="100"/>
        <c:axId val="1007658488"/>
        <c:axId val="1007659928"/>
        <c:extLst>
          <c:ext xmlns:c15="http://schemas.microsoft.com/office/drawing/2012/chart" uri="{02D57815-91ED-43cb-92C2-25804820EDAC}">
            <c15:filteredBarSeries>
              <c15: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80-4816-AC2A-8ECFE85C39DB}"/>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80-4816-AC2A-8ECFE85C39DB}"/>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80-4816-AC2A-8ECFE85C39DB}"/>
                    </c:ext>
                  </c:extLst>
                </c:dPt>
                <c:dPt>
                  <c:idx val="3"/>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80-4816-AC2A-8ECFE85C39DB}"/>
                    </c:ext>
                  </c:extLst>
                </c:dPt>
                <c:dPt>
                  <c:idx val="4"/>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280-4816-AC2A-8ECFE85C39DB}"/>
                    </c:ext>
                  </c:extLst>
                </c:dPt>
                <c:dPt>
                  <c:idx val="5"/>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280-4816-AC2A-8ECFE85C39D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'process analysis'!$L$4:$L$9</c15:sqref>
                        </c15:formulaRef>
                      </c:ext>
                    </c:extLst>
                    <c:strCache>
                      <c:ptCount val="6"/>
                      <c:pt idx="0">
                        <c:v>Inventory checks</c:v>
                      </c:pt>
                      <c:pt idx="1">
                        <c:v>Movement delete</c:v>
                      </c:pt>
                      <c:pt idx="2">
                        <c:v>Movement update</c:v>
                      </c:pt>
                      <c:pt idx="3">
                        <c:v>Offhire movement</c:v>
                      </c:pt>
                      <c:pt idx="4">
                        <c:v>Onhire movement</c:v>
                      </c:pt>
                      <c:pt idx="5">
                        <c:v>Storage invoice</c:v>
                      </c:pt>
                    </c:strCache>
                  </c:strRef>
                </c:cat>
                <c:val>
                  <c:numRef>
                    <c:extLst>
                      <c:ext uri="{02D57815-91ED-43cb-92C2-25804820EDAC}">
                        <c15:formulaRef>
                          <c15:sqref>'process analysis'!$M$4:$M$9</c15:sqref>
                        </c15:formulaRef>
                      </c:ext>
                    </c:extLst>
                    <c:numCache>
                      <c:formatCode>General</c:formatCode>
                      <c:ptCount val="6"/>
                    </c:numCache>
                  </c:numRef>
                </c:val>
                <c:extLst>
                  <c:ext xmlns:c16="http://schemas.microsoft.com/office/drawing/2014/chart" uri="{C3380CC4-5D6E-409C-BE32-E72D297353CC}">
                    <c16:uniqueId val="{0000000C-8280-4816-AC2A-8ECFE85C39DB}"/>
                  </c:ext>
                </c:extLst>
              </c15:ser>
            </c15:filteredBarSeries>
          </c:ext>
        </c:extLst>
      </c:barChart>
      <c:valAx>
        <c:axId val="100765992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7658488"/>
        <c:crosses val="autoZero"/>
        <c:crossBetween val="between"/>
      </c:valAx>
      <c:catAx>
        <c:axId val="100765848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007659928"/>
        <c:crosses val="autoZero"/>
        <c:auto val="1"/>
        <c:lblAlgn val="ctr"/>
        <c:lblOffset val="100"/>
        <c:noMultiLvlLbl val="0"/>
      </c:cat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solidFill>
      <a:round/>
    </a:ln>
    <a:effectLst>
      <a:outerShdw dist="50800" sx="1000" sy="1000" algn="ctr" rotWithShape="0">
        <a:srgbClr val="000000"/>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tracker(done).xlsx]location!PivotTable2</c:name>
    <c:fmtId val="9"/>
  </c:pivotSource>
  <c:chart>
    <c:title>
      <c:tx>
        <c:rich>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r>
              <a:rPr lang="en-US" sz="1400">
                <a:solidFill>
                  <a:sysClr val="windowText" lastClr="000000"/>
                </a:solidFill>
              </a:rPr>
              <a:t>LOCATION</a:t>
            </a:r>
            <a:r>
              <a:rPr lang="en-US" sz="1400" baseline="0">
                <a:solidFill>
                  <a:schemeClr val="bg1"/>
                </a:solidFill>
              </a:rPr>
              <a:t> </a:t>
            </a:r>
            <a:endParaRPr lang="en-US" sz="1400">
              <a:solidFill>
                <a:schemeClr val="bg1"/>
              </a:solidFill>
            </a:endParaRPr>
          </a:p>
        </c:rich>
      </c:tx>
      <c:layout>
        <c:manualLayout>
          <c:xMode val="edge"/>
          <c:yMode val="edge"/>
          <c:x val="0.40374381354823313"/>
          <c:y val="5.1442954264582876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prst="relaxedInset"/>
          </a:sp3d>
        </c:spPr>
      </c:pivotFmt>
    </c:pivotFmts>
    <c:plotArea>
      <c:layout/>
      <c:barChart>
        <c:barDir val="bar"/>
        <c:grouping val="clustered"/>
        <c:varyColors val="0"/>
        <c:ser>
          <c:idx val="0"/>
          <c:order val="0"/>
          <c:tx>
            <c:strRef>
              <c:f>location!$B$3</c:f>
              <c:strCache>
                <c:ptCount val="1"/>
                <c:pt idx="0">
                  <c:v>Total</c:v>
                </c:pt>
              </c:strCache>
            </c:strRef>
          </c:tx>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location!$A$4:$A$14</c:f>
              <c:strCache>
                <c:ptCount val="10"/>
                <c:pt idx="0">
                  <c:v>Bangladesh</c:v>
                </c:pt>
                <c:pt idx="1">
                  <c:v>Chennai</c:v>
                </c:pt>
                <c:pt idx="2">
                  <c:v>Cochin</c:v>
                </c:pt>
                <c:pt idx="3">
                  <c:v>Colombo</c:v>
                </c:pt>
                <c:pt idx="4">
                  <c:v>Kattupalli</c:v>
                </c:pt>
                <c:pt idx="5">
                  <c:v>Kolkata</c:v>
                </c:pt>
                <c:pt idx="6">
                  <c:v>Myanmar</c:v>
                </c:pt>
                <c:pt idx="7">
                  <c:v>Nhava sheva</c:v>
                </c:pt>
                <c:pt idx="8">
                  <c:v>Tuticorin</c:v>
                </c:pt>
                <c:pt idx="9">
                  <c:v>Visakhapatnam</c:v>
                </c:pt>
              </c:strCache>
            </c:strRef>
          </c:cat>
          <c:val>
            <c:numRef>
              <c:f>location!$B$4:$B$14</c:f>
              <c:numCache>
                <c:formatCode>General</c:formatCode>
                <c:ptCount val="10"/>
                <c:pt idx="0">
                  <c:v>111</c:v>
                </c:pt>
                <c:pt idx="1">
                  <c:v>92</c:v>
                </c:pt>
                <c:pt idx="2">
                  <c:v>102</c:v>
                </c:pt>
                <c:pt idx="3">
                  <c:v>149</c:v>
                </c:pt>
                <c:pt idx="4">
                  <c:v>68</c:v>
                </c:pt>
                <c:pt idx="5">
                  <c:v>97</c:v>
                </c:pt>
                <c:pt idx="6">
                  <c:v>79</c:v>
                </c:pt>
                <c:pt idx="7">
                  <c:v>3</c:v>
                </c:pt>
                <c:pt idx="8">
                  <c:v>90</c:v>
                </c:pt>
                <c:pt idx="9">
                  <c:v>76</c:v>
                </c:pt>
              </c:numCache>
            </c:numRef>
          </c:val>
          <c:extLst>
            <c:ext xmlns:c16="http://schemas.microsoft.com/office/drawing/2014/chart" uri="{C3380CC4-5D6E-409C-BE32-E72D297353CC}">
              <c16:uniqueId val="{00000000-8E23-446C-9D23-66A06C81DA7A}"/>
            </c:ext>
          </c:extLst>
        </c:ser>
        <c:dLbls>
          <c:dLblPos val="inEnd"/>
          <c:showLegendKey val="0"/>
          <c:showVal val="1"/>
          <c:showCatName val="0"/>
          <c:showSerName val="0"/>
          <c:showPercent val="0"/>
          <c:showBubbleSize val="0"/>
        </c:dLbls>
        <c:gapWidth val="65"/>
        <c:axId val="1035178896"/>
        <c:axId val="1035176376"/>
      </c:barChart>
      <c:catAx>
        <c:axId val="1035178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035176376"/>
        <c:crosses val="autoZero"/>
        <c:auto val="1"/>
        <c:lblAlgn val="ctr"/>
        <c:lblOffset val="100"/>
        <c:noMultiLvlLbl val="0"/>
      </c:catAx>
      <c:valAx>
        <c:axId val="1035176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517889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tracker(done).xlsx]percentage of tat time!PivotTable4</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ysClr val="windowText" lastClr="000000"/>
                </a:solidFill>
              </a:rPr>
              <a:t>24</a:t>
            </a:r>
            <a:r>
              <a:rPr lang="en-US" baseline="0">
                <a:solidFill>
                  <a:sysClr val="windowText" lastClr="000000"/>
                </a:solidFill>
              </a:rPr>
              <a:t> hour tat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relaxedInset"/>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75000"/>
              <a:lumOff val="25000"/>
            </a:schemeClr>
          </a:solidFill>
          <a:ln>
            <a:noFill/>
          </a:ln>
          <a:effectLst/>
          <a:scene3d>
            <a:camera prst="orthographicFront"/>
            <a:lightRig rig="brightRoom" dir="t"/>
          </a:scene3d>
          <a:sp3d prstMaterial="flat">
            <a:bevelT w="50800" h="101600" prst="relaxedInset"/>
            <a:contourClr>
              <a:srgbClr val="000000"/>
            </a:contourClr>
          </a:sp3d>
        </c:spPr>
      </c:pivotFmt>
      <c:pivotFmt>
        <c:idx val="6"/>
        <c:spPr>
          <a:solidFill>
            <a:schemeClr val="accent2">
              <a:lumMod val="75000"/>
            </a:schemeClr>
          </a:solidFill>
          <a:ln>
            <a:noFill/>
          </a:ln>
          <a:effectLst/>
          <a:scene3d>
            <a:camera prst="orthographicFront"/>
            <a:lightRig rig="brightRoom" dir="t"/>
          </a:scene3d>
          <a:sp3d prstMaterial="flat">
            <a:bevelT w="50800" h="101600" prst="relaxedInset"/>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relaxedInset"/>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relaxedInset"/>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relaxedInset"/>
            <a:contourClr>
              <a:srgbClr val="000000"/>
            </a:contourClr>
          </a:sp3d>
        </c:spPr>
        <c:dLbl>
          <c:idx val="0"/>
          <c:layout>
            <c:manualLayout>
              <c:x val="0.11451997109986473"/>
              <c:y val="-0.1495543215354651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relaxedInset"/>
            <a:contourClr>
              <a:srgbClr val="000000"/>
            </a:contourClr>
          </a:sp3d>
        </c:spPr>
        <c:dLbl>
          <c:idx val="0"/>
          <c:layout>
            <c:manualLayout>
              <c:x val="0.1367991818978059"/>
              <c:y val="8.08081175344526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FF00"/>
          </a:solidFill>
          <a:ln>
            <a:noFill/>
          </a:ln>
          <a:effectLst/>
          <a:scene3d>
            <a:camera prst="orthographicFront"/>
            <a:lightRig rig="brightRoom" dir="t"/>
          </a:scene3d>
          <a:sp3d prstMaterial="flat">
            <a:bevelT w="50800" h="101600" prst="relaxedInset"/>
            <a:contourClr>
              <a:srgbClr val="000000"/>
            </a:contourClr>
          </a:sp3d>
        </c:spPr>
        <c:dLbl>
          <c:idx val="0"/>
          <c:layout>
            <c:manualLayout>
              <c:x val="-0.12298449216058685"/>
              <c:y val="-0.115662388972963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'percentage of tat time'!$B$3</c:f>
              <c:strCache>
                <c:ptCount val="1"/>
                <c:pt idx="0">
                  <c:v>Total</c:v>
                </c:pt>
              </c:strCache>
            </c:strRef>
          </c:tx>
          <c:spPr>
            <a:scene3d>
              <a:camera prst="orthographicFront"/>
              <a:lightRig rig="brightRoom" dir="t"/>
            </a:scene3d>
            <a:sp3d prstMaterial="flat">
              <a:bevelT w="50800" h="101600" prst="relaxedInset"/>
              <a:contourClr>
                <a:srgbClr val="000000"/>
              </a:contourClr>
            </a:sp3d>
          </c:spPr>
          <c:dPt>
            <c:idx val="0"/>
            <c:bubble3D val="0"/>
            <c:spPr>
              <a:solidFill>
                <a:schemeClr val="accent1"/>
              </a:solidFill>
              <a:ln>
                <a:noFill/>
              </a:ln>
              <a:effectLst/>
              <a:scene3d>
                <a:camera prst="orthographicFront"/>
                <a:lightRig rig="brightRoom" dir="t"/>
              </a:scene3d>
              <a:sp3d prstMaterial="flat">
                <a:bevelT w="50800" h="101600" prst="relaxedInset"/>
                <a:contourClr>
                  <a:srgbClr val="000000"/>
                </a:contourClr>
              </a:sp3d>
            </c:spPr>
            <c:extLst>
              <c:ext xmlns:c16="http://schemas.microsoft.com/office/drawing/2014/chart" uri="{C3380CC4-5D6E-409C-BE32-E72D297353CC}">
                <c16:uniqueId val="{00000001-4F8A-48AC-B418-A1BFBC50D16A}"/>
              </c:ext>
            </c:extLst>
          </c:dPt>
          <c:dPt>
            <c:idx val="1"/>
            <c:bubble3D val="0"/>
            <c:spPr>
              <a:solidFill>
                <a:schemeClr val="accent2"/>
              </a:solidFill>
              <a:ln>
                <a:noFill/>
              </a:ln>
              <a:effectLst/>
              <a:scene3d>
                <a:camera prst="orthographicFront"/>
                <a:lightRig rig="brightRoom" dir="t"/>
              </a:scene3d>
              <a:sp3d prstMaterial="flat">
                <a:bevelT w="50800" h="101600" prst="relaxedInset"/>
                <a:contourClr>
                  <a:srgbClr val="000000"/>
                </a:contourClr>
              </a:sp3d>
            </c:spPr>
            <c:extLst>
              <c:ext xmlns:c16="http://schemas.microsoft.com/office/drawing/2014/chart" uri="{C3380CC4-5D6E-409C-BE32-E72D297353CC}">
                <c16:uniqueId val="{00000003-4F8A-48AC-B418-A1BFBC50D16A}"/>
              </c:ext>
            </c:extLst>
          </c:dPt>
          <c:dPt>
            <c:idx val="2"/>
            <c:bubble3D val="0"/>
            <c:spPr>
              <a:solidFill>
                <a:srgbClr val="FFFF00"/>
              </a:solidFill>
              <a:ln>
                <a:noFill/>
              </a:ln>
              <a:effectLst/>
              <a:scene3d>
                <a:camera prst="orthographicFront"/>
                <a:lightRig rig="brightRoom" dir="t"/>
              </a:scene3d>
              <a:sp3d prstMaterial="flat">
                <a:bevelT w="50800" h="101600" prst="relaxedInset"/>
                <a:contourClr>
                  <a:srgbClr val="000000"/>
                </a:contourClr>
              </a:sp3d>
            </c:spPr>
            <c:extLst>
              <c:ext xmlns:c16="http://schemas.microsoft.com/office/drawing/2014/chart" uri="{C3380CC4-5D6E-409C-BE32-E72D297353CC}">
                <c16:uniqueId val="{00000005-2A90-46FF-A4C4-2080261C9975}"/>
              </c:ext>
            </c:extLst>
          </c:dPt>
          <c:dLbls>
            <c:dLbl>
              <c:idx val="0"/>
              <c:layout>
                <c:manualLayout>
                  <c:x val="0.11451997109986473"/>
                  <c:y val="-0.1495543215354651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8A-48AC-B418-A1BFBC50D16A}"/>
                </c:ext>
              </c:extLst>
            </c:dLbl>
            <c:dLbl>
              <c:idx val="1"/>
              <c:layout>
                <c:manualLayout>
                  <c:x val="0.1367991818978059"/>
                  <c:y val="8.08081175344526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8A-48AC-B418-A1BFBC50D16A}"/>
                </c:ext>
              </c:extLst>
            </c:dLbl>
            <c:dLbl>
              <c:idx val="2"/>
              <c:layout>
                <c:manualLayout>
                  <c:x val="-0.12298449216058685"/>
                  <c:y val="-0.115662388972963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90-46FF-A4C4-2080261C99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12700" cap="flat" cmpd="sng" algn="ctr">
                  <a:solidFill>
                    <a:schemeClr val="dk1"/>
                  </a:solidFill>
                  <a:prstDash val="solid"/>
                  <a:miter lim="800000"/>
                </a:ln>
                <a:effectLst/>
              </c:spPr>
            </c:leaderLines>
            <c:extLst>
              <c:ext xmlns:c15="http://schemas.microsoft.com/office/drawing/2012/chart" uri="{CE6537A1-D6FC-4f65-9D91-7224C49458BB}"/>
            </c:extLst>
          </c:dLbls>
          <c:cat>
            <c:strRef>
              <c:f>'percentage of tat time'!$A$4:$A$7</c:f>
              <c:strCache>
                <c:ptCount val="3"/>
                <c:pt idx="0">
                  <c:v>LOW</c:v>
                </c:pt>
                <c:pt idx="1">
                  <c:v>HIGH</c:v>
                </c:pt>
                <c:pt idx="2">
                  <c:v>MEDIUM</c:v>
                </c:pt>
              </c:strCache>
            </c:strRef>
          </c:cat>
          <c:val>
            <c:numRef>
              <c:f>'percentage of tat time'!$B$4:$B$7</c:f>
              <c:numCache>
                <c:formatCode>General</c:formatCode>
                <c:ptCount val="3"/>
                <c:pt idx="0">
                  <c:v>17</c:v>
                </c:pt>
                <c:pt idx="1">
                  <c:v>824</c:v>
                </c:pt>
                <c:pt idx="2">
                  <c:v>26</c:v>
                </c:pt>
              </c:numCache>
            </c:numRef>
          </c:val>
          <c:extLst>
            <c:ext xmlns:c16="http://schemas.microsoft.com/office/drawing/2014/chart" uri="{C3380CC4-5D6E-409C-BE32-E72D297353CC}">
              <c16:uniqueId val="{00000004-4F8A-48AC-B418-A1BFBC50D16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tracker(done).xlsx]MONTH ANALYSIS!PivotTable5</c:name>
    <c:fmtId val="19"/>
  </c:pivotSource>
  <c:chart>
    <c:title>
      <c:tx>
        <c:rich>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r>
              <a:rPr lang="en-US" b="1">
                <a:solidFill>
                  <a:sysClr val="windowText" lastClr="000000"/>
                </a:solidFill>
              </a:rPr>
              <a:t>MONTH</a:t>
            </a:r>
            <a:r>
              <a:rPr lang="en-US" b="1" baseline="0">
                <a:solidFill>
                  <a:sysClr val="windowText" lastClr="000000"/>
                </a:solidFill>
              </a:rPr>
              <a:t> OF TAT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4"/>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5"/>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6"/>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7"/>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8"/>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pivotFmt>
      <c:pivotFmt>
        <c:idx val="9"/>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pivotFmt>
      <c:pivotFmt>
        <c:idx val="10"/>
        <c:spPr>
          <a:solidFill>
            <a:srgbClr val="FF0000">
              <a:alpha val="85000"/>
            </a:srgbClr>
          </a:solidFill>
          <a:ln w="9525" cap="flat" cmpd="sng" algn="ctr">
            <a:solidFill>
              <a:schemeClr val="lt1">
                <a:alpha val="50000"/>
              </a:schemeClr>
            </a:solidFill>
            <a:round/>
          </a:ln>
          <a:effectLst/>
          <a:scene3d>
            <a:camera prst="orthographicFront"/>
            <a:lightRig rig="threePt" dir="t"/>
          </a:scene3d>
          <a:sp3d>
            <a:bevelT/>
          </a:sp3d>
        </c:spPr>
      </c:pivotFmt>
      <c:pivotFmt>
        <c:idx val="11"/>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pivotFmt>
      <c:pivotFmt>
        <c:idx val="12"/>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pivotFmt>
    </c:pivotFmts>
    <c:plotArea>
      <c:layout/>
      <c:barChart>
        <c:barDir val="col"/>
        <c:grouping val="clustered"/>
        <c:varyColors val="0"/>
        <c:ser>
          <c:idx val="0"/>
          <c:order val="0"/>
          <c:tx>
            <c:strRef>
              <c:f>'MONTH ANALYSIS'!$B$3</c:f>
              <c:strCache>
                <c:ptCount val="1"/>
                <c:pt idx="0">
                  <c:v>Total</c:v>
                </c:pt>
              </c:strCache>
            </c:strRef>
          </c:tx>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a:sp3d>
          </c:spPr>
          <c:invertIfNegative val="0"/>
          <c:dPt>
            <c:idx val="0"/>
            <c:invertIfNegative val="0"/>
            <c:bubble3D val="0"/>
            <c:spPr>
              <a:solidFill>
                <a:srgbClr val="FF0000">
                  <a:alpha val="85000"/>
                </a:srgb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7-2935-4EEE-BD5D-8A443F2A05AA}"/>
              </c:ext>
            </c:extLst>
          </c:dPt>
          <c:dPt>
            <c:idx val="1"/>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0-2935-4EEE-BD5D-8A443F2A05AA}"/>
              </c:ext>
            </c:extLst>
          </c:dPt>
          <c:dPt>
            <c:idx val="2"/>
            <c:invertIfNegative val="0"/>
            <c:bubble3D val="0"/>
            <c:extLst>
              <c:ext xmlns:c16="http://schemas.microsoft.com/office/drawing/2014/chart" uri="{C3380CC4-5D6E-409C-BE32-E72D297353CC}">
                <c16:uniqueId val="{00000004-E433-43F9-95A0-F26C57BBC309}"/>
              </c:ext>
            </c:extLst>
          </c:dPt>
          <c:dPt>
            <c:idx val="4"/>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1-2935-4EEE-BD5D-8A443F2A05AA}"/>
              </c:ext>
            </c:extLst>
          </c:dPt>
          <c:dPt>
            <c:idx val="6"/>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2-2935-4EEE-BD5D-8A443F2A05AA}"/>
              </c:ext>
            </c:extLst>
          </c:dPt>
          <c:dPt>
            <c:idx val="7"/>
            <c:invertIfNegative val="0"/>
            <c:bubble3D val="0"/>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9-9277-4CE3-BA0B-6012C3DF5C92}"/>
              </c:ext>
            </c:extLst>
          </c:dPt>
          <c:dPt>
            <c:idx val="9"/>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3-2935-4EEE-BD5D-8A443F2A05AA}"/>
              </c:ext>
            </c:extLst>
          </c:dPt>
          <c:dPt>
            <c:idx val="10"/>
            <c:invertIfNegative val="0"/>
            <c:bubble3D val="0"/>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D-9277-4CE3-BA0B-6012C3DF5C92}"/>
              </c:ext>
            </c:extLst>
          </c:dPt>
          <c:dPt>
            <c:idx val="12"/>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4-2935-4EEE-BD5D-8A443F2A05AA}"/>
              </c:ext>
            </c:extLst>
          </c:dPt>
          <c:dPt>
            <c:idx val="13"/>
            <c:invertIfNegative val="0"/>
            <c:bubble3D val="0"/>
            <c:spPr>
              <a:solidFill>
                <a:srgbClr val="FFFF00">
                  <a:alpha val="85000"/>
                </a:srgb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11-9277-4CE3-BA0B-6012C3DF5C92}"/>
              </c:ext>
            </c:extLst>
          </c:dPt>
          <c:dPt>
            <c:idx val="15"/>
            <c:invertIfNegative val="0"/>
            <c:bubble3D val="0"/>
            <c:spPr>
              <a:solidFill>
                <a:schemeClr val="accent3">
                  <a:lumMod val="60000"/>
                  <a:lumOff val="40000"/>
                  <a:alpha val="8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5-2935-4EEE-BD5D-8A443F2A05AA}"/>
              </c:ext>
            </c:extLst>
          </c:dPt>
          <c:dLbls>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'MONTH ANALYSIS'!$A$4:$A$26</c:f>
              <c:multiLvlStrCache>
                <c:ptCount val="16"/>
                <c:lvl>
                  <c:pt idx="0">
                    <c:v>LOW</c:v>
                  </c:pt>
                  <c:pt idx="1">
                    <c:v>HIGH</c:v>
                  </c:pt>
                  <c:pt idx="2">
                    <c:v>MEDIUM</c:v>
                  </c:pt>
                  <c:pt idx="3">
                    <c:v>LOW</c:v>
                  </c:pt>
                  <c:pt idx="4">
                    <c:v>HIGH</c:v>
                  </c:pt>
                  <c:pt idx="5">
                    <c:v>LOW</c:v>
                  </c:pt>
                  <c:pt idx="6">
                    <c:v>HIGH</c:v>
                  </c:pt>
                  <c:pt idx="7">
                    <c:v>MEDIUM</c:v>
                  </c:pt>
                  <c:pt idx="8">
                    <c:v>LOW</c:v>
                  </c:pt>
                  <c:pt idx="9">
                    <c:v>HIGH</c:v>
                  </c:pt>
                  <c:pt idx="10">
                    <c:v>MEDIUM</c:v>
                  </c:pt>
                  <c:pt idx="11">
                    <c:v>LOW</c:v>
                  </c:pt>
                  <c:pt idx="12">
                    <c:v>HIGH</c:v>
                  </c:pt>
                  <c:pt idx="13">
                    <c:v>MEDIUM</c:v>
                  </c:pt>
                  <c:pt idx="14">
                    <c:v>LOW</c:v>
                  </c:pt>
                  <c:pt idx="15">
                    <c:v>HIGH</c:v>
                  </c:pt>
                </c:lvl>
                <c:lvl>
                  <c:pt idx="0">
                    <c:v>July</c:v>
                  </c:pt>
                  <c:pt idx="3">
                    <c:v>August</c:v>
                  </c:pt>
                  <c:pt idx="5">
                    <c:v>September</c:v>
                  </c:pt>
                  <c:pt idx="8">
                    <c:v>October</c:v>
                  </c:pt>
                  <c:pt idx="11">
                    <c:v>November</c:v>
                  </c:pt>
                  <c:pt idx="14">
                    <c:v>December</c:v>
                  </c:pt>
                </c:lvl>
              </c:multiLvlStrCache>
            </c:multiLvlStrRef>
          </c:cat>
          <c:val>
            <c:numRef>
              <c:f>'MONTH ANALYSIS'!$B$4:$B$26</c:f>
              <c:numCache>
                <c:formatCode>General</c:formatCode>
                <c:ptCount val="16"/>
                <c:pt idx="0">
                  <c:v>3</c:v>
                </c:pt>
                <c:pt idx="1">
                  <c:v>56</c:v>
                </c:pt>
                <c:pt idx="2">
                  <c:v>1</c:v>
                </c:pt>
                <c:pt idx="3">
                  <c:v>1</c:v>
                </c:pt>
                <c:pt idx="4">
                  <c:v>123</c:v>
                </c:pt>
                <c:pt idx="5">
                  <c:v>3</c:v>
                </c:pt>
                <c:pt idx="6">
                  <c:v>188</c:v>
                </c:pt>
                <c:pt idx="7">
                  <c:v>6</c:v>
                </c:pt>
                <c:pt idx="8">
                  <c:v>8</c:v>
                </c:pt>
                <c:pt idx="9">
                  <c:v>206</c:v>
                </c:pt>
                <c:pt idx="10">
                  <c:v>10</c:v>
                </c:pt>
                <c:pt idx="11">
                  <c:v>1</c:v>
                </c:pt>
                <c:pt idx="12">
                  <c:v>200</c:v>
                </c:pt>
                <c:pt idx="13">
                  <c:v>9</c:v>
                </c:pt>
                <c:pt idx="14">
                  <c:v>1</c:v>
                </c:pt>
                <c:pt idx="15">
                  <c:v>51</c:v>
                </c:pt>
              </c:numCache>
            </c:numRef>
          </c:val>
          <c:extLst>
            <c:ext xmlns:c16="http://schemas.microsoft.com/office/drawing/2014/chart" uri="{C3380CC4-5D6E-409C-BE32-E72D297353CC}">
              <c16:uniqueId val="{00000000-3A06-430D-B314-4B88F585A462}"/>
            </c:ext>
          </c:extLst>
        </c:ser>
        <c:dLbls>
          <c:dLblPos val="ctr"/>
          <c:showLegendKey val="0"/>
          <c:showVal val="1"/>
          <c:showCatName val="0"/>
          <c:showSerName val="0"/>
          <c:showPercent val="0"/>
          <c:showBubbleSize val="0"/>
        </c:dLbls>
        <c:gapWidth val="150"/>
        <c:axId val="1017479376"/>
        <c:axId val="1017479736"/>
      </c:barChart>
      <c:catAx>
        <c:axId val="1017479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1" i="0" u="none" strike="noStrike" kern="1200" cap="all" baseline="0">
                <a:solidFill>
                  <a:sysClr val="windowText" lastClr="000000"/>
                </a:solidFill>
                <a:latin typeface="+mn-lt"/>
                <a:ea typeface="+mn-ea"/>
                <a:cs typeface="+mn-cs"/>
              </a:defRPr>
            </a:pPr>
            <a:endParaRPr lang="en-US"/>
          </a:p>
        </c:txPr>
        <c:crossAx val="1017479736"/>
        <c:crosses val="autoZero"/>
        <c:auto val="1"/>
        <c:lblAlgn val="ctr"/>
        <c:lblOffset val="100"/>
        <c:noMultiLvlLbl val="0"/>
      </c:catAx>
      <c:valAx>
        <c:axId val="1017479736"/>
        <c:scaling>
          <c:orientation val="minMax"/>
        </c:scaling>
        <c:delete val="1"/>
        <c:axPos val="l"/>
        <c:numFmt formatCode="General" sourceLinked="1"/>
        <c:majorTickMark val="none"/>
        <c:minorTickMark val="none"/>
        <c:tickLblPos val="nextTo"/>
        <c:crossAx val="1017479376"/>
        <c:crosses val="autoZero"/>
        <c:crossBetween val="between"/>
      </c:valAx>
      <c:spPr>
        <a:solidFill>
          <a:schemeClr val="bg1"/>
        </a:solidFill>
        <a:ln>
          <a:noFill/>
        </a:ln>
        <a:effectLst>
          <a:softEdge rad="3175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solidFill>
      <a:round/>
    </a:ln>
    <a:effectLst/>
    <a:scene3d>
      <a:camera prst="orthographicFront"/>
      <a:lightRig rig="threePt" dir="t"/>
    </a:scene3d>
    <a:sp3d>
      <a:bevelT/>
    </a:sp3d>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tracker(done).xlsx]location!PivotTable2</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location!$A$4:$A$14</c:f>
              <c:strCache>
                <c:ptCount val="10"/>
                <c:pt idx="0">
                  <c:v>Bangladesh</c:v>
                </c:pt>
                <c:pt idx="1">
                  <c:v>Chennai</c:v>
                </c:pt>
                <c:pt idx="2">
                  <c:v>Cochin</c:v>
                </c:pt>
                <c:pt idx="3">
                  <c:v>Colombo</c:v>
                </c:pt>
                <c:pt idx="4">
                  <c:v>Kattupalli</c:v>
                </c:pt>
                <c:pt idx="5">
                  <c:v>Kolkata</c:v>
                </c:pt>
                <c:pt idx="6">
                  <c:v>Myanmar</c:v>
                </c:pt>
                <c:pt idx="7">
                  <c:v>Nhava sheva</c:v>
                </c:pt>
                <c:pt idx="8">
                  <c:v>Tuticorin</c:v>
                </c:pt>
                <c:pt idx="9">
                  <c:v>Visakhapatnam</c:v>
                </c:pt>
              </c:strCache>
            </c:strRef>
          </c:cat>
          <c:val>
            <c:numRef>
              <c:f>location!$B$4:$B$14</c:f>
              <c:numCache>
                <c:formatCode>General</c:formatCode>
                <c:ptCount val="10"/>
                <c:pt idx="0">
                  <c:v>111</c:v>
                </c:pt>
                <c:pt idx="1">
                  <c:v>92</c:v>
                </c:pt>
                <c:pt idx="2">
                  <c:v>102</c:v>
                </c:pt>
                <c:pt idx="3">
                  <c:v>149</c:v>
                </c:pt>
                <c:pt idx="4">
                  <c:v>68</c:v>
                </c:pt>
                <c:pt idx="5">
                  <c:v>97</c:v>
                </c:pt>
                <c:pt idx="6">
                  <c:v>79</c:v>
                </c:pt>
                <c:pt idx="7">
                  <c:v>3</c:v>
                </c:pt>
                <c:pt idx="8">
                  <c:v>90</c:v>
                </c:pt>
                <c:pt idx="9">
                  <c:v>76</c:v>
                </c:pt>
              </c:numCache>
            </c:numRef>
          </c:val>
          <c:extLst>
            <c:ext xmlns:c16="http://schemas.microsoft.com/office/drawing/2014/chart" uri="{C3380CC4-5D6E-409C-BE32-E72D297353CC}">
              <c16:uniqueId val="{00000003-373D-4D34-968F-78C449E0D175}"/>
            </c:ext>
          </c:extLst>
        </c:ser>
        <c:dLbls>
          <c:dLblPos val="inEnd"/>
          <c:showLegendKey val="0"/>
          <c:showVal val="1"/>
          <c:showCatName val="0"/>
          <c:showSerName val="0"/>
          <c:showPercent val="0"/>
          <c:showBubbleSize val="0"/>
        </c:dLbls>
        <c:gapWidth val="65"/>
        <c:axId val="1035178896"/>
        <c:axId val="1035176376"/>
      </c:barChart>
      <c:catAx>
        <c:axId val="1035178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5176376"/>
        <c:crosses val="autoZero"/>
        <c:auto val="1"/>
        <c:lblAlgn val="ctr"/>
        <c:lblOffset val="100"/>
        <c:noMultiLvlLbl val="0"/>
      </c:catAx>
      <c:valAx>
        <c:axId val="10351763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5178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tracker(done).xlsx]percentage of tat time!PivotTable4</c:name>
    <c:fmtId val="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'percentage of tat time'!$B$3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1A8-4267-B119-8710013BFB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1A8-4267-B119-8710013BFB1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1A8-4267-B119-8710013BFB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tat time'!$A$4:$A$7</c:f>
              <c:strCache>
                <c:ptCount val="3"/>
                <c:pt idx="0">
                  <c:v>LOW</c:v>
                </c:pt>
                <c:pt idx="1">
                  <c:v>HIGH</c:v>
                </c:pt>
                <c:pt idx="2">
                  <c:v>MEDIUM</c:v>
                </c:pt>
              </c:strCache>
            </c:strRef>
          </c:cat>
          <c:val>
            <c:numRef>
              <c:f>'percentage of tat time'!$B$4:$B$7</c:f>
              <c:numCache>
                <c:formatCode>General</c:formatCode>
                <c:ptCount val="3"/>
                <c:pt idx="0">
                  <c:v>17</c:v>
                </c:pt>
                <c:pt idx="1">
                  <c:v>824</c:v>
                </c:pt>
                <c:pt idx="2">
                  <c:v>26</c:v>
                </c:pt>
              </c:numCache>
            </c:numRef>
          </c:val>
          <c:extLst>
            <c:ext xmlns:c16="http://schemas.microsoft.com/office/drawing/2014/chart" uri="{C3380CC4-5D6E-409C-BE32-E72D297353CC}">
              <c16:uniqueId val="{00000000-0CF9-4133-B844-5D8B81EC0A2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[EQC Volume tracker(done).xlsx]MONTH ANALYSIS!PivotTable5</c:name>
    <c:fmtId val="1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1574074074074"/>
          <c:w val="0.93888888888888888"/>
          <c:h val="0.36867563429571304"/>
        </c:manualLayout>
      </c:layout>
      <c:barChart>
        <c:barDir val="col"/>
        <c:grouping val="clustered"/>
        <c:varyColors val="0"/>
        <c:ser>
          <c:idx val="0"/>
          <c:order val="0"/>
          <c:tx>
            <c:strRef>
              <c:f>'MONTH ANALYSIS'!$B$3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'MONTH ANALYSIS'!$A$4:$A$26</c:f>
              <c:multiLvlStrCache>
                <c:ptCount val="16"/>
                <c:lvl>
                  <c:pt idx="0">
                    <c:v>LOW</c:v>
                  </c:pt>
                  <c:pt idx="1">
                    <c:v>HIGH</c:v>
                  </c:pt>
                  <c:pt idx="2">
                    <c:v>MEDIUM</c:v>
                  </c:pt>
                  <c:pt idx="3">
                    <c:v>LOW</c:v>
                  </c:pt>
                  <c:pt idx="4">
                    <c:v>HIGH</c:v>
                  </c:pt>
                  <c:pt idx="5">
                    <c:v>LOW</c:v>
                  </c:pt>
                  <c:pt idx="6">
                    <c:v>HIGH</c:v>
                  </c:pt>
                  <c:pt idx="7">
                    <c:v>MEDIUM</c:v>
                  </c:pt>
                  <c:pt idx="8">
                    <c:v>LOW</c:v>
                  </c:pt>
                  <c:pt idx="9">
                    <c:v>HIGH</c:v>
                  </c:pt>
                  <c:pt idx="10">
                    <c:v>MEDIUM</c:v>
                  </c:pt>
                  <c:pt idx="11">
                    <c:v>LOW</c:v>
                  </c:pt>
                  <c:pt idx="12">
                    <c:v>HIGH</c:v>
                  </c:pt>
                  <c:pt idx="13">
                    <c:v>MEDIUM</c:v>
                  </c:pt>
                  <c:pt idx="14">
                    <c:v>LOW</c:v>
                  </c:pt>
                  <c:pt idx="15">
                    <c:v>HIGH</c:v>
                  </c:pt>
                </c:lvl>
                <c:lvl>
                  <c:pt idx="0">
                    <c:v>July</c:v>
                  </c:pt>
                  <c:pt idx="3">
                    <c:v>August</c:v>
                  </c:pt>
                  <c:pt idx="5">
                    <c:v>September</c:v>
                  </c:pt>
                  <c:pt idx="8">
                    <c:v>October</c:v>
                  </c:pt>
                  <c:pt idx="11">
                    <c:v>November</c:v>
                  </c:pt>
                  <c:pt idx="14">
                    <c:v>December</c:v>
                  </c:pt>
                </c:lvl>
              </c:multiLvlStrCache>
            </c:multiLvlStrRef>
          </c:cat>
          <c:val>
            <c:numRef>
              <c:f>'MONTH ANALYSIS'!$B$4:$B$26</c:f>
              <c:numCache>
                <c:formatCode>General</c:formatCode>
                <c:ptCount val="16"/>
                <c:pt idx="0">
                  <c:v>3</c:v>
                </c:pt>
                <c:pt idx="1">
                  <c:v>56</c:v>
                </c:pt>
                <c:pt idx="2">
                  <c:v>1</c:v>
                </c:pt>
                <c:pt idx="3">
                  <c:v>1</c:v>
                </c:pt>
                <c:pt idx="4">
                  <c:v>123</c:v>
                </c:pt>
                <c:pt idx="5">
                  <c:v>3</c:v>
                </c:pt>
                <c:pt idx="6">
                  <c:v>188</c:v>
                </c:pt>
                <c:pt idx="7">
                  <c:v>6</c:v>
                </c:pt>
                <c:pt idx="8">
                  <c:v>8</c:v>
                </c:pt>
                <c:pt idx="9">
                  <c:v>206</c:v>
                </c:pt>
                <c:pt idx="10">
                  <c:v>10</c:v>
                </c:pt>
                <c:pt idx="11">
                  <c:v>1</c:v>
                </c:pt>
                <c:pt idx="12">
                  <c:v>200</c:v>
                </c:pt>
                <c:pt idx="13">
                  <c:v>9</c:v>
                </c:pt>
                <c:pt idx="14">
                  <c:v>1</c:v>
                </c:pt>
                <c:pt idx="15">
                  <c:v>51</c:v>
                </c:pt>
              </c:numCache>
            </c:numRef>
          </c:val>
          <c:extLst>
            <c:ext xmlns:c16="http://schemas.microsoft.com/office/drawing/2014/chart" uri="{C3380CC4-5D6E-409C-BE32-E72D297353CC}">
              <c16:uniqueId val="{00000000-274B-4B77-A9C5-252B92A73A98}"/>
            </c:ext>
          </c:extLst>
        </c:ser>
        <c:dLbls>
          <c:dLblPos val="inEnd"/>
          <c:showLegendKey val="0"/>
          <c:showVal val="1"/>
          <c:showCatName val="0"/>
          <c:showSerName val="0"/>
          <c:showPercent val="0"/>
          <c:showBubbleSize val="0"/>
        </c:dLbls>
        <c:gapWidth val="65"/>
        <c:axId val="1017479376"/>
        <c:axId val="1017479736"/>
      </c:barChart>
      <c:catAx>
        <c:axId val="1017479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7479736"/>
        <c:crosses val="autoZero"/>
        <c:auto val="1"/>
        <c:lblAlgn val="ctr"/>
        <c:lblOffset val="100"/>
        <c:noMultiLvlLbl val="0"/>
      </c:catAx>
      <c:valAx>
        <c:axId val="1017479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1747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17647058823532"/>
          <c:y val="0.17807143244055093"/>
          <c:w val="0.40180652680652679"/>
          <c:h val="0.86241400875547214"/>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936A-4B33-A3B9-6ACF476A2F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E7-4DD5-8C88-C55E17BCB052}"/>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3-936A-4B33-A3B9-6ACF476A2FA5}"/>
              </c:ext>
            </c:extLst>
          </c:dPt>
          <c:dPt>
            <c:idx val="3"/>
            <c:bubble3D val="0"/>
            <c:spPr>
              <a:noFill/>
              <a:ln w="19050">
                <a:solidFill>
                  <a:schemeClr val="lt1"/>
                </a:solidFill>
              </a:ln>
              <a:effectLst/>
            </c:spPr>
            <c:extLst>
              <c:ext xmlns:c16="http://schemas.microsoft.com/office/drawing/2014/chart" uri="{C3380CC4-5D6E-409C-BE32-E72D297353CC}">
                <c16:uniqueId val="{00000001-936A-4B33-A3B9-6ACF476A2FA5}"/>
              </c:ext>
            </c:extLst>
          </c:dPt>
          <c:val>
            <c:numRef>
              <c:f>Sheet3!$S$6:$S$9</c:f>
              <c:numCache>
                <c:formatCode>General</c:formatCode>
                <c:ptCount val="4"/>
                <c:pt idx="0">
                  <c:v>5</c:v>
                </c:pt>
                <c:pt idx="1">
                  <c:v>21</c:v>
                </c:pt>
                <c:pt idx="2">
                  <c:v>629</c:v>
                </c:pt>
                <c:pt idx="3">
                  <c:v>600</c:v>
                </c:pt>
              </c:numCache>
            </c:numRef>
          </c:val>
          <c:extLst>
            <c:ext xmlns:c16="http://schemas.microsoft.com/office/drawing/2014/chart" uri="{C3380CC4-5D6E-409C-BE32-E72D297353CC}">
              <c16:uniqueId val="{00000000-936A-4B33-A3B9-6ACF476A2FA5}"/>
            </c:ext>
          </c:extLst>
        </c:ser>
        <c:dLbls>
          <c:showLegendKey val="0"/>
          <c:showVal val="0"/>
          <c:showCatName val="0"/>
          <c:showSerName val="0"/>
          <c:showPercent val="0"/>
          <c:showBubbleSize val="0"/>
          <c:showLeaderLines val="1"/>
        </c:dLbls>
        <c:firstSliceAng val="265"/>
        <c:holeSize val="75"/>
      </c:doughnutChart>
      <c:pieChart>
        <c:varyColors val="1"/>
        <c:ser>
          <c:idx val="1"/>
          <c:order val="1"/>
          <c:tx>
            <c:strRef>
              <c:f>Sheet3!$T$5</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7-936A-4B33-A3B9-6ACF476A2FA5}"/>
              </c:ext>
            </c:extLst>
          </c:dPt>
          <c:dPt>
            <c:idx val="1"/>
            <c:bubble3D val="0"/>
            <c:spPr>
              <a:noFill/>
              <a:ln w="19050">
                <a:solidFill>
                  <a:schemeClr val="lt1"/>
                </a:solidFill>
              </a:ln>
              <a:effectLst/>
            </c:spPr>
            <c:extLst>
              <c:ext xmlns:c16="http://schemas.microsoft.com/office/drawing/2014/chart" uri="{C3380CC4-5D6E-409C-BE32-E72D297353CC}">
                <c16:uniqueId val="{00000009-936A-4B33-A3B9-6ACF476A2F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58E7-4DD5-8C88-C55E17BCB052}"/>
              </c:ext>
            </c:extLst>
          </c:dPt>
          <c:dPt>
            <c:idx val="3"/>
            <c:bubble3D val="0"/>
            <c:spPr>
              <a:noFill/>
              <a:ln w="19050">
                <a:solidFill>
                  <a:schemeClr val="lt1"/>
                </a:solidFill>
              </a:ln>
              <a:effectLst/>
            </c:spPr>
            <c:extLst>
              <c:ext xmlns:c16="http://schemas.microsoft.com/office/drawing/2014/chart" uri="{C3380CC4-5D6E-409C-BE32-E72D297353CC}">
                <c16:uniqueId val="{00000008-936A-4B33-A3B9-6ACF476A2FA5}"/>
              </c:ext>
            </c:extLst>
          </c:dPt>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6A-4B33-A3B9-6ACF476A2F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Sheet3!$T$6:$T$9</c:f>
              <c:numCache>
                <c:formatCode>General</c:formatCode>
                <c:ptCount val="4"/>
                <c:pt idx="0">
                  <c:v>29</c:v>
                </c:pt>
                <c:pt idx="1">
                  <c:v>0</c:v>
                </c:pt>
                <c:pt idx="2">
                  <c:v>5</c:v>
                </c:pt>
                <c:pt idx="3">
                  <c:v>166</c:v>
                </c:pt>
              </c:numCache>
            </c:numRef>
          </c:val>
          <c:extLst>
            <c:ext xmlns:c16="http://schemas.microsoft.com/office/drawing/2014/chart" uri="{C3380CC4-5D6E-409C-BE32-E72D297353CC}">
              <c16:uniqueId val="{00000005-936A-4B33-A3B9-6ACF476A2FA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image" Target="../media/image1.emf"/><Relationship Id="rId6" Type="http://schemas.openxmlformats.org/officeDocument/2006/relationships/chart" Target="../charts/chart4.xml"/><Relationship Id="rId5" Type="http://schemas.openxmlformats.org/officeDocument/2006/relationships/image" Target="../media/image3.svg"/><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381000</xdr:colOff>
      <xdr:row>11</xdr:row>
      <xdr:rowOff>163830</xdr:rowOff>
    </xdr:from>
    <xdr:to>
      <xdr:col>16</xdr:col>
      <xdr:colOff>365760</xdr:colOff>
      <xdr:row>24</xdr:row>
      <xdr:rowOff>114300</xdr:rowOff>
    </xdr:to>
    <xdr:graphicFrame macro="">
      <xdr:nvGraphicFramePr>
        <xdr:cNvPr id="5" name="Chart 4">
          <a:extLst>
            <a:ext uri="{FF2B5EF4-FFF2-40B4-BE49-F238E27FC236}">
              <a16:creationId xmlns:a16="http://schemas.microsoft.com/office/drawing/2014/main" id="{89B73C1E-B3F2-82CC-7408-55A07E635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7</xdr:row>
      <xdr:rowOff>11701</xdr:rowOff>
    </xdr:from>
    <xdr:to>
      <xdr:col>26</xdr:col>
      <xdr:colOff>9524</xdr:colOff>
      <xdr:row>41</xdr:row>
      <xdr:rowOff>180974</xdr:rowOff>
    </xdr:to>
    <xdr:sp macro="" textlink="">
      <xdr:nvSpPr>
        <xdr:cNvPr id="2" name="Rectangle 1">
          <a:extLst>
            <a:ext uri="{FF2B5EF4-FFF2-40B4-BE49-F238E27FC236}">
              <a16:creationId xmlns:a16="http://schemas.microsoft.com/office/drawing/2014/main" id="{A12F3F8F-10C2-17E5-C42A-73CC66BAB67A}"/>
            </a:ext>
          </a:extLst>
        </xdr:cNvPr>
        <xdr:cNvSpPr/>
      </xdr:nvSpPr>
      <xdr:spPr>
        <a:xfrm>
          <a:off x="19050" y="1307101"/>
          <a:ext cx="15840074" cy="6461216"/>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0</xdr:col>
      <xdr:colOff>30480</xdr:colOff>
      <xdr:row>7</xdr:row>
      <xdr:rowOff>37737</xdr:rowOff>
    </xdr:from>
    <xdr:to>
      <xdr:col>5</xdr:col>
      <xdr:colOff>259080</xdr:colOff>
      <xdr:row>12</xdr:row>
      <xdr:rowOff>82247</xdr:rowOff>
    </xdr:to>
    <xdr:sp macro="" textlink="">
      <xdr:nvSpPr>
        <xdr:cNvPr id="3" name="Rectangle 2">
          <a:extLst>
            <a:ext uri="{FF2B5EF4-FFF2-40B4-BE49-F238E27FC236}">
              <a16:creationId xmlns:a16="http://schemas.microsoft.com/office/drawing/2014/main" id="{27EB66C7-BCE7-C7EE-60D2-7C88A294D831}"/>
            </a:ext>
          </a:extLst>
        </xdr:cNvPr>
        <xdr:cNvSpPr/>
      </xdr:nvSpPr>
      <xdr:spPr>
        <a:xfrm>
          <a:off x="30480" y="761637"/>
          <a:ext cx="3276600" cy="949385"/>
        </a:xfrm>
        <a:prstGeom prst="rect">
          <a:avLst/>
        </a:prstGeom>
        <a:solidFill>
          <a:srgbClr val="006660"/>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12</xdr:row>
      <xdr:rowOff>149498</xdr:rowOff>
    </xdr:from>
    <xdr:to>
      <xdr:col>5</xdr:col>
      <xdr:colOff>259080</xdr:colOff>
      <xdr:row>18</xdr:row>
      <xdr:rowOff>8951</xdr:rowOff>
    </xdr:to>
    <xdr:sp macro="" textlink="">
      <xdr:nvSpPr>
        <xdr:cNvPr id="4" name="Rectangle 3">
          <a:extLst>
            <a:ext uri="{FF2B5EF4-FFF2-40B4-BE49-F238E27FC236}">
              <a16:creationId xmlns:a16="http://schemas.microsoft.com/office/drawing/2014/main" id="{56958FCF-17AA-4D28-AD1D-E8D307318DA4}"/>
            </a:ext>
          </a:extLst>
        </xdr:cNvPr>
        <xdr:cNvSpPr/>
      </xdr:nvSpPr>
      <xdr:spPr>
        <a:xfrm>
          <a:off x="30480" y="1778273"/>
          <a:ext cx="3276600" cy="945303"/>
        </a:xfrm>
        <a:prstGeom prst="rect">
          <a:avLst/>
        </a:prstGeom>
        <a:solidFill>
          <a:srgbClr val="26867D"/>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18</xdr:row>
      <xdr:rowOff>80795</xdr:rowOff>
    </xdr:from>
    <xdr:to>
      <xdr:col>5</xdr:col>
      <xdr:colOff>259080</xdr:colOff>
      <xdr:row>23</xdr:row>
      <xdr:rowOff>126515</xdr:rowOff>
    </xdr:to>
    <xdr:sp macro="" textlink="">
      <xdr:nvSpPr>
        <xdr:cNvPr id="5" name="Rectangle 4">
          <a:extLst>
            <a:ext uri="{FF2B5EF4-FFF2-40B4-BE49-F238E27FC236}">
              <a16:creationId xmlns:a16="http://schemas.microsoft.com/office/drawing/2014/main" id="{B2CEE646-82C1-4291-B919-38C9E07CFC6D}"/>
            </a:ext>
          </a:extLst>
        </xdr:cNvPr>
        <xdr:cNvSpPr/>
      </xdr:nvSpPr>
      <xdr:spPr>
        <a:xfrm>
          <a:off x="30480" y="2795420"/>
          <a:ext cx="3276600" cy="950595"/>
        </a:xfrm>
        <a:prstGeom prst="rect">
          <a:avLst/>
        </a:prstGeom>
        <a:solidFill>
          <a:srgbClr val="2D9D92"/>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24</xdr:row>
      <xdr:rowOff>17539</xdr:rowOff>
    </xdr:from>
    <xdr:to>
      <xdr:col>5</xdr:col>
      <xdr:colOff>259080</xdr:colOff>
      <xdr:row>29</xdr:row>
      <xdr:rowOff>63259</xdr:rowOff>
    </xdr:to>
    <xdr:sp macro="" textlink="">
      <xdr:nvSpPr>
        <xdr:cNvPr id="6" name="Rectangle 5">
          <a:extLst>
            <a:ext uri="{FF2B5EF4-FFF2-40B4-BE49-F238E27FC236}">
              <a16:creationId xmlns:a16="http://schemas.microsoft.com/office/drawing/2014/main" id="{71CEB564-828D-47A8-9C93-662C6D9B77F9}"/>
            </a:ext>
          </a:extLst>
        </xdr:cNvPr>
        <xdr:cNvSpPr/>
      </xdr:nvSpPr>
      <xdr:spPr>
        <a:xfrm>
          <a:off x="30480" y="3818014"/>
          <a:ext cx="3276600" cy="950595"/>
        </a:xfrm>
        <a:prstGeom prst="rect">
          <a:avLst/>
        </a:prstGeom>
        <a:solidFill>
          <a:srgbClr val="33B3A6"/>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29</xdr:row>
      <xdr:rowOff>128331</xdr:rowOff>
    </xdr:from>
    <xdr:to>
      <xdr:col>5</xdr:col>
      <xdr:colOff>259080</xdr:colOff>
      <xdr:row>34</xdr:row>
      <xdr:rowOff>174050</xdr:rowOff>
    </xdr:to>
    <xdr:sp macro="" textlink="">
      <xdr:nvSpPr>
        <xdr:cNvPr id="7" name="Rectangle 6">
          <a:extLst>
            <a:ext uri="{FF2B5EF4-FFF2-40B4-BE49-F238E27FC236}">
              <a16:creationId xmlns:a16="http://schemas.microsoft.com/office/drawing/2014/main" id="{2D9BAA93-5AA8-44B4-920C-B4BF7FE2C03B}"/>
            </a:ext>
          </a:extLst>
        </xdr:cNvPr>
        <xdr:cNvSpPr/>
      </xdr:nvSpPr>
      <xdr:spPr>
        <a:xfrm>
          <a:off x="30480" y="4833681"/>
          <a:ext cx="3276600" cy="950594"/>
        </a:xfrm>
        <a:prstGeom prst="rect">
          <a:avLst/>
        </a:prstGeom>
        <a:solidFill>
          <a:srgbClr val="3ACABB"/>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35</xdr:row>
      <xdr:rowOff>74265</xdr:rowOff>
    </xdr:from>
    <xdr:to>
      <xdr:col>5</xdr:col>
      <xdr:colOff>259080</xdr:colOff>
      <xdr:row>40</xdr:row>
      <xdr:rowOff>123371</xdr:rowOff>
    </xdr:to>
    <xdr:sp macro="" textlink="">
      <xdr:nvSpPr>
        <xdr:cNvPr id="8" name="Rectangle 7">
          <a:extLst>
            <a:ext uri="{FF2B5EF4-FFF2-40B4-BE49-F238E27FC236}">
              <a16:creationId xmlns:a16="http://schemas.microsoft.com/office/drawing/2014/main" id="{CA86F5B9-34D6-4A1A-A356-EB635644334B}"/>
            </a:ext>
          </a:extLst>
        </xdr:cNvPr>
        <xdr:cNvSpPr/>
      </xdr:nvSpPr>
      <xdr:spPr>
        <a:xfrm>
          <a:off x="30480" y="5865465"/>
          <a:ext cx="3276600" cy="953981"/>
        </a:xfrm>
        <a:prstGeom prst="rect">
          <a:avLst/>
        </a:prstGeom>
        <a:solidFill>
          <a:srgbClr val="40E0D0"/>
        </a:solidFill>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16</xdr:col>
      <xdr:colOff>0</xdr:colOff>
      <xdr:row>5</xdr:row>
      <xdr:rowOff>0</xdr:rowOff>
    </xdr:from>
    <xdr:to>
      <xdr:col>17</xdr:col>
      <xdr:colOff>518160</xdr:colOff>
      <xdr:row>6</xdr:row>
      <xdr:rowOff>7620</xdr:rowOff>
    </xdr:to>
    <xdr:pic>
      <xdr:nvPicPr>
        <xdr:cNvPr id="14" name="Picture 13">
          <a:extLst>
            <a:ext uri="{FF2B5EF4-FFF2-40B4-BE49-F238E27FC236}">
              <a16:creationId xmlns:a16="http://schemas.microsoft.com/office/drawing/2014/main" id="{40229214-611F-F57A-56CF-BDDC5451E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82880"/>
          <a:ext cx="112776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30480</xdr:colOff>
      <xdr:row>9</xdr:row>
      <xdr:rowOff>1058</xdr:rowOff>
    </xdr:from>
    <xdr:to>
      <xdr:col>3</xdr:col>
      <xdr:colOff>228600</xdr:colOff>
      <xdr:row>10</xdr:row>
      <xdr:rowOff>151552</xdr:rowOff>
    </xdr:to>
    <xdr:sp macro="" textlink="">
      <xdr:nvSpPr>
        <xdr:cNvPr id="15" name="TextBox 14">
          <a:extLst>
            <a:ext uri="{FF2B5EF4-FFF2-40B4-BE49-F238E27FC236}">
              <a16:creationId xmlns:a16="http://schemas.microsoft.com/office/drawing/2014/main" id="{268E4E24-0822-0E92-1C2C-368EBED14CF5}"/>
            </a:ext>
          </a:extLst>
        </xdr:cNvPr>
        <xdr:cNvSpPr txBox="1"/>
      </xdr:nvSpPr>
      <xdr:spPr>
        <a:xfrm>
          <a:off x="30480" y="1086908"/>
          <a:ext cx="2026920" cy="331469"/>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kern="1200">
              <a:solidFill>
                <a:schemeClr val="bg1"/>
              </a:solidFill>
              <a:latin typeface="+mn-lt"/>
              <a:ea typeface="+mn-ea"/>
              <a:cs typeface="+mn-cs"/>
            </a:rPr>
            <a:t>Inventory</a:t>
          </a:r>
          <a:r>
            <a:rPr lang="en-IN" sz="1800" b="1" kern="1200">
              <a:solidFill>
                <a:schemeClr val="dk1"/>
              </a:solidFill>
              <a:latin typeface="+mn-lt"/>
              <a:ea typeface="+mn-ea"/>
              <a:cs typeface="+mn-cs"/>
            </a:rPr>
            <a:t> </a:t>
          </a:r>
          <a:r>
            <a:rPr lang="en-IN" sz="1800" b="1" kern="1200">
              <a:solidFill>
                <a:schemeClr val="bg1"/>
              </a:solidFill>
              <a:latin typeface="+mn-lt"/>
              <a:ea typeface="+mn-ea"/>
              <a:cs typeface="+mn-cs"/>
            </a:rPr>
            <a:t>Checks</a:t>
          </a:r>
        </a:p>
      </xdr:txBody>
    </xdr:sp>
    <xdr:clientData/>
  </xdr:twoCellAnchor>
  <xdr:twoCellAnchor>
    <xdr:from>
      <xdr:col>3</xdr:col>
      <xdr:colOff>370114</xdr:colOff>
      <xdr:row>8</xdr:row>
      <xdr:rowOff>56727</xdr:rowOff>
    </xdr:from>
    <xdr:to>
      <xdr:col>5</xdr:col>
      <xdr:colOff>152399</xdr:colOff>
      <xdr:row>11</xdr:row>
      <xdr:rowOff>71967</xdr:rowOff>
    </xdr:to>
    <xdr:sp macro="" textlink="NOKPI!F4">
      <xdr:nvSpPr>
        <xdr:cNvPr id="16" name="TextBox 15">
          <a:extLst>
            <a:ext uri="{FF2B5EF4-FFF2-40B4-BE49-F238E27FC236}">
              <a16:creationId xmlns:a16="http://schemas.microsoft.com/office/drawing/2014/main" id="{751F6D12-5CEF-6E9E-44CC-224E9E03536F}"/>
            </a:ext>
          </a:extLst>
        </xdr:cNvPr>
        <xdr:cNvSpPr txBox="1"/>
      </xdr:nvSpPr>
      <xdr:spPr>
        <a:xfrm>
          <a:off x="2198914" y="611898"/>
          <a:ext cx="1001485" cy="570412"/>
        </a:xfrm>
        <a:prstGeom prst="rect">
          <a:avLst/>
        </a:prstGeom>
        <a:solidFill>
          <a:srgbClr val="0070C0"/>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0DF203-5633-4976-8A04-DB0BE54BDFD0}" type="TxLink">
            <a:rPr lang="en-US" sz="2400" b="1" i="0" u="none" strike="noStrike" kern="1200">
              <a:solidFill>
                <a:schemeClr val="bg1"/>
              </a:solidFill>
              <a:latin typeface="Aptos Narrow"/>
            </a:rPr>
            <a:pPr algn="ctr"/>
            <a:t>27121</a:t>
          </a:fld>
          <a:endParaRPr lang="en-IN" sz="2400" b="1" kern="1200">
            <a:solidFill>
              <a:schemeClr val="bg1"/>
            </a:solidFill>
          </a:endParaRPr>
        </a:p>
      </xdr:txBody>
    </xdr:sp>
    <xdr:clientData/>
  </xdr:twoCellAnchor>
  <xdr:twoCellAnchor>
    <xdr:from>
      <xdr:col>0</xdr:col>
      <xdr:colOff>30480</xdr:colOff>
      <xdr:row>14</xdr:row>
      <xdr:rowOff>105833</xdr:rowOff>
    </xdr:from>
    <xdr:to>
      <xdr:col>3</xdr:col>
      <xdr:colOff>228600</xdr:colOff>
      <xdr:row>16</xdr:row>
      <xdr:rowOff>75353</xdr:rowOff>
    </xdr:to>
    <xdr:sp macro="" textlink="">
      <xdr:nvSpPr>
        <xdr:cNvPr id="17" name="TextBox 16">
          <a:extLst>
            <a:ext uri="{FF2B5EF4-FFF2-40B4-BE49-F238E27FC236}">
              <a16:creationId xmlns:a16="http://schemas.microsoft.com/office/drawing/2014/main" id="{79BB8E87-5150-457D-926F-C8D1D44736B6}"/>
            </a:ext>
          </a:extLst>
        </xdr:cNvPr>
        <xdr:cNvSpPr txBox="1"/>
      </xdr:nvSpPr>
      <xdr:spPr>
        <a:xfrm>
          <a:off x="30480" y="2096558"/>
          <a:ext cx="2026920" cy="331470"/>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kern="1200">
              <a:solidFill>
                <a:schemeClr val="bg1"/>
              </a:solidFill>
              <a:latin typeface="+mn-lt"/>
              <a:ea typeface="+mn-ea"/>
              <a:cs typeface="+mn-cs"/>
            </a:rPr>
            <a:t>Movement delete</a:t>
          </a:r>
        </a:p>
        <a:p>
          <a:pPr marL="0" indent="0" algn="l"/>
          <a:endParaRPr lang="en-IN" sz="1600" kern="1200">
            <a:solidFill>
              <a:schemeClr val="dk1"/>
            </a:solidFill>
            <a:latin typeface="+mn-lt"/>
            <a:ea typeface="+mn-ea"/>
            <a:cs typeface="+mn-cs"/>
          </a:endParaRPr>
        </a:p>
      </xdr:txBody>
    </xdr:sp>
    <xdr:clientData/>
  </xdr:twoCellAnchor>
  <xdr:twoCellAnchor>
    <xdr:from>
      <xdr:col>0</xdr:col>
      <xdr:colOff>30480</xdr:colOff>
      <xdr:row>20</xdr:row>
      <xdr:rowOff>38100</xdr:rowOff>
    </xdr:from>
    <xdr:to>
      <xdr:col>3</xdr:col>
      <xdr:colOff>228600</xdr:colOff>
      <xdr:row>22</xdr:row>
      <xdr:rowOff>7620</xdr:rowOff>
    </xdr:to>
    <xdr:sp macro="" textlink="">
      <xdr:nvSpPr>
        <xdr:cNvPr id="18" name="TextBox 17">
          <a:extLst>
            <a:ext uri="{FF2B5EF4-FFF2-40B4-BE49-F238E27FC236}">
              <a16:creationId xmlns:a16="http://schemas.microsoft.com/office/drawing/2014/main" id="{097B7B57-A478-426A-8D74-8C08FABE23DD}"/>
            </a:ext>
          </a:extLst>
        </xdr:cNvPr>
        <xdr:cNvSpPr txBox="1"/>
      </xdr:nvSpPr>
      <xdr:spPr>
        <a:xfrm>
          <a:off x="30480" y="3114675"/>
          <a:ext cx="2026920" cy="331470"/>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i="0" u="none" strike="noStrike">
              <a:solidFill>
                <a:schemeClr val="bg1"/>
              </a:solidFill>
              <a:effectLst/>
              <a:latin typeface="+mn-lt"/>
              <a:ea typeface="+mn-ea"/>
              <a:cs typeface="+mn-cs"/>
            </a:rPr>
            <a:t>Movement update</a:t>
          </a:r>
          <a:r>
            <a:rPr lang="en-IN" sz="1800" b="1">
              <a:solidFill>
                <a:schemeClr val="bg1"/>
              </a:solidFill>
            </a:rPr>
            <a:t> </a:t>
          </a:r>
          <a:endParaRPr lang="en-IN" sz="1800" b="1" kern="1200">
            <a:solidFill>
              <a:schemeClr val="bg1"/>
            </a:solidFill>
            <a:latin typeface="+mn-lt"/>
            <a:ea typeface="+mn-ea"/>
            <a:cs typeface="+mn-cs"/>
          </a:endParaRPr>
        </a:p>
      </xdr:txBody>
    </xdr:sp>
    <xdr:clientData/>
  </xdr:twoCellAnchor>
  <xdr:twoCellAnchor>
    <xdr:from>
      <xdr:col>0</xdr:col>
      <xdr:colOff>30480</xdr:colOff>
      <xdr:row>25</xdr:row>
      <xdr:rowOff>129540</xdr:rowOff>
    </xdr:from>
    <xdr:to>
      <xdr:col>3</xdr:col>
      <xdr:colOff>228600</xdr:colOff>
      <xdr:row>27</xdr:row>
      <xdr:rowOff>99060</xdr:rowOff>
    </xdr:to>
    <xdr:sp macro="" textlink="">
      <xdr:nvSpPr>
        <xdr:cNvPr id="19" name="TextBox 18">
          <a:extLst>
            <a:ext uri="{FF2B5EF4-FFF2-40B4-BE49-F238E27FC236}">
              <a16:creationId xmlns:a16="http://schemas.microsoft.com/office/drawing/2014/main" id="{1DEB7546-524A-48ED-9E04-CD4A31825251}"/>
            </a:ext>
          </a:extLst>
        </xdr:cNvPr>
        <xdr:cNvSpPr txBox="1"/>
      </xdr:nvSpPr>
      <xdr:spPr>
        <a:xfrm>
          <a:off x="30480" y="4110990"/>
          <a:ext cx="2026920" cy="331470"/>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i="0" u="none" strike="noStrike">
              <a:solidFill>
                <a:schemeClr val="bg1"/>
              </a:solidFill>
              <a:effectLst/>
              <a:latin typeface="+mn-lt"/>
              <a:ea typeface="+mn-ea"/>
              <a:cs typeface="+mn-cs"/>
            </a:rPr>
            <a:t>Offhire movement</a:t>
          </a:r>
          <a:r>
            <a:rPr lang="en-IN" sz="1800" b="1">
              <a:solidFill>
                <a:schemeClr val="bg1"/>
              </a:solidFill>
            </a:rPr>
            <a:t> </a:t>
          </a:r>
          <a:endParaRPr lang="en-IN" sz="1800" b="1" kern="1200">
            <a:solidFill>
              <a:schemeClr val="bg1"/>
            </a:solidFill>
            <a:latin typeface="+mn-lt"/>
            <a:ea typeface="+mn-ea"/>
            <a:cs typeface="+mn-cs"/>
          </a:endParaRPr>
        </a:p>
      </xdr:txBody>
    </xdr:sp>
    <xdr:clientData/>
  </xdr:twoCellAnchor>
  <xdr:twoCellAnchor>
    <xdr:from>
      <xdr:col>0</xdr:col>
      <xdr:colOff>30480</xdr:colOff>
      <xdr:row>31</xdr:row>
      <xdr:rowOff>68580</xdr:rowOff>
    </xdr:from>
    <xdr:to>
      <xdr:col>3</xdr:col>
      <xdr:colOff>228600</xdr:colOff>
      <xdr:row>33</xdr:row>
      <xdr:rowOff>38100</xdr:rowOff>
    </xdr:to>
    <xdr:sp macro="" textlink="">
      <xdr:nvSpPr>
        <xdr:cNvPr id="20" name="TextBox 19">
          <a:extLst>
            <a:ext uri="{FF2B5EF4-FFF2-40B4-BE49-F238E27FC236}">
              <a16:creationId xmlns:a16="http://schemas.microsoft.com/office/drawing/2014/main" id="{3A092D44-7373-4385-956B-F2277789FD6B}"/>
            </a:ext>
          </a:extLst>
        </xdr:cNvPr>
        <xdr:cNvSpPr txBox="1"/>
      </xdr:nvSpPr>
      <xdr:spPr>
        <a:xfrm>
          <a:off x="30480" y="5135880"/>
          <a:ext cx="2026920" cy="331470"/>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i="0" u="none" strike="noStrike">
              <a:solidFill>
                <a:schemeClr val="bg1"/>
              </a:solidFill>
              <a:effectLst/>
              <a:latin typeface="+mn-lt"/>
              <a:ea typeface="+mn-ea"/>
              <a:cs typeface="+mn-cs"/>
            </a:rPr>
            <a:t>Onhire movement</a:t>
          </a:r>
          <a:r>
            <a:rPr lang="en-IN" sz="1800" b="1">
              <a:solidFill>
                <a:schemeClr val="bg1"/>
              </a:solidFill>
            </a:rPr>
            <a:t> </a:t>
          </a:r>
          <a:endParaRPr lang="en-IN" sz="1800" b="1" kern="1200">
            <a:solidFill>
              <a:schemeClr val="bg1"/>
            </a:solidFill>
            <a:latin typeface="+mn-lt"/>
            <a:ea typeface="+mn-ea"/>
            <a:cs typeface="+mn-cs"/>
          </a:endParaRPr>
        </a:p>
      </xdr:txBody>
    </xdr:sp>
    <xdr:clientData/>
  </xdr:twoCellAnchor>
  <xdr:twoCellAnchor>
    <xdr:from>
      <xdr:col>0</xdr:col>
      <xdr:colOff>30480</xdr:colOff>
      <xdr:row>36</xdr:row>
      <xdr:rowOff>131233</xdr:rowOff>
    </xdr:from>
    <xdr:to>
      <xdr:col>3</xdr:col>
      <xdr:colOff>259080</xdr:colOff>
      <xdr:row>38</xdr:row>
      <xdr:rowOff>115993</xdr:rowOff>
    </xdr:to>
    <xdr:sp macro="" textlink="">
      <xdr:nvSpPr>
        <xdr:cNvPr id="21" name="TextBox 20">
          <a:extLst>
            <a:ext uri="{FF2B5EF4-FFF2-40B4-BE49-F238E27FC236}">
              <a16:creationId xmlns:a16="http://schemas.microsoft.com/office/drawing/2014/main" id="{4FADA9F5-CE27-4712-A643-F908076C4E7E}"/>
            </a:ext>
          </a:extLst>
        </xdr:cNvPr>
        <xdr:cNvSpPr txBox="1"/>
      </xdr:nvSpPr>
      <xdr:spPr>
        <a:xfrm>
          <a:off x="30480" y="6103408"/>
          <a:ext cx="2057400" cy="346710"/>
        </a:xfrm>
        <a:prstGeom prst="rect">
          <a:avLst/>
        </a:prstGeom>
        <a:solidFill>
          <a:srgbClr val="00CC99"/>
        </a:solidFill>
        <a:ln>
          <a:noFill/>
        </a:ln>
        <a:effectLst>
          <a:softEdge rad="317500"/>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b="1" i="0" u="none" strike="noStrike">
              <a:solidFill>
                <a:schemeClr val="bg1"/>
              </a:solidFill>
              <a:effectLst/>
              <a:latin typeface="+mn-lt"/>
              <a:ea typeface="+mn-ea"/>
              <a:cs typeface="+mn-cs"/>
            </a:rPr>
            <a:t>Storage invoice</a:t>
          </a:r>
          <a:r>
            <a:rPr lang="en-IN" sz="1800" b="1">
              <a:solidFill>
                <a:schemeClr val="bg1"/>
              </a:solidFill>
            </a:rPr>
            <a:t> </a:t>
          </a:r>
          <a:endParaRPr lang="en-IN" sz="1800" b="1" kern="1200">
            <a:solidFill>
              <a:schemeClr val="bg1"/>
            </a:solidFill>
            <a:latin typeface="+mn-lt"/>
            <a:ea typeface="+mn-ea"/>
            <a:cs typeface="+mn-cs"/>
          </a:endParaRPr>
        </a:p>
      </xdr:txBody>
    </xdr:sp>
    <xdr:clientData/>
  </xdr:twoCellAnchor>
  <xdr:twoCellAnchor>
    <xdr:from>
      <xdr:col>3</xdr:col>
      <xdr:colOff>417829</xdr:colOff>
      <xdr:row>14</xdr:row>
      <xdr:rowOff>43059</xdr:rowOff>
    </xdr:from>
    <xdr:to>
      <xdr:col>4</xdr:col>
      <xdr:colOff>570229</xdr:colOff>
      <xdr:row>17</xdr:row>
      <xdr:rowOff>58299</xdr:rowOff>
    </xdr:to>
    <xdr:sp macro="" textlink="NOKPI!F5">
      <xdr:nvSpPr>
        <xdr:cNvPr id="23" name="TextBox 22">
          <a:extLst>
            <a:ext uri="{FF2B5EF4-FFF2-40B4-BE49-F238E27FC236}">
              <a16:creationId xmlns:a16="http://schemas.microsoft.com/office/drawing/2014/main" id="{072BA3A6-56BD-4FC2-B024-B259DFE5F039}"/>
            </a:ext>
          </a:extLst>
        </xdr:cNvPr>
        <xdr:cNvSpPr txBox="1"/>
      </xdr:nvSpPr>
      <xdr:spPr>
        <a:xfrm>
          <a:off x="2246629" y="2033784"/>
          <a:ext cx="762000" cy="558165"/>
        </a:xfrm>
        <a:prstGeom prst="rect">
          <a:avLst/>
        </a:prstGeom>
        <a:solidFill>
          <a:schemeClr val="bg1"/>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3E553-CDE5-4572-AA97-7004073BCB6C}" type="TxLink">
            <a:rPr lang="en-US" sz="2400" b="1" i="0" u="none" strike="noStrike" kern="1200">
              <a:solidFill>
                <a:schemeClr val="bg1"/>
              </a:solidFill>
              <a:latin typeface="Aptos Narrow"/>
            </a:rPr>
            <a:pPr algn="ctr"/>
            <a:t>42</a:t>
          </a:fld>
          <a:endParaRPr lang="en-IN" sz="2400" b="1" kern="1200">
            <a:solidFill>
              <a:schemeClr val="bg1"/>
            </a:solidFill>
          </a:endParaRPr>
        </a:p>
      </xdr:txBody>
    </xdr:sp>
    <xdr:clientData/>
  </xdr:twoCellAnchor>
  <xdr:twoCellAnchor>
    <xdr:from>
      <xdr:col>3</xdr:col>
      <xdr:colOff>417828</xdr:colOff>
      <xdr:row>19</xdr:row>
      <xdr:rowOff>137643</xdr:rowOff>
    </xdr:from>
    <xdr:to>
      <xdr:col>5</xdr:col>
      <xdr:colOff>163285</xdr:colOff>
      <xdr:row>22</xdr:row>
      <xdr:rowOff>152882</xdr:rowOff>
    </xdr:to>
    <xdr:sp macro="" textlink="NOKPI!F6">
      <xdr:nvSpPr>
        <xdr:cNvPr id="24" name="TextBox 23">
          <a:extLst>
            <a:ext uri="{FF2B5EF4-FFF2-40B4-BE49-F238E27FC236}">
              <a16:creationId xmlns:a16="http://schemas.microsoft.com/office/drawing/2014/main" id="{7079C0E6-67A4-43DC-B9EC-EBADE1A944DA}"/>
            </a:ext>
          </a:extLst>
        </xdr:cNvPr>
        <xdr:cNvSpPr txBox="1"/>
      </xdr:nvSpPr>
      <xdr:spPr>
        <a:xfrm>
          <a:off x="2246628" y="2728443"/>
          <a:ext cx="964657" cy="570410"/>
        </a:xfrm>
        <a:prstGeom prst="rect">
          <a:avLst/>
        </a:prstGeom>
        <a:solidFill>
          <a:srgbClr val="00CC99"/>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390704-14A0-4F7C-AD23-AC5C07CEC768}" type="TxLink">
            <a:rPr lang="en-US" sz="2400" b="1" i="0" u="none" strike="noStrike" kern="1200">
              <a:solidFill>
                <a:schemeClr val="bg1"/>
              </a:solidFill>
              <a:latin typeface="Aptos Narrow"/>
            </a:rPr>
            <a:pPr algn="ctr"/>
            <a:t>1660</a:t>
          </a:fld>
          <a:endParaRPr lang="en-IN" sz="2400" b="1" kern="1200">
            <a:solidFill>
              <a:schemeClr val="bg1"/>
            </a:solidFill>
          </a:endParaRPr>
        </a:p>
      </xdr:txBody>
    </xdr:sp>
    <xdr:clientData/>
  </xdr:twoCellAnchor>
  <xdr:twoCellAnchor>
    <xdr:from>
      <xdr:col>3</xdr:col>
      <xdr:colOff>417829</xdr:colOff>
      <xdr:row>25</xdr:row>
      <xdr:rowOff>72328</xdr:rowOff>
    </xdr:from>
    <xdr:to>
      <xdr:col>4</xdr:col>
      <xdr:colOff>570229</xdr:colOff>
      <xdr:row>28</xdr:row>
      <xdr:rowOff>87567</xdr:rowOff>
    </xdr:to>
    <xdr:sp macro="" textlink="NOKPI!F7">
      <xdr:nvSpPr>
        <xdr:cNvPr id="25" name="TextBox 24">
          <a:extLst>
            <a:ext uri="{FF2B5EF4-FFF2-40B4-BE49-F238E27FC236}">
              <a16:creationId xmlns:a16="http://schemas.microsoft.com/office/drawing/2014/main" id="{106317EB-54BC-4533-B8CA-2A4C5D7AD993}"/>
            </a:ext>
          </a:extLst>
        </xdr:cNvPr>
        <xdr:cNvSpPr txBox="1"/>
      </xdr:nvSpPr>
      <xdr:spPr>
        <a:xfrm>
          <a:off x="2246629" y="4053778"/>
          <a:ext cx="762000" cy="558164"/>
        </a:xfrm>
        <a:prstGeom prst="rect">
          <a:avLst/>
        </a:prstGeom>
        <a:solidFill>
          <a:srgbClr val="00CC99"/>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8BB270-2433-42E5-A770-F529092B0B6B}" type="TxLink">
            <a:rPr lang="en-US" sz="2400" b="1" i="0" u="none" strike="noStrike" kern="1200">
              <a:solidFill>
                <a:schemeClr val="bg1"/>
              </a:solidFill>
              <a:latin typeface="Aptos Narrow"/>
            </a:rPr>
            <a:pPr algn="ctr"/>
            <a:t>214</a:t>
          </a:fld>
          <a:endParaRPr lang="en-IN" sz="2400" b="1" kern="1200">
            <a:solidFill>
              <a:schemeClr val="bg1"/>
            </a:solidFill>
          </a:endParaRPr>
        </a:p>
      </xdr:txBody>
    </xdr:sp>
    <xdr:clientData/>
  </xdr:twoCellAnchor>
  <xdr:twoCellAnchor>
    <xdr:from>
      <xdr:col>3</xdr:col>
      <xdr:colOff>417829</xdr:colOff>
      <xdr:row>31</xdr:row>
      <xdr:rowOff>28785</xdr:rowOff>
    </xdr:from>
    <xdr:to>
      <xdr:col>4</xdr:col>
      <xdr:colOff>570229</xdr:colOff>
      <xdr:row>34</xdr:row>
      <xdr:rowOff>44025</xdr:rowOff>
    </xdr:to>
    <xdr:sp macro="" textlink="NOKPI!F8">
      <xdr:nvSpPr>
        <xdr:cNvPr id="26" name="TextBox 25">
          <a:extLst>
            <a:ext uri="{FF2B5EF4-FFF2-40B4-BE49-F238E27FC236}">
              <a16:creationId xmlns:a16="http://schemas.microsoft.com/office/drawing/2014/main" id="{DA9B1402-E88F-4D93-8DF7-0F9AF4DED1B4}"/>
            </a:ext>
          </a:extLst>
        </xdr:cNvPr>
        <xdr:cNvSpPr txBox="1"/>
      </xdr:nvSpPr>
      <xdr:spPr>
        <a:xfrm>
          <a:off x="2246629" y="5096085"/>
          <a:ext cx="762000" cy="558165"/>
        </a:xfrm>
        <a:prstGeom prst="rect">
          <a:avLst/>
        </a:prstGeom>
        <a:solidFill>
          <a:schemeClr val="bg1"/>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A4A6DE-F1AA-47DC-89A9-30F92A1BFF98}" type="TxLink">
            <a:rPr lang="en-US" sz="2400" b="1" i="0" u="none" strike="noStrike" kern="1200">
              <a:solidFill>
                <a:schemeClr val="bg1"/>
              </a:solidFill>
              <a:latin typeface="Aptos Narrow"/>
            </a:rPr>
            <a:pPr algn="ctr"/>
            <a:t>115</a:t>
          </a:fld>
          <a:endParaRPr lang="en-IN" sz="2400" b="1" kern="1200">
            <a:solidFill>
              <a:schemeClr val="bg1"/>
            </a:solidFill>
          </a:endParaRPr>
        </a:p>
      </xdr:txBody>
    </xdr:sp>
    <xdr:clientData/>
  </xdr:twoCellAnchor>
  <xdr:twoCellAnchor>
    <xdr:from>
      <xdr:col>3</xdr:col>
      <xdr:colOff>417829</xdr:colOff>
      <xdr:row>36</xdr:row>
      <xdr:rowOff>51765</xdr:rowOff>
    </xdr:from>
    <xdr:to>
      <xdr:col>4</xdr:col>
      <xdr:colOff>570229</xdr:colOff>
      <xdr:row>39</xdr:row>
      <xdr:rowOff>68215</xdr:rowOff>
    </xdr:to>
    <xdr:sp macro="" textlink="NOKPI!F9">
      <xdr:nvSpPr>
        <xdr:cNvPr id="27" name="TextBox 26">
          <a:extLst>
            <a:ext uri="{FF2B5EF4-FFF2-40B4-BE49-F238E27FC236}">
              <a16:creationId xmlns:a16="http://schemas.microsoft.com/office/drawing/2014/main" id="{5E2DA1BD-CA94-45BA-BD1B-8BED9A4F5F3F}"/>
            </a:ext>
          </a:extLst>
        </xdr:cNvPr>
        <xdr:cNvSpPr txBox="1"/>
      </xdr:nvSpPr>
      <xdr:spPr>
        <a:xfrm>
          <a:off x="2246629" y="6023940"/>
          <a:ext cx="762000" cy="559375"/>
        </a:xfrm>
        <a:prstGeom prst="rect">
          <a:avLst/>
        </a:prstGeom>
        <a:solidFill>
          <a:srgbClr val="00CC99"/>
        </a:solidFill>
        <a:ln w="9525" cmpd="sng">
          <a:no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FFA838-D8E1-45B8-BBF6-157EFDBE03E3}" type="TxLink">
            <a:rPr lang="en-US" sz="3200" b="1" i="0" u="none" strike="noStrike" kern="1200">
              <a:solidFill>
                <a:schemeClr val="bg1"/>
              </a:solidFill>
              <a:latin typeface="Aptos Narrow"/>
            </a:rPr>
            <a:pPr algn="ctr"/>
            <a:t>3</a:t>
          </a:fld>
          <a:endParaRPr lang="en-IN" sz="3200" b="1" kern="1200">
            <a:solidFill>
              <a:schemeClr val="bg1"/>
            </a:solidFill>
          </a:endParaRPr>
        </a:p>
      </xdr:txBody>
    </xdr:sp>
    <xdr:clientData/>
  </xdr:twoCellAnchor>
  <xdr:twoCellAnchor>
    <xdr:from>
      <xdr:col>5</xdr:col>
      <xdr:colOff>387122</xdr:colOff>
      <xdr:row>19</xdr:row>
      <xdr:rowOff>166688</xdr:rowOff>
    </xdr:from>
    <xdr:to>
      <xdr:col>15</xdr:col>
      <xdr:colOff>101374</xdr:colOff>
      <xdr:row>40</xdr:row>
      <xdr:rowOff>95250</xdr:rowOff>
    </xdr:to>
    <xdr:graphicFrame macro="">
      <xdr:nvGraphicFramePr>
        <xdr:cNvPr id="31" name="Chart 30">
          <a:extLst>
            <a:ext uri="{FF2B5EF4-FFF2-40B4-BE49-F238E27FC236}">
              <a16:creationId xmlns:a16="http://schemas.microsoft.com/office/drawing/2014/main" id="{7546DA04-001D-4CDC-8311-A7BF25C28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283030</xdr:colOff>
      <xdr:row>0</xdr:row>
      <xdr:rowOff>54429</xdr:rowOff>
    </xdr:from>
    <xdr:to>
      <xdr:col>26</xdr:col>
      <xdr:colOff>32658</xdr:colOff>
      <xdr:row>6</xdr:row>
      <xdr:rowOff>163286</xdr:rowOff>
    </xdr:to>
    <mc:AlternateContent xmlns:mc="http://schemas.openxmlformats.org/markup-compatibility/2006" xmlns:a14="http://schemas.microsoft.com/office/drawing/2010/main">
      <mc:Choice Requires="a14">
        <xdr:graphicFrame macro="">
          <xdr:nvGraphicFramePr>
            <xdr:cNvPr id="33" name="Month 1">
              <a:extLst>
                <a:ext uri="{FF2B5EF4-FFF2-40B4-BE49-F238E27FC236}">
                  <a16:creationId xmlns:a16="http://schemas.microsoft.com/office/drawing/2014/main" id="{A31D93BD-15B9-45AB-AC5F-B83E6A907E3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391311" y="54429"/>
              <a:ext cx="6429035" cy="118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176893</xdr:colOff>
      <xdr:row>19</xdr:row>
      <xdr:rowOff>145594</xdr:rowOff>
    </xdr:from>
    <xdr:to>
      <xdr:col>25</xdr:col>
      <xdr:colOff>576943</xdr:colOff>
      <xdr:row>40</xdr:row>
      <xdr:rowOff>130968</xdr:rowOff>
    </xdr:to>
    <xdr:graphicFrame macro="">
      <xdr:nvGraphicFramePr>
        <xdr:cNvPr id="34" name="Chart 33">
          <a:extLst>
            <a:ext uri="{FF2B5EF4-FFF2-40B4-BE49-F238E27FC236}">
              <a16:creationId xmlns:a16="http://schemas.microsoft.com/office/drawing/2014/main" id="{90AD9EFA-675B-4DE0-B615-41A5A7045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367393</xdr:colOff>
      <xdr:row>7</xdr:row>
      <xdr:rowOff>73479</xdr:rowOff>
    </xdr:from>
    <xdr:to>
      <xdr:col>10</xdr:col>
      <xdr:colOff>81643</xdr:colOff>
      <xdr:row>19</xdr:row>
      <xdr:rowOff>73478</xdr:rowOff>
    </xdr:to>
    <xdr:sp macro="" textlink="">
      <xdr:nvSpPr>
        <xdr:cNvPr id="36" name="Rectangle 35">
          <a:extLst>
            <a:ext uri="{FF2B5EF4-FFF2-40B4-BE49-F238E27FC236}">
              <a16:creationId xmlns:a16="http://schemas.microsoft.com/office/drawing/2014/main" id="{C6539B94-34DA-6BDE-5C6E-083F545ACCD0}"/>
            </a:ext>
          </a:extLst>
        </xdr:cNvPr>
        <xdr:cNvSpPr/>
      </xdr:nvSpPr>
      <xdr:spPr>
        <a:xfrm>
          <a:off x="3415393" y="1368879"/>
          <a:ext cx="2762250" cy="2220685"/>
        </a:xfrm>
        <a:prstGeom prst="rect">
          <a:avLst/>
        </a:prstGeom>
        <a:solidFill>
          <a:schemeClr val="bg1">
            <a:lumMod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462643</xdr:colOff>
      <xdr:row>7</xdr:row>
      <xdr:rowOff>144236</xdr:rowOff>
    </xdr:from>
    <xdr:to>
      <xdr:col>9</xdr:col>
      <xdr:colOff>491218</xdr:colOff>
      <xdr:row>9</xdr:row>
      <xdr:rowOff>134711</xdr:rowOff>
    </xdr:to>
    <xdr:sp macro="" textlink="">
      <xdr:nvSpPr>
        <xdr:cNvPr id="37" name="TextBox 36">
          <a:extLst>
            <a:ext uri="{FF2B5EF4-FFF2-40B4-BE49-F238E27FC236}">
              <a16:creationId xmlns:a16="http://schemas.microsoft.com/office/drawing/2014/main" id="{254421FA-C082-B4A2-ED27-4FE8B0E4A441}"/>
            </a:ext>
          </a:extLst>
        </xdr:cNvPr>
        <xdr:cNvSpPr txBox="1"/>
      </xdr:nvSpPr>
      <xdr:spPr>
        <a:xfrm>
          <a:off x="3510643" y="1439636"/>
          <a:ext cx="2466975" cy="360589"/>
        </a:xfrm>
        <a:prstGeom prst="rect">
          <a:avLst/>
        </a:prstGeom>
        <a:solidFill>
          <a:srgbClr val="33B3A6"/>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1200">
              <a:solidFill>
                <a:sysClr val="windowText" lastClr="000000"/>
              </a:solidFill>
            </a:rPr>
            <a:t>TOTAL REQUEST</a:t>
          </a:r>
        </a:p>
      </xdr:txBody>
    </xdr:sp>
    <xdr:clientData/>
  </xdr:twoCellAnchor>
  <xdr:twoCellAnchor>
    <xdr:from>
      <xdr:col>6</xdr:col>
      <xdr:colOff>346982</xdr:colOff>
      <xdr:row>10</xdr:row>
      <xdr:rowOff>164647</xdr:rowOff>
    </xdr:from>
    <xdr:to>
      <xdr:col>9</xdr:col>
      <xdr:colOff>89807</xdr:colOff>
      <xdr:row>15</xdr:row>
      <xdr:rowOff>69397</xdr:rowOff>
    </xdr:to>
    <xdr:sp macro="" textlink="'process analysis'!E4">
      <xdr:nvSpPr>
        <xdr:cNvPr id="38" name="TextBox 37">
          <a:extLst>
            <a:ext uri="{FF2B5EF4-FFF2-40B4-BE49-F238E27FC236}">
              <a16:creationId xmlns:a16="http://schemas.microsoft.com/office/drawing/2014/main" id="{9245AC74-F725-DDC1-77DF-B86CEAA4D2BF}"/>
            </a:ext>
          </a:extLst>
        </xdr:cNvPr>
        <xdr:cNvSpPr txBox="1"/>
      </xdr:nvSpPr>
      <xdr:spPr>
        <a:xfrm>
          <a:off x="4004582" y="2015218"/>
          <a:ext cx="1571625" cy="830036"/>
        </a:xfrm>
        <a:prstGeom prst="rect">
          <a:avLst/>
        </a:prstGeom>
        <a:solidFill>
          <a:schemeClr val="bg1">
            <a:lumMod val="75000"/>
          </a:schemeClr>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DFC55D-0D9E-42CE-984A-29E93AD01F2C}" type="TxLink">
            <a:rPr lang="en-US" sz="3600" b="1" i="0" u="none" strike="noStrike" kern="1200">
              <a:solidFill>
                <a:sysClr val="windowText" lastClr="000000"/>
              </a:solidFill>
              <a:latin typeface="Aptos Narrow"/>
            </a:rPr>
            <a:pPr algn="ctr"/>
            <a:t>867</a:t>
          </a:fld>
          <a:endParaRPr lang="en-IN" sz="3600" b="1" kern="1200">
            <a:solidFill>
              <a:sysClr val="windowText" lastClr="000000"/>
            </a:solidFill>
          </a:endParaRPr>
        </a:p>
      </xdr:txBody>
    </xdr:sp>
    <xdr:clientData/>
  </xdr:twoCellAnchor>
  <xdr:twoCellAnchor editAs="oneCell">
    <xdr:from>
      <xdr:col>6</xdr:col>
      <xdr:colOff>589189</xdr:colOff>
      <xdr:row>14</xdr:row>
      <xdr:rowOff>31297</xdr:rowOff>
    </xdr:from>
    <xdr:to>
      <xdr:col>8</xdr:col>
      <xdr:colOff>493939</xdr:colOff>
      <xdr:row>19</xdr:row>
      <xdr:rowOff>40822</xdr:rowOff>
    </xdr:to>
    <xdr:pic>
      <xdr:nvPicPr>
        <xdr:cNvPr id="40" name="Graphic 39" descr="Coins with solid fill">
          <a:extLst>
            <a:ext uri="{FF2B5EF4-FFF2-40B4-BE49-F238E27FC236}">
              <a16:creationId xmlns:a16="http://schemas.microsoft.com/office/drawing/2014/main" id="{EA200CF0-2195-3EA8-8691-18FE3669233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46789" y="2622097"/>
          <a:ext cx="1123950" cy="934811"/>
        </a:xfrm>
        <a:prstGeom prst="rect">
          <a:avLst/>
        </a:prstGeom>
      </xdr:spPr>
    </xdr:pic>
    <xdr:clientData/>
  </xdr:twoCellAnchor>
  <xdr:twoCellAnchor>
    <xdr:from>
      <xdr:col>10</xdr:col>
      <xdr:colOff>160566</xdr:colOff>
      <xdr:row>7</xdr:row>
      <xdr:rowOff>35380</xdr:rowOff>
    </xdr:from>
    <xdr:to>
      <xdr:col>15</xdr:col>
      <xdr:colOff>95251</xdr:colOff>
      <xdr:row>19</xdr:row>
      <xdr:rowOff>92529</xdr:rowOff>
    </xdr:to>
    <xdr:graphicFrame macro="">
      <xdr:nvGraphicFramePr>
        <xdr:cNvPr id="41" name="Chart 40">
          <a:extLst>
            <a:ext uri="{FF2B5EF4-FFF2-40B4-BE49-F238E27FC236}">
              <a16:creationId xmlns:a16="http://schemas.microsoft.com/office/drawing/2014/main" id="{28821864-0C25-4A71-8015-D7E89C3E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15</xdr:col>
      <xdr:colOff>142874</xdr:colOff>
      <xdr:row>6</xdr:row>
      <xdr:rowOff>144237</xdr:rowOff>
    </xdr:to>
    <xdr:sp macro="" textlink="">
      <xdr:nvSpPr>
        <xdr:cNvPr id="42" name="Rectangle 41">
          <a:extLst>
            <a:ext uri="{FF2B5EF4-FFF2-40B4-BE49-F238E27FC236}">
              <a16:creationId xmlns:a16="http://schemas.microsoft.com/office/drawing/2014/main" id="{0160ADBC-E125-25A4-DC7B-613233F9D952}"/>
            </a:ext>
          </a:extLst>
        </xdr:cNvPr>
        <xdr:cNvSpPr/>
      </xdr:nvSpPr>
      <xdr:spPr>
        <a:xfrm>
          <a:off x="0" y="0"/>
          <a:ext cx="9251155" cy="1215800"/>
        </a:xfrm>
        <a:prstGeom prst="rect">
          <a:avLst/>
        </a:prstGeom>
        <a:solidFill>
          <a:schemeClr val="bg1">
            <a:lumMod val="75000"/>
          </a:schemeClr>
        </a:solidFill>
        <a:ln>
          <a:solidFill>
            <a:schemeClr val="tx1"/>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263979</xdr:colOff>
      <xdr:row>0</xdr:row>
      <xdr:rowOff>163286</xdr:rowOff>
    </xdr:from>
    <xdr:to>
      <xdr:col>12</xdr:col>
      <xdr:colOff>464004</xdr:colOff>
      <xdr:row>6</xdr:row>
      <xdr:rowOff>21772</xdr:rowOff>
    </xdr:to>
    <xdr:sp macro="" textlink="">
      <xdr:nvSpPr>
        <xdr:cNvPr id="47" name="TextBox 46">
          <a:extLst>
            <a:ext uri="{FF2B5EF4-FFF2-40B4-BE49-F238E27FC236}">
              <a16:creationId xmlns:a16="http://schemas.microsoft.com/office/drawing/2014/main" id="{D719221C-B3CC-FD8C-B082-B3689EC561A6}"/>
            </a:ext>
          </a:extLst>
        </xdr:cNvPr>
        <xdr:cNvSpPr txBox="1"/>
      </xdr:nvSpPr>
      <xdr:spPr>
        <a:xfrm>
          <a:off x="2702379" y="163286"/>
          <a:ext cx="5076825" cy="968829"/>
        </a:xfrm>
        <a:prstGeom prst="rect">
          <a:avLst/>
        </a:prstGeom>
        <a:solidFill>
          <a:schemeClr val="bg1">
            <a:lumMod val="75000"/>
          </a:schemeClr>
        </a:solidFill>
        <a:ln w="9525" cmpd="sng">
          <a:noFill/>
        </a:ln>
        <a:effectLst>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kern="1200">
              <a:solidFill>
                <a:schemeClr val="bg1"/>
              </a:solidFill>
            </a:rPr>
            <a:t>                                </a:t>
          </a:r>
          <a:r>
            <a:rPr lang="en-IN" sz="3600" b="1" kern="1200">
              <a:solidFill>
                <a:sysClr val="windowText" lastClr="000000"/>
              </a:solidFill>
            </a:rPr>
            <a:t>DASHBOARD</a:t>
          </a:r>
          <a:r>
            <a:rPr lang="en-IN" sz="2000" b="1" kern="1200">
              <a:solidFill>
                <a:schemeClr val="bg1"/>
              </a:solidFill>
            </a:rPr>
            <a:t> </a:t>
          </a:r>
        </a:p>
      </xdr:txBody>
    </xdr:sp>
    <xdr:clientData/>
  </xdr:twoCellAnchor>
  <xdr:twoCellAnchor editAs="oneCell">
    <xdr:from>
      <xdr:col>12</xdr:col>
      <xdr:colOff>381001</xdr:colOff>
      <xdr:row>1</xdr:row>
      <xdr:rowOff>85724</xdr:rowOff>
    </xdr:from>
    <xdr:to>
      <xdr:col>15</xdr:col>
      <xdr:colOff>195943</xdr:colOff>
      <xdr:row>5</xdr:row>
      <xdr:rowOff>141514</xdr:rowOff>
    </xdr:to>
    <xdr:pic>
      <xdr:nvPicPr>
        <xdr:cNvPr id="53" name="Graphic 52" descr="Tug boat with solid fill">
          <a:extLst>
            <a:ext uri="{FF2B5EF4-FFF2-40B4-BE49-F238E27FC236}">
              <a16:creationId xmlns:a16="http://schemas.microsoft.com/office/drawing/2014/main" id="{DDFB18B8-0C0E-38BE-9736-E48A3D52204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696201" y="270781"/>
          <a:ext cx="1643742" cy="796019"/>
        </a:xfrm>
        <a:prstGeom prst="rect">
          <a:avLst/>
        </a:prstGeom>
      </xdr:spPr>
    </xdr:pic>
    <xdr:clientData/>
  </xdr:twoCellAnchor>
  <xdr:twoCellAnchor>
    <xdr:from>
      <xdr:col>15</xdr:col>
      <xdr:colOff>178594</xdr:colOff>
      <xdr:row>7</xdr:row>
      <xdr:rowOff>19052</xdr:rowOff>
    </xdr:from>
    <xdr:to>
      <xdr:col>25</xdr:col>
      <xdr:colOff>530678</xdr:colOff>
      <xdr:row>19</xdr:row>
      <xdr:rowOff>85726</xdr:rowOff>
    </xdr:to>
    <xdr:graphicFrame macro="">
      <xdr:nvGraphicFramePr>
        <xdr:cNvPr id="55" name="Chart 54">
          <a:extLst>
            <a:ext uri="{FF2B5EF4-FFF2-40B4-BE49-F238E27FC236}">
              <a16:creationId xmlns:a16="http://schemas.microsoft.com/office/drawing/2014/main" id="{25416D9F-04B1-4847-A1D6-0ACCC8D6A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185056</xdr:colOff>
      <xdr:row>1</xdr:row>
      <xdr:rowOff>54429</xdr:rowOff>
    </xdr:from>
    <xdr:to>
      <xdr:col>6</xdr:col>
      <xdr:colOff>391885</xdr:colOff>
      <xdr:row>6</xdr:row>
      <xdr:rowOff>65314</xdr:rowOff>
    </xdr:to>
    <xdr:pic>
      <xdr:nvPicPr>
        <xdr:cNvPr id="57" name="Picture 56">
          <a:extLst>
            <a:ext uri="{FF2B5EF4-FFF2-40B4-BE49-F238E27FC236}">
              <a16:creationId xmlns:a16="http://schemas.microsoft.com/office/drawing/2014/main" id="{EA34A533-4B3E-169F-C373-A0C86CC0F43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5056" y="239486"/>
          <a:ext cx="3864429" cy="936171"/>
        </a:xfrm>
        <a:prstGeom prst="rect">
          <a:avLst/>
        </a:prstGeom>
      </xdr:spPr>
    </xdr:pic>
    <xdr:clientData/>
  </xdr:twoCellAnchor>
  <xdr:twoCellAnchor>
    <xdr:from>
      <xdr:col>15</xdr:col>
      <xdr:colOff>250032</xdr:colOff>
      <xdr:row>3</xdr:row>
      <xdr:rowOff>154781</xdr:rowOff>
    </xdr:from>
    <xdr:to>
      <xdr:col>26</xdr:col>
      <xdr:colOff>11906</xdr:colOff>
      <xdr:row>6</xdr:row>
      <xdr:rowOff>130968</xdr:rowOff>
    </xdr:to>
    <xdr:sp macro="" textlink="">
      <xdr:nvSpPr>
        <xdr:cNvPr id="9" name="Rectangle 8">
          <a:extLst>
            <a:ext uri="{FF2B5EF4-FFF2-40B4-BE49-F238E27FC236}">
              <a16:creationId xmlns:a16="http://schemas.microsoft.com/office/drawing/2014/main" id="{632395A3-07AD-B25C-FAC2-3789DD1F4D15}"/>
            </a:ext>
          </a:extLst>
        </xdr:cNvPr>
        <xdr:cNvSpPr/>
      </xdr:nvSpPr>
      <xdr:spPr>
        <a:xfrm>
          <a:off x="9358313" y="690562"/>
          <a:ext cx="6441281" cy="511969"/>
        </a:xfrm>
        <a:prstGeom prst="rect">
          <a:avLst/>
        </a:prstGeom>
        <a:solidFill>
          <a:schemeClr val="bg2">
            <a:lumMod val="90000"/>
          </a:scheme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24</xdr:col>
      <xdr:colOff>304800</xdr:colOff>
      <xdr:row>17</xdr:row>
      <xdr:rowOff>171450</xdr:rowOff>
    </xdr:from>
    <xdr:to>
      <xdr:col>25</xdr:col>
      <xdr:colOff>504825</xdr:colOff>
      <xdr:row>19</xdr:row>
      <xdr:rowOff>28575</xdr:rowOff>
    </xdr:to>
    <xdr:sp macro="" textlink="">
      <xdr:nvSpPr>
        <xdr:cNvPr id="10" name="TextBox 9">
          <a:extLst>
            <a:ext uri="{FF2B5EF4-FFF2-40B4-BE49-F238E27FC236}">
              <a16:creationId xmlns:a16="http://schemas.microsoft.com/office/drawing/2014/main" id="{4A84F1F9-3039-4526-0869-BF9373ECEEF7}"/>
            </a:ext>
          </a:extLst>
        </xdr:cNvPr>
        <xdr:cNvSpPr txBox="1"/>
      </xdr:nvSpPr>
      <xdr:spPr>
        <a:xfrm>
          <a:off x="14935200" y="3248025"/>
          <a:ext cx="809625" cy="219075"/>
        </a:xfrm>
        <a:prstGeom prst="rect">
          <a:avLst/>
        </a:prstGeom>
        <a:solidFill>
          <a:schemeClr val="bg2">
            <a:lumMod val="90000"/>
          </a:schemeClr>
        </a:solidFill>
        <a:ln w="9525" cmpd="sng">
          <a:noFill/>
        </a:ln>
        <a:effectLst>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29</xdr:col>
      <xdr:colOff>358140</xdr:colOff>
      <xdr:row>4</xdr:row>
      <xdr:rowOff>60960</xdr:rowOff>
    </xdr:from>
    <xdr:to>
      <xdr:col>37</xdr:col>
      <xdr:colOff>53340</xdr:colOff>
      <xdr:row>25</xdr:row>
      <xdr:rowOff>106680</xdr:rowOff>
    </xdr:to>
    <xdr:graphicFrame macro="">
      <xdr:nvGraphicFramePr>
        <xdr:cNvPr id="2" name="Chart 1">
          <a:extLst>
            <a:ext uri="{FF2B5EF4-FFF2-40B4-BE49-F238E27FC236}">
              <a16:creationId xmlns:a16="http://schemas.microsoft.com/office/drawing/2014/main" id="{088BFA79-B842-C456-7F9C-63F4FACF3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39</xdr:col>
      <xdr:colOff>106680</xdr:colOff>
      <xdr:row>5</xdr:row>
      <xdr:rowOff>137160</xdr:rowOff>
    </xdr:from>
    <xdr:to>
      <xdr:col>42</xdr:col>
      <xdr:colOff>106680</xdr:colOff>
      <xdr:row>19</xdr:row>
      <xdr:rowOff>158115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85BDC6D6-BE06-00CE-4C62-66F1F3E4856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008840" y="10515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586740</xdr:colOff>
      <xdr:row>9</xdr:row>
      <xdr:rowOff>53340</xdr:rowOff>
    </xdr:from>
    <xdr:to>
      <xdr:col>10</xdr:col>
      <xdr:colOff>571500</xdr:colOff>
      <xdr:row>22</xdr:row>
      <xdr:rowOff>11430</xdr:rowOff>
    </xdr:to>
    <xdr:graphicFrame macro="">
      <xdr:nvGraphicFramePr>
        <xdr:cNvPr id="2" name="Chart 1">
          <a:extLst>
            <a:ext uri="{FF2B5EF4-FFF2-40B4-BE49-F238E27FC236}">
              <a16:creationId xmlns:a16="http://schemas.microsoft.com/office/drawing/2014/main" id="{71D91234-00BC-73B0-91B3-1754363E9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556260</xdr:colOff>
      <xdr:row>2</xdr:row>
      <xdr:rowOff>34290</xdr:rowOff>
    </xdr:from>
    <xdr:to>
      <xdr:col>12</xdr:col>
      <xdr:colOff>251460</xdr:colOff>
      <xdr:row>17</xdr:row>
      <xdr:rowOff>34290</xdr:rowOff>
    </xdr:to>
    <xdr:graphicFrame macro="">
      <xdr:nvGraphicFramePr>
        <xdr:cNvPr id="3" name="Chart 2">
          <a:extLst>
            <a:ext uri="{FF2B5EF4-FFF2-40B4-BE49-F238E27FC236}">
              <a16:creationId xmlns:a16="http://schemas.microsoft.com/office/drawing/2014/main" id="{A0007AAF-1B44-FD17-19D8-442FF9090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144780</xdr:colOff>
      <xdr:row>12</xdr:row>
      <xdr:rowOff>160021</xdr:rowOff>
    </xdr:from>
    <xdr:to>
      <xdr:col>20</xdr:col>
      <xdr:colOff>144780</xdr:colOff>
      <xdr:row>24</xdr:row>
      <xdr:rowOff>114301</xdr:rowOff>
    </xdr:to>
    <mc:AlternateContent xmlns:mc="http://schemas.openxmlformats.org/markup-compatibility/2006" xmlns:a14="http://schemas.microsoft.com/office/drawing/2010/main">
      <mc:Choice Requires="a14">
        <xdr:graphicFrame macro="">
          <xdr:nvGraphicFramePr>
            <xdr:cNvPr id="2" name="Process">
              <a:extLst>
                <a:ext uri="{FF2B5EF4-FFF2-40B4-BE49-F238E27FC236}">
                  <a16:creationId xmlns:a16="http://schemas.microsoft.com/office/drawing/2014/main" id="{1133E4E8-B2CF-1566-D1AE-2D5568400769}"/>
                </a:ext>
              </a:extLst>
            </xdr:cNvPr>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mlns="">
        <xdr:sp macro="" textlink="">
          <xdr:nvSpPr>
            <xdr:cNvPr id="0" name=""/>
            <xdr:cNvSpPr>
              <a:spLocks noTextEdit="1"/>
            </xdr:cNvSpPr>
          </xdr:nvSpPr>
          <xdr:spPr>
            <a:xfrm>
              <a:off x="11643360" y="2354581"/>
              <a:ext cx="1828800" cy="214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373380</xdr:colOff>
      <xdr:row>14</xdr:row>
      <xdr:rowOff>102870</xdr:rowOff>
    </xdr:from>
    <xdr:to>
      <xdr:col>16</xdr:col>
      <xdr:colOff>601980</xdr:colOff>
      <xdr:row>25</xdr:row>
      <xdr:rowOff>121920</xdr:rowOff>
    </xdr:to>
    <xdr:graphicFrame macro="">
      <xdr:nvGraphicFramePr>
        <xdr:cNvPr id="7" name="Chart 6">
          <a:extLst>
            <a:ext uri="{FF2B5EF4-FFF2-40B4-BE49-F238E27FC236}">
              <a16:creationId xmlns:a16="http://schemas.microsoft.com/office/drawing/2014/main" id="{15A76C67-FDF8-F6FD-6A40-C90F6E6A5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xdr:colOff>
      <xdr:row>8</xdr:row>
      <xdr:rowOff>152401</xdr:rowOff>
    </xdr:from>
    <xdr:to>
      <xdr:col>13</xdr:col>
      <xdr:colOff>53340</xdr:colOff>
      <xdr:row>15</xdr:row>
      <xdr:rowOff>1</xdr:rowOff>
    </xdr:to>
    <mc:AlternateContent xmlns:mc="http://schemas.openxmlformats.org/markup-compatibility/2006" xmlns:a14="http://schemas.microsoft.com/office/drawing/2010/main">
      <mc:Choice Requires="a14">
        <xdr:graphicFrame macro="">
          <xdr:nvGraphicFramePr>
            <xdr:cNvPr id="4" name="TAT2">
              <a:extLst>
                <a:ext uri="{FF2B5EF4-FFF2-40B4-BE49-F238E27FC236}">
                  <a16:creationId xmlns:a16="http://schemas.microsoft.com/office/drawing/2014/main" id="{BA3AE3C7-3C5A-32D6-7F0A-59BED34664DD}"/>
                </a:ext>
              </a:extLst>
            </xdr:cNvPr>
            <xdr:cNvGraphicFramePr/>
          </xdr:nvGraphicFramePr>
          <xdr:xfrm>
            <a:off x="0" y="0"/>
            <a:ext cx="0" cy="0"/>
          </xdr:xfrm>
          <a:graphic>
            <a:graphicData uri="http://schemas.microsoft.com/office/drawing/2010/slicer">
              <sle:slicer xmlns:sle="http://schemas.microsoft.com/office/drawing/2010/slicer" name="TAT2"/>
            </a:graphicData>
          </a:graphic>
        </xdr:graphicFrame>
      </mc:Choice>
      <mc:Fallback xmlns="">
        <xdr:sp macro="" textlink="">
          <xdr:nvSpPr>
            <xdr:cNvPr id="0" name=""/>
            <xdr:cNvSpPr>
              <a:spLocks noTextEdit="1"/>
            </xdr:cNvSpPr>
          </xdr:nvSpPr>
          <xdr:spPr>
            <a:xfrm>
              <a:off x="7002780" y="161544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16</xdr:row>
      <xdr:rowOff>30480</xdr:rowOff>
    </xdr:from>
    <xdr:to>
      <xdr:col>5</xdr:col>
      <xdr:colOff>15240</xdr:colOff>
      <xdr:row>30</xdr:row>
      <xdr:rowOff>121920</xdr:rowOff>
    </xdr:to>
    <xdr:graphicFrame macro="">
      <xdr:nvGraphicFramePr>
        <xdr:cNvPr id="3" name="Chart 2">
          <a:extLst>
            <a:ext uri="{FF2B5EF4-FFF2-40B4-BE49-F238E27FC236}">
              <a16:creationId xmlns:a16="http://schemas.microsoft.com/office/drawing/2014/main" id="{5F42FE35-8C38-6428-A3D8-ACE969D2B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va J" refreshedDate="45646.439628703702" createdVersion="8" refreshedVersion="8" minRefreshableVersion="3" recordCount="867" xr:uid="{79186FB7-29AC-4DBE-BA7F-A7A170F0197F}">
  <cacheSource type="worksheet">
    <worksheetSource ref="A1:P868" sheet="EQC Volume"/>
  </cacheSource>
  <cacheFields count="16">
    <cacheField name="S.No" numFmtId="0">
      <sharedItems containsSemiMixedTypes="0" containsString="0" containsNumber="1" containsInteger="1" minValue="1" maxValue="867"/>
    </cacheField>
    <cacheField name="Month" numFmtId="0">
      <sharedItems count="6">
        <s v="July"/>
        <s v="August"/>
        <s v="September"/>
        <s v="October"/>
        <s v="November"/>
        <s v="December"/>
      </sharedItems>
    </cacheField>
    <cacheField name="Location" numFmtId="0">
      <sharedItems count="10">
        <s v="Tuticorin"/>
        <s v="Chennai"/>
        <s v="Nhava sheva"/>
        <s v="Cochin"/>
        <s v="Kolkata"/>
        <s v="Kattupalli"/>
        <s v="Colombo"/>
        <s v="Myanmar"/>
        <s v="Bangladesh"/>
        <s v="Visakhapatnam"/>
      </sharedItems>
    </cacheField>
    <cacheField name="Action date" numFmtId="14">
      <sharedItems containsSemiMixedTypes="0" containsNonDate="0" containsDate="1" containsString="0" minDate="2024-07-04T00:00:00" maxDate="2024-12-07T00:00:00"/>
    </cacheField>
    <cacheField name="Mail subject" numFmtId="0">
      <sharedItems/>
    </cacheField>
    <cacheField name="Mail received" numFmtId="22">
      <sharedItems containsSemiMixedTypes="0" containsNonDate="0" containsDate="1" containsString="0" minDate="2024-07-03T17:09:00" maxDate="2024-12-06T13:17:00"/>
    </cacheField>
    <cacheField name="Mail sent" numFmtId="22">
      <sharedItems containsSemiMixedTypes="0" containsNonDate="0" containsDate="1" containsString="0" minDate="2024-07-04T11:15:00" maxDate="2024-12-06T18:45:00"/>
    </cacheField>
    <cacheField name="TAT" numFmtId="20">
      <sharedItems containsSemiMixedTypes="0" containsNonDate="0" containsDate="1" containsString="0" minDate="1899-12-30T00:00:00" maxDate="1900-01-09T07:43:00"/>
    </cacheField>
    <cacheField name="TAT2" numFmtId="20">
      <sharedItems containsNonDate="0" containsBlank="1" count="10">
        <s v="LOW"/>
        <s v="HIGH"/>
        <s v="MEDIUM"/>
        <s v="OUTER TAT" u="1"/>
        <s v="WITHIN TAT" u="1"/>
        <s v="OUT OF TAT" u="1"/>
        <s v="Achieve" u="1"/>
        <s v="IN_TAT" u="1"/>
        <s v="24 HOURTAT" u="1"/>
        <m u="1"/>
      </sharedItems>
    </cacheField>
    <cacheField name="Units" numFmtId="0">
      <sharedItems containsSemiMixedTypes="0" containsString="0" containsNumber="1" containsInteger="1" minValue="0" maxValue="159"/>
    </cacheField>
    <cacheField name="Error" numFmtId="0">
      <sharedItems containsSemiMixedTypes="0" containsString="0" containsNumber="1" containsInteger="1" minValue="0" maxValue="0"/>
    </cacheField>
    <cacheField name="Accuracy " numFmtId="9">
      <sharedItems containsMixedTypes="1" containsNumber="1" containsInteger="1" minValue="1" maxValue="1"/>
    </cacheField>
    <cacheField name="Process" numFmtId="0">
      <sharedItems count="6">
        <s v="Movement update"/>
        <s v="Onhire movement"/>
        <s v="Offhire movement"/>
        <s v="Inventory checks"/>
        <s v="Movement delete"/>
        <s v="Storage invoice"/>
      </sharedItems>
    </cacheField>
    <cacheField name="status" numFmtId="0">
      <sharedItems/>
    </cacheField>
    <cacheField name="User" numFmtId="0">
      <sharedItems/>
    </cacheField>
    <cacheField name="Entity" numFmtId="0">
      <sharedItems/>
    </cacheField>
  </cacheFields>
  <extLst>
    <ext xmlns:x14="http://schemas.microsoft.com/office/spreadsheetml/2009/9/main" uri="{725AE2AE-9491-48be-B2B4-4EB974FC3084}">
      <x14:pivotCacheDefinition pivotCacheId="272842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7">
  <r>
    <n v="1"/>
    <x v="0"/>
    <x v="0"/>
    <d v="2024-07-04T00:00:00"/>
    <s v="RE: // TDR ////  SCI MUMBAI  V.2404C /// INTUT - INMUN"/>
    <d v="2024-07-03T17:09:00"/>
    <d v="2024-07-04T11:15:00"/>
    <d v="1899-12-30T18:06:00"/>
    <x v="0"/>
    <n v="5"/>
    <n v="0"/>
    <n v="1"/>
    <x v="0"/>
    <s v="Completed"/>
    <s v="Balamurugan"/>
    <s v="Reel"/>
  </r>
  <r>
    <n v="2"/>
    <x v="0"/>
    <x v="1"/>
    <d v="2024-07-04T00:00:00"/>
    <s v="LOADING ADVISE - M.V. ZHONG GU BEI JING V 24005W SLD INMAA : 29.06.2024  (T/S at WEST PORTKELANG ) to RUNVS , RULED // REEL"/>
    <d v="2024-07-04T11:16:00"/>
    <d v="2024-07-04T11:43:00"/>
    <d v="1899-12-30T00:27:00"/>
    <x v="1"/>
    <n v="18"/>
    <n v="0"/>
    <n v="1"/>
    <x v="0"/>
    <s v="Completed"/>
    <s v="Balamurugan"/>
    <s v="Reel"/>
  </r>
  <r>
    <n v="3"/>
    <x v="0"/>
    <x v="2"/>
    <d v="2024-07-04T00:00:00"/>
    <s v="RE: Update on hire"/>
    <d v="2024-07-04T04:42:00"/>
    <d v="2024-07-04T17:55:00"/>
    <d v="1899-12-30T13:13:00"/>
    <x v="2"/>
    <n v="13"/>
    <n v="0"/>
    <n v="1"/>
    <x v="1"/>
    <s v="Completed"/>
    <s v="Balamurugan"/>
    <s v="Reel"/>
  </r>
  <r>
    <n v="4"/>
    <x v="0"/>
    <x v="3"/>
    <d v="2024-07-08T00:00:00"/>
    <s v="RE: TDR - M.V.SM MAHI V.0071W"/>
    <d v="2024-07-08T11:12:00"/>
    <d v="2024-07-08T11:28:00"/>
    <d v="1899-12-30T00:16:00"/>
    <x v="1"/>
    <n v="1"/>
    <n v="0"/>
    <n v="1"/>
    <x v="0"/>
    <s v="Completed"/>
    <s v="Balamurugan"/>
    <s v="Reel"/>
  </r>
  <r>
    <n v="5"/>
    <x v="0"/>
    <x v="4"/>
    <d v="2024-07-08T00:00:00"/>
    <s v="RE: TDR SOL FORTUNE 2409////INCCU DISCHARGE A/C REEL"/>
    <d v="2024-07-08T11:23:00"/>
    <d v="2024-07-08T14:45:00"/>
    <d v="1899-12-30T03:22:00"/>
    <x v="1"/>
    <n v="9"/>
    <n v="0"/>
    <n v="1"/>
    <x v="0"/>
    <s v="Completed"/>
    <s v="Balamurugan"/>
    <s v="Reel"/>
  </r>
  <r>
    <n v="6"/>
    <x v="0"/>
    <x v="5"/>
    <d v="2024-07-08T00:00:00"/>
    <s v="FW:  Arrival Report MOGRAL  V0083 // REEL"/>
    <d v="2024-07-08T16:27:00"/>
    <d v="2024-07-08T17:40:00"/>
    <d v="1899-12-30T01:13:00"/>
    <x v="1"/>
    <n v="55"/>
    <n v="0"/>
    <n v="1"/>
    <x v="0"/>
    <s v="Completed"/>
    <s v="Balamurugan"/>
    <s v="Reel"/>
  </r>
  <r>
    <n v="7"/>
    <x v="0"/>
    <x v="2"/>
    <d v="2024-07-08T00:00:00"/>
    <s v="RE: Update on hire"/>
    <d v="2024-07-08T17:02:00"/>
    <d v="2024-07-08T18:36:00"/>
    <d v="1899-12-30T01:34:00"/>
    <x v="1"/>
    <n v="36"/>
    <n v="0"/>
    <n v="1"/>
    <x v="1"/>
    <s v="Completed"/>
    <s v="Balamurugan"/>
    <s v="Reel"/>
  </r>
  <r>
    <n v="8"/>
    <x v="0"/>
    <x v="2"/>
    <d v="2024-07-08T00:00:00"/>
    <s v="RE: Update off hire"/>
    <d v="2024-07-08T13:32:00"/>
    <d v="2024-07-08T16:40:00"/>
    <d v="1899-12-30T03:08:00"/>
    <x v="1"/>
    <n v="35"/>
    <n v="0"/>
    <n v="1"/>
    <x v="2"/>
    <s v="Completed"/>
    <s v="Balamurugan"/>
    <s v="Reel"/>
  </r>
  <r>
    <n v="9"/>
    <x v="0"/>
    <x v="4"/>
    <d v="2024-07-10T00:00:00"/>
    <s v="RE: ARRIVAL REPORT SOL STRIDE 2410N ////INCCU DISCHARGE A/C REEL"/>
    <d v="2024-07-10T09:57:00"/>
    <d v="2024-07-10T11:28:00"/>
    <d v="1899-12-30T01:31:00"/>
    <x v="1"/>
    <n v="20"/>
    <n v="0"/>
    <n v="1"/>
    <x v="0"/>
    <s v="Completed"/>
    <s v="Balamurugan"/>
    <s v="Reel"/>
  </r>
  <r>
    <n v="10"/>
    <x v="0"/>
    <x v="1"/>
    <d v="2024-07-10T00:00:00"/>
    <s v="LOADING ADVISE - M.V.SNL HAIKOU"/>
    <d v="2024-07-10T10:07:00"/>
    <d v="2024-07-10T13:20:00"/>
    <d v="1899-12-30T03:13:00"/>
    <x v="1"/>
    <n v="2"/>
    <n v="0"/>
    <n v="1"/>
    <x v="0"/>
    <s v="Completed"/>
    <s v="Balamurugan"/>
    <s v="Reel"/>
  </r>
  <r>
    <n v="11"/>
    <x v="0"/>
    <x v="5"/>
    <d v="2024-07-10T00:00:00"/>
    <s v="Re: Arrival Report SSL KAVERI  V0074W // REEL"/>
    <d v="2024-07-10T15:14:00"/>
    <d v="2024-07-10T16:02:00"/>
    <d v="1899-12-30T00:48:00"/>
    <x v="1"/>
    <n v="1"/>
    <n v="0"/>
    <n v="1"/>
    <x v="0"/>
    <s v="Completed"/>
    <s v="Balamurugan"/>
    <s v="Reel"/>
  </r>
  <r>
    <n v="12"/>
    <x v="0"/>
    <x v="3"/>
    <d v="2024-07-15T00:00:00"/>
    <s v="Re: TDR - M.V.MOGRAL V.0083W"/>
    <d v="2024-07-15T10:18:00"/>
    <d v="2024-07-15T11:02:00"/>
    <d v="1899-12-30T00:44:00"/>
    <x v="1"/>
    <n v="2"/>
    <n v="0"/>
    <n v="1"/>
    <x v="0"/>
    <s v="Completed"/>
    <s v="Balamurugan"/>
    <s v="Reel"/>
  </r>
  <r>
    <n v="13"/>
    <x v="0"/>
    <x v="1"/>
    <d v="2024-07-17T00:00:00"/>
    <s v="Re: LOADING ADVISE - M.V. INTERASIA INSPIRATION V 54E SLD INMAA : 16.07.2024 (T/S at WEST PORTKELANG ) to RUNVS , RULED // REEL"/>
    <d v="2024-07-17T13:06:00"/>
    <d v="2024-07-17T14:35:00"/>
    <d v="1899-12-30T01:29:00"/>
    <x v="1"/>
    <n v="2"/>
    <n v="0"/>
    <n v="1"/>
    <x v="0"/>
    <s v="Completed"/>
    <s v="Balamurugan"/>
    <s v="Reel"/>
  </r>
  <r>
    <n v="14"/>
    <x v="0"/>
    <x v="4"/>
    <d v="2024-07-22T00:00:00"/>
    <s v="RE: INCCU (KOLKATA // TDR // MTT LABUAN 24LB002S  // REEL"/>
    <d v="2024-07-22T11:33:00"/>
    <d v="2024-07-22T12:21:00"/>
    <d v="1899-12-30T00:48:00"/>
    <x v="1"/>
    <n v="2"/>
    <n v="0"/>
    <n v="1"/>
    <x v="0"/>
    <s v="Completed"/>
    <s v="Balamurugan"/>
    <s v="Reel"/>
  </r>
  <r>
    <n v="15"/>
    <x v="0"/>
    <x v="0"/>
    <d v="2024-07-22T00:00:00"/>
    <s v="RE:  // TDR ////  SSL BHARAT  V.157  /// INTUT - INMUN"/>
    <d v="2024-07-22T10:26:00"/>
    <d v="2024-07-22T12:38:00"/>
    <d v="1899-12-30T02:12:00"/>
    <x v="1"/>
    <n v="7"/>
    <n v="0"/>
    <n v="1"/>
    <x v="0"/>
    <s v="Completed"/>
    <s v="Balamurugan"/>
    <s v="Reel"/>
  </r>
  <r>
    <n v="16"/>
    <x v="0"/>
    <x v="1"/>
    <d v="2024-07-22T00:00:00"/>
    <s v="RE: ON HIRE MOVEMENT REEL SHIPPING"/>
    <d v="2024-07-22T11:59:00"/>
    <d v="2024-07-22T14:31:00"/>
    <d v="1899-12-30T02:32:00"/>
    <x v="1"/>
    <n v="7"/>
    <n v="0"/>
    <n v="1"/>
    <x v="1"/>
    <s v="Completed"/>
    <s v="Balamurugan"/>
    <s v="Reel"/>
  </r>
  <r>
    <n v="17"/>
    <x v="0"/>
    <x v="6"/>
    <d v="2024-07-22T00:00:00"/>
    <s v="daily inventory report  22 / 07 / 2024"/>
    <d v="2024-07-22T09:28:00"/>
    <d v="2024-07-22T09:28:00"/>
    <d v="1899-12-30T00:00:00"/>
    <x v="1"/>
    <n v="0"/>
    <n v="0"/>
    <e v="#DIV/0!"/>
    <x v="3"/>
    <s v="Completed"/>
    <s v="Balamurugan"/>
    <s v="Reel"/>
  </r>
  <r>
    <n v="18"/>
    <x v="0"/>
    <x v="3"/>
    <d v="2024-07-22T00:00:00"/>
    <s v="INCOK (COCHIN) // INVENTORY REPORT + SUMMARY TABLE // 2024.07.22"/>
    <d v="2024-07-22T12:02:00"/>
    <d v="2024-07-22T12:02:00"/>
    <d v="1899-12-30T00:00:00"/>
    <x v="1"/>
    <n v="0"/>
    <n v="0"/>
    <e v="#DIV/0!"/>
    <x v="3"/>
    <s v="Completed"/>
    <s v="Balamurugan"/>
    <s v="Reel"/>
  </r>
  <r>
    <n v="19"/>
    <x v="0"/>
    <x v="4"/>
    <d v="2024-07-22T00:00:00"/>
    <s v="INCCU // KOLKATA // INVENTORY REPORT + SUMMARY TABLE // 22-07-2024"/>
    <d v="2024-07-22T17:06:00"/>
    <d v="2024-07-22T17:06:00"/>
    <d v="1899-12-30T00:00:00"/>
    <x v="1"/>
    <n v="70"/>
    <n v="0"/>
    <n v="1"/>
    <x v="3"/>
    <s v="Completed"/>
    <s v="Balamurugan"/>
    <s v="Reel"/>
  </r>
  <r>
    <n v="20"/>
    <x v="0"/>
    <x v="0"/>
    <d v="2024-07-22T00:00:00"/>
    <s v="INTUT (TUTICORIN) // INVENTORY REPORT + SUMMARY TABLE // 2024.07.22 - ///"/>
    <d v="2024-07-22T10:53:00"/>
    <d v="2024-07-22T10:53:00"/>
    <d v="1899-12-30T00:00:00"/>
    <x v="1"/>
    <n v="149"/>
    <n v="0"/>
    <n v="1"/>
    <x v="3"/>
    <s v="Completed"/>
    <s v="Balamurugan"/>
    <s v="Reel"/>
  </r>
  <r>
    <n v="21"/>
    <x v="0"/>
    <x v="7"/>
    <d v="2024-07-23T00:00:00"/>
    <s v="RE: DAILY INVENTORY REPORT YANGON 18-07-24"/>
    <d v="2024-07-23T11:59:00"/>
    <d v="2024-07-23T13:16:00"/>
    <d v="1899-12-30T01:17:00"/>
    <x v="1"/>
    <n v="2"/>
    <n v="0"/>
    <n v="1"/>
    <x v="1"/>
    <s v="Completed"/>
    <s v="Balamurugan"/>
    <s v="Reel"/>
  </r>
  <r>
    <n v="22"/>
    <x v="0"/>
    <x v="6"/>
    <d v="2024-07-23T00:00:00"/>
    <s v="daily inventory report  23 / 07 / 2024"/>
    <d v="2024-07-23T09:09:00"/>
    <d v="2024-07-23T09:09:00"/>
    <d v="1899-12-30T00:00:00"/>
    <x v="1"/>
    <n v="13"/>
    <n v="0"/>
    <n v="1"/>
    <x v="3"/>
    <s v="Completed"/>
    <s v="Balamurugan"/>
    <s v="Reel"/>
  </r>
  <r>
    <n v="23"/>
    <x v="0"/>
    <x v="0"/>
    <d v="2024-07-23T00:00:00"/>
    <s v="INTUT (TUTICORIN) // INVENTORY REPORT + SUMMARY TABLE // 2024.07.23 - ///"/>
    <d v="2024-07-23T10:48:00"/>
    <d v="2024-07-23T10:48:00"/>
    <d v="1899-12-30T00:00:00"/>
    <x v="1"/>
    <n v="159"/>
    <n v="0"/>
    <n v="1"/>
    <x v="3"/>
    <s v="Completed"/>
    <s v="Balamurugan"/>
    <s v="Reel"/>
  </r>
  <r>
    <n v="24"/>
    <x v="0"/>
    <x v="7"/>
    <d v="2024-07-23T00:00:00"/>
    <s v="RE: MMRGN // MYANMAR // DAILY INVENTORY // 23 JULY 2024"/>
    <d v="2024-07-23T13:28:00"/>
    <d v="2024-07-23T13:28:00"/>
    <d v="1899-12-30T00:00:00"/>
    <x v="1"/>
    <n v="2"/>
    <n v="0"/>
    <n v="1"/>
    <x v="3"/>
    <s v="Completed"/>
    <s v="Balamurugan"/>
    <s v="Reel"/>
  </r>
  <r>
    <n v="25"/>
    <x v="0"/>
    <x v="0"/>
    <d v="2024-07-24T00:00:00"/>
    <s v="RE: // TDR ////  SCI MUMBAI  V.2405  /// INTUT - INMUN"/>
    <d v="2024-07-24T10:46:00"/>
    <d v="2024-07-24T12:44:00"/>
    <d v="1899-12-30T01:58:00"/>
    <x v="1"/>
    <n v="8"/>
    <n v="0"/>
    <n v="1"/>
    <x v="0"/>
    <s v="Completed"/>
    <s v="Balamurugan"/>
    <s v="Reel"/>
  </r>
  <r>
    <n v="26"/>
    <x v="0"/>
    <x v="6"/>
    <d v="2024-07-24T00:00:00"/>
    <s v="RE: daily inventory report  19 / 07 / 2024"/>
    <d v="2024-07-23T20:04:00"/>
    <d v="2024-07-24T12:55:00"/>
    <d v="1899-12-30T16:51:00"/>
    <x v="0"/>
    <n v="1"/>
    <n v="0"/>
    <n v="1"/>
    <x v="0"/>
    <s v="Completed"/>
    <s v="Balamurugan"/>
    <s v="Reel"/>
  </r>
  <r>
    <n v="27"/>
    <x v="0"/>
    <x v="1"/>
    <d v="2024-07-24T00:00:00"/>
    <s v="RE: REEL // WDR report// CHENNAI INMAA // WEEK 29"/>
    <d v="2024-07-24T15:57:00"/>
    <d v="2024-07-24T18:08:00"/>
    <d v="1899-12-30T02:11:00"/>
    <x v="1"/>
    <n v="18"/>
    <n v="0"/>
    <n v="1"/>
    <x v="0"/>
    <s v="Completed"/>
    <s v="Balamurugan"/>
    <s v="Reel"/>
  </r>
  <r>
    <n v="28"/>
    <x v="0"/>
    <x v="4"/>
    <d v="2024-07-24T00:00:00"/>
    <s v="INCCU // KOLKATA // INVENTORY REPORT + SUMMARY TABLE // 23-07-2024"/>
    <d v="2024-07-23T18:49:00"/>
    <d v="2024-07-23T18:49:00"/>
    <d v="1899-12-30T00:00:00"/>
    <x v="1"/>
    <n v="80"/>
    <n v="0"/>
    <n v="1"/>
    <x v="3"/>
    <s v="Completed"/>
    <s v="Balamurugan"/>
    <s v="Reel"/>
  </r>
  <r>
    <n v="29"/>
    <x v="0"/>
    <x v="0"/>
    <d v="2024-07-24T00:00:00"/>
    <s v="INTUT (TUTICORIN) // INVENTORY REPORT + SUMMARY TABLE // 2024.07.24 - ///"/>
    <d v="2024-07-24T09:57:00"/>
    <d v="2024-07-24T09:57:00"/>
    <d v="1899-12-30T00:00:00"/>
    <x v="1"/>
    <n v="151"/>
    <n v="0"/>
    <n v="1"/>
    <x v="3"/>
    <s v="Completed"/>
    <s v="Balamurugan"/>
    <s v="Reel"/>
  </r>
  <r>
    <n v="30"/>
    <x v="0"/>
    <x v="6"/>
    <d v="2024-07-24T00:00:00"/>
    <s v="daily inventory report  24 / 07 / 2024"/>
    <d v="2024-07-24T09:40:00"/>
    <d v="2024-07-24T09:40:00"/>
    <d v="1899-12-30T00:00:00"/>
    <x v="1"/>
    <n v="13"/>
    <n v="0"/>
    <n v="1"/>
    <x v="3"/>
    <s v="Completed"/>
    <s v="Balamurugan"/>
    <s v="Reel"/>
  </r>
  <r>
    <n v="31"/>
    <x v="0"/>
    <x v="3"/>
    <d v="2024-07-24T00:00:00"/>
    <s v="INCOK (COCHIN) // INVENTORY REPORT + SUMMARY TABLE // 2024.07.24"/>
    <d v="2024-07-24T15:17:00"/>
    <d v="2024-07-24T15:17:00"/>
    <d v="1899-12-30T00:00:00"/>
    <x v="1"/>
    <n v="0"/>
    <n v="0"/>
    <e v="#DIV/0!"/>
    <x v="3"/>
    <s v="Completed"/>
    <s v="Balamurugan"/>
    <s v="Reel"/>
  </r>
  <r>
    <n v="32"/>
    <x v="0"/>
    <x v="4"/>
    <d v="2024-07-25T00:00:00"/>
    <s v="INCCU // KOLKATA // INVENTORY REPORT + SUMMARY TABLE // 24-07-2024"/>
    <d v="2024-07-24T20:07:00"/>
    <d v="2024-07-24T20:07:00"/>
    <d v="1899-12-30T00:00:00"/>
    <x v="1"/>
    <n v="81"/>
    <n v="0"/>
    <n v="1"/>
    <x v="3"/>
    <s v="Completed"/>
    <s v="Balamurugan"/>
    <s v="Reel"/>
  </r>
  <r>
    <n v="33"/>
    <x v="0"/>
    <x v="6"/>
    <d v="2024-07-25T00:00:00"/>
    <s v="daily inventory report  25 / 07 / 2024"/>
    <d v="2024-07-25T09:08:00"/>
    <d v="2024-07-25T09:08:00"/>
    <d v="1899-12-30T00:00:00"/>
    <x v="1"/>
    <n v="13"/>
    <n v="0"/>
    <n v="1"/>
    <x v="3"/>
    <s v="Completed"/>
    <s v="Balamurugan"/>
    <s v="Reel"/>
  </r>
  <r>
    <n v="34"/>
    <x v="0"/>
    <x v="3"/>
    <d v="2024-07-25T00:00:00"/>
    <s v="INCOK (COCHIN) // INVENTORY REPORT + SUMMARY TABLE // 2024.07.25"/>
    <d v="2024-07-25T10:36:00"/>
    <d v="2024-07-25T10:36:00"/>
    <d v="1899-12-30T00:00:00"/>
    <x v="1"/>
    <n v="0"/>
    <n v="0"/>
    <e v="#DIV/0!"/>
    <x v="3"/>
    <s v="Completed"/>
    <s v="Balamurugan"/>
    <s v="Reel"/>
  </r>
  <r>
    <n v="35"/>
    <x v="0"/>
    <x v="8"/>
    <d v="2024-07-25T00:00:00"/>
    <s v="REEL DAILY INVENTORY REPORT @ CHITTAGONG (BANGLADESH) "/>
    <d v="2024-07-25T10:57:00"/>
    <d v="2024-07-25T10:57:00"/>
    <d v="1899-12-30T00:00:00"/>
    <x v="1"/>
    <n v="1"/>
    <n v="0"/>
    <n v="1"/>
    <x v="3"/>
    <s v="Completed"/>
    <s v="Balamurugan"/>
    <s v="Reel"/>
  </r>
  <r>
    <n v="36"/>
    <x v="0"/>
    <x v="0"/>
    <d v="2024-07-25T00:00:00"/>
    <s v="INTUT (TUTICORIN) // INVENTORY REPORT + SUMMARY TABLE // 2024.07.25 - ///"/>
    <d v="2024-07-25T11:29:00"/>
    <d v="2024-07-25T11:29:00"/>
    <d v="1899-12-30T00:00:00"/>
    <x v="1"/>
    <n v="147"/>
    <n v="0"/>
    <n v="1"/>
    <x v="3"/>
    <s v="Completed"/>
    <s v="Balamurugan"/>
    <s v="Reel"/>
  </r>
  <r>
    <n v="37"/>
    <x v="0"/>
    <x v="1"/>
    <d v="2024-07-26T00:00:00"/>
    <s v="RE:  LOADING ADVISE - M.V. TS VANCOUVER  V 24005E SLD INMAA : 24.07.2024 (T/S at WEST PORTKELANG ) to RUNVS , RULED // REEL"/>
    <d v="2024-07-26T15:38:00"/>
    <d v="2024-07-26T15:54:00"/>
    <d v="1899-12-30T00:16:00"/>
    <x v="1"/>
    <n v="17"/>
    <n v="0"/>
    <n v="1"/>
    <x v="0"/>
    <s v="Completed"/>
    <s v="Balamurugan"/>
    <s v="Reel"/>
  </r>
  <r>
    <n v="38"/>
    <x v="0"/>
    <x v="4"/>
    <d v="2024-07-26T00:00:00"/>
    <s v="INCCU // KOLKATA // INVENTORY REPORT + SUMMARY TABLE // 25-07-2024"/>
    <d v="2024-07-25T19:11:00"/>
    <d v="2024-07-25T19:11:00"/>
    <d v="1899-12-30T00:00:00"/>
    <x v="1"/>
    <n v="79"/>
    <n v="0"/>
    <n v="1"/>
    <x v="3"/>
    <s v="Completed"/>
    <s v="Balamurugan"/>
    <s v="Reel"/>
  </r>
  <r>
    <n v="39"/>
    <x v="0"/>
    <x v="0"/>
    <d v="2024-07-26T00:00:00"/>
    <s v="INTUT (TUTICORIN) // INVENTORY REPORT + SUMMARY TABLE // 2024.07.26 - ///"/>
    <d v="2024-07-26T06:13:00"/>
    <d v="2024-07-26T06:13:00"/>
    <d v="1899-12-30T00:00:00"/>
    <x v="1"/>
    <n v="138"/>
    <n v="0"/>
    <n v="1"/>
    <x v="3"/>
    <s v="Completed"/>
    <s v="Balamurugan"/>
    <s v="Reel"/>
  </r>
  <r>
    <n v="40"/>
    <x v="0"/>
    <x v="6"/>
    <d v="2024-07-26T00:00:00"/>
    <s v="daily inventory report  26 / 07 / 2024"/>
    <d v="2024-07-26T09:16:00"/>
    <d v="2024-07-26T09:16:00"/>
    <d v="1899-12-30T00:00:00"/>
    <x v="1"/>
    <n v="13"/>
    <n v="0"/>
    <n v="1"/>
    <x v="3"/>
    <s v="Completed"/>
    <s v="Balamurugan"/>
    <s v="Reel"/>
  </r>
  <r>
    <n v="41"/>
    <x v="0"/>
    <x v="3"/>
    <d v="2024-07-26T00:00:00"/>
    <s v="INCOK (COCHIN) // INVENTORY REPORT + SUMMARY TABLE // 2024.07.26"/>
    <d v="2024-07-16T10:30:00"/>
    <d v="2024-07-16T10:30:00"/>
    <d v="1899-12-30T00:00:00"/>
    <x v="1"/>
    <n v="4"/>
    <n v="0"/>
    <n v="1"/>
    <x v="3"/>
    <s v="Completed"/>
    <s v="Balamurugan"/>
    <s v="Reel"/>
  </r>
  <r>
    <n v="42"/>
    <x v="0"/>
    <x v="6"/>
    <d v="2024-07-28T00:00:00"/>
    <s v="RE: ARRIVAL REPORT FOR  ONE MATRIX V.089E  ETA CMB 03.07.2024"/>
    <d v="2024-07-27T22:55:00"/>
    <d v="2024-07-28T14:38:00"/>
    <d v="1899-12-30T15:43:00"/>
    <x v="0"/>
    <n v="18"/>
    <n v="0"/>
    <n v="1"/>
    <x v="0"/>
    <s v="Completed"/>
    <s v="Balamurugan"/>
    <s v="Reel"/>
  </r>
  <r>
    <n v="43"/>
    <x v="0"/>
    <x v="6"/>
    <d v="2024-07-29T00:00:00"/>
    <s v="RE:  REQUIRE BOOKING NO // BOOKING NO: VX78CC24000001"/>
    <d v="2024-07-29T17:36:00"/>
    <d v="2024-07-29T17:52:00"/>
    <d v="1899-12-30T00:16:00"/>
    <x v="1"/>
    <n v="3"/>
    <n v="0"/>
    <n v="1"/>
    <x v="0"/>
    <s v="Completed"/>
    <s v="Balamurugan"/>
    <s v="Reel"/>
  </r>
  <r>
    <n v="44"/>
    <x v="0"/>
    <x v="6"/>
    <d v="2024-07-29T00:00:00"/>
    <s v="daily inventory report  29 / 07 / 2024"/>
    <d v="2024-07-29T17:36:00"/>
    <d v="2024-07-29T17:36:00"/>
    <d v="1899-12-30T00:00:00"/>
    <x v="1"/>
    <n v="17"/>
    <n v="0"/>
    <n v="1"/>
    <x v="0"/>
    <s v="Completed"/>
    <s v="Balamurugan"/>
    <s v="Reel"/>
  </r>
  <r>
    <n v="45"/>
    <x v="0"/>
    <x v="0"/>
    <d v="2024-07-29T00:00:00"/>
    <s v="INTUT (TUTICORIN) // INVENTORY REPORT + SUMMARY TABLE // 2024.07.29 - ///"/>
    <d v="2024-07-29T08:11:00"/>
    <d v="2024-07-29T08:11:00"/>
    <d v="1899-12-30T00:00:00"/>
    <x v="1"/>
    <n v="141"/>
    <n v="0"/>
    <n v="1"/>
    <x v="3"/>
    <s v="Completed"/>
    <s v="Balamurugan"/>
    <s v="Reel"/>
  </r>
  <r>
    <n v="46"/>
    <x v="0"/>
    <x v="6"/>
    <d v="2024-07-29T00:00:00"/>
    <s v="daily inventory report  29 / 07 / 2024"/>
    <d v="2024-07-29T09:27:00"/>
    <d v="2024-07-29T09:27:00"/>
    <d v="1899-12-30T00:00:00"/>
    <x v="1"/>
    <n v="21"/>
    <n v="0"/>
    <n v="1"/>
    <x v="3"/>
    <s v="Completed"/>
    <s v="Balamurugan"/>
    <s v="Reel"/>
  </r>
  <r>
    <n v="47"/>
    <x v="0"/>
    <x v="3"/>
    <d v="2024-07-29T00:00:00"/>
    <s v="INCOK (COCHIN) // INVENTORY REPORT + SUMMARY TABLE // 2024.07.29"/>
    <d v="2024-07-29T09:52:00"/>
    <d v="2024-07-29T09:52:00"/>
    <d v="1899-12-30T00:00:00"/>
    <x v="1"/>
    <n v="5"/>
    <n v="0"/>
    <n v="1"/>
    <x v="3"/>
    <s v="Completed"/>
    <s v="Balamurugan"/>
    <s v="Reel"/>
  </r>
  <r>
    <n v="48"/>
    <x v="0"/>
    <x v="8"/>
    <d v="2024-07-29T00:00:00"/>
    <s v="REEL DAILY INVENTORY REPORT @ CHITTAGONG (BANGLADESH) "/>
    <d v="2024-07-29T16:07:00"/>
    <d v="2024-07-29T16:07:00"/>
    <d v="1899-12-30T00:00:00"/>
    <x v="1"/>
    <n v="1"/>
    <n v="0"/>
    <n v="1"/>
    <x v="3"/>
    <s v="Completed"/>
    <s v="Balamurugan"/>
    <s v="Reel"/>
  </r>
  <r>
    <n v="49"/>
    <x v="0"/>
    <x v="4"/>
    <d v="2024-07-29T00:00:00"/>
    <s v="INCCU // KOLKATA // INVENTORY REPORT + SUMMARY TABLE // 29-07-2024"/>
    <d v="2024-07-29T16:35:00"/>
    <d v="2024-07-29T16:35:00"/>
    <d v="1899-12-30T00:00:00"/>
    <x v="1"/>
    <n v="78"/>
    <n v="0"/>
    <n v="1"/>
    <x v="3"/>
    <s v="Completed"/>
    <s v="Balamurugan"/>
    <s v="Reel"/>
  </r>
  <r>
    <n v="50"/>
    <x v="0"/>
    <x v="6"/>
    <d v="2024-07-30T00:00:00"/>
    <s v="RE: REQUIRE BOOKING NO // BOOKING NO: VX78CC24000001"/>
    <d v="2024-07-30T10:38:00"/>
    <d v="2024-07-30T11:06:00"/>
    <d v="1899-12-30T00:28:00"/>
    <x v="1"/>
    <n v="3"/>
    <n v="0"/>
    <n v="1"/>
    <x v="0"/>
    <s v="Completed"/>
    <s v="Balamurugan"/>
    <s v="Reel"/>
  </r>
  <r>
    <n v="51"/>
    <x v="0"/>
    <x v="0"/>
    <d v="2024-07-30T00:00:00"/>
    <s v="RE: // TDR ////  SSL GUJARAT  V.155  /// INTUT - INMUN"/>
    <d v="2024-07-30T11:34:00"/>
    <d v="2024-07-30T15:56:00"/>
    <d v="1899-12-30T04:22:00"/>
    <x v="1"/>
    <n v="5"/>
    <n v="0"/>
    <n v="1"/>
    <x v="0"/>
    <s v="Completed"/>
    <s v="Balamurugan"/>
    <s v="Reel"/>
  </r>
  <r>
    <n v="52"/>
    <x v="0"/>
    <x v="6"/>
    <d v="2024-07-30T00:00:00"/>
    <s v="daily inventory report  30 / 07 / 2024"/>
    <d v="2024-07-30T09:38:00"/>
    <d v="2024-07-30T09:38:00"/>
    <d v="1899-12-30T00:00:00"/>
    <x v="1"/>
    <n v="21"/>
    <n v="0"/>
    <n v="1"/>
    <x v="3"/>
    <s v="Completed"/>
    <s v="Balamurugan"/>
    <s v="Reel"/>
  </r>
  <r>
    <n v="53"/>
    <x v="0"/>
    <x v="0"/>
    <d v="2024-07-30T00:00:00"/>
    <s v="INTUT (TUTICORIN) // INVENTORY REPORT + SUMMARY TABLE // 2024.07.30 - ///"/>
    <d v="2024-07-30T08:17:00"/>
    <d v="2024-07-30T08:17:00"/>
    <d v="1899-12-30T00:00:00"/>
    <x v="1"/>
    <n v="140"/>
    <n v="0"/>
    <n v="1"/>
    <x v="3"/>
    <s v="Completed"/>
    <s v="Balamurugan"/>
    <s v="Reel"/>
  </r>
  <r>
    <n v="54"/>
    <x v="0"/>
    <x v="3"/>
    <d v="2024-07-30T00:00:00"/>
    <s v="INCOK (COCHIN) // INVENTORY REPORT + SUMMARY TABLE // 2024.07.30"/>
    <d v="2024-07-30T09:39:00"/>
    <d v="2024-07-30T09:39:00"/>
    <d v="1899-12-30T00:00:00"/>
    <x v="1"/>
    <n v="5"/>
    <n v="0"/>
    <n v="1"/>
    <x v="3"/>
    <s v="Completed"/>
    <s v="Balamurugan"/>
    <s v="Reel"/>
  </r>
  <r>
    <n v="55"/>
    <x v="0"/>
    <x v="4"/>
    <d v="2024-07-30T00:00:00"/>
    <s v="INCCU // KOLKATA // INVENTORY REPORT + SUMMARY TABLE // 30-07-2024"/>
    <d v="2024-07-30T16:49:00"/>
    <d v="2024-07-30T16:49:00"/>
    <d v="1899-12-30T00:00:00"/>
    <x v="1"/>
    <n v="77"/>
    <n v="0"/>
    <n v="1"/>
    <x v="3"/>
    <s v="Completed"/>
    <s v="Balamurugan"/>
    <s v="Reel"/>
  </r>
  <r>
    <n v="56"/>
    <x v="0"/>
    <x v="4"/>
    <d v="2024-07-31T00:00:00"/>
    <s v="RE: INCCU (KOLKATA // TDR // X PRESS HOOGLY 24013S // REEL - B # RF90IK24000032"/>
    <d v="2024-07-31T10:24:00"/>
    <d v="2024-07-31T10:33:00"/>
    <d v="1899-12-30T00:09:00"/>
    <x v="1"/>
    <n v="4"/>
    <n v="0"/>
    <n v="1"/>
    <x v="0"/>
    <s v="Completed"/>
    <s v="Balamurugan"/>
    <s v="Reel"/>
  </r>
  <r>
    <n v="57"/>
    <x v="0"/>
    <x v="6"/>
    <d v="2024-07-31T00:00:00"/>
    <s v="daily inventory report  31 / 07 / 2024"/>
    <d v="2024-07-31T09:42:00"/>
    <d v="2024-07-31T09:42:00"/>
    <d v="1899-12-30T00:00:00"/>
    <x v="1"/>
    <n v="21"/>
    <n v="0"/>
    <n v="1"/>
    <x v="3"/>
    <s v="Completed"/>
    <s v="Balamurugan"/>
    <s v="Reel"/>
  </r>
  <r>
    <n v="58"/>
    <x v="0"/>
    <x v="3"/>
    <d v="2024-07-31T00:00:00"/>
    <s v="INCOK (COCHIN) // INVENTORY REPORT + SUMMARY TABLE // 2024.07.31"/>
    <d v="2024-07-31T09:50:00"/>
    <d v="2024-07-31T09:50:00"/>
    <d v="1899-12-30T00:00:00"/>
    <x v="1"/>
    <n v="5"/>
    <n v="0"/>
    <n v="1"/>
    <x v="3"/>
    <s v="Completed"/>
    <s v="Balamurugan"/>
    <s v="Reel"/>
  </r>
  <r>
    <n v="59"/>
    <x v="0"/>
    <x v="0"/>
    <d v="2024-07-31T00:00:00"/>
    <s v="INTUT (TUTICORIN) // INVENTORY REPORT + SUMMARY TABLE // 2024.07.31 - ///"/>
    <d v="2024-07-31T11:06:00"/>
    <d v="2024-07-31T11:06:00"/>
    <d v="1899-12-30T00:00:00"/>
    <x v="1"/>
    <n v="139"/>
    <n v="0"/>
    <n v="1"/>
    <x v="3"/>
    <s v="Completed"/>
    <s v="Balamurugan"/>
    <s v="Reel"/>
  </r>
  <r>
    <n v="60"/>
    <x v="0"/>
    <x v="4"/>
    <d v="2024-07-31T00:00:00"/>
    <s v="INCCU // KOLKATA // INVENTORY REPORT + SUMMARY TABLE // 31-07-2024"/>
    <d v="2024-07-31T13:42:00"/>
    <d v="2024-07-31T13:42:00"/>
    <d v="1899-12-30T00:00:00"/>
    <x v="1"/>
    <n v="75"/>
    <n v="0"/>
    <n v="1"/>
    <x v="3"/>
    <s v="Completed"/>
    <s v="Balamurugan"/>
    <s v="Reel"/>
  </r>
  <r>
    <n v="61"/>
    <x v="1"/>
    <x v="4"/>
    <d v="2024-08-01T00:00:00"/>
    <s v="Re: ARRIVAL REPORT X PRESS GANGES 24010N////INCCU DISCHARGE A/C REEL"/>
    <d v="2024-08-01T12:41:00"/>
    <d v="2024-08-01T13:11:00"/>
    <d v="1899-12-30T00:30:00"/>
    <x v="1"/>
    <n v="22"/>
    <n v="0"/>
    <n v="1"/>
    <x v="0"/>
    <s v="Completed"/>
    <s v="Balamurugan"/>
    <s v="Reel"/>
  </r>
  <r>
    <n v="62"/>
    <x v="1"/>
    <x v="6"/>
    <d v="2024-08-01T00:00:00"/>
    <s v=" DEPARTURE REPORT FOR 2X40HC LOADED  ON SM MAHI V.072W ETD CMB 01.08.2024"/>
    <d v="2024-08-01T16:01:00"/>
    <d v="2024-08-01T18:09:00"/>
    <d v="1899-12-30T02:08:00"/>
    <x v="1"/>
    <n v="2"/>
    <n v="0"/>
    <n v="1"/>
    <x v="0"/>
    <s v="Completed"/>
    <s v="Balamurugan"/>
    <s v="Reel"/>
  </r>
  <r>
    <n v="63"/>
    <x v="1"/>
    <x v="5"/>
    <d v="2024-08-01T00:00:00"/>
    <s v="RE: INKAT (Chennai) - REEL SHIPPING INVENTORY REPORT AS ON (19/07/2024)"/>
    <d v="2024-08-01T13:28:00"/>
    <d v="2024-08-01T13:53:00"/>
    <d v="1899-12-30T00:25:00"/>
    <x v="1"/>
    <n v="30"/>
    <n v="0"/>
    <n v="1"/>
    <x v="2"/>
    <s v="Completed"/>
    <s v="Balamurugan"/>
    <s v="Reel"/>
  </r>
  <r>
    <n v="64"/>
    <x v="1"/>
    <x v="0"/>
    <d v="2024-08-01T00:00:00"/>
    <s v="INTUT (TUTICORIN) // INVENTORY REPORT + SUMMARY TABLE // 2024.08.01 - ///"/>
    <d v="2024-08-01T13:25:00"/>
    <d v="2024-08-01T18:25:00"/>
    <d v="1899-12-30T05:00:00"/>
    <x v="1"/>
    <n v="1"/>
    <n v="0"/>
    <n v="1"/>
    <x v="2"/>
    <s v="Completed"/>
    <s v="Balamurugan"/>
    <s v="Reel"/>
  </r>
  <r>
    <n v="65"/>
    <x v="1"/>
    <x v="6"/>
    <d v="2024-08-01T00:00:00"/>
    <s v="daily inventory report  01 / 08 / 2024"/>
    <d v="2024-08-01T09:22:00"/>
    <d v="2024-08-01T09:22:00"/>
    <d v="1899-12-30T00:00:00"/>
    <x v="1"/>
    <n v="20"/>
    <n v="0"/>
    <n v="1"/>
    <x v="3"/>
    <s v="Completed"/>
    <s v="Balamurugan"/>
    <s v="Reel"/>
  </r>
  <r>
    <n v="66"/>
    <x v="1"/>
    <x v="3"/>
    <d v="2024-08-01T00:00:00"/>
    <s v="INCOK (COCHIN) // INVENTORY REPORT + SUMMARY TABLE // 2024.08.01"/>
    <d v="2024-08-01T10:19:00"/>
    <d v="2024-08-01T10:19:00"/>
    <d v="1899-12-30T00:00:00"/>
    <x v="1"/>
    <n v="7"/>
    <n v="0"/>
    <n v="1"/>
    <x v="3"/>
    <s v="Completed"/>
    <s v="Balamurugan"/>
    <s v="Reel"/>
  </r>
  <r>
    <n v="67"/>
    <x v="1"/>
    <x v="0"/>
    <d v="2024-08-02T00:00:00"/>
    <s v="RE: // TDR ////  SSL BHARAT  V.158  /// INTUT - INMUN"/>
    <d v="2024-08-02T18:12:00"/>
    <d v="2024-08-02T18:23:00"/>
    <d v="1899-12-30T00:11:00"/>
    <x v="1"/>
    <n v="6"/>
    <n v="0"/>
    <n v="1"/>
    <x v="0"/>
    <s v="Completed"/>
    <s v="Balamurugan"/>
    <s v="Reel"/>
  </r>
  <r>
    <n v="68"/>
    <x v="1"/>
    <x v="4"/>
    <d v="2024-08-02T00:00:00"/>
    <s v="INCCU // KOLKATA // INVENTORY REPORT + SUMMARY TABLE // 01-08-2024"/>
    <d v="2024-08-01T18:22:00"/>
    <d v="2024-08-01T18:22:00"/>
    <d v="1899-12-30T00:00:00"/>
    <x v="1"/>
    <n v="96"/>
    <n v="0"/>
    <n v="1"/>
    <x v="3"/>
    <s v="Completed"/>
    <s v="Balamurugan"/>
    <s v="Reel"/>
  </r>
  <r>
    <n v="69"/>
    <x v="1"/>
    <x v="6"/>
    <d v="2024-08-02T00:00:00"/>
    <s v="daily inventory report  02 / 08 / 2024"/>
    <d v="2024-08-02T09:05:00"/>
    <d v="2024-08-02T09:05:00"/>
    <d v="1899-12-30T00:00:00"/>
    <x v="1"/>
    <n v="19"/>
    <n v="0"/>
    <n v="1"/>
    <x v="3"/>
    <s v="Completed"/>
    <s v="Balamurugan"/>
    <s v="Reel"/>
  </r>
  <r>
    <n v="70"/>
    <x v="1"/>
    <x v="0"/>
    <d v="2024-08-02T00:00:00"/>
    <s v="INTUT (TUTICORIN) // INVENTORY REPORT + SUMMARY TABLE // 2024.08.02 - ///"/>
    <d v="2024-08-02T09:55:00"/>
    <d v="2024-08-02T09:55:00"/>
    <d v="1899-12-30T00:00:00"/>
    <x v="1"/>
    <n v="125"/>
    <n v="0"/>
    <n v="1"/>
    <x v="3"/>
    <s v="Completed"/>
    <s v="Balamurugan"/>
    <s v="Reel"/>
  </r>
  <r>
    <n v="71"/>
    <x v="1"/>
    <x v="1"/>
    <d v="2024-08-02T00:00:00"/>
    <s v="Re: INMAA (Chennai) - REEL SHIPPING INVENTORY REPORT AS ON (02/08/2024)"/>
    <d v="2024-08-02T14:32:00"/>
    <d v="2024-08-02T14:32:00"/>
    <d v="1899-12-30T00:00:00"/>
    <x v="1"/>
    <n v="7"/>
    <n v="0"/>
    <n v="1"/>
    <x v="3"/>
    <s v="Completed"/>
    <s v="Balamurugan"/>
    <s v="Reel"/>
  </r>
  <r>
    <n v="72"/>
    <x v="1"/>
    <x v="1"/>
    <d v="2024-08-05T00:00:00"/>
    <s v="RE: LOADING ADVISE - M.V.ZHONG GU RI ZHAOV 24006E SLD INMAA : 02.08.2024 (T/S at WEST PORTKELANG ) to RUNVS , RULED // REEL"/>
    <d v="2024-08-05T10:54:00"/>
    <d v="2024-08-05T11:13:00"/>
    <d v="1899-12-30T00:19:00"/>
    <x v="1"/>
    <n v="8"/>
    <n v="0"/>
    <n v="1"/>
    <x v="0"/>
    <s v="Completed"/>
    <s v="Balamurugan"/>
    <s v="Reel"/>
  </r>
  <r>
    <n v="73"/>
    <x v="1"/>
    <x v="3"/>
    <d v="2024-08-05T00:00:00"/>
    <s v="RE: TDR - M.V.SM MAHI V.0072W"/>
    <d v="2024-08-03T10:25:00"/>
    <d v="2024-08-05T15:28:00"/>
    <d v="1900-01-01T05:03:00"/>
    <x v="1"/>
    <n v="2"/>
    <n v="0"/>
    <n v="1"/>
    <x v="0"/>
    <s v="Completed"/>
    <s v="Balamurugan"/>
    <s v="Reel"/>
  </r>
  <r>
    <n v="74"/>
    <x v="1"/>
    <x v="4"/>
    <d v="2024-08-05T00:00:00"/>
    <s v="RE: INCCU // KOLKATA // INVENTORY REPORT + SUMMARY TABLE // 24-07-2024"/>
    <d v="2024-08-03T11:10:00"/>
    <d v="2024-08-05T18:34:00"/>
    <d v="1900-01-01T07:24:00"/>
    <x v="1"/>
    <n v="28"/>
    <n v="0"/>
    <n v="1"/>
    <x v="2"/>
    <s v="Completed"/>
    <s v="Balamurugan"/>
    <s v="Reel"/>
  </r>
  <r>
    <n v="75"/>
    <x v="1"/>
    <x v="3"/>
    <d v="2024-08-05T00:00:00"/>
    <s v="INCOK (COCHIN) // INVENTORY REPORT + SUMMARY TABLE // 2024.08.05"/>
    <d v="2024-08-05T09:49:00"/>
    <d v="2024-08-05T09:49:00"/>
    <d v="1899-12-30T00:00:00"/>
    <x v="1"/>
    <n v="5"/>
    <n v="0"/>
    <n v="1"/>
    <x v="3"/>
    <s v="Completed"/>
    <s v="Balamurugan"/>
    <s v="Reel"/>
  </r>
  <r>
    <n v="76"/>
    <x v="1"/>
    <x v="6"/>
    <d v="2024-08-05T00:00:00"/>
    <s v="daily inventory report  05 / 08 / 2024"/>
    <d v="2024-08-05T10:00:00"/>
    <d v="2024-08-05T10:00:00"/>
    <d v="1899-12-30T00:00:00"/>
    <x v="1"/>
    <n v="19"/>
    <n v="0"/>
    <n v="1"/>
    <x v="3"/>
    <s v="Completed"/>
    <s v="Balamurugan"/>
    <s v="Reel"/>
  </r>
  <r>
    <n v="77"/>
    <x v="1"/>
    <x v="7"/>
    <d v="2024-08-05T00:00:00"/>
    <s v="RE: Yangon, Myanmar lease option for REEL"/>
    <d v="2024-08-05T14:35:00"/>
    <d v="2024-08-05T18:05:00"/>
    <d v="1899-12-30T03:30:00"/>
    <x v="1"/>
    <n v="1"/>
    <n v="0"/>
    <n v="1"/>
    <x v="4"/>
    <s v="Completed"/>
    <s v="Balamurugan"/>
    <s v="Reel"/>
  </r>
  <r>
    <n v="78"/>
    <x v="1"/>
    <x v="0"/>
    <d v="2024-08-06T00:00:00"/>
    <s v="RE: INVENTORY REPORT + SUMMARY TABLE // 2024.0.02 // INTUT (TUTICORIN) - VOLTA - FCSL"/>
    <d v="2024-08-06T14:56:00"/>
    <d v="2024-08-06T15:03:00"/>
    <d v="1899-12-30T00:07:00"/>
    <x v="1"/>
    <n v="6"/>
    <n v="0"/>
    <n v="1"/>
    <x v="2"/>
    <s v="Completed"/>
    <s v="Balamurugan"/>
    <s v="Reel"/>
  </r>
  <r>
    <n v="79"/>
    <x v="1"/>
    <x v="4"/>
    <d v="2024-08-06T00:00:00"/>
    <s v="Re: INCCU // KOLKATA // INVENTORY REPORT + SUMMARY TABLE // 24-07-2024"/>
    <d v="2024-08-06T16:45:00"/>
    <d v="2024-08-06T17:19:00"/>
    <d v="1899-12-30T00:34:00"/>
    <x v="1"/>
    <n v="3"/>
    <n v="0"/>
    <n v="1"/>
    <x v="2"/>
    <s v="Completed"/>
    <s v="Balamurugan"/>
    <s v="Reel"/>
  </r>
  <r>
    <n v="80"/>
    <x v="1"/>
    <x v="3"/>
    <d v="2024-08-06T00:00:00"/>
    <s v="INCOK (COCHIN) // INVENTORY REPORT + SUMMARY TABLE // 2024.08.06"/>
    <d v="2024-08-06T09:32:00"/>
    <d v="2024-08-06T09:32:00"/>
    <d v="1899-12-30T00:00:00"/>
    <x v="1"/>
    <n v="5"/>
    <n v="0"/>
    <n v="1"/>
    <x v="3"/>
    <s v="Completed"/>
    <s v="Balamurugan"/>
    <s v="Reel"/>
  </r>
  <r>
    <n v="81"/>
    <x v="1"/>
    <x v="1"/>
    <d v="2024-08-06T00:00:00"/>
    <s v="Re: INMAA (Chennai) - REEL SHIPPING INVENTORY REPORT AS ON (05/08/2024)"/>
    <d v="2024-08-05T21:23:00"/>
    <d v="2024-08-05T21:23:00"/>
    <d v="1899-12-30T00:00:00"/>
    <x v="1"/>
    <n v="5"/>
    <n v="0"/>
    <n v="1"/>
    <x v="3"/>
    <s v="Completed"/>
    <s v="Balamurugan"/>
    <s v="Reel"/>
  </r>
  <r>
    <n v="82"/>
    <x v="1"/>
    <x v="4"/>
    <d v="2024-08-06T00:00:00"/>
    <s v="INCCU // KOLKATA // INVENTORY REPORT + SUMMARY TABLE // 06-08-2024"/>
    <d v="2024-08-06T16:53:00"/>
    <d v="2024-08-06T16:53:00"/>
    <d v="1899-12-30T00:00:00"/>
    <x v="1"/>
    <n v="66"/>
    <n v="0"/>
    <n v="1"/>
    <x v="3"/>
    <s v="Completed"/>
    <s v="Balamurugan"/>
    <s v="Reel"/>
  </r>
  <r>
    <n v="83"/>
    <x v="1"/>
    <x v="6"/>
    <d v="2024-08-07T00:00:00"/>
    <s v="daily inventory report  07 / 08 / 2024"/>
    <d v="2024-08-07T09:14:00"/>
    <d v="2024-08-07T09:14:00"/>
    <d v="1899-12-30T00:00:00"/>
    <x v="1"/>
    <n v="18"/>
    <n v="0"/>
    <n v="1"/>
    <x v="3"/>
    <s v="Completed"/>
    <s v="Balamurugan"/>
    <s v="Reel"/>
  </r>
  <r>
    <n v="84"/>
    <x v="1"/>
    <x v="1"/>
    <d v="2024-08-07T00:00:00"/>
    <s v="INMAA (Chennai) - REEL SHIPPING INVENTORY REPORT AS ON (07/08/2024)"/>
    <d v="2024-08-07T11:40:00"/>
    <d v="2024-08-07T11:40:00"/>
    <d v="1899-12-30T00:00:00"/>
    <x v="1"/>
    <n v="6"/>
    <n v="0"/>
    <n v="1"/>
    <x v="3"/>
    <s v="Completed"/>
    <s v="Balamurugan"/>
    <s v="Reel"/>
  </r>
  <r>
    <n v="85"/>
    <x v="1"/>
    <x v="6"/>
    <d v="2024-08-08T00:00:00"/>
    <s v="RE: DEPARTURE REPORT FOR 1X40HC &amp; 1x20 LOADED  ON MOGRAL V.084W ETD CMB 07.08.2024"/>
    <d v="2024-08-08T15:29:00"/>
    <d v="2024-08-08T16:09:00"/>
    <d v="1899-12-30T00:40:00"/>
    <x v="1"/>
    <n v="2"/>
    <n v="0"/>
    <n v="1"/>
    <x v="0"/>
    <s v="Completed"/>
    <s v="Balamurugan"/>
    <s v="Reel"/>
  </r>
  <r>
    <n v="86"/>
    <x v="1"/>
    <x v="3"/>
    <d v="2024-08-08T00:00:00"/>
    <s v="RE: OFF HIRE -  2 x 20D - VOLTA to REEL"/>
    <d v="2024-08-08T15:23:00"/>
    <d v="2024-08-08T17:11:00"/>
    <d v="1899-12-30T01:48:00"/>
    <x v="1"/>
    <n v="2"/>
    <n v="0"/>
    <n v="1"/>
    <x v="1"/>
    <s v="Completed"/>
    <s v="Balamurugan"/>
    <s v="Reel"/>
  </r>
  <r>
    <n v="87"/>
    <x v="1"/>
    <x v="1"/>
    <d v="2024-08-08T00:00:00"/>
    <s v="INMAA (Chennai) - REEL SHIPPING INVENTORY REPORT AS ON (07/08/2024)"/>
    <d v="2024-08-07T19:28:00"/>
    <d v="2024-08-07T19:28:00"/>
    <d v="1899-12-30T00:00:00"/>
    <x v="1"/>
    <n v="57"/>
    <n v="0"/>
    <n v="1"/>
    <x v="3"/>
    <s v="Completed"/>
    <s v="Balamurugan"/>
    <s v="Reel"/>
  </r>
  <r>
    <n v="88"/>
    <x v="1"/>
    <x v="6"/>
    <d v="2024-08-08T00:00:00"/>
    <s v="daily inventory report  08 / 08 / 2024"/>
    <d v="2024-08-08T09:35:00"/>
    <d v="2024-08-08T09:35:00"/>
    <d v="1899-12-30T00:00:00"/>
    <x v="1"/>
    <n v="17"/>
    <n v="0"/>
    <n v="1"/>
    <x v="3"/>
    <s v="Completed"/>
    <s v="Balamurugan"/>
    <s v="Reel"/>
  </r>
  <r>
    <n v="89"/>
    <x v="1"/>
    <x v="4"/>
    <d v="2024-08-08T00:00:00"/>
    <s v="INCCU // KOLKATA // INVENTORY REPORT + SUMMARY TABLE // 08-08-2024"/>
    <d v="2024-08-08T18:32:00"/>
    <d v="2024-08-08T18:32:00"/>
    <d v="1899-12-30T00:00:00"/>
    <x v="1"/>
    <n v="22"/>
    <n v="0"/>
    <n v="1"/>
    <x v="3"/>
    <s v="Completed"/>
    <s v="Balamurugan"/>
    <s v="Reel"/>
  </r>
  <r>
    <n v="90"/>
    <x v="1"/>
    <x v="4"/>
    <d v="2024-08-09T00:00:00"/>
    <s v="INCCU // KOLKATA // INVENTORY REPORT + SUMMARY TABLE // 08-08-2024"/>
    <d v="2024-08-08T18:32:00"/>
    <d v="2024-08-08T18:32:00"/>
    <d v="1899-12-30T00:00:00"/>
    <x v="1"/>
    <n v="22"/>
    <n v="0"/>
    <n v="1"/>
    <x v="0"/>
    <s v="Completed"/>
    <s v="Balamurugan"/>
    <s v="Reel"/>
  </r>
  <r>
    <n v="91"/>
    <x v="1"/>
    <x v="7"/>
    <d v="2024-08-09T00:00:00"/>
    <s v="RE: CEN / MMRGN // MYANMAR // DAILY INVENTORY // 09 AUG 2024"/>
    <d v="2024-08-09T12:38:00"/>
    <d v="2024-08-09T12:38:00"/>
    <d v="1899-12-30T00:00:00"/>
    <x v="1"/>
    <n v="1"/>
    <n v="0"/>
    <n v="1"/>
    <x v="0"/>
    <s v="Completed"/>
    <s v="Balamurugan"/>
    <s v="Reel"/>
  </r>
  <r>
    <n v="92"/>
    <x v="1"/>
    <x v="3"/>
    <d v="2024-08-09T00:00:00"/>
    <s v="Re: TDR - M.V.MOGRAL V.0084W"/>
    <d v="2024-08-09T18:35:00"/>
    <d v="2024-08-09T18:56:00"/>
    <d v="1899-12-30T00:21:00"/>
    <x v="1"/>
    <n v="3"/>
    <n v="0"/>
    <n v="1"/>
    <x v="0"/>
    <s v="Completed"/>
    <s v="Balamurugan"/>
    <s v="Reel"/>
  </r>
  <r>
    <n v="93"/>
    <x v="1"/>
    <x v="0"/>
    <d v="2024-08-09T00:00:00"/>
    <s v="INTUT (TUTICORIN) // INVENTORY REPORT + SUMMARY TABLE // 2024.08.09 - ///"/>
    <d v="2024-08-09T10:15:00"/>
    <d v="2024-08-09T11:50:00"/>
    <d v="1899-12-30T01:35:00"/>
    <x v="1"/>
    <n v="2"/>
    <n v="0"/>
    <n v="1"/>
    <x v="1"/>
    <s v="Completed"/>
    <s v="Balamurugan"/>
    <s v="Reel"/>
  </r>
  <r>
    <n v="94"/>
    <x v="1"/>
    <x v="0"/>
    <d v="2024-08-09T00:00:00"/>
    <s v="INTUT (TUTICORIN) // INVENTORY REPORT + SUMMARY TABLE // 2024.08.09 - ///"/>
    <d v="2024-08-09T10:15:00"/>
    <d v="2024-08-09T10:15:00"/>
    <d v="1899-12-30T00:00:00"/>
    <x v="1"/>
    <n v="123"/>
    <n v="0"/>
    <n v="1"/>
    <x v="3"/>
    <s v="Completed"/>
    <s v="Balamurugan"/>
    <s v="Reel"/>
  </r>
  <r>
    <n v="95"/>
    <x v="1"/>
    <x v="6"/>
    <d v="2024-08-09T00:00:00"/>
    <s v="daily inventory report  09 / 08 / 2024"/>
    <d v="2024-08-09T08:55:00"/>
    <d v="2024-08-09T08:55:00"/>
    <d v="1899-12-30T00:00:00"/>
    <x v="1"/>
    <n v="17"/>
    <n v="0"/>
    <n v="1"/>
    <x v="3"/>
    <s v="Completed"/>
    <s v="Balamurugan"/>
    <s v="Reel"/>
  </r>
  <r>
    <n v="96"/>
    <x v="1"/>
    <x v="4"/>
    <d v="2024-08-09T00:00:00"/>
    <s v="INCCU // KOLKATA // INVENTORY REPORT + SUMMARY TABLE // 09-08-2024"/>
    <d v="2024-08-09T16:06:00"/>
    <d v="2024-08-09T16:06:00"/>
    <d v="1899-12-30T00:00:00"/>
    <x v="1"/>
    <n v="22"/>
    <n v="0"/>
    <n v="1"/>
    <x v="3"/>
    <s v="Completed"/>
    <s v="Balamurugan"/>
    <s v="Reel"/>
  </r>
  <r>
    <n v="97"/>
    <x v="1"/>
    <x v="3"/>
    <d v="2024-08-09T00:00:00"/>
    <s v="Re: HA: DRU250704/RF89II24000072  / 571/ FOB Cochin - Spb"/>
    <d v="2024-08-09T10:05:00"/>
    <d v="2024-08-09T11:16:00"/>
    <d v="1899-12-30T01:11:00"/>
    <x v="1"/>
    <n v="2"/>
    <n v="0"/>
    <n v="1"/>
    <x v="4"/>
    <s v="Completed"/>
    <s v="Balamurugan"/>
    <s v="Reel"/>
  </r>
  <r>
    <n v="98"/>
    <x v="1"/>
    <x v="4"/>
    <d v="2024-08-12T00:00:00"/>
    <s v="RE: ARRIVAL REPORTSOL FORTUNE 2411N///INCCU DISCHARGE A/C REEL"/>
    <d v="2024-08-12T11:53:00"/>
    <d v="2024-08-12T12:22:00"/>
    <d v="1899-12-30T00:29:00"/>
    <x v="1"/>
    <n v="63"/>
    <n v="0"/>
    <n v="1"/>
    <x v="0"/>
    <s v="Completed"/>
    <s v="Balamurugan"/>
    <s v="Reel"/>
  </r>
  <r>
    <n v="99"/>
    <x v="1"/>
    <x v="6"/>
    <d v="2024-08-12T00:00:00"/>
    <s v="daily inventory report  12 / 08 / 2024"/>
    <d v="2024-08-12T09:52:00"/>
    <d v="2024-08-12T09:52:00"/>
    <d v="1899-12-30T00:00:00"/>
    <x v="1"/>
    <n v="17"/>
    <n v="0"/>
    <n v="1"/>
    <x v="3"/>
    <s v="Completed"/>
    <s v="Balamurugan"/>
    <s v="Reel"/>
  </r>
  <r>
    <n v="100"/>
    <x v="1"/>
    <x v="0"/>
    <d v="2024-08-12T00:00:00"/>
    <s v="INTUT (TUTICORIN) // INVENTORY REPORT + SUMMARY TABLE // 2024.08.12 - ///"/>
    <d v="2024-08-12T10:52:00"/>
    <d v="2024-08-12T10:52:00"/>
    <d v="1899-12-30T00:00:00"/>
    <x v="1"/>
    <n v="120"/>
    <n v="0"/>
    <n v="1"/>
    <x v="3"/>
    <s v="Completed"/>
    <s v="Balamurugan"/>
    <s v="Reel"/>
  </r>
  <r>
    <n v="101"/>
    <x v="1"/>
    <x v="3"/>
    <d v="2024-08-12T00:00:00"/>
    <s v="INCOK (COCHIN) // INVENTORY REPORT + SUMMARY TABLE // 2024.08.12"/>
    <d v="2024-08-12T12:10:00"/>
    <d v="2024-08-12T12:10:00"/>
    <d v="1899-12-30T00:00:00"/>
    <x v="1"/>
    <n v="8"/>
    <n v="0"/>
    <n v="1"/>
    <x v="3"/>
    <s v="Completed"/>
    <s v="Balamurugan"/>
    <s v="Reel"/>
  </r>
  <r>
    <n v="102"/>
    <x v="1"/>
    <x v="1"/>
    <d v="2024-08-12T00:00:00"/>
    <s v="Re: INMAA (Chennai) - REEL SHIPPING INVENTORY REPORT AS ON (12/08/2024)"/>
    <d v="2024-08-12T11:05:00"/>
    <d v="2024-08-12T11:05:00"/>
    <d v="1899-12-30T00:00:00"/>
    <x v="1"/>
    <n v="15"/>
    <n v="0"/>
    <n v="1"/>
    <x v="3"/>
    <s v="Completed"/>
    <s v="Balamurugan"/>
    <s v="Reel"/>
  </r>
  <r>
    <n v="103"/>
    <x v="1"/>
    <x v="7"/>
    <d v="2024-08-12T00:00:00"/>
    <s v="CEN / MMRGN // MYANMAR // DAILY INVENTORY // 12 AUG 2024"/>
    <d v="2024-08-12T15:42:00"/>
    <d v="2024-08-12T15:42:00"/>
    <d v="1899-12-30T00:00:00"/>
    <x v="1"/>
    <n v="1"/>
    <n v="0"/>
    <n v="1"/>
    <x v="3"/>
    <s v="Completed"/>
    <s v="Balamurugan"/>
    <s v="Reel"/>
  </r>
  <r>
    <n v="104"/>
    <x v="1"/>
    <x v="4"/>
    <d v="2024-08-12T00:00:00"/>
    <s v="INCCU // KOLKATA // INVENTORY REPORT + SUMMARY TABLE // 12-08-2024"/>
    <d v="2024-08-12T19:05:00"/>
    <d v="2024-08-12T19:05:00"/>
    <d v="1899-12-30T00:00:00"/>
    <x v="1"/>
    <n v="127"/>
    <n v="0"/>
    <n v="1"/>
    <x v="3"/>
    <s v="Completed"/>
    <s v="Balamurugan"/>
    <s v="Reel"/>
  </r>
  <r>
    <n v="105"/>
    <x v="1"/>
    <x v="1"/>
    <d v="2024-08-13T00:00:00"/>
    <s v="RE: Arrival Report SM MANALI  V 0044// REEL"/>
    <d v="2024-08-13T11:35:00"/>
    <d v="2024-08-13T11:45:00"/>
    <d v="1899-12-30T00:10:00"/>
    <x v="1"/>
    <n v="12"/>
    <n v="0"/>
    <n v="1"/>
    <x v="0"/>
    <s v="Completed"/>
    <s v="Balamurugan"/>
    <s v="Reel"/>
  </r>
  <r>
    <n v="106"/>
    <x v="1"/>
    <x v="1"/>
    <d v="2024-08-13T00:00:00"/>
    <s v="RE: LOADING ADVISE - SNL HAIKOU V.2406E SLD INMAA : 11.08.2024 (T/S at WEST PORTKELANG ) to  RULED // REEL"/>
    <d v="2024-08-13T11:21:00"/>
    <d v="2024-08-13T11:52:00"/>
    <d v="1899-12-30T00:31:00"/>
    <x v="1"/>
    <n v="1"/>
    <n v="0"/>
    <n v="1"/>
    <x v="0"/>
    <s v="Completed"/>
    <s v="Balamurugan"/>
    <s v="Reel"/>
  </r>
  <r>
    <n v="107"/>
    <x v="1"/>
    <x v="4"/>
    <d v="2024-08-13T00:00:00"/>
    <s v="RE: INCCU (KOLKATA // TDR // FSL SINGAPORE 099E // REEL"/>
    <d v="2024-08-13T17:54:00"/>
    <d v="2024-08-13T18:12:00"/>
    <d v="1899-12-30T00:18:00"/>
    <x v="1"/>
    <n v="3"/>
    <n v="0"/>
    <n v="1"/>
    <x v="0"/>
    <s v="Completed"/>
    <s v="Balamurugan"/>
    <s v="Reel"/>
  </r>
  <r>
    <n v="108"/>
    <x v="1"/>
    <x v="7"/>
    <d v="2024-08-13T00:00:00"/>
    <s v="RE: MYANMAR Service &gt;&gt; VX07MY24000001"/>
    <d v="2024-08-13T11:08:00"/>
    <d v="2024-08-13T11:08:00"/>
    <d v="1899-12-30T00:00:00"/>
    <x v="1"/>
    <n v="1"/>
    <n v="0"/>
    <n v="1"/>
    <x v="0"/>
    <s v="Completed"/>
    <s v="Balamurugan"/>
    <s v="Reel"/>
  </r>
  <r>
    <n v="109"/>
    <x v="1"/>
    <x v="6"/>
    <d v="2024-08-13T00:00:00"/>
    <s v="daily inventory report  13 / 08 / 2024"/>
    <d v="2024-08-13T09:25:00"/>
    <d v="2024-08-13T09:25:00"/>
    <d v="1899-12-30T00:00:00"/>
    <x v="1"/>
    <n v="17"/>
    <n v="0"/>
    <n v="1"/>
    <x v="3"/>
    <s v="Completed"/>
    <s v="Balamurugan"/>
    <s v="Reel"/>
  </r>
  <r>
    <n v="110"/>
    <x v="1"/>
    <x v="3"/>
    <d v="2024-08-13T00:00:00"/>
    <s v="INCOK (COCHIN) // INVENTORY REPORT + SUMMARY TABLE // 2024.08.13"/>
    <d v="2024-08-13T09:53:00"/>
    <d v="2024-08-13T09:53:00"/>
    <d v="1899-12-30T00:00:00"/>
    <x v="1"/>
    <n v="8"/>
    <n v="0"/>
    <n v="1"/>
    <x v="3"/>
    <s v="Completed"/>
    <s v="Balamurugan"/>
    <s v="Reel"/>
  </r>
  <r>
    <n v="111"/>
    <x v="1"/>
    <x v="1"/>
    <d v="2024-08-13T00:00:00"/>
    <s v="INMAA (Chennai) - REEL SHIPPING INVENTORY REPORT AS ON (13/08/2024)"/>
    <d v="2024-08-13T09:50:00"/>
    <d v="2024-08-13T09:50:00"/>
    <d v="1899-12-30T00:00:00"/>
    <x v="1"/>
    <n v="2"/>
    <n v="0"/>
    <n v="1"/>
    <x v="3"/>
    <s v="Completed"/>
    <s v="Balamurugan"/>
    <s v="Reel"/>
  </r>
  <r>
    <n v="112"/>
    <x v="1"/>
    <x v="0"/>
    <d v="2024-08-14T00:00:00"/>
    <s v="RE: // TDR ////  SCI MUMBAI  V.2406  /// INTUT - INMUN"/>
    <d v="2024-08-14T11:02:00"/>
    <d v="2024-08-14T11:21:00"/>
    <d v="1899-12-30T00:19:00"/>
    <x v="1"/>
    <n v="3"/>
    <n v="0"/>
    <n v="1"/>
    <x v="0"/>
    <s v="Completed"/>
    <s v="Balamurugan"/>
    <s v="Reel"/>
  </r>
  <r>
    <n v="113"/>
    <x v="1"/>
    <x v="4"/>
    <d v="2024-08-14T00:00:00"/>
    <s v="INCCU // KOLKATA // INVENTORY REPORT + SUMMARY TABLE // 13-08-2024"/>
    <d v="2024-08-13T20:36:00"/>
    <d v="2024-08-13T20:36:00"/>
    <d v="1899-12-30T00:00:00"/>
    <x v="1"/>
    <n v="125"/>
    <n v="0"/>
    <n v="1"/>
    <x v="3"/>
    <s v="Completed"/>
    <s v="Balamurugan"/>
    <s v="Reel"/>
  </r>
  <r>
    <n v="114"/>
    <x v="1"/>
    <x v="6"/>
    <d v="2024-08-14T00:00:00"/>
    <s v="daily inventory report  14 / 08 / 2024"/>
    <d v="2024-08-14T09:29:00"/>
    <d v="2024-08-14T09:29:00"/>
    <d v="1899-12-30T00:00:00"/>
    <x v="1"/>
    <n v="17"/>
    <n v="0"/>
    <n v="1"/>
    <x v="3"/>
    <s v="Completed"/>
    <s v="Balamurugan"/>
    <s v="Reel"/>
  </r>
  <r>
    <n v="115"/>
    <x v="1"/>
    <x v="3"/>
    <d v="2024-08-14T00:00:00"/>
    <s v="INCOK (COCHIN) // INVENTORY REPORT + SUMMARY TABLE // 2024.08.14"/>
    <d v="2024-08-14T09:42:00"/>
    <d v="2024-08-14T09:42:00"/>
    <d v="1899-12-30T00:00:00"/>
    <x v="1"/>
    <n v="5"/>
    <n v="0"/>
    <n v="1"/>
    <x v="3"/>
    <s v="Completed"/>
    <s v="Balamurugan"/>
    <s v="Reel"/>
  </r>
  <r>
    <n v="116"/>
    <x v="1"/>
    <x v="8"/>
    <d v="2024-08-14T00:00:00"/>
    <s v="REEL DAILY INVENTORY REPORT @ CHITTAGONG (BANGLADESH) "/>
    <d v="2024-08-14T12:21:00"/>
    <d v="2024-08-14T12:21:00"/>
    <d v="1899-12-30T00:00:00"/>
    <x v="1"/>
    <n v="1"/>
    <n v="0"/>
    <n v="1"/>
    <x v="3"/>
    <s v="Completed"/>
    <s v="Balamurugan"/>
    <s v="Reel"/>
  </r>
  <r>
    <n v="117"/>
    <x v="1"/>
    <x v="6"/>
    <d v="2024-08-16T00:00:00"/>
    <s v="RE:  REQUIRE BOOKING NO // BOOKING NO: VX78CC24000009"/>
    <d v="2024-08-16T13:36:00"/>
    <d v="2024-08-16T14:42:00"/>
    <d v="1899-12-30T01:06:00"/>
    <x v="1"/>
    <n v="1"/>
    <n v="0"/>
    <n v="1"/>
    <x v="0"/>
    <s v="Completed"/>
    <s v="Balamurugan"/>
    <s v="Reel"/>
  </r>
  <r>
    <n v="118"/>
    <x v="1"/>
    <x v="0"/>
    <d v="2024-08-16T00:00:00"/>
    <s v="INTUT (TUTICORIN) // INVENTORY REPORT + SUMMARY TABLE // 2024.08.16 - ///"/>
    <d v="2024-08-16T14:54:00"/>
    <d v="2024-08-16T16:35:00"/>
    <d v="1899-12-30T01:41:00"/>
    <x v="1"/>
    <n v="17"/>
    <n v="0"/>
    <n v="1"/>
    <x v="2"/>
    <s v="Completed"/>
    <s v="Balamurugan"/>
    <s v="Reel"/>
  </r>
  <r>
    <n v="119"/>
    <x v="1"/>
    <x v="4"/>
    <d v="2024-08-16T00:00:00"/>
    <s v="INCCU // KOLKATA // INVENTORY REPORT + SUMMARY TABLE // 14-08-2024"/>
    <d v="2024-08-14T18:24:00"/>
    <d v="2024-08-14T18:24:00"/>
    <d v="1899-12-30T00:00:00"/>
    <x v="1"/>
    <n v="77"/>
    <n v="0"/>
    <n v="1"/>
    <x v="3"/>
    <s v="Completed"/>
    <s v="Balamurugan"/>
    <s v="Reel"/>
  </r>
  <r>
    <n v="120"/>
    <x v="1"/>
    <x v="6"/>
    <d v="2024-08-16T00:00:00"/>
    <s v="daily inventory report  15 / 08 / 2024"/>
    <d v="2024-08-15T08:53:00"/>
    <d v="2024-08-15T08:53:00"/>
    <d v="1899-12-30T00:00:00"/>
    <x v="1"/>
    <n v="17"/>
    <n v="0"/>
    <n v="1"/>
    <x v="3"/>
    <s v="Completed"/>
    <s v="Balamurugan"/>
    <s v="Reel"/>
  </r>
  <r>
    <n v="121"/>
    <x v="1"/>
    <x v="6"/>
    <d v="2024-08-16T00:00:00"/>
    <s v="daily inventory report  16 / 08 / 2024"/>
    <d v="2024-08-16T09:37:00"/>
    <d v="2024-08-16T09:37:00"/>
    <d v="1899-12-30T00:00:00"/>
    <x v="1"/>
    <n v="16"/>
    <n v="0"/>
    <n v="1"/>
    <x v="3"/>
    <s v="Completed"/>
    <s v="Balamurugan"/>
    <s v="Reel"/>
  </r>
  <r>
    <n v="122"/>
    <x v="1"/>
    <x v="3"/>
    <d v="2024-08-16T00:00:00"/>
    <s v="INCOK (COCHIN) // INVENTORY REPORT + SUMMARY TABLE // 2024.08.16"/>
    <d v="2024-08-16T10:13:00"/>
    <d v="2024-08-16T10:13:00"/>
    <d v="1899-12-30T00:00:00"/>
    <x v="1"/>
    <n v="3"/>
    <n v="0"/>
    <n v="1"/>
    <x v="3"/>
    <s v="Completed"/>
    <s v="Balamurugan"/>
    <s v="Reel"/>
  </r>
  <r>
    <n v="123"/>
    <x v="1"/>
    <x v="0"/>
    <d v="2024-08-16T00:00:00"/>
    <s v="INTUT (TUTICORIN) // INVENTORY REPORT + SUMMARY TABLE // 2024.08.16 - ///"/>
    <d v="2024-08-16T14:54:00"/>
    <d v="2024-08-16T14:54:00"/>
    <d v="1899-12-30T00:00:00"/>
    <x v="1"/>
    <n v="3"/>
    <n v="0"/>
    <n v="1"/>
    <x v="3"/>
    <s v="Completed"/>
    <s v="Balamurugan"/>
    <s v="Reel"/>
  </r>
  <r>
    <n v="124"/>
    <x v="1"/>
    <x v="3"/>
    <d v="2024-08-19T00:00:00"/>
    <s v="RE: TDR - M.V.SSL MUMBAI V. 177W"/>
    <d v="2024-08-19T11:23:00"/>
    <d v="2024-08-19T11:37:00"/>
    <d v="1899-12-30T00:14:00"/>
    <x v="1"/>
    <n v="1"/>
    <n v="0"/>
    <n v="1"/>
    <x v="0"/>
    <s v="Completed"/>
    <s v="Balamurugan"/>
    <s v="Reel"/>
  </r>
  <r>
    <n v="125"/>
    <x v="1"/>
    <x v="8"/>
    <d v="2024-08-19T00:00:00"/>
    <s v="RE: Arrival report and time table //- HR HERA V.MHRA0072N"/>
    <d v="2024-08-19T11:09:00"/>
    <d v="2024-08-19T14:17:00"/>
    <d v="1899-12-30T03:08:00"/>
    <x v="1"/>
    <n v="53"/>
    <n v="0"/>
    <n v="1"/>
    <x v="0"/>
    <s v="Completed"/>
    <s v="Balamurugan"/>
    <s v="Reel"/>
  </r>
  <r>
    <n v="126"/>
    <x v="1"/>
    <x v="4"/>
    <d v="2024-08-19T00:00:00"/>
    <s v="RE: INCCU (KOLKATA // TDR // SSL SABARIMALAI 154 // REEL"/>
    <d v="2024-08-19T10:55:00"/>
    <d v="2024-08-19T14:40:00"/>
    <d v="1899-12-30T03:45:00"/>
    <x v="1"/>
    <n v="30"/>
    <n v="0"/>
    <n v="1"/>
    <x v="0"/>
    <s v="Completed"/>
    <s v="Balamurugan"/>
    <s v="Reel"/>
  </r>
  <r>
    <n v="127"/>
    <x v="1"/>
    <x v="6"/>
    <d v="2024-08-19T00:00:00"/>
    <s v="daily inventory report  19 / 08 / 2024"/>
    <d v="2024-08-19T09:41:00"/>
    <d v="2024-08-19T09:41:00"/>
    <d v="1899-12-30T00:00:00"/>
    <x v="1"/>
    <n v="1"/>
    <n v="0"/>
    <n v="1"/>
    <x v="0"/>
    <s v="Completed"/>
    <s v="Balamurugan"/>
    <s v="Reel"/>
  </r>
  <r>
    <n v="128"/>
    <x v="1"/>
    <x v="6"/>
    <d v="2024-08-19T00:00:00"/>
    <s v="RE: X-PRESS ANTLIA V.24005E ETD CMB 18.08.2024"/>
    <d v="2024-08-19T11:26:00"/>
    <d v="2024-08-19T15:01:00"/>
    <d v="1899-12-30T03:35:00"/>
    <x v="1"/>
    <n v="1"/>
    <n v="0"/>
    <n v="1"/>
    <x v="0"/>
    <s v="Completed"/>
    <s v="Balamurugan"/>
    <s v="Reel"/>
  </r>
  <r>
    <n v="129"/>
    <x v="1"/>
    <x v="6"/>
    <d v="2024-08-19T00:00:00"/>
    <s v="daily inventory report  19 / 08 / 2024"/>
    <d v="2024-08-19T09:41:00"/>
    <d v="2024-08-19T09:41:00"/>
    <d v="1899-12-30T00:00:00"/>
    <x v="1"/>
    <n v="12"/>
    <n v="0"/>
    <n v="1"/>
    <x v="3"/>
    <s v="Completed"/>
    <s v="Balamurugan"/>
    <s v="Reel"/>
  </r>
  <r>
    <n v="130"/>
    <x v="1"/>
    <x v="3"/>
    <d v="2024-08-19T00:00:00"/>
    <s v="INCOK (COCHIN) // INVENTORY REPORT + SUMMARY TABLE // 2024.08.19"/>
    <d v="2024-08-19T14:53:00"/>
    <d v="2024-08-19T14:53:00"/>
    <d v="1899-12-30T00:00:00"/>
    <x v="1"/>
    <n v="2"/>
    <n v="0"/>
    <n v="1"/>
    <x v="3"/>
    <s v="Completed"/>
    <s v="Balamurugan"/>
    <s v="Reel"/>
  </r>
  <r>
    <n v="131"/>
    <x v="1"/>
    <x v="4"/>
    <d v="2024-08-19T00:00:00"/>
    <s v="INCCU // KOLKATA // INVENTORY REPORT + SUMMARY TABLE // 19-08-2024"/>
    <d v="2024-08-19T16:45:00"/>
    <d v="2024-08-19T16:45:00"/>
    <d v="1899-12-30T00:00:00"/>
    <x v="1"/>
    <n v="62"/>
    <n v="0"/>
    <n v="1"/>
    <x v="3"/>
    <s v="Completed"/>
    <s v="Balamurugan"/>
    <s v="Reel"/>
  </r>
  <r>
    <n v="132"/>
    <x v="1"/>
    <x v="8"/>
    <d v="2024-08-19T00:00:00"/>
    <s v="REEL DAILY INVENTORY REPORT @ CHITTAGONG (BANGLADESH) "/>
    <d v="2024-08-18T16:15:00"/>
    <d v="2024-08-18T16:15:00"/>
    <d v="1899-12-30T00:00:00"/>
    <x v="1"/>
    <n v="53"/>
    <n v="0"/>
    <n v="1"/>
    <x v="3"/>
    <s v="Completed"/>
    <s v="Balamurugan"/>
    <s v="Reel"/>
  </r>
  <r>
    <n v="133"/>
    <x v="1"/>
    <x v="1"/>
    <d v="2024-08-19T00:00:00"/>
    <s v="INMAA (Chennai) - REEL SHIPPING INVENTORY REPORT AS ON (19/08/2024)"/>
    <d v="2024-08-19T09:58:00"/>
    <d v="2024-08-19T09:58:00"/>
    <d v="1899-12-30T00:00:00"/>
    <x v="1"/>
    <n v="2"/>
    <n v="0"/>
    <n v="1"/>
    <x v="3"/>
    <s v="Completed"/>
    <s v="Balamurugan"/>
    <s v="Reel"/>
  </r>
  <r>
    <n v="134"/>
    <x v="1"/>
    <x v="6"/>
    <d v="2024-08-20T00:00:00"/>
    <s v="daily inventory report  20 / 08 / 2024"/>
    <d v="2024-08-20T09:30:00"/>
    <d v="2024-08-20T09:30:00"/>
    <d v="1899-12-30T00:00:00"/>
    <x v="1"/>
    <n v="12"/>
    <n v="0"/>
    <n v="1"/>
    <x v="3"/>
    <s v="Completed"/>
    <s v="Balamurugan"/>
    <s v="Reel"/>
  </r>
  <r>
    <n v="135"/>
    <x v="1"/>
    <x v="3"/>
    <d v="2024-08-20T00:00:00"/>
    <s v="INCOK (COCHIN) // INVENTORY REPORT + SUMMARY TABLE // 2024.08.20"/>
    <d v="2024-08-20T16:13:00"/>
    <d v="2024-08-20T16:13:00"/>
    <d v="1899-12-30T00:00:00"/>
    <x v="1"/>
    <n v="6"/>
    <n v="0"/>
    <n v="1"/>
    <x v="3"/>
    <s v="Completed"/>
    <s v="Balamurugan"/>
    <s v="Reel"/>
  </r>
  <r>
    <n v="136"/>
    <x v="1"/>
    <x v="4"/>
    <d v="2024-08-20T00:00:00"/>
    <s v="INCCU // KOLKATA // INVENTORY REPORT + SUMMARY TABLE // 20-08-2024"/>
    <d v="2024-08-20T17:08:00"/>
    <d v="2024-08-20T17:08:00"/>
    <d v="1899-12-30T00:00:00"/>
    <x v="1"/>
    <n v="50"/>
    <n v="0"/>
    <n v="1"/>
    <x v="3"/>
    <s v="Completed"/>
    <s v="Balamurugan"/>
    <s v="Reel"/>
  </r>
  <r>
    <n v="137"/>
    <x v="1"/>
    <x v="6"/>
    <d v="2024-08-21T00:00:00"/>
    <s v="RE: daily inventory report  21 / 08 / 2024"/>
    <d v="2024-08-21T09:31:00"/>
    <d v="2024-08-21T13:11:00"/>
    <d v="1899-12-30T03:40:00"/>
    <x v="1"/>
    <n v="4"/>
    <n v="0"/>
    <n v="1"/>
    <x v="0"/>
    <s v="Completed"/>
    <s v="Balamurugan"/>
    <s v="Reel"/>
  </r>
  <r>
    <n v="138"/>
    <x v="1"/>
    <x v="6"/>
    <d v="2024-08-21T00:00:00"/>
    <s v="daily inventory report  21 / 08 / 2024"/>
    <d v="2024-08-21T08:52:00"/>
    <d v="2024-08-21T08:52:00"/>
    <d v="1899-12-30T00:00:00"/>
    <x v="1"/>
    <n v="12"/>
    <n v="0"/>
    <n v="1"/>
    <x v="3"/>
    <s v="Completed"/>
    <s v="Balamurugan"/>
    <s v="Reel"/>
  </r>
  <r>
    <n v="139"/>
    <x v="1"/>
    <x v="3"/>
    <d v="2024-08-21T00:00:00"/>
    <s v="INCOK (COCHIN) // INVENTORY REPORT + SUMMARY TABLE // 2024.08.21"/>
    <d v="2024-08-21T09:39:00"/>
    <d v="2024-08-21T09:39:00"/>
    <d v="1899-12-30T00:00:00"/>
    <x v="1"/>
    <n v="6"/>
    <n v="0"/>
    <n v="1"/>
    <x v="3"/>
    <s v="Completed"/>
    <s v="Balamurugan"/>
    <s v="Reel"/>
  </r>
  <r>
    <n v="140"/>
    <x v="1"/>
    <x v="0"/>
    <d v="2024-08-21T00:00:00"/>
    <s v="INTUT (TUTICORIN) // INVENTORY REPORT + SUMMARY TABLE // 2024.08.21 - ///"/>
    <d v="2024-08-21T11:26:00"/>
    <d v="2024-08-21T11:26:00"/>
    <d v="1899-12-30T00:00:00"/>
    <x v="1"/>
    <n v="5"/>
    <n v="0"/>
    <n v="1"/>
    <x v="3"/>
    <s v="Completed"/>
    <s v="Balamurugan"/>
    <s v="Reel"/>
  </r>
  <r>
    <n v="141"/>
    <x v="1"/>
    <x v="5"/>
    <d v="2024-08-21T00:00:00"/>
    <s v="Re: INKAT (Chennai) - REEL SHIPPING INVENTORY REPORT AS ON (21/08/2024)"/>
    <d v="2024-08-21T13:05:00"/>
    <d v="2024-08-21T13:05:00"/>
    <d v="1899-12-30T00:00:00"/>
    <x v="1"/>
    <n v="71"/>
    <n v="0"/>
    <n v="1"/>
    <x v="3"/>
    <s v="Completed"/>
    <s v="Balamurugan"/>
    <s v="Reel"/>
  </r>
  <r>
    <n v="142"/>
    <x v="1"/>
    <x v="4"/>
    <d v="2024-08-21T00:00:00"/>
    <s v="INCCU // KOLKATA // INVENTORY REPORT + SUMMARY TABLE // 21-08-2024"/>
    <d v="2024-08-21T15:50:00"/>
    <d v="2024-08-21T15:50:00"/>
    <d v="1899-12-30T00:00:00"/>
    <x v="1"/>
    <n v="30"/>
    <n v="0"/>
    <n v="1"/>
    <x v="3"/>
    <s v="Completed"/>
    <s v="Balamurugan"/>
    <s v="Reel"/>
  </r>
  <r>
    <n v="143"/>
    <x v="1"/>
    <x v="6"/>
    <d v="2024-08-22T00:00:00"/>
    <s v="RE: DEPARTURE REPORT FOR 2X20 &amp; 2X40HC LOADED  ON SM MANALI V.044W ETD CMB 21.08.2024"/>
    <d v="2024-08-22T10:24:00"/>
    <d v="2024-08-22T11:19:00"/>
    <d v="1899-12-30T00:55:00"/>
    <x v="1"/>
    <n v="4"/>
    <n v="0"/>
    <n v="1"/>
    <x v="0"/>
    <s v="Completed"/>
    <s v="Balamurugan"/>
    <s v="Reel"/>
  </r>
  <r>
    <n v="144"/>
    <x v="1"/>
    <x v="5"/>
    <d v="2024-08-22T00:00:00"/>
    <s v="Re: INKAT (Chennai) - REEL SHIPPING INVENTORY REPORT AS ON (19/07/2024)"/>
    <d v="2024-08-22T15:17:00"/>
    <d v="2024-08-22T17:33:00"/>
    <d v="1899-12-30T02:16:00"/>
    <x v="1"/>
    <n v="13"/>
    <n v="0"/>
    <n v="1"/>
    <x v="2"/>
    <s v="Completed"/>
    <s v="Balamurugan"/>
    <s v="Reel"/>
  </r>
  <r>
    <n v="145"/>
    <x v="1"/>
    <x v="6"/>
    <d v="2024-08-22T00:00:00"/>
    <s v="daily inventory report  22 / 08 / 2024"/>
    <d v="2024-08-22T08:51:00"/>
    <d v="2024-08-22T08:51:00"/>
    <d v="1899-12-30T00:00:00"/>
    <x v="1"/>
    <n v="12"/>
    <n v="0"/>
    <n v="1"/>
    <x v="3"/>
    <s v="Completed"/>
    <s v="Balamurugan"/>
    <s v="Reel"/>
  </r>
  <r>
    <n v="146"/>
    <x v="1"/>
    <x v="3"/>
    <d v="2024-08-22T00:00:00"/>
    <s v="INCOK (COCHIN) // INVENTORY REPORT + SUMMARY TABLE // 2024.08.22"/>
    <d v="2024-08-22T09:03:00"/>
    <d v="2024-08-22T09:03:00"/>
    <d v="1899-12-30T00:00:00"/>
    <x v="1"/>
    <n v="11"/>
    <n v="0"/>
    <n v="1"/>
    <x v="3"/>
    <s v="Completed"/>
    <s v="Balamurugan"/>
    <s v="Reel"/>
  </r>
  <r>
    <n v="147"/>
    <x v="1"/>
    <x v="5"/>
    <d v="2024-08-22T00:00:00"/>
    <s v="RE: INKAT (Chennai) - REEL SHIPPING INVENTORY REPORT AS ON (19/07/2024)"/>
    <d v="2024-08-22T15:17:00"/>
    <d v="2024-08-22T17:33:00"/>
    <d v="1899-12-30T02:16:00"/>
    <x v="1"/>
    <n v="72"/>
    <n v="0"/>
    <n v="1"/>
    <x v="3"/>
    <s v="Completed"/>
    <s v="Balamurugan"/>
    <s v="Reel"/>
  </r>
  <r>
    <n v="148"/>
    <x v="1"/>
    <x v="1"/>
    <d v="2024-08-22T00:00:00"/>
    <s v="INMAA (Chennai) - REEL SHIPPING INVENTORY REPORT AS ON (22/08/2024)"/>
    <d v="2024-08-22T14:52:00"/>
    <d v="2024-08-22T14:52:00"/>
    <d v="1899-12-30T00:00:00"/>
    <x v="1"/>
    <n v="6"/>
    <n v="0"/>
    <n v="1"/>
    <x v="3"/>
    <s v="Completed"/>
    <s v="Balamurugan"/>
    <s v="Reel"/>
  </r>
  <r>
    <n v="149"/>
    <x v="1"/>
    <x v="4"/>
    <d v="2024-08-22T00:00:00"/>
    <s v="INCCU // KOLKATA // INVENTORY REPORT + SUMMARY TABLE // 22-08-2024"/>
    <d v="2024-08-22T16:47:00"/>
    <d v="2024-08-22T16:47:00"/>
    <d v="1899-12-30T00:00:00"/>
    <x v="1"/>
    <n v="86"/>
    <n v="0"/>
    <n v="1"/>
    <x v="3"/>
    <s v="Completed"/>
    <s v="Balamurugan"/>
    <s v="Reel"/>
  </r>
  <r>
    <n v="150"/>
    <x v="1"/>
    <x v="3"/>
    <d v="2024-08-23T00:00:00"/>
    <s v="INCOK (COCHIN) // INVENTORY REPORT + SUMMARY TABLE // 2024.08.23"/>
    <d v="2024-08-23T09:45:00"/>
    <d v="2024-08-23T12:17:00"/>
    <d v="1899-12-30T02:32:00"/>
    <x v="1"/>
    <n v="12"/>
    <n v="0"/>
    <n v="1"/>
    <x v="3"/>
    <s v="Completed"/>
    <s v="Balamurugan"/>
    <s v="Reel"/>
  </r>
  <r>
    <n v="151"/>
    <x v="1"/>
    <x v="6"/>
    <d v="2024-08-23T00:00:00"/>
    <s v="daily inventory report  23 / 08 / 2024"/>
    <d v="2024-08-23T09:51:00"/>
    <d v="2024-08-23T09:51:00"/>
    <d v="1899-12-30T00:00:00"/>
    <x v="1"/>
    <n v="13"/>
    <n v="0"/>
    <n v="1"/>
    <x v="3"/>
    <s v="Completed"/>
    <s v="Balamurugan"/>
    <s v="Reel"/>
  </r>
  <r>
    <n v="152"/>
    <x v="1"/>
    <x v="0"/>
    <d v="2024-08-23T00:00:00"/>
    <s v="INTUT (TUTICORIN) // INVENTORY REPORT + SUMMARY TABLE // 2024.08.23 - ///"/>
    <d v="2024-08-23T11:24:00"/>
    <d v="2024-08-23T16:36:00"/>
    <d v="1899-12-30T05:12:00"/>
    <x v="1"/>
    <n v="97"/>
    <n v="0"/>
    <n v="1"/>
    <x v="3"/>
    <s v="Completed"/>
    <s v="Balamurugan"/>
    <s v="Reel"/>
  </r>
  <r>
    <n v="153"/>
    <x v="1"/>
    <x v="8"/>
    <d v="2024-08-23T00:00:00"/>
    <s v="REEL DAILY INVENTORY REPORT @ CHITTAGONG (BANGLADESH) UP TO DATE-23/08/2024."/>
    <d v="2024-08-23T12:04:00"/>
    <d v="2024-08-23T12:04:00"/>
    <d v="1899-12-30T00:00:00"/>
    <x v="1"/>
    <n v="54"/>
    <n v="0"/>
    <n v="1"/>
    <x v="3"/>
    <s v="Completed"/>
    <s v="Balamurugan"/>
    <s v="Reel"/>
  </r>
  <r>
    <n v="154"/>
    <x v="1"/>
    <x v="4"/>
    <d v="2024-08-26T00:00:00"/>
    <s v="INCCU // KOLKATA // INVENTORY REPORT + SUMMARY TABLE // 23-08-2024"/>
    <d v="2024-08-23T18:54:00"/>
    <d v="2024-08-23T18:54:00"/>
    <d v="1899-12-30T00:00:00"/>
    <x v="1"/>
    <n v="82"/>
    <n v="0"/>
    <n v="1"/>
    <x v="3"/>
    <s v="Completed"/>
    <s v="Balamurugan"/>
    <s v="Reel"/>
  </r>
  <r>
    <n v="155"/>
    <x v="1"/>
    <x v="6"/>
    <d v="2024-08-26T00:00:00"/>
    <s v="daily inventory report  24 / 08 / 2024"/>
    <d v="2024-08-24T10:23:00"/>
    <d v="2024-08-24T10:23:00"/>
    <d v="1899-12-30T00:00:00"/>
    <x v="1"/>
    <n v="12"/>
    <n v="0"/>
    <n v="1"/>
    <x v="3"/>
    <s v="Completed"/>
    <s v="Balamurugan"/>
    <s v="Reel"/>
  </r>
  <r>
    <n v="156"/>
    <x v="1"/>
    <x v="7"/>
    <d v="2024-08-26T00:00:00"/>
    <s v="RE: CEN / MMRGN // MYANMAR // DAILY INVENTORY // 21 AUG 2024"/>
    <d v="2024-08-23T22:29:00"/>
    <d v="2024-08-26T15:45:00"/>
    <d v="1900-01-01T17:16:00"/>
    <x v="0"/>
    <n v="1"/>
    <n v="0"/>
    <n v="1"/>
    <x v="3"/>
    <s v="Completed"/>
    <s v="Balamurugan"/>
    <s v="Reel"/>
  </r>
  <r>
    <n v="157"/>
    <x v="1"/>
    <x v="8"/>
    <d v="2024-08-26T00:00:00"/>
    <s v="REEL DAILY INVENTORY REPORT @ CHITTAGONG (BANGLADESH) UP TO DATE-25/08/2024."/>
    <d v="2024-08-25T14:56:00"/>
    <d v="2024-08-26T16:08:00"/>
    <d v="1899-12-31T01:12:00"/>
    <x v="1"/>
    <n v="54"/>
    <n v="0"/>
    <n v="1"/>
    <x v="3"/>
    <s v="Completed"/>
    <s v="Balamurugan"/>
    <s v="Reel"/>
  </r>
  <r>
    <n v="158"/>
    <x v="1"/>
    <x v="3"/>
    <d v="2024-08-26T00:00:00"/>
    <s v="INCOK (COCHIN) // INVENTORY REPORT + SUMMARY TABLE // 2024.08.26"/>
    <d v="2024-08-26T09:51:00"/>
    <d v="2024-08-26T09:51:00"/>
    <d v="1899-12-30T00:00:00"/>
    <x v="1"/>
    <n v="10"/>
    <n v="0"/>
    <n v="1"/>
    <x v="3"/>
    <s v="Completed"/>
    <s v="Balamurugan"/>
    <s v="Reel"/>
  </r>
  <r>
    <n v="159"/>
    <x v="1"/>
    <x v="6"/>
    <d v="2024-08-26T00:00:00"/>
    <s v="daily inventory report  26 / 08 / 2024"/>
    <d v="2024-08-26T10:13:00"/>
    <d v="2024-08-26T10:13:00"/>
    <d v="1899-12-30T00:00:00"/>
    <x v="1"/>
    <n v="12"/>
    <n v="0"/>
    <n v="1"/>
    <x v="3"/>
    <s v="Completed"/>
    <s v="Balamurugan"/>
    <s v="Reel"/>
  </r>
  <r>
    <n v="160"/>
    <x v="1"/>
    <x v="5"/>
    <d v="2024-08-26T00:00:00"/>
    <s v="INKAT (Chennai) - REEL SHIPPING INVENTORY REPORT AS ON (26/08/2024)"/>
    <d v="2024-08-26T11:20:00"/>
    <d v="2024-08-26T11:20:00"/>
    <d v="1899-12-30T00:00:00"/>
    <x v="1"/>
    <n v="48"/>
    <n v="0"/>
    <n v="1"/>
    <x v="3"/>
    <s v="Completed"/>
    <s v="Balamurugan"/>
    <s v="Reel"/>
  </r>
  <r>
    <n v="161"/>
    <x v="1"/>
    <x v="5"/>
    <d v="2024-08-26T00:00:00"/>
    <s v="INMAA (Chennai) - REEL SHIPPING INVENTORY REPORT AS ON (26/08/2024)"/>
    <d v="2024-08-26T11:19:00"/>
    <d v="2024-08-26T11:19:00"/>
    <d v="1899-12-30T00:00:00"/>
    <x v="1"/>
    <n v="8"/>
    <n v="0"/>
    <n v="1"/>
    <x v="3"/>
    <s v="Completed"/>
    <s v="Balamurugan"/>
    <s v="Reel"/>
  </r>
  <r>
    <n v="162"/>
    <x v="1"/>
    <x v="4"/>
    <d v="2024-08-26T00:00:00"/>
    <s v="INCCU // KOLKATA // INVENTORY REPORT + SUMMARY TABLE // 26-08-2024"/>
    <d v="2024-08-26T15:55:00"/>
    <d v="2024-08-26T15:55:00"/>
    <d v="1899-12-30T00:00:00"/>
    <x v="1"/>
    <n v="24"/>
    <n v="0"/>
    <n v="1"/>
    <x v="3"/>
    <s v="Completed"/>
    <s v="Balamurugan"/>
    <s v="Reel"/>
  </r>
  <r>
    <n v="163"/>
    <x v="1"/>
    <x v="9"/>
    <d v="2024-08-27T00:00:00"/>
    <s v="RE: REQUEST TO MAP ON-HIRE UNITS to EBMS// SL/VOLTA/101/23 VTZ23332"/>
    <d v="2024-08-27T15:35:00"/>
    <d v="2024-08-27T15:46:00"/>
    <d v="1899-12-30T00:11:00"/>
    <x v="1"/>
    <n v="1"/>
    <n v="0"/>
    <n v="1"/>
    <x v="1"/>
    <s v="Completed"/>
    <s v="Balamurugan"/>
    <s v="Reel"/>
  </r>
  <r>
    <n v="164"/>
    <x v="1"/>
    <x v="6"/>
    <d v="2024-08-27T00:00:00"/>
    <s v="daily inventory report  27 / 08 / 2024"/>
    <d v="2024-08-27T10:21:00"/>
    <d v="2024-08-27T10:21:00"/>
    <d v="1899-12-30T00:00:00"/>
    <x v="1"/>
    <n v="12"/>
    <n v="0"/>
    <n v="1"/>
    <x v="3"/>
    <s v="Completed"/>
    <s v="Balamurugan"/>
    <s v="Reel"/>
  </r>
  <r>
    <n v="165"/>
    <x v="1"/>
    <x v="3"/>
    <d v="2024-08-27T00:00:00"/>
    <s v="INCOK (COCHIN) // INVENTORY REPORT + SUMMARY TABLE // 2024.08.27"/>
    <d v="2024-08-27T10:24:00"/>
    <d v="2024-08-27T10:24:00"/>
    <d v="1899-12-30T00:00:00"/>
    <x v="1"/>
    <n v="10"/>
    <n v="0"/>
    <n v="1"/>
    <x v="3"/>
    <s v="Completed"/>
    <s v="Balamurugan"/>
    <s v="Reel"/>
  </r>
  <r>
    <n v="166"/>
    <x v="1"/>
    <x v="0"/>
    <d v="2024-08-27T00:00:00"/>
    <s v="INTUT (TUTICORIN) // INVENTORY REPORT + SUMMARY TABLE // 2024.08.27 - ///"/>
    <d v="2024-08-27T11:14:00"/>
    <d v="2024-08-27T11:14:00"/>
    <d v="1899-12-30T00:00:00"/>
    <x v="1"/>
    <n v="28"/>
    <n v="0"/>
    <n v="1"/>
    <x v="3"/>
    <s v="Completed"/>
    <s v="Balamurugan"/>
    <s v="Reel"/>
  </r>
  <r>
    <n v="167"/>
    <x v="1"/>
    <x v="8"/>
    <d v="2024-08-27T00:00:00"/>
    <s v="REEL DAILY INVENTORY REPORT @ CHITTAGONG (BANGLADESH) UP TO DATE-27/08/2024."/>
    <d v="2024-08-27T12:59:00"/>
    <d v="2024-08-27T12:59:00"/>
    <d v="1899-12-30T00:00:00"/>
    <x v="1"/>
    <n v="54"/>
    <n v="0"/>
    <n v="1"/>
    <x v="3"/>
    <s v="Completed"/>
    <s v="Balamurugan"/>
    <s v="Reel"/>
  </r>
  <r>
    <n v="168"/>
    <x v="1"/>
    <x v="6"/>
    <d v="2024-08-28T00:00:00"/>
    <s v="daily inventory report  28 / 08 / 2024"/>
    <d v="2024-08-28T08:59:00"/>
    <d v="2024-08-28T12:08:00"/>
    <d v="1899-12-30T03:09:00"/>
    <x v="1"/>
    <n v="3"/>
    <n v="0"/>
    <n v="1"/>
    <x v="0"/>
    <s v="Completed"/>
    <s v="Balamurugan"/>
    <s v="Reel"/>
  </r>
  <r>
    <n v="169"/>
    <x v="1"/>
    <x v="8"/>
    <d v="2024-08-28T00:00:00"/>
    <s v="REEL DAILY INVENTORY REPORT @ CHITTAGONG (BANGLADESH) UP TO DATE-28/08/2024."/>
    <d v="2024-08-28T11:40:00"/>
    <d v="2024-08-28T15:53:00"/>
    <d v="1899-12-30T04:13:00"/>
    <x v="1"/>
    <n v="14"/>
    <n v="0"/>
    <n v="1"/>
    <x v="0"/>
    <s v="Completed"/>
    <s v="Balamurugan"/>
    <s v="Reel"/>
  </r>
  <r>
    <n v="170"/>
    <x v="1"/>
    <x v="4"/>
    <d v="2024-08-28T00:00:00"/>
    <s v="INCCU // KOLKATA // INVENTORY REPORT + SUMMARY TABLE // 27-08-2024"/>
    <d v="2024-08-27T18:13:00"/>
    <d v="2024-08-27T18:13:00"/>
    <d v="1899-12-30T00:00:00"/>
    <x v="1"/>
    <n v="91"/>
    <n v="0"/>
    <n v="1"/>
    <x v="3"/>
    <s v="Completed"/>
    <s v="Balamurugan"/>
    <s v="Reel"/>
  </r>
  <r>
    <n v="171"/>
    <x v="1"/>
    <x v="3"/>
    <d v="2024-08-28T00:00:00"/>
    <s v="INCOK (COCHIN) // INVENTORY REPORT + SUMMARY TABLE // 2024.08.28"/>
    <d v="2024-08-28T09:27:00"/>
    <d v="2024-08-28T12:37:00"/>
    <d v="1899-12-30T03:10:00"/>
    <x v="1"/>
    <n v="10"/>
    <n v="0"/>
    <n v="1"/>
    <x v="3"/>
    <s v="Completed"/>
    <s v="Balamurugan"/>
    <s v="Reel"/>
  </r>
  <r>
    <n v="172"/>
    <x v="1"/>
    <x v="9"/>
    <d v="2024-08-28T00:00:00"/>
    <s v="Re: INVTZ (Visakhapatnam) // Daily Inventory report + Summary table - 28/08/2024"/>
    <d v="2024-08-28T11:04:00"/>
    <d v="2024-08-28T14:49:00"/>
    <d v="1899-12-30T03:45:00"/>
    <x v="1"/>
    <n v="1"/>
    <n v="0"/>
    <n v="1"/>
    <x v="3"/>
    <s v="Completed"/>
    <s v="Balamurugan"/>
    <s v="Reel"/>
  </r>
  <r>
    <n v="173"/>
    <x v="1"/>
    <x v="4"/>
    <d v="2024-08-28T00:00:00"/>
    <s v="RE: INCCU // KOLKATA // INVENTORY REPORT + SUMMARY TABLE // 28-08-2024"/>
    <d v="2024-08-28T13:27:00"/>
    <d v="2024-08-28T16:21:00"/>
    <d v="1899-12-30T02:54:00"/>
    <x v="1"/>
    <n v="90"/>
    <n v="0"/>
    <n v="1"/>
    <x v="3"/>
    <s v="Completed"/>
    <s v="Balamurugan"/>
    <s v="Reel"/>
  </r>
  <r>
    <n v="174"/>
    <x v="1"/>
    <x v="8"/>
    <d v="2024-08-29T00:00:00"/>
    <s v="REEL DAILY INVENTORY REPORT @ CHITTAGONG (BANGLADESH) UP TO DATE-29/08/2024."/>
    <d v="2024-08-29T11:49:00"/>
    <d v="2024-08-29T16:11:00"/>
    <d v="1899-12-30T04:22:00"/>
    <x v="1"/>
    <n v="34"/>
    <n v="0"/>
    <n v="1"/>
    <x v="0"/>
    <s v="Completed"/>
    <s v="Balamurugan"/>
    <s v="Reel"/>
  </r>
  <r>
    <n v="175"/>
    <x v="1"/>
    <x v="8"/>
    <d v="2024-08-29T00:00:00"/>
    <s v="REEL DAILY INVENTORY REPORT @ CHITTAGONG (BANGLADESH) UP TO DATE-29/08/2024."/>
    <d v="2024-08-29T11:49:00"/>
    <d v="2024-08-29T16:11:00"/>
    <d v="1899-12-30T04:22:00"/>
    <x v="1"/>
    <n v="22"/>
    <n v="0"/>
    <n v="1"/>
    <x v="3"/>
    <s v="Completed"/>
    <s v="Balamurugan"/>
    <s v="Reel"/>
  </r>
  <r>
    <n v="176"/>
    <x v="1"/>
    <x v="9"/>
    <d v="2024-08-29T00:00:00"/>
    <s v="Re: INVTZ (Visakhapatnam) // Daily Inventory report + Summary table - 28/08/2024"/>
    <d v="2024-08-29T09:46:00"/>
    <d v="2024-08-29T09:46:00"/>
    <d v="1899-12-30T00:00:00"/>
    <x v="1"/>
    <n v="1"/>
    <n v="0"/>
    <n v="1"/>
    <x v="3"/>
    <s v="Completed"/>
    <s v="Balamurugan"/>
    <s v="Reel"/>
  </r>
  <r>
    <n v="177"/>
    <x v="1"/>
    <x v="6"/>
    <d v="2024-08-29T00:00:00"/>
    <s v="daily inventory report  29 / 08 / 2024"/>
    <d v="2024-08-29T09:45:00"/>
    <d v="2024-08-29T09:45:00"/>
    <d v="1899-12-30T00:00:00"/>
    <x v="1"/>
    <n v="12"/>
    <n v="0"/>
    <n v="1"/>
    <x v="3"/>
    <s v="Completed"/>
    <s v="Balamurugan"/>
    <s v="Reel"/>
  </r>
  <r>
    <n v="178"/>
    <x v="1"/>
    <x v="0"/>
    <d v="2024-08-29T00:00:00"/>
    <s v="INTUT (TUTICORIN) // INVENTORY REPORT + SUMMARY TABLE // 2024.08.29 - ///"/>
    <d v="2024-08-29T12:42:00"/>
    <d v="2024-08-29T12:42:00"/>
    <d v="1899-12-30T00:00:00"/>
    <x v="1"/>
    <n v="97"/>
    <n v="0"/>
    <n v="1"/>
    <x v="3"/>
    <s v="Completed"/>
    <s v="Balamurugan"/>
    <s v="Reel"/>
  </r>
  <r>
    <n v="179"/>
    <x v="1"/>
    <x v="3"/>
    <d v="2024-08-29T00:00:00"/>
    <s v="INCOK (COCHIN) // INVENTORY REPORT + SUMMARY TABLE // 2024.08.29"/>
    <d v="2024-08-29T16:06:00"/>
    <d v="2024-08-29T16:06:00"/>
    <d v="1899-12-30T00:00:00"/>
    <x v="1"/>
    <n v="10"/>
    <n v="0"/>
    <n v="1"/>
    <x v="3"/>
    <s v="Completed"/>
    <s v="Balamurugan"/>
    <s v="Reel"/>
  </r>
  <r>
    <n v="180"/>
    <x v="1"/>
    <x v="8"/>
    <d v="2024-08-30T00:00:00"/>
    <s v="REEL DAILY INVENTORY REPORT @ CHITTAGONG (BANGLADESH) UP TO DATE-30/08/2024."/>
    <d v="2024-08-30T11:05:00"/>
    <d v="2024-08-30T17:46:00"/>
    <d v="1899-12-30T06:41:00"/>
    <x v="1"/>
    <n v="16"/>
    <n v="0"/>
    <n v="1"/>
    <x v="0"/>
    <s v="Completed"/>
    <s v="Balamurugan"/>
    <s v="Reel"/>
  </r>
  <r>
    <n v="181"/>
    <x v="1"/>
    <x v="3"/>
    <d v="2024-08-30T00:00:00"/>
    <s v="RE: OFF/ON HIRE -  1 x 20D - VOLTA to REEL - TCKU2290580"/>
    <d v="2024-08-30T14:19:00"/>
    <d v="2024-08-30T15:23:00"/>
    <d v="1899-12-30T01:04:00"/>
    <x v="1"/>
    <n v="1"/>
    <n v="0"/>
    <n v="1"/>
    <x v="1"/>
    <s v="Completed"/>
    <s v="Balamurugan"/>
    <s v="Reel"/>
  </r>
  <r>
    <n v="182"/>
    <x v="1"/>
    <x v="6"/>
    <d v="2024-08-30T00:00:00"/>
    <s v="daily inventory report  30 / 08 / 2024"/>
    <d v="2024-08-30T09:41:00"/>
    <d v="2024-08-30T09:41:00"/>
    <d v="1899-12-30T00:00:00"/>
    <x v="1"/>
    <n v="11"/>
    <n v="0"/>
    <n v="1"/>
    <x v="3"/>
    <s v="Completed"/>
    <s v="Balamurugan"/>
    <s v="Reel"/>
  </r>
  <r>
    <n v="183"/>
    <x v="1"/>
    <x v="3"/>
    <d v="2024-08-30T00:00:00"/>
    <s v="INCOK (COCHIN) // INVENTORY REPORT + SUMMARY TABLE // 2024.08.30"/>
    <d v="2024-08-30T10:45:00"/>
    <d v="2024-08-30T15:38:00"/>
    <d v="1899-12-30T04:53:00"/>
    <x v="1"/>
    <n v="11"/>
    <n v="0"/>
    <n v="1"/>
    <x v="3"/>
    <s v="Completed"/>
    <s v="Balamurugan"/>
    <s v="Reel"/>
  </r>
  <r>
    <n v="184"/>
    <x v="1"/>
    <x v="0"/>
    <d v="2024-08-30T00:00:00"/>
    <s v="INTUT (TUTICORIN) // INVENTORY REPORT + SUMMARY TABLE // 2024.08.30 - ///"/>
    <d v="2024-08-30T10:52:00"/>
    <d v="2024-08-30T10:52:00"/>
    <d v="1899-12-30T00:00:00"/>
    <x v="1"/>
    <n v="70"/>
    <n v="0"/>
    <n v="1"/>
    <x v="3"/>
    <s v="Completed"/>
    <s v="Balamurugan"/>
    <s v="Reel"/>
  </r>
  <r>
    <n v="185"/>
    <x v="2"/>
    <x v="7"/>
    <d v="2024-09-02T00:00:00"/>
    <s v="pick up by shipper &amp; Export at port move. // YONGON //MMRGN"/>
    <d v="2024-09-02T13:46:00"/>
    <d v="2024-09-02T14:30:00"/>
    <d v="1899-12-30T00:44:00"/>
    <x v="1"/>
    <n v="40"/>
    <n v="0"/>
    <n v="1"/>
    <x v="0"/>
    <s v="Completed"/>
    <s v="Balamurugan"/>
    <s v="Volta"/>
  </r>
  <r>
    <n v="186"/>
    <x v="2"/>
    <x v="6"/>
    <d v="2024-09-02T00:00:00"/>
    <s v="daily inventory report  02 / 09 / 2024"/>
    <d v="2024-09-02T09:21:00"/>
    <d v="2024-09-02T09:21:00"/>
    <d v="1899-12-30T00:00:00"/>
    <x v="1"/>
    <n v="3"/>
    <n v="0"/>
    <n v="1"/>
    <x v="0"/>
    <s v="Completed"/>
    <s v="Balamurugan"/>
    <s v="Reel"/>
  </r>
  <r>
    <n v="187"/>
    <x v="2"/>
    <x v="8"/>
    <d v="2024-09-02T00:00:00"/>
    <s v="RE:  REEL DAILY INVENTORY REPORT @ CHITTAGONG (BANGLADESH) UP TO DATE-02/09/2024."/>
    <d v="2024-09-02T12:37:00"/>
    <d v="2024-09-02T18:28:00"/>
    <d v="1899-12-30T05:51:00"/>
    <x v="1"/>
    <n v="20"/>
    <n v="0"/>
    <n v="1"/>
    <x v="0"/>
    <s v="Completed"/>
    <s v="Balamurugan"/>
    <s v="Reel"/>
  </r>
  <r>
    <n v="188"/>
    <x v="2"/>
    <x v="3"/>
    <d v="2024-09-02T00:00:00"/>
    <s v="INCOK (COCHIN) // INVENTORY REPORT + SUMMARY TABLE // 2024.09.01"/>
    <d v="2024-09-02T09:21:00"/>
    <d v="2024-09-02T09:21:00"/>
    <d v="1899-12-30T00:00:00"/>
    <x v="1"/>
    <n v="10"/>
    <n v="0"/>
    <n v="1"/>
    <x v="3"/>
    <s v="Completed"/>
    <s v="Balamurugan"/>
    <s v="Reel"/>
  </r>
  <r>
    <n v="189"/>
    <x v="2"/>
    <x v="6"/>
    <d v="2024-09-02T00:00:00"/>
    <s v="daily inventory report  02 / 09 / 2024"/>
    <d v="2024-09-02T09:21:00"/>
    <d v="2024-09-02T09:21:00"/>
    <d v="1899-12-30T00:00:00"/>
    <x v="1"/>
    <n v="7"/>
    <n v="0"/>
    <n v="1"/>
    <x v="3"/>
    <s v="Completed"/>
    <s v="Balamurugan"/>
    <s v="Reel"/>
  </r>
  <r>
    <n v="190"/>
    <x v="2"/>
    <x v="9"/>
    <d v="2024-09-02T00:00:00"/>
    <s v="Re: INVTZ (Visakhapatnam) // Daily Inventory report + Summary table - 02/09/2024"/>
    <d v="2024-09-02T10:10:00"/>
    <d v="2024-09-02T10:10:00"/>
    <d v="1899-12-30T00:00:00"/>
    <x v="1"/>
    <n v="1"/>
    <n v="0"/>
    <n v="1"/>
    <x v="3"/>
    <s v="Completed"/>
    <s v="Balamurugan"/>
    <s v="Reel"/>
  </r>
  <r>
    <n v="191"/>
    <x v="2"/>
    <x v="8"/>
    <d v="2024-09-02T00:00:00"/>
    <s v="RE:  REEL DAILY INVENTORY REPORT @ CHITTAGONG (BANGLADESH) UP TO DATE-02/09/2024."/>
    <d v="2024-09-02T12:37:00"/>
    <d v="2024-09-02T18:28:00"/>
    <d v="1899-12-30T05:51:00"/>
    <x v="1"/>
    <n v="15"/>
    <n v="0"/>
    <n v="1"/>
    <x v="3"/>
    <s v="Completed"/>
    <s v="Balamurugan"/>
    <s v="Reel"/>
  </r>
  <r>
    <n v="192"/>
    <x v="2"/>
    <x v="7"/>
    <d v="2024-09-02T00:00:00"/>
    <s v="CEN / MMRGN // MYANMAR // DAILY INVENTORY // 02 SEP 2024"/>
    <d v="2024-09-02T12:47:00"/>
    <d v="2024-09-02T12:47:00"/>
    <d v="1899-12-30T00:00:00"/>
    <x v="1"/>
    <n v="61"/>
    <n v="0"/>
    <n v="1"/>
    <x v="3"/>
    <s v="Completed"/>
    <s v="Balamurugan"/>
    <s v="Reel"/>
  </r>
  <r>
    <n v="193"/>
    <x v="2"/>
    <x v="0"/>
    <d v="2024-09-02T00:00:00"/>
    <s v="INTUT (TUTICORIN) // INVENTORY REPORT + SUMMARY TABLE // 2024.09.02 - ///"/>
    <d v="2024-09-02T13:21:00"/>
    <d v="2024-09-02T19:12:00"/>
    <d v="1899-12-30T05:51:00"/>
    <x v="1"/>
    <n v="97"/>
    <n v="0"/>
    <n v="1"/>
    <x v="3"/>
    <s v="Completed"/>
    <s v="Balamurugan"/>
    <s v="Reel"/>
  </r>
  <r>
    <n v="194"/>
    <x v="2"/>
    <x v="4"/>
    <d v="2024-09-02T00:00:00"/>
    <s v="INCCU // KOLKATA // INVENTORY REPORT + SUMMARY TABLE // 02-09-2024"/>
    <d v="2024-09-02T14:46:00"/>
    <d v="2024-09-02T19:22:00"/>
    <d v="1899-12-30T04:36:00"/>
    <x v="1"/>
    <n v="94"/>
    <n v="0"/>
    <n v="1"/>
    <x v="3"/>
    <s v="Completed"/>
    <s v="Balamurugan"/>
    <s v="Reel"/>
  </r>
  <r>
    <n v="195"/>
    <x v="2"/>
    <x v="6"/>
    <d v="2024-09-03T00:00:00"/>
    <s v="daily inventory report  03 / 09 / 2024"/>
    <d v="2024-09-03T12:18:00"/>
    <d v="2024-09-03T13:27:00"/>
    <d v="1899-12-30T01:09:00"/>
    <x v="1"/>
    <n v="1"/>
    <n v="0"/>
    <n v="1"/>
    <x v="0"/>
    <s v="Completed"/>
    <s v="Balamurugan"/>
    <s v="Reel"/>
  </r>
  <r>
    <n v="196"/>
    <x v="2"/>
    <x v="8"/>
    <d v="2024-09-03T00:00:00"/>
    <s v="REEL DAILY INVENTORY REPORT @ CHITTAGONG (BANGLADESH) UP TO DATE-03/09/2024."/>
    <d v="2024-09-03T15:17:00"/>
    <d v="2024-09-03T18:08:00"/>
    <d v="1899-12-30T02:51:00"/>
    <x v="1"/>
    <n v="21"/>
    <n v="0"/>
    <n v="1"/>
    <x v="0"/>
    <s v="Completed"/>
    <s v="Balamurugan"/>
    <s v="Reel"/>
  </r>
  <r>
    <n v="197"/>
    <x v="2"/>
    <x v="8"/>
    <d v="2024-09-03T00:00:00"/>
    <s v="RE: (REEL SHIPPING) SMR, 02X40'HC LADEN  CNTRS  TDR FOR  NOVOROSSIYSK   T/S VIA PKG-WEST ON VSL MV. PROSRICH ,VOY--008W, SLD CGP "/>
    <d v="2024-09-03T11:08:00"/>
    <d v="2024-09-03T17:39:00"/>
    <d v="1899-12-30T06:31:00"/>
    <x v="1"/>
    <n v="2"/>
    <n v="0"/>
    <n v="1"/>
    <x v="0"/>
    <s v="Completed"/>
    <s v="Balamurugan"/>
    <s v="Reel"/>
  </r>
  <r>
    <n v="198"/>
    <x v="2"/>
    <x v="3"/>
    <d v="2024-09-03T00:00:00"/>
    <s v="RE: OFF/ON HIRE -  1 x 20D - VOLTA to REEL - VOLU2903474"/>
    <d v="2024-09-03T12:00:00"/>
    <d v="2024-09-03T13:05:00"/>
    <d v="1899-12-30T01:05:00"/>
    <x v="1"/>
    <n v="1"/>
    <n v="0"/>
    <n v="1"/>
    <x v="1"/>
    <s v="Completed"/>
    <s v="Balamurugan"/>
    <s v="Reel"/>
  </r>
  <r>
    <n v="199"/>
    <x v="2"/>
    <x v="6"/>
    <d v="2024-09-03T00:00:00"/>
    <s v="daily inventory report  03 / 09 / 2024"/>
    <d v="2024-09-03T12:18:00"/>
    <d v="2024-09-03T13:27:00"/>
    <d v="1899-12-30T01:09:00"/>
    <x v="1"/>
    <n v="12"/>
    <n v="0"/>
    <n v="1"/>
    <x v="3"/>
    <s v="Completed"/>
    <s v="Balamurugan"/>
    <s v="Reel"/>
  </r>
  <r>
    <n v="200"/>
    <x v="2"/>
    <x v="9"/>
    <d v="2024-09-03T00:00:00"/>
    <s v="Re: INVTZ (Visakhapatnam) // Daily Inventory report + Summary table - 03/09/2024"/>
    <d v="2024-09-03T09:35:00"/>
    <d v="2024-09-03T09:35:00"/>
    <d v="1899-12-30T00:00:00"/>
    <x v="1"/>
    <n v="1"/>
    <n v="0"/>
    <n v="1"/>
    <x v="3"/>
    <s v="Completed"/>
    <s v="Balamurugan"/>
    <s v="Reel"/>
  </r>
  <r>
    <n v="201"/>
    <x v="2"/>
    <x v="3"/>
    <d v="2024-09-03T00:00:00"/>
    <s v="INCOK (COCHIN) // INVENTORY REPORT + SUMMARY TABLE // 2024.09.02"/>
    <d v="2024-09-03T10:02:00"/>
    <d v="2024-09-03T10:02:00"/>
    <d v="1899-12-30T00:00:00"/>
    <x v="1"/>
    <n v="9"/>
    <n v="0"/>
    <n v="1"/>
    <x v="3"/>
    <s v="Completed"/>
    <s v="Balamurugan"/>
    <s v="Reel"/>
  </r>
  <r>
    <n v="202"/>
    <x v="2"/>
    <x v="0"/>
    <d v="2024-09-03T00:00:00"/>
    <s v="INTUT (TUTICORIN) // INVENTORY REPORT + SUMMARY TABLE // 2024.09.03 - ///"/>
    <d v="2024-09-03T10:16:00"/>
    <d v="2024-09-03T10:16:00"/>
    <d v="1899-12-30T00:00:00"/>
    <x v="1"/>
    <n v="99"/>
    <n v="0"/>
    <n v="1"/>
    <x v="3"/>
    <s v="Completed"/>
    <s v="Balamurugan"/>
    <s v="Reel"/>
  </r>
  <r>
    <n v="203"/>
    <x v="2"/>
    <x v="8"/>
    <d v="2024-09-03T00:00:00"/>
    <s v="REEL DAILY INVENTORY REPORT @ CHITTAGONG (BANGLADESH) UP TO DATE-03/09/2024."/>
    <d v="2024-09-03T15:17:00"/>
    <d v="2024-09-03T18:08:00"/>
    <d v="1899-12-30T02:51:00"/>
    <x v="1"/>
    <n v="52"/>
    <n v="0"/>
    <n v="1"/>
    <x v="3"/>
    <s v="Completed"/>
    <s v="Balamurugan"/>
    <s v="Reel"/>
  </r>
  <r>
    <n v="204"/>
    <x v="2"/>
    <x v="6"/>
    <d v="2024-09-04T00:00:00"/>
    <s v="daily inventory report  04 / 09 / 2024"/>
    <d v="2024-09-04T09:34:00"/>
    <d v="2024-09-04T17:06:00"/>
    <d v="1899-12-30T07:32:00"/>
    <x v="1"/>
    <n v="1"/>
    <n v="0"/>
    <n v="1"/>
    <x v="0"/>
    <s v="Completed"/>
    <s v="Balamurugan"/>
    <s v="Reel"/>
  </r>
  <r>
    <n v="205"/>
    <x v="2"/>
    <x v="8"/>
    <d v="2024-09-04T00:00:00"/>
    <s v="REEL DAILY INVENTORY REPORT @ CHITTAGONG (BANGLADESH) UP TO DATE-04/09/2024."/>
    <d v="2024-09-04T12:20:00"/>
    <d v="2024-09-04T17:19:00"/>
    <d v="1899-12-30T04:59:00"/>
    <x v="1"/>
    <n v="6"/>
    <n v="0"/>
    <n v="1"/>
    <x v="0"/>
    <s v="Completed"/>
    <s v="Balamurugan"/>
    <s v="Reel"/>
  </r>
  <r>
    <n v="206"/>
    <x v="2"/>
    <x v="4"/>
    <d v="2024-09-04T00:00:00"/>
    <s v="INCCU // KOLKATA // INVENTORY REPORT + SUMMARY TABLE // 03-09-2024"/>
    <d v="2024-09-03T19:09:00"/>
    <d v="2024-09-04T12:49:00"/>
    <d v="1899-12-30T17:40:00"/>
    <x v="0"/>
    <n v="94"/>
    <n v="0"/>
    <n v="1"/>
    <x v="3"/>
    <s v="Completed"/>
    <s v="Balamurugan"/>
    <s v="Reel"/>
  </r>
  <r>
    <n v="207"/>
    <x v="2"/>
    <x v="6"/>
    <d v="2024-09-04T00:00:00"/>
    <s v="RE: daily inventory report  04 / 09 / 2024"/>
    <d v="2024-09-04T09:34:00"/>
    <d v="2024-09-04T17:06:00"/>
    <d v="1899-12-30T07:32:00"/>
    <x v="1"/>
    <n v="8"/>
    <n v="0"/>
    <n v="1"/>
    <x v="3"/>
    <s v="Completed"/>
    <s v="Balamurugan"/>
    <s v="Reel"/>
  </r>
  <r>
    <n v="208"/>
    <x v="2"/>
    <x v="7"/>
    <d v="2024-09-04T00:00:00"/>
    <s v="CEN / MMRGN // MYANMAR // DAILY INVENTORY // 04 SEP 2024"/>
    <d v="2024-09-04T11:37:00"/>
    <d v="2024-09-04T11:37:00"/>
    <d v="1899-12-30T00:00:00"/>
    <x v="1"/>
    <n v="61"/>
    <n v="0"/>
    <n v="1"/>
    <x v="3"/>
    <s v="Completed"/>
    <s v="Balamurugan"/>
    <s v="Reel"/>
  </r>
  <r>
    <n v="209"/>
    <x v="2"/>
    <x v="3"/>
    <d v="2024-09-04T00:00:00"/>
    <s v="INCOK (COCHIN) // INVENTORY REPORT + SUMMARY TABLE // 2024.09.03"/>
    <d v="2024-09-04T12:27:00"/>
    <d v="2024-09-04T12:27:00"/>
    <d v="1899-12-30T00:00:00"/>
    <x v="1"/>
    <n v="9"/>
    <n v="0"/>
    <n v="1"/>
    <x v="3"/>
    <s v="Completed"/>
    <s v="Balamurugan"/>
    <s v="Reel"/>
  </r>
  <r>
    <n v="210"/>
    <x v="2"/>
    <x v="9"/>
    <d v="2024-09-04T00:00:00"/>
    <s v="Re: INVTZ (Visakhapatnam) // Daily Inventory report + Summary table - 04/09/2024"/>
    <d v="2024-09-04T13:01:00"/>
    <d v="2024-09-04T13:01:00"/>
    <d v="1899-12-30T00:00:00"/>
    <x v="1"/>
    <n v="1"/>
    <n v="0"/>
    <n v="1"/>
    <x v="3"/>
    <s v="Completed"/>
    <s v="Balamurugan"/>
    <s v="Reel"/>
  </r>
  <r>
    <n v="211"/>
    <x v="2"/>
    <x v="4"/>
    <d v="2024-09-04T00:00:00"/>
    <s v="INCCU // KOLKATA // INVENTORY REPORT + SUMMARY TABLE // 04-09-2024"/>
    <d v="2024-09-04T15:59:00"/>
    <d v="2024-09-04T15:59:00"/>
    <d v="1899-12-30T00:00:00"/>
    <x v="1"/>
    <n v="94"/>
    <n v="0"/>
    <n v="1"/>
    <x v="3"/>
    <s v="Completed"/>
    <s v="Balamurugan"/>
    <s v="Reel"/>
  </r>
  <r>
    <n v="212"/>
    <x v="2"/>
    <x v="6"/>
    <d v="2024-09-05T00:00:00"/>
    <s v="RE: DEPARTURE REPORT FOR 3X40HC LOADED  ON MOGRAL V.085W ETD CMB 05.09.2024"/>
    <d v="2024-09-05T14:03:00"/>
    <d v="2024-09-05T14:28:00"/>
    <d v="1899-12-30T00:25:00"/>
    <x v="1"/>
    <n v="3"/>
    <n v="0"/>
    <n v="1"/>
    <x v="0"/>
    <s v="Completed"/>
    <s v="Balamurugan"/>
    <s v="Reel"/>
  </r>
  <r>
    <n v="213"/>
    <x v="2"/>
    <x v="8"/>
    <d v="2024-09-05T00:00:00"/>
    <s v="REEL DAILY INVENTORY REPORT @ CHITTAGONG (BANGLADESH) UP TO DATE-05/09/2024."/>
    <d v="2024-09-05T12:36:00"/>
    <d v="2024-09-05T18:47:00"/>
    <d v="1899-12-30T06:11:00"/>
    <x v="1"/>
    <n v="5"/>
    <n v="0"/>
    <n v="1"/>
    <x v="0"/>
    <s v="Completed"/>
    <s v="Balamurugan"/>
    <s v="Reel"/>
  </r>
  <r>
    <n v="214"/>
    <x v="2"/>
    <x v="9"/>
    <d v="2024-09-05T00:00:00"/>
    <s v="RE: REQUEST TO MAP ON-HIRE UNITS to EBMS// VTZ23333 &amp; VOLRELVTZ002"/>
    <d v="2024-09-05T14:59:00"/>
    <d v="2024-09-05T15:17:00"/>
    <d v="1899-12-30T00:18:00"/>
    <x v="1"/>
    <n v="3"/>
    <n v="0"/>
    <n v="1"/>
    <x v="1"/>
    <s v="Completed"/>
    <s v="Balamurugan"/>
    <s v="Reel"/>
  </r>
  <r>
    <n v="215"/>
    <x v="2"/>
    <x v="6"/>
    <d v="2024-09-05T00:00:00"/>
    <s v="daily inventory report  05 / 09 / 2024"/>
    <d v="2024-09-05T09:16:00"/>
    <d v="2024-09-05T09:16:00"/>
    <d v="1899-12-30T00:00:00"/>
    <x v="1"/>
    <n v="9"/>
    <n v="0"/>
    <n v="1"/>
    <x v="3"/>
    <s v="Completed"/>
    <s v="Balamurugan"/>
    <s v="Reel"/>
  </r>
  <r>
    <n v="216"/>
    <x v="2"/>
    <x v="8"/>
    <d v="2024-09-05T00:00:00"/>
    <s v="REEL DAILY INVENTORY REPORT @ CHITTAGONG (BANGLADESH) UP TO DATE-05/09/2024."/>
    <d v="2024-09-05T12:36:00"/>
    <d v="2024-09-05T18:47:00"/>
    <d v="1899-12-30T06:11:00"/>
    <x v="1"/>
    <n v="47"/>
    <n v="0"/>
    <n v="1"/>
    <x v="3"/>
    <s v="Completed"/>
    <s v="Balamurugan"/>
    <s v="Reel"/>
  </r>
  <r>
    <n v="217"/>
    <x v="2"/>
    <x v="3"/>
    <d v="2024-09-05T00:00:00"/>
    <s v="INCOK (COCHIN) // INVENTORY REPORT + SUMMARY TABLE // 2024.09.04"/>
    <d v="2024-09-05T16:13:00"/>
    <d v="2024-09-05T16:13:00"/>
    <d v="1899-12-30T00:00:00"/>
    <x v="1"/>
    <n v="8"/>
    <n v="0"/>
    <n v="1"/>
    <x v="3"/>
    <s v="Completed"/>
    <s v="Balamurugan"/>
    <s v="Reel"/>
  </r>
  <r>
    <n v="218"/>
    <x v="2"/>
    <x v="9"/>
    <d v="2024-09-05T00:00:00"/>
    <s v="Re: INVTZ (Visakhapatnam) // Daily Inventory report + Summary table - 05/09/2024"/>
    <d v="2024-09-05T16:47:00"/>
    <d v="2024-09-05T16:47:00"/>
    <d v="1899-12-30T00:00:00"/>
    <x v="1"/>
    <n v="4"/>
    <n v="0"/>
    <n v="1"/>
    <x v="3"/>
    <s v="Completed"/>
    <s v="Balamurugan"/>
    <s v="Reel"/>
  </r>
  <r>
    <n v="219"/>
    <x v="2"/>
    <x v="0"/>
    <d v="2024-09-05T00:00:00"/>
    <s v="INTUT (TUTICORIN) // INVENTORY REPORT + SUMMARY TABLE // 2024.09.05 - ///"/>
    <d v="2024-09-05T17:17:00"/>
    <d v="2024-09-05T17:17:00"/>
    <d v="1899-12-30T00:00:00"/>
    <x v="1"/>
    <n v="97"/>
    <n v="0"/>
    <n v="1"/>
    <x v="3"/>
    <s v="Completed"/>
    <s v="Balamurugan"/>
    <s v="Reel"/>
  </r>
  <r>
    <n v="220"/>
    <x v="2"/>
    <x v="8"/>
    <d v="2024-09-06T00:00:00"/>
    <s v="Re: (REEL SHIPPING) SMR, 01X40'HC LADEN  CNTR TDR FOR  NOVOROSSIYSK   T/S VIA PKG-WEST ON VSL MV.FITZ ROY,VOY--184E SLD CGP DT- 06.09.2024 . EX : CGP-- MYWSP  and  FPOD  to  NOVOROSSIYK (RUSSIA)."/>
    <d v="2024-09-06T18:24:00"/>
    <d v="2024-09-06T18:37:00"/>
    <d v="1899-12-30T00:13:00"/>
    <x v="1"/>
    <n v="1"/>
    <n v="0"/>
    <n v="1"/>
    <x v="0"/>
    <s v="Completed"/>
    <s v="Balamurugan"/>
    <s v="Reel"/>
  </r>
  <r>
    <n v="221"/>
    <x v="2"/>
    <x v="8"/>
    <d v="2024-09-06T00:00:00"/>
    <s v="RE: EMPTY RELEASE VOLTA TO REEL 01 X 20DC || CHITTAGONG."/>
    <d v="2024-09-06T17:21:00"/>
    <d v="2024-09-06T17:35:00"/>
    <d v="1899-12-30T00:14:00"/>
    <x v="1"/>
    <n v="1"/>
    <n v="0"/>
    <n v="1"/>
    <x v="1"/>
    <s v="Completed"/>
    <s v="Balamurugan"/>
    <s v="Reel"/>
  </r>
  <r>
    <n v="222"/>
    <x v="2"/>
    <x v="9"/>
    <d v="2024-09-06T00:00:00"/>
    <s v="RE: REQUEST TO MAP ON-HIRE UNITS to EBMS//VOLRELVTZ002"/>
    <d v="2024-09-06T17:40:00"/>
    <d v="2024-09-06T17:50:00"/>
    <d v="1899-12-30T00:10:00"/>
    <x v="1"/>
    <n v="1"/>
    <n v="0"/>
    <n v="1"/>
    <x v="1"/>
    <s v="Completed"/>
    <s v="Balamurugan"/>
    <s v="Reel"/>
  </r>
  <r>
    <n v="223"/>
    <x v="2"/>
    <x v="5"/>
    <d v="2024-09-06T00:00:00"/>
    <s v="Re: INKAT (Chennai) - REEL SHIPPING INVENTORY REPORT AS ON (19/07/2024)"/>
    <d v="2024-09-06T17:26:00"/>
    <d v="2024-09-06T18:23:00"/>
    <d v="1899-12-30T00:57:00"/>
    <x v="1"/>
    <n v="2"/>
    <n v="0"/>
    <n v="1"/>
    <x v="2"/>
    <s v="Completed"/>
    <s v="Balamurugan"/>
    <s v="Reel"/>
  </r>
  <r>
    <n v="224"/>
    <x v="2"/>
    <x v="6"/>
    <d v="2024-09-06T00:00:00"/>
    <s v="daily inventory report  06 / 09 / 2024"/>
    <d v="2024-09-06T09:21:00"/>
    <d v="2024-09-06T09:21:00"/>
    <d v="1899-12-30T00:00:00"/>
    <x v="1"/>
    <n v="9"/>
    <n v="0"/>
    <n v="1"/>
    <x v="3"/>
    <s v="Completed"/>
    <s v="Balamurugan"/>
    <s v="Reel"/>
  </r>
  <r>
    <n v="225"/>
    <x v="2"/>
    <x v="0"/>
    <d v="2024-09-06T00:00:00"/>
    <s v="INTUT (TUTICORIN) // INVENTORY REPORT + SUMMARY TABLE // 2024.09.06 - ///"/>
    <d v="2024-09-06T10:42:00"/>
    <d v="2024-09-06T10:42:00"/>
    <d v="1899-12-30T00:00:00"/>
    <x v="1"/>
    <n v="70"/>
    <n v="0"/>
    <n v="1"/>
    <x v="3"/>
    <s v="Completed"/>
    <s v="Balamurugan"/>
    <s v="Reel"/>
  </r>
  <r>
    <n v="226"/>
    <x v="2"/>
    <x v="8"/>
    <d v="2024-09-06T00:00:00"/>
    <s v="REEL DAILY INVENTORY REPORT @ CHITTAGONG (BANGLADESH) UP TO DATE-06/09/2024."/>
    <d v="2024-09-06T11:26:00"/>
    <d v="2024-09-06T11:26:00"/>
    <d v="1899-12-30T00:00:00"/>
    <x v="1"/>
    <n v="45"/>
    <n v="0"/>
    <n v="1"/>
    <x v="3"/>
    <s v="Completed"/>
    <s v="Balamurugan"/>
    <s v="Reel"/>
  </r>
  <r>
    <n v="227"/>
    <x v="2"/>
    <x v="9"/>
    <d v="2024-09-06T00:00:00"/>
    <s v="Re: INVTZ (Visakhapatnam) // Daily Inventory report + Summary table - 06/09/2024"/>
    <d v="2024-09-06T12:45:00"/>
    <d v="2024-09-06T12:45:00"/>
    <d v="1899-12-30T00:00:00"/>
    <x v="1"/>
    <n v="3"/>
    <n v="0"/>
    <n v="1"/>
    <x v="3"/>
    <s v="Completed"/>
    <s v="Balamurugan"/>
    <s v="Reel"/>
  </r>
  <r>
    <n v="228"/>
    <x v="2"/>
    <x v="4"/>
    <d v="2024-09-06T00:00:00"/>
    <s v="INCCU // KOLKATA // INVENTORY REPORT + SUMMARY TABLE // 06-09-2024"/>
    <d v="2024-09-06T15:27:00"/>
    <d v="2024-09-06T15:27:00"/>
    <d v="1899-12-30T00:00:00"/>
    <x v="1"/>
    <n v="91"/>
    <n v="0"/>
    <n v="1"/>
    <x v="3"/>
    <s v="Completed"/>
    <s v="Balamurugan"/>
    <s v="Reel"/>
  </r>
  <r>
    <n v="229"/>
    <x v="2"/>
    <x v="6"/>
    <d v="2024-09-09T00:00:00"/>
    <s v="RE: LKCMB AR MSS GRAPHENE V/055E"/>
    <d v="2024-09-09T11:37:00"/>
    <d v="2024-09-09T11:48:00"/>
    <d v="1899-12-30T00:11:00"/>
    <x v="1"/>
    <n v="11"/>
    <n v="0"/>
    <n v="1"/>
    <x v="0"/>
    <s v="Completed"/>
    <s v="Balamurugan"/>
    <s v="Volta"/>
  </r>
  <r>
    <n v="230"/>
    <x v="2"/>
    <x v="8"/>
    <d v="2024-09-09T00:00:00"/>
    <s v="REEL DAILY INVENTORY REPORT @ CHITTAGONG (BANGLADESH) UP TO DATE-08/09/2024."/>
    <d v="2024-09-08T12:57:00"/>
    <d v="2024-09-09T12:52:00"/>
    <d v="1899-12-30T23:55:00"/>
    <x v="0"/>
    <n v="1"/>
    <n v="0"/>
    <n v="1"/>
    <x v="0"/>
    <s v="Completed"/>
    <s v="Balamurugan"/>
    <s v="Reel"/>
  </r>
  <r>
    <n v="231"/>
    <x v="2"/>
    <x v="7"/>
    <d v="2024-09-09T00:00:00"/>
    <s v="RE: PRE ALERT FOR VOLB113RGNKAT2400018/19 ON MV. TC SYMPHONY V. 008W/ETD ( YGN ) 09 SEP 2024"/>
    <d v="2024-09-09T15:26:00"/>
    <d v="2024-09-09T16:03:00"/>
    <d v="1899-12-30T00:37:00"/>
    <x v="1"/>
    <n v="10"/>
    <n v="0"/>
    <n v="1"/>
    <x v="0"/>
    <s v="Completed"/>
    <s v="Balamurugan"/>
    <s v="Reel"/>
  </r>
  <r>
    <n v="232"/>
    <x v="2"/>
    <x v="6"/>
    <d v="2024-09-09T00:00:00"/>
    <s v="daily inventory report  09 / 09 / 2024"/>
    <d v="2024-09-09T09:08:00"/>
    <d v="2024-09-09T09:08:00"/>
    <d v="1899-12-30T00:00:00"/>
    <x v="1"/>
    <n v="8"/>
    <n v="0"/>
    <n v="1"/>
    <x v="3"/>
    <s v="Completed"/>
    <s v="Balamurugan"/>
    <s v="Reel"/>
  </r>
  <r>
    <n v="233"/>
    <x v="2"/>
    <x v="3"/>
    <d v="2024-09-09T00:00:00"/>
    <s v="INCOK (COCHIN) // INVENTORY REPORT + SUMMARY TABLE // 2024.09.09"/>
    <d v="2024-09-09T09:47:00"/>
    <d v="2024-09-09T15:21:00"/>
    <d v="1899-12-30T05:34:00"/>
    <x v="1"/>
    <n v="5"/>
    <n v="0"/>
    <n v="1"/>
    <x v="3"/>
    <s v="Completed"/>
    <s v="Balamurugan"/>
    <s v="Reel"/>
  </r>
  <r>
    <n v="234"/>
    <x v="2"/>
    <x v="5"/>
    <d v="2024-09-09T00:00:00"/>
    <s v="Re: INKAT (Chennai) - REEL SHIPPING INVENTORY REPORT AS ON (09/09/2024)"/>
    <d v="2024-09-09T10:18:00"/>
    <d v="2024-09-09T17:01:00"/>
    <d v="1899-12-30T06:43:00"/>
    <x v="1"/>
    <n v="15"/>
    <n v="0"/>
    <n v="1"/>
    <x v="3"/>
    <s v="Completed"/>
    <s v="Balamurugan"/>
    <s v="Reel"/>
  </r>
  <r>
    <n v="235"/>
    <x v="2"/>
    <x v="9"/>
    <d v="2024-09-09T00:00:00"/>
    <s v="Re: INVTZ (Visakhapatnam) // Daily Inventory report + Summary table - 09/09/2024"/>
    <d v="2024-09-09T12:40:00"/>
    <d v="2024-09-09T12:40:00"/>
    <d v="1899-12-30T00:00:00"/>
    <x v="1"/>
    <n v="5"/>
    <n v="0"/>
    <n v="1"/>
    <x v="3"/>
    <s v="Completed"/>
    <s v="Balamurugan"/>
    <s v="Reel"/>
  </r>
  <r>
    <n v="236"/>
    <x v="2"/>
    <x v="8"/>
    <d v="2024-09-10T00:00:00"/>
    <s v="Re: Booking 6x40 HC CTG TO  NOVOROSSIYSK, RUSSIA  A/C; SINOBEN CARGO SYSTEM LTD. // B # VX98BH24000004 (4x40 HC) &amp; VX98BH24000006 (2x40 HC) "/>
    <d v="2024-09-10T16:40:00"/>
    <d v="2024-09-10T17:10:00"/>
    <d v="1899-12-30T00:30:00"/>
    <x v="1"/>
    <n v="12"/>
    <n v="0"/>
    <n v="1"/>
    <x v="0"/>
    <s v="Completed"/>
    <s v="Balamurugan"/>
    <s v="Reel"/>
  </r>
  <r>
    <n v="237"/>
    <x v="2"/>
    <x v="6"/>
    <d v="2024-09-10T00:00:00"/>
    <s v="daily inventory report  10 / 09 / 2024"/>
    <d v="2024-09-10T09:23:00"/>
    <d v="2024-09-10T14:33:00"/>
    <d v="1899-12-30T05:10:00"/>
    <x v="1"/>
    <n v="8"/>
    <n v="0"/>
    <n v="1"/>
    <x v="3"/>
    <s v="Completed"/>
    <s v="Balamurugan"/>
    <s v="Reel"/>
  </r>
  <r>
    <n v="238"/>
    <x v="2"/>
    <x v="3"/>
    <d v="2024-09-10T00:00:00"/>
    <s v="INCOK (COCHIN) // INVENTORY REPORT + SUMMARY TABLE // 2024.09.10"/>
    <d v="2024-09-10T10:55:00"/>
    <d v="2024-09-10T16:39:00"/>
    <d v="1899-12-30T05:44:00"/>
    <x v="1"/>
    <n v="5"/>
    <n v="0"/>
    <n v="1"/>
    <x v="3"/>
    <s v="Completed"/>
    <s v="Balamurugan"/>
    <s v="Reel"/>
  </r>
  <r>
    <n v="239"/>
    <x v="2"/>
    <x v="0"/>
    <d v="2024-09-10T00:00:00"/>
    <s v="INTUT (TUTICORIN) // INVENTORY REPORT + SUMMARY TABLE // 2024.09.10 - ///"/>
    <d v="2024-09-10T11:12:00"/>
    <d v="2024-09-10T17:25:00"/>
    <d v="1899-12-30T06:13:00"/>
    <x v="1"/>
    <n v="63"/>
    <n v="0"/>
    <n v="1"/>
    <x v="3"/>
    <s v="Completed"/>
    <s v="Balamurugan"/>
    <s v="Reel"/>
  </r>
  <r>
    <n v="240"/>
    <x v="2"/>
    <x v="4"/>
    <d v="2024-09-10T00:00:00"/>
    <s v="INCCU // KOLKATA // INVENTORY REPORT + SUMMARY TABLE // 09-09-2024"/>
    <d v="2024-09-10T16:05:00"/>
    <d v="2024-09-10T16:05:00"/>
    <d v="1899-12-30T00:00:00"/>
    <x v="1"/>
    <n v="91"/>
    <n v="0"/>
    <n v="1"/>
    <x v="3"/>
    <s v="Completed"/>
    <s v="Balamurugan"/>
    <s v="Reel"/>
  </r>
  <r>
    <n v="241"/>
    <x v="2"/>
    <x v="8"/>
    <d v="2024-09-10T00:00:00"/>
    <s v="REEL DAILY INVENTORY REPORT @ CHITTAGONG (BANGLADESH) UP TO DATE-10/09/2024."/>
    <d v="2024-09-10T12:15:00"/>
    <d v="2024-09-10T12:15:00"/>
    <d v="1899-12-30T00:00:00"/>
    <x v="1"/>
    <n v="14"/>
    <n v="0"/>
    <n v="1"/>
    <x v="3"/>
    <s v="Completed"/>
    <s v="Balamurugan"/>
    <s v="Reel"/>
  </r>
  <r>
    <n v="242"/>
    <x v="2"/>
    <x v="6"/>
    <d v="2024-09-11T00:00:00"/>
    <s v="RE: ARRIVAL REPORT FOR X-PRESS PISCES V.24006E  ETA CMB 10.09.2024"/>
    <d v="2024-09-11T17:00:00"/>
    <d v="2024-09-11T17:45:00"/>
    <d v="1899-12-30T00:45:00"/>
    <x v="1"/>
    <n v="13"/>
    <n v="0"/>
    <n v="1"/>
    <x v="0"/>
    <s v="Completed"/>
    <s v="Balamurugan"/>
    <s v="Reel"/>
  </r>
  <r>
    <n v="243"/>
    <x v="2"/>
    <x v="8"/>
    <d v="2024-09-11T00:00:00"/>
    <s v="REEL DAILY INVENTORY REPORT @ CHITTAGONG (BANGLADESH) UP TO DATE-11/09/2024."/>
    <d v="2024-09-11T11:16:00"/>
    <d v="2024-09-11T19:41:00"/>
    <d v="1899-12-30T08:25:00"/>
    <x v="1"/>
    <n v="1"/>
    <n v="0"/>
    <n v="1"/>
    <x v="0"/>
    <s v="Completed"/>
    <s v="Balamurugan"/>
    <s v="Reel"/>
  </r>
  <r>
    <n v="244"/>
    <x v="2"/>
    <x v="3"/>
    <d v="2024-09-11T00:00:00"/>
    <s v="RE: OFF/ON HIRE -  1 x 20D - VOLTA to REEL - CULU1906850"/>
    <d v="2024-09-11T08:35:00"/>
    <d v="2024-09-11T11:22:00"/>
    <d v="1899-12-30T02:47:00"/>
    <x v="1"/>
    <n v="1"/>
    <n v="0"/>
    <n v="1"/>
    <x v="1"/>
    <s v="Completed"/>
    <s v="Balamurugan"/>
    <s v="Reel"/>
  </r>
  <r>
    <n v="245"/>
    <x v="2"/>
    <x v="0"/>
    <d v="2024-09-11T00:00:00"/>
    <s v="INTUT (TUTICORIN) // INVENTORY REPORT + SUMMARY TABLE // 2024.09.11 - ///"/>
    <d v="2024-09-11T07:41:00"/>
    <d v="2024-09-11T16:14:00"/>
    <d v="1899-12-30T08:33:00"/>
    <x v="1"/>
    <n v="70"/>
    <n v="0"/>
    <n v="1"/>
    <x v="3"/>
    <s v="Completed"/>
    <s v="Balamurugan"/>
    <s v="Reel"/>
  </r>
  <r>
    <n v="246"/>
    <x v="2"/>
    <x v="6"/>
    <d v="2024-09-11T00:00:00"/>
    <s v="daily inventory report  11 / 09 / 2024"/>
    <d v="2024-09-11T10:06:00"/>
    <d v="2024-09-11T17:29:00"/>
    <d v="1899-12-30T07:23:00"/>
    <x v="1"/>
    <n v="8"/>
    <n v="0"/>
    <n v="1"/>
    <x v="3"/>
    <s v="Completed"/>
    <s v="Balamurugan"/>
    <s v="Reel"/>
  </r>
  <r>
    <n v="247"/>
    <x v="2"/>
    <x v="8"/>
    <d v="2024-09-11T00:00:00"/>
    <s v="REEL DAILY INVENTORY REPORT @ CHITTAGONG (BANGLADESH) UP TO DATE-11/09/2024."/>
    <d v="2024-09-11T11:16:00"/>
    <d v="2024-09-11T19:41:00"/>
    <d v="1899-12-30T08:25:00"/>
    <x v="1"/>
    <n v="52"/>
    <n v="0"/>
    <n v="1"/>
    <x v="3"/>
    <s v="Completed"/>
    <s v="Balamurugan"/>
    <s v="Reel"/>
  </r>
  <r>
    <n v="248"/>
    <x v="2"/>
    <x v="7"/>
    <d v="2024-09-11T00:00:00"/>
    <s v="CEN / MMRGN // MYANMAR // DAILY INVENTORY // 11 SEP 2024"/>
    <d v="2024-09-11T11:41:00"/>
    <d v="2024-09-11T19:45:00"/>
    <d v="1899-12-30T08:04:00"/>
    <x v="1"/>
    <n v="61"/>
    <n v="0"/>
    <n v="1"/>
    <x v="3"/>
    <s v="Completed"/>
    <s v="Balamurugan"/>
    <s v="Reel"/>
  </r>
  <r>
    <n v="249"/>
    <x v="2"/>
    <x v="9"/>
    <d v="2024-09-11T00:00:00"/>
    <s v="Re: INVTZ (Visakhapatnam) // Daily Inventory report + Summary table - 11/09/2024"/>
    <d v="2024-09-11T13:05:00"/>
    <d v="2024-09-11T19:49:00"/>
    <d v="1899-12-30T06:44:00"/>
    <x v="1"/>
    <n v="1"/>
    <n v="0"/>
    <n v="1"/>
    <x v="3"/>
    <s v="Completed"/>
    <s v="Balamurugan"/>
    <s v="Reel"/>
  </r>
  <r>
    <n v="250"/>
    <x v="2"/>
    <x v="4"/>
    <d v="2024-09-11T00:00:00"/>
    <s v="INCCU // KOLKATA // INVENTORY REPORT + SUMMARY TABLE // 11-09-2024"/>
    <d v="2024-09-11T15:45:00"/>
    <d v="2024-09-11T19:56:00"/>
    <d v="1899-12-30T04:11:00"/>
    <x v="1"/>
    <n v="95"/>
    <n v="0"/>
    <n v="1"/>
    <x v="3"/>
    <s v="Completed"/>
    <s v="Balamurugan"/>
    <s v="Reel"/>
  </r>
  <r>
    <n v="251"/>
    <x v="2"/>
    <x v="3"/>
    <d v="2024-09-11T00:00:00"/>
    <s v="INCOK (COCHIN) // INVENTORY REPORT + SUMMARY TABLE // 2024.09.11"/>
    <d v="2024-09-11T16:38:00"/>
    <d v="2024-09-11T20:02:00"/>
    <d v="1899-12-30T03:24:00"/>
    <x v="1"/>
    <n v="36"/>
    <n v="0"/>
    <n v="1"/>
    <x v="3"/>
    <s v="Completed"/>
    <s v="Balamurugan"/>
    <s v="Reel"/>
  </r>
  <r>
    <n v="252"/>
    <x v="2"/>
    <x v="1"/>
    <d v="2024-09-11T00:00:00"/>
    <s v="INMAA (Chennai) - REEL SHIPPING INVENTORY REPORT AS ON (11/09/2024)"/>
    <d v="2024-09-11T09:11:00"/>
    <d v="2024-09-11T20:17:00"/>
    <d v="1899-12-30T11:06:00"/>
    <x v="2"/>
    <n v="38"/>
    <n v="0"/>
    <n v="1"/>
    <x v="3"/>
    <s v="Completed"/>
    <s v="Balamurugan"/>
    <s v="Reel"/>
  </r>
  <r>
    <n v="253"/>
    <x v="2"/>
    <x v="1"/>
    <d v="2024-09-11T00:00:00"/>
    <s v="Re: INKAT (Chennai) - REEL SHIPPING INVENTORY REPORT AS ON (11/09/2024)"/>
    <d v="2024-09-11T09:12:00"/>
    <d v="2024-09-11T20:38:00"/>
    <d v="1899-12-30T11:26:00"/>
    <x v="2"/>
    <n v="9"/>
    <n v="0"/>
    <n v="1"/>
    <x v="3"/>
    <s v="Completed"/>
    <s v="Balamurugan"/>
    <s v="Reel"/>
  </r>
  <r>
    <n v="254"/>
    <x v="2"/>
    <x v="6"/>
    <d v="2024-09-12T00:00:00"/>
    <s v="daily inventory report  12 / 09 / 2024"/>
    <d v="2024-09-12T09:50:00"/>
    <d v="2024-09-12T15:32:00"/>
    <d v="1899-12-30T05:42:00"/>
    <x v="1"/>
    <n v="13"/>
    <n v="0"/>
    <n v="1"/>
    <x v="0"/>
    <s v="Completed"/>
    <s v="Balamurugan"/>
    <s v="Reel"/>
  </r>
  <r>
    <n v="255"/>
    <x v="2"/>
    <x v="8"/>
    <d v="2024-09-12T00:00:00"/>
    <s v="RE: (REEL SHIPPING) SMR, 06X40'HC +01X20'GP  LADEN CNTRS TDR FOR  NOVOROSSIYSK   T/S VIA PKG-WEST ON VSL MV.ANDERSON DRAGON,VOY--090S SLD CGP DT- 11.09.2024 . EX : CGP-- MYWSP  and  FPOD  to  NOVOROSSIYK (RUSSIA)."/>
    <d v="2024-09-12T16:14:00"/>
    <d v="2024-09-12T16:28:00"/>
    <d v="1899-12-30T00:14:00"/>
    <x v="1"/>
    <n v="7"/>
    <n v="0"/>
    <n v="1"/>
    <x v="0"/>
    <s v="Completed"/>
    <s v="Balamurugan"/>
    <s v="Reel"/>
  </r>
  <r>
    <n v="256"/>
    <x v="2"/>
    <x v="0"/>
    <d v="2024-09-12T00:00:00"/>
    <s v="INTUT (TUTICORIN) // INVENTORY REPORT + SUMMARY TABLE // 2024.09.12 - ///"/>
    <d v="2024-09-12T07:19:00"/>
    <d v="2024-09-12T15:23:00"/>
    <d v="1899-12-30T08:04:00"/>
    <x v="1"/>
    <n v="69"/>
    <n v="0"/>
    <n v="1"/>
    <x v="3"/>
    <s v="Completed"/>
    <s v="Balamurugan"/>
    <s v="Reel"/>
  </r>
  <r>
    <n v="257"/>
    <x v="2"/>
    <x v="6"/>
    <d v="2024-09-12T00:00:00"/>
    <s v="daily inventory report  12 / 09 / 2024"/>
    <d v="2024-09-12T09:50:00"/>
    <d v="2024-09-12T15:32:00"/>
    <d v="1899-12-30T05:42:00"/>
    <x v="1"/>
    <n v="8"/>
    <n v="0"/>
    <n v="1"/>
    <x v="3"/>
    <s v="Completed"/>
    <s v="Balamurugan"/>
    <s v="Reel"/>
  </r>
  <r>
    <n v="258"/>
    <x v="2"/>
    <x v="9"/>
    <d v="2024-09-12T00:00:00"/>
    <s v="Re: INVTZ (Visakhapatnam) // Daily Inventory report + Summary table - 12/09/2024"/>
    <d v="2024-09-12T10:07:00"/>
    <d v="2024-09-12T15:41:00"/>
    <d v="1899-12-30T05:34:00"/>
    <x v="1"/>
    <n v="1"/>
    <n v="0"/>
    <n v="1"/>
    <x v="3"/>
    <s v="Completed"/>
    <s v="Balamurugan"/>
    <s v="Reel"/>
  </r>
  <r>
    <n v="259"/>
    <x v="2"/>
    <x v="3"/>
    <d v="2024-09-12T00:00:00"/>
    <s v="INCOK (COCHIN) // INVENTORY REPORT + SUMMARY TABLE // 2024.09.12"/>
    <d v="2024-09-12T10:36:00"/>
    <d v="2024-09-12T16:17:00"/>
    <d v="1899-12-30T05:41:00"/>
    <x v="1"/>
    <n v="27"/>
    <n v="0"/>
    <n v="1"/>
    <x v="3"/>
    <s v="Completed"/>
    <s v="Balamurugan"/>
    <s v="Reel"/>
  </r>
  <r>
    <n v="260"/>
    <x v="2"/>
    <x v="8"/>
    <d v="2024-09-12T00:00:00"/>
    <s v="REEL DAILY INVENTORY REPORT @ CHITTAGONG (BANGLADESH) UP TO DATE-12/09/2024."/>
    <d v="2024-09-12T10:29:00"/>
    <d v="2024-09-12T17:50:00"/>
    <d v="1899-12-30T07:21:00"/>
    <x v="1"/>
    <n v="45"/>
    <n v="0"/>
    <n v="1"/>
    <x v="3"/>
    <s v="Completed"/>
    <s v="Balamurugan"/>
    <s v="Reel"/>
  </r>
  <r>
    <n v="261"/>
    <x v="2"/>
    <x v="4"/>
    <d v="2024-09-12T00:00:00"/>
    <s v="INCCU // KOLKATA // INVENTORY REPORT + SUMMARY TABLE // 12-09-2024"/>
    <d v="2024-09-12T15:29:00"/>
    <d v="2024-09-12T18:02:00"/>
    <d v="1899-12-30T02:33:00"/>
    <x v="1"/>
    <n v="91"/>
    <n v="0"/>
    <n v="1"/>
    <x v="3"/>
    <s v="Completed"/>
    <s v="Balamurugan"/>
    <s v="Reel"/>
  </r>
  <r>
    <n v="262"/>
    <x v="2"/>
    <x v="0"/>
    <d v="2024-09-12T00:00:00"/>
    <s v="Re: INTUT (TUTICORIN) // INVENTORY REPORT + SUMMARY TABLE // 2024.09.12 - ///"/>
    <d v="2024-09-12T18:25:00"/>
    <d v="2024-09-12T19:03:00"/>
    <d v="1899-12-30T00:38:00"/>
    <x v="1"/>
    <n v="1"/>
    <n v="0"/>
    <n v="1"/>
    <x v="4"/>
    <s v="Completed"/>
    <s v="Balamurugan"/>
    <s v="Reel"/>
  </r>
  <r>
    <n v="263"/>
    <x v="2"/>
    <x v="6"/>
    <d v="2024-09-13T00:00:00"/>
    <s v="daily inventory report  13 / 09 / 2024"/>
    <d v="2024-09-13T10:03:00"/>
    <d v="2024-09-13T13:30:00"/>
    <d v="1899-12-30T03:27:00"/>
    <x v="1"/>
    <n v="2"/>
    <n v="0"/>
    <n v="1"/>
    <x v="0"/>
    <s v="Completed"/>
    <s v="Balamurugan"/>
    <s v="Reel"/>
  </r>
  <r>
    <n v="264"/>
    <x v="2"/>
    <x v="8"/>
    <d v="2024-09-13T00:00:00"/>
    <s v="REEL DAILY INVENTORY REPORT @ CHITTAGONG (BANGLADESH) UP TO DATE-13/09/2024."/>
    <d v="2024-09-13T11:46:00"/>
    <d v="2024-09-13T14:19:00"/>
    <d v="1899-12-30T02:33:00"/>
    <x v="1"/>
    <n v="18"/>
    <n v="0"/>
    <n v="1"/>
    <x v="0"/>
    <s v="Completed"/>
    <s v="Balamurugan"/>
    <s v="Reel"/>
  </r>
  <r>
    <n v="265"/>
    <x v="2"/>
    <x v="7"/>
    <d v="2024-09-13T00:00:00"/>
    <s v="CEN / MMRGN // MYANMAR // DAILY INVENTORY // 13 SEP 2024"/>
    <d v="2024-09-13T12:14:00"/>
    <d v="2024-09-13T14:33:00"/>
    <d v="1899-12-30T02:19:00"/>
    <x v="1"/>
    <n v="34"/>
    <n v="0"/>
    <n v="1"/>
    <x v="0"/>
    <s v="Completed"/>
    <s v="Balamurugan"/>
    <s v="Reel"/>
  </r>
  <r>
    <n v="266"/>
    <x v="2"/>
    <x v="1"/>
    <d v="2024-09-13T00:00:00"/>
    <s v="Re: INMAA (Chennai) - REEL SHIPPING INVENTORY REPORT AS ON (13/09/2024)"/>
    <d v="2024-09-13T09:41:00"/>
    <d v="2024-09-13T12:43:00"/>
    <d v="1899-12-30T03:02:00"/>
    <x v="1"/>
    <n v="40"/>
    <n v="0"/>
    <n v="1"/>
    <x v="3"/>
    <s v="Completed"/>
    <s v="Balamurugan"/>
    <s v="Reel"/>
  </r>
  <r>
    <n v="267"/>
    <x v="2"/>
    <x v="5"/>
    <d v="2024-09-13T00:00:00"/>
    <s v="INKAT (Chennai) - REEL SHIPPING INVENTORY REPORT AS ON (13/09/2024)"/>
    <d v="2024-09-13T09:43:00"/>
    <d v="2024-09-13T12:53:00"/>
    <d v="1899-12-30T03:10:00"/>
    <x v="1"/>
    <n v="9"/>
    <n v="0"/>
    <n v="1"/>
    <x v="3"/>
    <s v="Completed"/>
    <s v="Balamurugan"/>
    <s v="Reel"/>
  </r>
  <r>
    <n v="268"/>
    <x v="2"/>
    <x v="3"/>
    <d v="2024-09-13T00:00:00"/>
    <s v="REVISED INCOK (COCHIN) // INVENTORY REPORT + SUMMARY TABLE // 2024.09.13"/>
    <d v="2024-09-13T09:41:00"/>
    <d v="2024-09-13T13:04:00"/>
    <d v="1899-12-30T03:23:00"/>
    <x v="1"/>
    <n v="35"/>
    <n v="0"/>
    <n v="1"/>
    <x v="3"/>
    <s v="Completed"/>
    <s v="Balamurugan"/>
    <s v="Reel"/>
  </r>
  <r>
    <n v="269"/>
    <x v="2"/>
    <x v="6"/>
    <d v="2024-09-13T00:00:00"/>
    <s v="daily inventory report  13 / 09 / 2024"/>
    <d v="2024-09-13T10:03:00"/>
    <d v="2024-09-13T13:30:00"/>
    <d v="1899-12-30T03:27:00"/>
    <x v="1"/>
    <n v="22"/>
    <n v="0"/>
    <n v="1"/>
    <x v="3"/>
    <s v="Completed"/>
    <s v="Balamurugan"/>
    <s v="Reel"/>
  </r>
  <r>
    <n v="270"/>
    <x v="2"/>
    <x v="0"/>
    <d v="2024-09-13T00:00:00"/>
    <s v="INTUT (TUTICORIN) // INVENTORY REPORT + SUMMARY TABLE // 2024.09.13 - ///"/>
    <d v="2024-09-13T10:20:00"/>
    <d v="2024-09-13T14:02:00"/>
    <d v="1899-12-30T03:42:00"/>
    <x v="1"/>
    <n v="62"/>
    <n v="0"/>
    <n v="1"/>
    <x v="3"/>
    <s v="Completed"/>
    <s v="Balamurugan"/>
    <s v="Reel"/>
  </r>
  <r>
    <n v="271"/>
    <x v="2"/>
    <x v="9"/>
    <d v="2024-09-13T00:00:00"/>
    <s v="Re: INVTZ (Visakhapatnam) // Daily Inventory report + Summary table - 13/09/2024"/>
    <d v="2024-09-13T10:51:00"/>
    <d v="2024-09-13T14:05:00"/>
    <d v="1899-12-30T03:14:00"/>
    <x v="1"/>
    <n v="1"/>
    <n v="0"/>
    <n v="1"/>
    <x v="3"/>
    <s v="Completed"/>
    <s v="Balamurugan"/>
    <s v="Reel"/>
  </r>
  <r>
    <n v="272"/>
    <x v="2"/>
    <x v="8"/>
    <d v="2024-09-13T00:00:00"/>
    <s v="REEL DAILY INVENTORY REPORT @ CHITTAGONG (BANGLADESH) UP TO DATE-13/09/2024."/>
    <d v="2024-09-13T11:46:00"/>
    <d v="2024-09-13T14:19:00"/>
    <d v="1899-12-30T02:33:00"/>
    <x v="1"/>
    <n v="45"/>
    <n v="0"/>
    <n v="1"/>
    <x v="3"/>
    <s v="Completed"/>
    <s v="Balamurugan"/>
    <s v="Reel"/>
  </r>
  <r>
    <n v="273"/>
    <x v="2"/>
    <x v="7"/>
    <d v="2024-09-13T00:00:00"/>
    <s v="CEN / MMRGN // MYANMAR // DAILY INVENTORY // 13 SEP 2024"/>
    <d v="2024-09-13T12:14:00"/>
    <d v="2024-09-13T14:33:00"/>
    <d v="1899-12-30T02:19:00"/>
    <x v="1"/>
    <n v="64"/>
    <n v="0"/>
    <n v="1"/>
    <x v="3"/>
    <s v="Completed"/>
    <s v="Balamurugan"/>
    <s v="Reel"/>
  </r>
  <r>
    <n v="274"/>
    <x v="2"/>
    <x v="8"/>
    <d v="2024-09-16T00:00:00"/>
    <s v="RE: (REEL SHIPPING) SMR, 06X40'HC LADEN CNTRS TDR FOR  NOVOROSSIYSK   T/S VIA PKG-WEST ON VSL MV.PROSRICH, VOY--009W SLD CGP DT- 13.09.2024 . EX : CGP-- MYWSP  and  FPOD  to  NOVOROSSIYK (RUSSIA)."/>
    <d v="2024-09-14T16:08:00"/>
    <d v="2024-09-16T11:13:00"/>
    <d v="1899-12-31T19:05:00"/>
    <x v="0"/>
    <n v="6"/>
    <n v="0"/>
    <n v="1"/>
    <x v="0"/>
    <s v="Completed"/>
    <s v="Balamurugan"/>
    <s v="Reel"/>
  </r>
  <r>
    <n v="275"/>
    <x v="2"/>
    <x v="6"/>
    <d v="2024-09-16T00:00:00"/>
    <s v="RE: MOL PRESENCE V.016E ETD CMB 15.09.2024"/>
    <d v="2024-09-16T10:43:00"/>
    <d v="2024-09-16T12:01:00"/>
    <d v="1899-12-30T01:18:00"/>
    <x v="1"/>
    <n v="1"/>
    <n v="0"/>
    <n v="1"/>
    <x v="0"/>
    <s v="Completed"/>
    <s v="Balamurugan"/>
    <s v="Reel"/>
  </r>
  <r>
    <n v="276"/>
    <x v="2"/>
    <x v="6"/>
    <d v="2024-09-16T00:00:00"/>
    <s v="daily inventory report  16 / 09 / 2024"/>
    <d v="2024-09-16T10:09:00"/>
    <d v="2024-09-16T16:45:00"/>
    <d v="1899-12-30T06:36:00"/>
    <x v="1"/>
    <n v="3"/>
    <n v="0"/>
    <n v="1"/>
    <x v="0"/>
    <s v="Completed"/>
    <s v="Balamurugan"/>
    <s v="Reel"/>
  </r>
  <r>
    <n v="277"/>
    <x v="2"/>
    <x v="7"/>
    <d v="2024-09-16T00:00:00"/>
    <s v="CEN / MMRGN // MYANMAR // DAILY INVENTORY // 16 SEP 2024"/>
    <d v="2024-09-16T12:16:00"/>
    <d v="2024-09-16T17:41:00"/>
    <d v="1899-12-30T05:25:00"/>
    <x v="1"/>
    <n v="88"/>
    <n v="0"/>
    <n v="1"/>
    <x v="0"/>
    <s v="Completed"/>
    <s v="Balamurugan"/>
    <s v="Reel"/>
  </r>
  <r>
    <n v="278"/>
    <x v="2"/>
    <x v="8"/>
    <d v="2024-09-16T00:00:00"/>
    <s v="REEL DAILY INVENTORY REPORT @ CHITTAGONG (BANGLADESH) UP TO DATE-15/09/2024."/>
    <d v="2024-09-15T13:27:00"/>
    <d v="2024-09-16T17:51:00"/>
    <d v="1899-12-31T04:24:00"/>
    <x v="1"/>
    <n v="12"/>
    <n v="0"/>
    <n v="1"/>
    <x v="0"/>
    <s v="Completed"/>
    <s v="Balamurugan"/>
    <s v="Reel"/>
  </r>
  <r>
    <n v="279"/>
    <x v="2"/>
    <x v="6"/>
    <d v="2024-09-16T00:00:00"/>
    <s v="daily inventory report  16 / 09 / 2024"/>
    <d v="2024-09-16T10:09:00"/>
    <d v="2024-09-16T16:45:00"/>
    <d v="1899-12-30T06:36:00"/>
    <x v="1"/>
    <n v="21"/>
    <n v="0"/>
    <n v="1"/>
    <x v="3"/>
    <s v="Completed"/>
    <s v="Balamurugan"/>
    <s v="Reel"/>
  </r>
  <r>
    <n v="280"/>
    <x v="2"/>
    <x v="3"/>
    <d v="2024-09-16T00:00:00"/>
    <s v="INCOK (COCHIN) // INVENTORY REPORT + SUMMARY TABLE // 2024.09.16"/>
    <d v="2024-09-16T10:10:00"/>
    <d v="2024-09-16T17:00:00"/>
    <d v="1899-12-30T06:50:00"/>
    <x v="1"/>
    <n v="36"/>
    <n v="0"/>
    <n v="1"/>
    <x v="3"/>
    <s v="Completed"/>
    <s v="Balamurugan"/>
    <s v="Reel"/>
  </r>
  <r>
    <n v="281"/>
    <x v="2"/>
    <x v="9"/>
    <d v="2024-09-16T00:00:00"/>
    <s v="Re: INVTZ (Visakhapatnam) // Daily Inventory report + Summary table - 16/09/2024"/>
    <d v="2024-09-16T11:05:00"/>
    <d v="2024-09-16T17:02:00"/>
    <d v="1899-12-30T05:57:00"/>
    <x v="1"/>
    <n v="1"/>
    <n v="0"/>
    <n v="1"/>
    <x v="3"/>
    <s v="Completed"/>
    <s v="Balamurugan"/>
    <s v="Reel"/>
  </r>
  <r>
    <n v="282"/>
    <x v="2"/>
    <x v="7"/>
    <d v="2024-09-16T00:00:00"/>
    <s v="CEN / MMRGN // MYANMAR // DAILY INVENTORY // 16 SEP 2024"/>
    <d v="2024-09-16T12:16:00"/>
    <d v="2024-09-16T17:41:00"/>
    <d v="1899-12-30T05:25:00"/>
    <x v="1"/>
    <n v="61"/>
    <n v="0"/>
    <n v="1"/>
    <x v="3"/>
    <s v="Completed"/>
    <s v="Balamurugan"/>
    <s v="Reel"/>
  </r>
  <r>
    <n v="283"/>
    <x v="2"/>
    <x v="4"/>
    <d v="2024-09-16T00:00:00"/>
    <s v=" INCCU // KOLKATA // INVENTORY REPORT + SUMMARY TABLE // 16-09-2024"/>
    <d v="2024-09-16T16:12:00"/>
    <d v="2024-09-16T17:49:00"/>
    <d v="1899-12-30T01:37:00"/>
    <x v="1"/>
    <n v="91"/>
    <n v="0"/>
    <n v="1"/>
    <x v="3"/>
    <s v="Completed"/>
    <s v="Balamurugan"/>
    <s v="Reel"/>
  </r>
  <r>
    <n v="284"/>
    <x v="2"/>
    <x v="1"/>
    <d v="2024-09-16T00:00:00"/>
    <s v="Re: INMAA (Chennai) - REEL SHIPPING INVENTORY REPORT AS ON (16/09/2024)"/>
    <d v="2024-09-16T10:07:00"/>
    <d v="2024-09-16T19:14:00"/>
    <d v="1899-12-30T09:07:00"/>
    <x v="2"/>
    <n v="9"/>
    <n v="0"/>
    <n v="1"/>
    <x v="3"/>
    <s v="Completed"/>
    <s v="Balamurugan"/>
    <s v="Reel"/>
  </r>
  <r>
    <n v="285"/>
    <x v="2"/>
    <x v="5"/>
    <d v="2024-09-16T00:00:00"/>
    <s v="RE: INKAT (Chennai) - REEL SHIPPING INVENTORY REPORT AS ON (16/09/2024)"/>
    <d v="2024-09-16T10:09:00"/>
    <d v="2024-09-16T19:14:00"/>
    <d v="1899-12-30T09:05:00"/>
    <x v="2"/>
    <n v="3"/>
    <n v="0"/>
    <n v="1"/>
    <x v="3"/>
    <s v="Completed"/>
    <s v="Balamurugan"/>
    <s v="Reel"/>
  </r>
  <r>
    <n v="286"/>
    <x v="2"/>
    <x v="8"/>
    <d v="2024-09-16T00:00:00"/>
    <s v="REEL DAILY INVENTORY REPORT @ CHITTAGONG (BANGLADESH) UP TO DATE-15/09/2024."/>
    <d v="2024-09-15T13:27:00"/>
    <d v="2024-09-16T17:51:00"/>
    <d v="1899-12-31T04:24:00"/>
    <x v="1"/>
    <n v="39"/>
    <n v="0"/>
    <n v="1"/>
    <x v="3"/>
    <s v="Completed"/>
    <s v="Balamurugan"/>
    <s v="Reel"/>
  </r>
  <r>
    <n v="287"/>
    <x v="2"/>
    <x v="0"/>
    <d v="2024-09-17T00:00:00"/>
    <s v="INTUT (TUTICORIN) // INVENTORY REPORT + SUMMARY TABLE // 2024.09.17 - ///"/>
    <d v="2024-09-17T07:35:00"/>
    <d v="2024-09-17T14:19:00"/>
    <d v="1899-12-30T06:44:00"/>
    <x v="1"/>
    <n v="62"/>
    <n v="0"/>
    <n v="1"/>
    <x v="3"/>
    <s v="Completed"/>
    <s v="Balamurugan"/>
    <s v="Reel"/>
  </r>
  <r>
    <n v="288"/>
    <x v="2"/>
    <x v="3"/>
    <d v="2024-09-17T00:00:00"/>
    <s v="INCOK (COCHIN) // INVENTORY REPORT + SUMMARY TABLE // 2024.09.17"/>
    <d v="2024-09-17T09:54:00"/>
    <d v="2024-09-17T14:35:00"/>
    <d v="1899-12-30T04:41:00"/>
    <x v="1"/>
    <n v="38"/>
    <n v="0"/>
    <n v="1"/>
    <x v="3"/>
    <s v="Completed"/>
    <s v="Balamurugan"/>
    <s v="Reel"/>
  </r>
  <r>
    <n v="289"/>
    <x v="2"/>
    <x v="9"/>
    <d v="2024-09-17T00:00:00"/>
    <s v="Re: INVTZ (Visakhapatnam) // Daily Inventory report + Summary table - 17/09/2024"/>
    <d v="2024-09-17T10:23:00"/>
    <d v="2024-09-17T14:43:00"/>
    <d v="1899-12-30T04:20:00"/>
    <x v="1"/>
    <n v="1"/>
    <n v="0"/>
    <n v="1"/>
    <x v="3"/>
    <s v="Completed"/>
    <s v="Balamurugan"/>
    <s v="Reel"/>
  </r>
  <r>
    <n v="290"/>
    <x v="2"/>
    <x v="1"/>
    <d v="2024-09-17T00:00:00"/>
    <s v="INMAA (Chennai) - REEL SHIPPING INVENTORY REPORT AS ON (17/09/2024)"/>
    <d v="2024-09-17T10:45:00"/>
    <d v="2024-09-17T15:00:00"/>
    <d v="1899-12-30T04:15:00"/>
    <x v="1"/>
    <n v="9"/>
    <n v="0"/>
    <n v="1"/>
    <x v="3"/>
    <s v="Completed"/>
    <s v="Balamurugan"/>
    <s v="Reel"/>
  </r>
  <r>
    <n v="291"/>
    <x v="2"/>
    <x v="5"/>
    <d v="2024-09-17T00:00:00"/>
    <s v="INKAT (Chennai) - REEL SHIPPING INVENTORY REPORT AS ON (17/09/2024)"/>
    <d v="2024-09-17T10:46:00"/>
    <d v="2024-09-17T15:00:00"/>
    <d v="1899-12-30T04:14:00"/>
    <x v="1"/>
    <n v="3"/>
    <n v="0"/>
    <n v="1"/>
    <x v="3"/>
    <s v="Completed"/>
    <s v="Balamurugan"/>
    <s v="Reel"/>
  </r>
  <r>
    <n v="292"/>
    <x v="2"/>
    <x v="7"/>
    <d v="2024-09-17T00:00:00"/>
    <s v="CEN / MMRGN // MYANMAR // DAILY INVENTORY // 17 SEP 2024"/>
    <d v="2024-09-17T15:06:00"/>
    <d v="2024-09-17T18:24:00"/>
    <d v="1899-12-30T03:18:00"/>
    <x v="1"/>
    <n v="61"/>
    <n v="0"/>
    <n v="1"/>
    <x v="3"/>
    <s v="Completed"/>
    <s v="Balamurugan"/>
    <s v="Reel"/>
  </r>
  <r>
    <n v="293"/>
    <x v="2"/>
    <x v="8"/>
    <d v="2024-09-17T00:00:00"/>
    <s v="REEL DAILY INVENTORY REPORT @ CHITTAGONG (BANGLADESH) UP TO DATE-17/09/2024."/>
    <d v="2024-09-17T17:59:00"/>
    <d v="2024-09-17T18:35:00"/>
    <d v="1899-12-30T00:36:00"/>
    <x v="1"/>
    <n v="39"/>
    <n v="0"/>
    <n v="1"/>
    <x v="3"/>
    <s v="Completed"/>
    <s v="Balamurugan"/>
    <s v="Reel"/>
  </r>
  <r>
    <n v="294"/>
    <x v="2"/>
    <x v="0"/>
    <d v="2024-09-18T00:00:00"/>
    <s v="INTUT (TUTICORIN) // INVENTORY REPORT + SUMMARY TABLE // 2024.09.18 - ///"/>
    <d v="2024-09-18T08:28:00"/>
    <d v="2024-09-18T11:35:00"/>
    <d v="1899-12-30T03:07:00"/>
    <x v="1"/>
    <n v="61"/>
    <n v="0"/>
    <n v="1"/>
    <x v="3"/>
    <s v="Completed"/>
    <s v="Balamurugan"/>
    <s v="Reel"/>
  </r>
  <r>
    <n v="295"/>
    <x v="2"/>
    <x v="3"/>
    <d v="2024-09-18T00:00:00"/>
    <s v="INCOK (COCHIN) // INVENTORY REPORT + SUMMARY TABLE // 2024.09.18"/>
    <d v="2024-09-18T09:05:00"/>
    <d v="2024-09-18T11:39:00"/>
    <d v="1899-12-30T02:34:00"/>
    <x v="1"/>
    <n v="36"/>
    <n v="0"/>
    <n v="1"/>
    <x v="3"/>
    <s v="Completed"/>
    <s v="Balamurugan"/>
    <s v="Reel"/>
  </r>
  <r>
    <n v="296"/>
    <x v="2"/>
    <x v="5"/>
    <d v="2024-09-18T00:00:00"/>
    <s v="Re: INKAT (Chennai) - REEL SHIPPING INVENTORY REPORT AS ON (18/09/2024)"/>
    <d v="2024-09-18T09:51:00"/>
    <d v="2024-09-18T11:59:00"/>
    <d v="1899-12-30T02:08:00"/>
    <x v="1"/>
    <n v="3"/>
    <n v="0"/>
    <n v="1"/>
    <x v="3"/>
    <s v="Completed"/>
    <s v="Balamurugan"/>
    <s v="Reel"/>
  </r>
  <r>
    <n v="297"/>
    <x v="2"/>
    <x v="1"/>
    <d v="2024-09-18T00:00:00"/>
    <s v="RE: INMAA (Chennai) - REEL SHIPPING INVENTORY REPORT AS ON (18/09/2024)"/>
    <d v="2024-09-18T09:50:00"/>
    <d v="2024-09-18T12:00:00"/>
    <d v="1899-12-30T02:10:00"/>
    <x v="1"/>
    <n v="9"/>
    <n v="0"/>
    <n v="1"/>
    <x v="3"/>
    <s v="Completed"/>
    <s v="Balamurugan"/>
    <s v="Reel"/>
  </r>
  <r>
    <n v="298"/>
    <x v="2"/>
    <x v="6"/>
    <d v="2024-09-18T00:00:00"/>
    <s v="daily inventory report  18 / 09 / 2024"/>
    <d v="2024-09-18T11:58:00"/>
    <d v="2024-09-18T21:32:00"/>
    <d v="1899-12-30T09:34:00"/>
    <x v="2"/>
    <n v="21"/>
    <n v="0"/>
    <n v="1"/>
    <x v="3"/>
    <s v="Completed"/>
    <s v="Balamurugan"/>
    <s v="Reel"/>
  </r>
  <r>
    <n v="299"/>
    <x v="2"/>
    <x v="7"/>
    <d v="2024-09-18T00:00:00"/>
    <s v="CEN / MMRGN // MYANMAR // DAILY INVENTORY // 18 SEP 2024"/>
    <d v="2024-09-18T13:53:00"/>
    <d v="2024-09-18T21:35:00"/>
    <d v="1899-12-30T07:42:00"/>
    <x v="1"/>
    <n v="61"/>
    <n v="0"/>
    <n v="1"/>
    <x v="3"/>
    <s v="Completed"/>
    <s v="Balamurugan"/>
    <s v="Reel"/>
  </r>
  <r>
    <n v="300"/>
    <x v="2"/>
    <x v="9"/>
    <d v="2024-09-18T00:00:00"/>
    <s v="Re: INVTZ (Visakhapatnam) // Daily Inventory report + Summary table - 18/09/2024"/>
    <d v="2024-09-18T14:42:00"/>
    <d v="2024-09-18T21:38:00"/>
    <d v="1899-12-30T06:56:00"/>
    <x v="1"/>
    <n v="1"/>
    <n v="0"/>
    <n v="1"/>
    <x v="3"/>
    <s v="Completed"/>
    <s v="Balamurugan"/>
    <s v="Reel"/>
  </r>
  <r>
    <n v="301"/>
    <x v="2"/>
    <x v="8"/>
    <d v="2024-09-18T00:00:00"/>
    <s v="REEL DAILY INVENTORY REPORT @ CHITTAGONG (BANGLADESH) UP TO DATE-18/09/2024."/>
    <d v="2024-09-18T15:38:00"/>
    <d v="2024-09-18T22:01:00"/>
    <d v="1899-12-30T06:23:00"/>
    <x v="1"/>
    <n v="39"/>
    <n v="0"/>
    <n v="1"/>
    <x v="3"/>
    <s v="Completed"/>
    <s v="Balamurugan"/>
    <s v="Reel"/>
  </r>
  <r>
    <n v="302"/>
    <x v="2"/>
    <x v="4"/>
    <d v="2024-09-18T00:00:00"/>
    <s v="INCCU // KOLKATA // INVENTORY REPORT + SUMMARY TABLE // 18-09-2024"/>
    <d v="2024-09-18T19:04:00"/>
    <d v="2024-09-18T22:04:00"/>
    <d v="1899-12-30T03:00:00"/>
    <x v="1"/>
    <n v="91"/>
    <n v="0"/>
    <n v="1"/>
    <x v="3"/>
    <s v="Completed"/>
    <s v="Balamurugan"/>
    <s v="Reel"/>
  </r>
  <r>
    <n v="303"/>
    <x v="2"/>
    <x v="6"/>
    <d v="2024-09-19T00:00:00"/>
    <s v="daily inventory report  19 / 09 / 2024"/>
    <d v="2024-09-19T10:50:00"/>
    <d v="2024-09-19T15:40:00"/>
    <d v="1899-12-30T04:50:00"/>
    <x v="1"/>
    <n v="3"/>
    <n v="0"/>
    <n v="1"/>
    <x v="0"/>
    <s v="Completed"/>
    <s v="Balamurugan"/>
    <s v="Reel"/>
  </r>
  <r>
    <n v="304"/>
    <x v="2"/>
    <x v="0"/>
    <d v="2024-09-19T00:00:00"/>
    <s v="INTUT (TUTICORIN) // INVENTORY REPORT + SUMMARY TABLE // 2024.09.19 - ///"/>
    <d v="2024-09-19T07:18:00"/>
    <d v="2024-09-19T14:19:00"/>
    <d v="1899-12-30T07:01:00"/>
    <x v="1"/>
    <n v="58"/>
    <n v="0"/>
    <n v="1"/>
    <x v="3"/>
    <s v="Completed"/>
    <s v="Balamurugan"/>
    <s v="Reel"/>
  </r>
  <r>
    <n v="305"/>
    <x v="2"/>
    <x v="1"/>
    <d v="2024-09-19T00:00:00"/>
    <s v="INMAA (Chennai) - REEL SHIPPING INVENTORY REPORT AS ON (19/09/2024)"/>
    <d v="2024-09-19T09:25:00"/>
    <d v="2024-09-19T14:37:00"/>
    <d v="1899-12-30T05:12:00"/>
    <x v="1"/>
    <n v="2"/>
    <n v="0"/>
    <n v="1"/>
    <x v="3"/>
    <s v="Completed"/>
    <s v="Balamurugan"/>
    <s v="Reel"/>
  </r>
  <r>
    <n v="306"/>
    <x v="2"/>
    <x v="5"/>
    <d v="2024-09-19T00:00:00"/>
    <s v="Re: INKAT (Chennai) - REEL SHIPPING INVENTORY REPORT AS ON (19/09/2024)"/>
    <d v="2024-09-19T09:26:00"/>
    <d v="2024-09-19T15:14:00"/>
    <d v="1899-12-30T05:48:00"/>
    <x v="1"/>
    <n v="114"/>
    <n v="0"/>
    <n v="1"/>
    <x v="3"/>
    <s v="Completed"/>
    <s v="Balamurugan"/>
    <s v="Reel"/>
  </r>
  <r>
    <n v="307"/>
    <x v="2"/>
    <x v="7"/>
    <d v="2024-09-19T00:00:00"/>
    <s v="RE: CEN / MMRGN // MYANMAR // DAILY INVENTORY // 19 SEP 2024"/>
    <d v="2024-09-19T10:45:00"/>
    <d v="2024-09-19T15:23:00"/>
    <d v="1899-12-30T04:38:00"/>
    <x v="1"/>
    <n v="61"/>
    <n v="0"/>
    <n v="1"/>
    <x v="3"/>
    <s v="Completed"/>
    <s v="Balamurugan"/>
    <s v="Reel"/>
  </r>
  <r>
    <n v="308"/>
    <x v="2"/>
    <x v="6"/>
    <d v="2024-09-19T00:00:00"/>
    <s v="daily inventory report  19 / 09 / 2024"/>
    <d v="2024-09-19T10:50:00"/>
    <d v="2024-09-19T15:40:00"/>
    <d v="1899-12-30T04:50:00"/>
    <x v="1"/>
    <n v="21"/>
    <n v="0"/>
    <n v="1"/>
    <x v="3"/>
    <s v="Completed"/>
    <s v="Balamurugan"/>
    <s v="Reel"/>
  </r>
  <r>
    <n v="309"/>
    <x v="2"/>
    <x v="3"/>
    <d v="2024-09-19T00:00:00"/>
    <s v="INCOK (COCHIN) // INVENTORY REPORT + SUMMARY TABLE // 2024.09.19"/>
    <d v="2024-09-19T11:39:00"/>
    <d v="2024-09-19T16:48:00"/>
    <d v="1899-12-30T05:09:00"/>
    <x v="1"/>
    <n v="38"/>
    <n v="0"/>
    <n v="1"/>
    <x v="3"/>
    <s v="Completed"/>
    <s v="Balamurugan"/>
    <s v="Reel"/>
  </r>
  <r>
    <n v="310"/>
    <x v="2"/>
    <x v="4"/>
    <d v="2024-09-19T00:00:00"/>
    <s v="INCCU // KOLKATA // INVENTORY REPORT + SUMMARY TABLE // 19-09-2024"/>
    <d v="2024-09-19T16:43:00"/>
    <d v="2024-09-19T19:18:00"/>
    <d v="1899-12-30T02:35:00"/>
    <x v="1"/>
    <n v="91"/>
    <n v="0"/>
    <n v="1"/>
    <x v="3"/>
    <s v="Completed"/>
    <s v="Balamurugan"/>
    <s v="Reel"/>
  </r>
  <r>
    <n v="311"/>
    <x v="2"/>
    <x v="9"/>
    <d v="2024-09-19T00:00:00"/>
    <s v="Re: INVTZ (Visakhapatnam) // Daily Inventory report + Summary table - 19/09/2024"/>
    <d v="2024-09-19T17:58:00"/>
    <d v="2024-09-19T19:21:00"/>
    <d v="1899-12-30T01:23:00"/>
    <x v="1"/>
    <n v="1"/>
    <n v="0"/>
    <n v="1"/>
    <x v="3"/>
    <s v="Completed"/>
    <s v="Balamurugan"/>
    <s v="Reel"/>
  </r>
  <r>
    <n v="312"/>
    <x v="2"/>
    <x v="6"/>
    <d v="2024-09-20T00:00:00"/>
    <s v="Re: Colombo : REQUIRE BOOKING NO // SRR # RSSHS092400001 // B # VX78CC24000012 - 2x40 HC from LKCMB to RUNVS via INMUN"/>
    <d v="2024-09-20T09:55:00"/>
    <d v="2024-09-20T11:20:00"/>
    <d v="1899-12-30T01:25:00"/>
    <x v="1"/>
    <n v="4"/>
    <n v="0"/>
    <n v="1"/>
    <x v="0"/>
    <s v="Completed"/>
    <s v="Balamurugan"/>
    <s v="Reel"/>
  </r>
  <r>
    <n v="313"/>
    <x v="2"/>
    <x v="8"/>
    <d v="2024-09-20T00:00:00"/>
    <s v="RE: (REEL SHIPPING) SMR, 12X40'HC LADEN CNTRS TDR FOR  NOVOROSSIYSK   T/S VIA PKG-WEST ON VSL MV.SKY WIND,VOY--048S SLD CGP DT- 17.09.2024 . EX : CGP-- MYWSP  and  FPOD  to  NOVOROSSIYK (RUSSIA)."/>
    <d v="2024-09-19T15:55:00"/>
    <d v="2024-09-20T18:18:00"/>
    <d v="1899-12-31T02:23:00"/>
    <x v="1"/>
    <n v="12"/>
    <n v="0"/>
    <n v="1"/>
    <x v="0"/>
    <s v="Completed"/>
    <s v="Balamurugan"/>
    <s v="Reel"/>
  </r>
  <r>
    <n v="314"/>
    <x v="2"/>
    <x v="9"/>
    <d v="2024-09-20T00:00:00"/>
    <s v="RE: Update on Off-Hire Containers"/>
    <d v="2024-09-20T17:13:00"/>
    <d v="2024-09-20T18:00:00"/>
    <d v="1899-12-30T00:47:00"/>
    <x v="1"/>
    <n v="5"/>
    <n v="0"/>
    <n v="1"/>
    <x v="1"/>
    <s v="Completed"/>
    <s v="Balamurugan"/>
    <s v="Reel"/>
  </r>
  <r>
    <n v="315"/>
    <x v="2"/>
    <x v="3"/>
    <d v="2024-09-20T00:00:00"/>
    <s v="OFF/ON HIRE -  1 x 40HC - VUXX/REEL to VOLTA/FCSL - CULU6288272"/>
    <d v="2024-09-20T11:31:00"/>
    <d v="2024-09-20T12:46:00"/>
    <d v="1899-12-30T01:15:00"/>
    <x v="1"/>
    <n v="1"/>
    <n v="0"/>
    <n v="1"/>
    <x v="2"/>
    <s v="Completed"/>
    <s v="Balamurugan"/>
    <s v="Reel"/>
  </r>
  <r>
    <n v="316"/>
    <x v="2"/>
    <x v="0"/>
    <d v="2024-09-20T00:00:00"/>
    <s v="INTUT (TUTICORIN) // INVENTORY REPORT + SUMMARY TABLE // 2024.09.20 - ///"/>
    <d v="2024-09-20T08:06:00"/>
    <d v="2024-09-20T15:55:00"/>
    <d v="1899-12-30T07:49:00"/>
    <x v="1"/>
    <n v="52"/>
    <n v="0"/>
    <n v="1"/>
    <x v="3"/>
    <s v="Completed"/>
    <s v="Balamurugan"/>
    <s v="Reel"/>
  </r>
  <r>
    <n v="317"/>
    <x v="2"/>
    <x v="6"/>
    <d v="2024-09-20T00:00:00"/>
    <s v="daily inventory report  20 / 09 / 2024"/>
    <d v="2024-09-20T09:29:00"/>
    <d v="2024-09-20T19:11:00"/>
    <d v="1899-12-30T09:42:00"/>
    <x v="2"/>
    <n v="14"/>
    <n v="0"/>
    <n v="1"/>
    <x v="3"/>
    <s v="Completed"/>
    <s v="Balamurugan"/>
    <s v="Reel"/>
  </r>
  <r>
    <n v="318"/>
    <x v="2"/>
    <x v="1"/>
    <d v="2024-09-20T00:00:00"/>
    <s v="INMAA (Chennai) - REEL SHIPPING INVENTORY REPORT AS ON (20/09/2024)"/>
    <d v="2024-09-20T09:39:00"/>
    <d v="2024-09-20T17:36:00"/>
    <d v="1899-12-30T07:57:00"/>
    <x v="1"/>
    <n v="3"/>
    <n v="0"/>
    <n v="1"/>
    <x v="3"/>
    <s v="Completed"/>
    <s v="Balamurugan"/>
    <s v="Reel"/>
  </r>
  <r>
    <n v="319"/>
    <x v="2"/>
    <x v="5"/>
    <d v="2024-09-20T00:00:00"/>
    <s v="Re: INKAT (Chennai) - REEL SHIPPING INVENTORY REPORT AS ON (20/09/2024)"/>
    <d v="2024-09-20T09:40:00"/>
    <d v="2024-09-20T17:37:00"/>
    <d v="1899-12-30T07:57:00"/>
    <x v="1"/>
    <n v="111"/>
    <n v="0"/>
    <n v="1"/>
    <x v="3"/>
    <s v="Completed"/>
    <s v="Balamurugan"/>
    <s v="Reel"/>
  </r>
  <r>
    <n v="320"/>
    <x v="2"/>
    <x v="8"/>
    <d v="2024-09-20T00:00:00"/>
    <s v="REEL DAILY INVENTORY REPORT @ CHITTAGONG (BANGLADESH) UP TO DATE-20/09/2024."/>
    <d v="2024-09-20T11:05:00"/>
    <d v="2024-09-20T18:27:00"/>
    <d v="1899-12-30T07:22:00"/>
    <x v="1"/>
    <n v="27"/>
    <n v="0"/>
    <n v="1"/>
    <x v="3"/>
    <s v="Completed"/>
    <s v="Balamurugan"/>
    <s v="Reel"/>
  </r>
  <r>
    <n v="321"/>
    <x v="2"/>
    <x v="3"/>
    <d v="2024-09-20T00:00:00"/>
    <s v="INCOK (COCHIN) // INVENTORY REPORT + SUMMARY TABLE // 2024.09.20"/>
    <d v="2024-09-20T12:29:00"/>
    <d v="2024-09-20T18:54:00"/>
    <d v="1899-12-30T06:25:00"/>
    <x v="1"/>
    <n v="37"/>
    <n v="0"/>
    <n v="1"/>
    <x v="3"/>
    <s v="Completed"/>
    <s v="Balamurugan"/>
    <s v="Reel"/>
  </r>
  <r>
    <n v="322"/>
    <x v="2"/>
    <x v="9"/>
    <d v="2024-09-20T00:00:00"/>
    <s v="Re: INVTZ (Visakhapatnam) // Daily Inventory report + Summary table - 20/09/2024"/>
    <d v="2024-09-20T13:28:00"/>
    <d v="2024-09-20T18:58:00"/>
    <d v="1899-12-30T05:30:00"/>
    <x v="1"/>
    <n v="5"/>
    <n v="0"/>
    <n v="1"/>
    <x v="3"/>
    <s v="Completed"/>
    <s v="Balamurugan"/>
    <s v="Reel"/>
  </r>
  <r>
    <n v="323"/>
    <x v="2"/>
    <x v="4"/>
    <d v="2024-09-20T00:00:00"/>
    <s v="INCCU // KOLKATA // INVENTORY REPORT + SUMMARY TABLE // 20-09-2024"/>
    <d v="2024-09-20T18:45:00"/>
    <d v="2024-09-20T19:07:00"/>
    <d v="1899-12-30T00:22:00"/>
    <x v="1"/>
    <n v="91"/>
    <n v="0"/>
    <n v="1"/>
    <x v="3"/>
    <s v="Completed"/>
    <s v="Balamurugan"/>
    <s v="Reel"/>
  </r>
  <r>
    <n v="324"/>
    <x v="2"/>
    <x v="6"/>
    <d v="2024-09-22T00:00:00"/>
    <s v="RE: DEPARTURE REPORT FOR 2X40HC LOADED  ON SM MANALI V.045W ETD CMB 21.09.2024"/>
    <d v="2024-09-22T12:05:00"/>
    <d v="2024-09-22T12:08:00"/>
    <d v="1899-12-30T00:03:00"/>
    <x v="1"/>
    <n v="2"/>
    <n v="0"/>
    <n v="1"/>
    <x v="0"/>
    <s v="Completed"/>
    <s v="Balamurugan"/>
    <s v="Reel"/>
  </r>
  <r>
    <n v="325"/>
    <x v="2"/>
    <x v="9"/>
    <d v="2024-09-23T00:00:00"/>
    <s v="RE: Ageing Idling Container Report - VISAKHAPATNAM - INVTZ - WEEK 38"/>
    <d v="2024-09-23T13:39:00"/>
    <d v="2024-09-23T15:24:00"/>
    <d v="1899-12-30T01:45:00"/>
    <x v="1"/>
    <n v="7"/>
    <n v="0"/>
    <n v="1"/>
    <x v="1"/>
    <s v="Completed"/>
    <s v="Balamurugan"/>
    <s v="Reel"/>
  </r>
  <r>
    <n v="326"/>
    <x v="2"/>
    <x v="0"/>
    <d v="2024-09-23T00:00:00"/>
    <s v="INTUT (TUTICORIN) // INVENTORY REPORT + SUMMARY TABLE // 2024.09.23- ///"/>
    <d v="2024-09-23T07:41:00"/>
    <d v="2024-09-23T13:13:00"/>
    <d v="1899-12-30T05:32:00"/>
    <x v="1"/>
    <n v="52"/>
    <n v="0"/>
    <n v="1"/>
    <x v="3"/>
    <s v="Completed"/>
    <s v="Balamurugan"/>
    <s v="Reel"/>
  </r>
  <r>
    <n v="327"/>
    <x v="2"/>
    <x v="3"/>
    <d v="2024-09-23T00:00:00"/>
    <s v="INCOK (COCHIN) // INVENTORY REPORT + SUMMARY TABLE // 2024.09.23"/>
    <d v="2024-09-23T09:23:00"/>
    <d v="2024-09-23T14:59:00"/>
    <d v="1899-12-30T05:36:00"/>
    <x v="1"/>
    <n v="39"/>
    <n v="0"/>
    <n v="1"/>
    <x v="3"/>
    <s v="Completed"/>
    <s v="Balamurugan"/>
    <s v="Reel"/>
  </r>
  <r>
    <n v="328"/>
    <x v="2"/>
    <x v="6"/>
    <d v="2024-09-23T00:00:00"/>
    <s v="daily inventory report  23 / 09 / 2024"/>
    <d v="2024-09-23T09:40:00"/>
    <d v="2024-09-23T15:10:00"/>
    <d v="1899-12-30T05:30:00"/>
    <x v="1"/>
    <n v="19"/>
    <n v="0"/>
    <n v="1"/>
    <x v="3"/>
    <s v="Completed"/>
    <s v="Balamurugan"/>
    <s v="Reel"/>
  </r>
  <r>
    <n v="329"/>
    <x v="2"/>
    <x v="9"/>
    <d v="2024-09-23T00:00:00"/>
    <s v="Re: INVTZ (Visakhapatnam) // Daily Inventory report + Summary table - 23/09/2024"/>
    <d v="2024-09-23T09:14:00"/>
    <d v="2024-09-23T15:36:00"/>
    <d v="1899-12-30T06:22:00"/>
    <x v="1"/>
    <n v="12"/>
    <n v="0"/>
    <n v="1"/>
    <x v="3"/>
    <s v="Completed"/>
    <s v="Balamurugan"/>
    <s v="Reel"/>
  </r>
  <r>
    <n v="330"/>
    <x v="2"/>
    <x v="1"/>
    <d v="2024-09-23T00:00:00"/>
    <s v="INMAA (Chennai) - REEL SHIPPING INVENTORY REPORT AS ON (23/09/2024)"/>
    <d v="2024-09-23T10:33:00"/>
    <d v="2024-09-23T17:33:00"/>
    <d v="1899-12-30T07:00:00"/>
    <x v="1"/>
    <n v="5"/>
    <n v="0"/>
    <n v="1"/>
    <x v="3"/>
    <s v="Completed"/>
    <s v="Balamurugan"/>
    <s v="Reel"/>
  </r>
  <r>
    <n v="331"/>
    <x v="2"/>
    <x v="5"/>
    <d v="2024-09-23T00:00:00"/>
    <s v="INKAT (Chennai) - REEL SHIPPING INVENTORY REPORT AS ON (23/09/2024)"/>
    <d v="2024-09-23T10:35:00"/>
    <d v="2024-09-23T17:33:00"/>
    <d v="1899-12-30T06:58:00"/>
    <x v="1"/>
    <n v="118"/>
    <n v="0"/>
    <n v="1"/>
    <x v="3"/>
    <s v="Completed"/>
    <s v="Balamurugan"/>
    <s v="Reel"/>
  </r>
  <r>
    <n v="332"/>
    <x v="2"/>
    <x v="8"/>
    <d v="2024-09-23T00:00:00"/>
    <s v="REEL DAILY INVENTORY REPORT @ CHITTAGONG (BANGLADESH) UP TO DATE-23/09/2024."/>
    <d v="2024-09-23T12:01:00"/>
    <d v="2024-09-23T18:20:00"/>
    <d v="1899-12-30T06:19:00"/>
    <x v="1"/>
    <n v="27"/>
    <n v="0"/>
    <n v="1"/>
    <x v="3"/>
    <s v="Completed"/>
    <s v="Balamurugan"/>
    <s v="Reel"/>
  </r>
  <r>
    <n v="333"/>
    <x v="2"/>
    <x v="7"/>
    <d v="2024-09-23T00:00:00"/>
    <s v="CEN / MMRGN // MYANMAR // DAILY INVENTORY // 23 SEP 2024"/>
    <d v="2024-09-23T14:46:00"/>
    <d v="2024-09-23T18:24:00"/>
    <d v="1899-12-30T03:38:00"/>
    <x v="1"/>
    <n v="61"/>
    <n v="0"/>
    <n v="1"/>
    <x v="3"/>
    <s v="Completed"/>
    <s v="Balamurugan"/>
    <s v="Reel"/>
  </r>
  <r>
    <n v="334"/>
    <x v="2"/>
    <x v="4"/>
    <d v="2024-09-23T00:00:00"/>
    <s v="INCCU // KOLKATA // INVENTORY REPORT + SUMMARY TABLE // 23-09-2024"/>
    <d v="2024-09-23T18:30:00"/>
    <d v="2024-09-23T18:41:00"/>
    <d v="1899-12-30T00:11:00"/>
    <x v="1"/>
    <n v="91"/>
    <n v="0"/>
    <n v="1"/>
    <x v="3"/>
    <s v="Completed"/>
    <s v="Balamurugan"/>
    <s v="Reel"/>
  </r>
  <r>
    <n v="335"/>
    <x v="2"/>
    <x v="6"/>
    <d v="2024-09-24T00:00:00"/>
    <s v="daily inventory report  24 / 09 / 2024"/>
    <d v="2024-09-24T09:46:00"/>
    <d v="2024-09-24T18:43:00"/>
    <d v="1899-12-30T08:57:00"/>
    <x v="1"/>
    <n v="1"/>
    <n v="0"/>
    <n v="1"/>
    <x v="0"/>
    <s v="Completed"/>
    <s v="Balamurugan"/>
    <s v="Reel"/>
  </r>
  <r>
    <n v="336"/>
    <x v="2"/>
    <x v="6"/>
    <d v="2024-09-24T00:00:00"/>
    <s v="daily inventory report  24 / 09 / 2024"/>
    <d v="2024-09-24T09:46:00"/>
    <d v="2024-09-24T18:43:00"/>
    <d v="1899-12-30T08:57:00"/>
    <x v="1"/>
    <n v="19"/>
    <n v="0"/>
    <n v="1"/>
    <x v="3"/>
    <s v="Completed"/>
    <s v="Balamurugan"/>
    <s v="Reel"/>
  </r>
  <r>
    <n v="337"/>
    <x v="2"/>
    <x v="1"/>
    <d v="2024-09-24T00:00:00"/>
    <s v="INMAA (Chennai) - REEL SHIPPING INVENTORY REPORT AS ON (24/09/2024)"/>
    <d v="2024-09-24T09:51:00"/>
    <d v="2024-09-24T18:48:00"/>
    <d v="1899-12-30T08:57:00"/>
    <x v="1"/>
    <n v="5"/>
    <n v="0"/>
    <n v="1"/>
    <x v="3"/>
    <s v="Completed"/>
    <s v="Balamurugan"/>
    <s v="Reel"/>
  </r>
  <r>
    <n v="338"/>
    <x v="2"/>
    <x v="5"/>
    <d v="2024-09-24T00:00:00"/>
    <s v="INKAT (Chennai) - REEL SHIPPING INVENTORY REPORT AS ON (24/09/2024)"/>
    <d v="2024-09-24T09:54:00"/>
    <d v="2024-09-24T18:54:00"/>
    <d v="1899-12-30T09:00:00"/>
    <x v="1"/>
    <n v="118"/>
    <n v="0"/>
    <n v="1"/>
    <x v="3"/>
    <s v="Completed"/>
    <s v="Balamurugan"/>
    <s v="Reel"/>
  </r>
  <r>
    <n v="339"/>
    <x v="2"/>
    <x v="9"/>
    <d v="2024-09-24T00:00:00"/>
    <s v="Re: INVTZ (Visakhapatnam) // Daily Inventory report + Summary table - 24/09/2024"/>
    <d v="2024-09-24T10:50:00"/>
    <d v="2024-09-24T18:59:00"/>
    <d v="1899-12-30T08:09:00"/>
    <x v="1"/>
    <n v="12"/>
    <n v="0"/>
    <n v="1"/>
    <x v="3"/>
    <s v="Completed"/>
    <s v="Balamurugan"/>
    <s v="Reel"/>
  </r>
  <r>
    <n v="340"/>
    <x v="2"/>
    <x v="0"/>
    <d v="2024-09-24T00:00:00"/>
    <s v="INTUT (TUTICORIN) // INVENTORY REPORT + SUMMARY TABLE // 2024.09.24- ///"/>
    <d v="2024-09-24T12:23:00"/>
    <d v="2024-09-24T19:32:00"/>
    <d v="1899-12-30T07:09:00"/>
    <x v="1"/>
    <n v="50"/>
    <n v="0"/>
    <n v="1"/>
    <x v="3"/>
    <s v="Completed"/>
    <s v="Balamurugan"/>
    <s v="Reel"/>
  </r>
  <r>
    <n v="341"/>
    <x v="2"/>
    <x v="4"/>
    <d v="2024-09-24T00:00:00"/>
    <s v="INCCU // KOLKATA // INVENTORY REPORT + SUMMARY TABLE // 24-09-2024"/>
    <d v="2024-09-24T17:41:00"/>
    <d v="2024-09-24T19:43:00"/>
    <d v="1899-12-30T02:02:00"/>
    <x v="1"/>
    <n v="91"/>
    <n v="0"/>
    <n v="1"/>
    <x v="3"/>
    <s v="Completed"/>
    <s v="Balamurugan"/>
    <s v="Reel"/>
  </r>
  <r>
    <n v="342"/>
    <x v="2"/>
    <x v="8"/>
    <d v="2024-09-25T00:00:00"/>
    <s v="REEL DAILY INVENTORY REPORT @ CHITTAGONG (BANGLADESH) UP TO DATE-25/09/2024."/>
    <d v="2024-09-25T10:36:00"/>
    <d v="2024-09-25T14:37:00"/>
    <d v="1899-12-30T04:01:00"/>
    <x v="1"/>
    <n v="4"/>
    <n v="0"/>
    <n v="1"/>
    <x v="0"/>
    <s v="Completed"/>
    <s v="Balamurugan"/>
    <s v="Reel"/>
  </r>
  <r>
    <n v="343"/>
    <x v="2"/>
    <x v="0"/>
    <d v="2024-09-25T00:00:00"/>
    <s v="INTUT (TUTICORIN) // INVENTORY REPORT + SUMMARY TABLE // 2024.09.25- ///"/>
    <d v="2024-09-25T07:29:00"/>
    <d v="2024-09-25T13:01:00"/>
    <d v="1899-12-30T05:32:00"/>
    <x v="1"/>
    <n v="52"/>
    <n v="0"/>
    <n v="1"/>
    <x v="3"/>
    <s v="Completed"/>
    <s v="Balamurugan"/>
    <s v="Reel"/>
  </r>
  <r>
    <n v="344"/>
    <x v="2"/>
    <x v="7"/>
    <d v="2024-09-25T00:00:00"/>
    <s v="CEN / MMRGN // MYANMAR // DAILY INVENTORY // 25 SEP 2024"/>
    <d v="2024-09-25T10:28:00"/>
    <d v="2024-09-25T13:14:00"/>
    <d v="1899-12-30T02:46:00"/>
    <x v="1"/>
    <n v="61"/>
    <n v="0"/>
    <n v="1"/>
    <x v="3"/>
    <s v="Completed"/>
    <s v="Balamurugan"/>
    <s v="Reel"/>
  </r>
  <r>
    <n v="345"/>
    <x v="2"/>
    <x v="8"/>
    <d v="2024-09-25T00:00:00"/>
    <s v="REEL DAILY INVENTORY REPORT @ CHITTAGONG (BANGLADESH) UP TO DATE-25/09/2024."/>
    <d v="2024-09-25T10:36:00"/>
    <d v="2024-09-25T14:37:00"/>
    <d v="1899-12-30T04:01:00"/>
    <x v="1"/>
    <n v="27"/>
    <n v="0"/>
    <n v="1"/>
    <x v="3"/>
    <s v="Completed"/>
    <s v="Balamurugan"/>
    <s v="Reel"/>
  </r>
  <r>
    <n v="346"/>
    <x v="2"/>
    <x v="3"/>
    <d v="2024-09-25T00:00:00"/>
    <s v="INCOK (COCHIN) // INVENTORY REPORT + SUMMARY TABLE // 2024.09.25"/>
    <d v="2024-09-25T10:37:00"/>
    <d v="2024-09-25T14:43:00"/>
    <d v="1899-12-30T04:06:00"/>
    <x v="1"/>
    <n v="33"/>
    <n v="0"/>
    <n v="1"/>
    <x v="3"/>
    <s v="Completed"/>
    <s v="Balamurugan"/>
    <s v="Reel"/>
  </r>
  <r>
    <n v="347"/>
    <x v="2"/>
    <x v="1"/>
    <d v="2024-09-25T00:00:00"/>
    <s v="INMAA (Chennai) - REEL SHIPPING INVENTORY REPORT AS ON (25/09/2024)"/>
    <d v="2024-09-25T11:33:00"/>
    <d v="2024-09-25T15:25:00"/>
    <d v="1899-12-30T03:52:00"/>
    <x v="1"/>
    <n v="6"/>
    <n v="0"/>
    <n v="1"/>
    <x v="3"/>
    <s v="Completed"/>
    <s v="Balamurugan"/>
    <s v="Reel"/>
  </r>
  <r>
    <n v="348"/>
    <x v="2"/>
    <x v="5"/>
    <d v="2024-09-25T00:00:00"/>
    <s v="INKAT (Chennai) - REEL SHIPPING INVENTORY REPORT AS ON (25/09/2024)"/>
    <d v="2024-09-25T11:37:00"/>
    <d v="2024-09-25T15:54:00"/>
    <d v="1899-12-30T04:17:00"/>
    <x v="1"/>
    <n v="117"/>
    <n v="0"/>
    <n v="1"/>
    <x v="3"/>
    <s v="Completed"/>
    <s v="Balamurugan"/>
    <s v="Reel"/>
  </r>
  <r>
    <n v="349"/>
    <x v="2"/>
    <x v="9"/>
    <d v="2024-09-25T00:00:00"/>
    <s v="Re: INVTZ (Visakhapatnam) // Daily Inventory report + Summary table - 25/09/2024"/>
    <d v="2024-09-25T11:48:00"/>
    <d v="2024-09-25T16:15:00"/>
    <d v="1899-12-30T04:27:00"/>
    <x v="1"/>
    <n v="12"/>
    <n v="0"/>
    <n v="1"/>
    <x v="3"/>
    <s v="Completed"/>
    <s v="Balamurugan"/>
    <s v="Reel"/>
  </r>
  <r>
    <n v="350"/>
    <x v="2"/>
    <x v="4"/>
    <d v="2024-09-25T00:00:00"/>
    <s v="INCCU // KOLKATA // INVENTORY REPORT + SUMMARY TABLE // 25-09-2024"/>
    <d v="2024-09-25T13:46:00"/>
    <d v="2024-09-25T19:15:00"/>
    <d v="1899-12-30T05:29:00"/>
    <x v="1"/>
    <n v="90"/>
    <n v="0"/>
    <n v="1"/>
    <x v="3"/>
    <s v="Completed"/>
    <s v="Balamurugan"/>
    <s v="Reel"/>
  </r>
  <r>
    <n v="351"/>
    <x v="2"/>
    <x v="8"/>
    <d v="2024-09-26T00:00:00"/>
    <s v="Re: SHIPPING INSTRUCTION FOR BL NO-VX98BH24000011"/>
    <d v="2024-09-26T12:30:00"/>
    <d v="2024-09-26T14:48:00"/>
    <d v="1899-12-30T02:18:00"/>
    <x v="1"/>
    <n v="1"/>
    <n v="0"/>
    <n v="1"/>
    <x v="0"/>
    <s v="Completed"/>
    <s v="Balamurugan"/>
    <s v="Reel"/>
  </r>
  <r>
    <n v="352"/>
    <x v="2"/>
    <x v="6"/>
    <d v="2024-09-26T00:00:00"/>
    <s v="daily inventory report  26 / 09 / 2024"/>
    <d v="2024-09-26T10:13:00"/>
    <d v="2024-09-26T16:22:00"/>
    <d v="1899-12-30T06:09:00"/>
    <x v="1"/>
    <n v="4"/>
    <n v="0"/>
    <n v="1"/>
    <x v="0"/>
    <s v="Completed"/>
    <s v="Balamurugan"/>
    <s v="Reel"/>
  </r>
  <r>
    <n v="353"/>
    <x v="2"/>
    <x v="3"/>
    <d v="2024-09-26T00:00:00"/>
    <s v="INCOK (COCHIN) // INVENTORY REPORT + SUMMARY TABLE // 2024.09.26"/>
    <d v="2024-09-26T09:43:00"/>
    <d v="2024-09-26T13:21:00"/>
    <d v="1899-12-30T03:38:00"/>
    <x v="1"/>
    <n v="33"/>
    <n v="0"/>
    <n v="1"/>
    <x v="3"/>
    <s v="Completed"/>
    <s v="Balamurugan"/>
    <s v="Reel"/>
  </r>
  <r>
    <n v="354"/>
    <x v="2"/>
    <x v="6"/>
    <d v="2024-09-26T00:00:00"/>
    <s v="daily inventory report  26 / 09 / 2024"/>
    <d v="2024-09-26T10:13:00"/>
    <d v="2024-09-26T16:22:00"/>
    <d v="1899-12-30T06:09:00"/>
    <x v="1"/>
    <n v="19"/>
    <n v="0"/>
    <n v="1"/>
    <x v="3"/>
    <s v="Completed"/>
    <s v="Balamurugan"/>
    <s v="Reel"/>
  </r>
  <r>
    <n v="355"/>
    <x v="2"/>
    <x v="8"/>
    <d v="2024-09-26T00:00:00"/>
    <s v="REEL DAILY INVENTORY REPORT @ CHITTAGONG (BANGLADESH) UP TO DATE-26/09/2024."/>
    <d v="2024-09-26T10:26:00"/>
    <d v="2024-09-26T16:33:00"/>
    <d v="1899-12-30T06:07:00"/>
    <x v="1"/>
    <n v="27"/>
    <n v="0"/>
    <n v="1"/>
    <x v="3"/>
    <s v="Completed"/>
    <s v="Balamurugan"/>
    <s v="Reel"/>
  </r>
  <r>
    <n v="356"/>
    <x v="2"/>
    <x v="9"/>
    <d v="2024-09-26T00:00:00"/>
    <s v="Re: INVTZ (Visakhapatnam) // Daily Inventory report + Summary table - 26/09/2024"/>
    <d v="2024-09-26T10:36:00"/>
    <d v="2024-09-26T16:43:00"/>
    <d v="1899-12-30T06:07:00"/>
    <x v="1"/>
    <n v="12"/>
    <n v="0"/>
    <n v="1"/>
    <x v="3"/>
    <s v="Completed"/>
    <s v="Balamurugan"/>
    <s v="Reel"/>
  </r>
  <r>
    <n v="357"/>
    <x v="2"/>
    <x v="1"/>
    <d v="2024-09-26T00:00:00"/>
    <s v="INMAA (Chennai) - REEL SHIPPING INVENTORY REPORT AS ON (26/09/2024)"/>
    <d v="2024-09-26T12:36:00"/>
    <d v="2024-09-26T16:51:00"/>
    <d v="1899-12-30T04:15:00"/>
    <x v="1"/>
    <n v="13"/>
    <n v="0"/>
    <n v="1"/>
    <x v="3"/>
    <s v="Completed"/>
    <s v="Balamurugan"/>
    <s v="Reel"/>
  </r>
  <r>
    <n v="358"/>
    <x v="2"/>
    <x v="5"/>
    <d v="2024-09-26T00:00:00"/>
    <s v="Re: INKAT (Chennai) - REEL SHIPPING INVENTORY REPORT AS ON (26/09/2024)"/>
    <d v="2024-09-26T12:38:00"/>
    <d v="2024-09-26T17:28:00"/>
    <d v="1899-12-30T04:50:00"/>
    <x v="1"/>
    <n v="103"/>
    <n v="0"/>
    <n v="1"/>
    <x v="3"/>
    <s v="Completed"/>
    <s v="Balamurugan"/>
    <s v="Reel"/>
  </r>
  <r>
    <n v="359"/>
    <x v="2"/>
    <x v="7"/>
    <d v="2024-09-26T00:00:00"/>
    <s v="CEN / MMRGN // MYANMAR // DAILY INVENTORY // 26 SEP 2024"/>
    <d v="2024-09-26T13:05:00"/>
    <d v="2024-09-26T17:50:00"/>
    <d v="1899-12-30T04:45:00"/>
    <x v="1"/>
    <n v="61"/>
    <n v="0"/>
    <n v="1"/>
    <x v="3"/>
    <s v="Completed"/>
    <s v="Balamurugan"/>
    <s v="Reel"/>
  </r>
  <r>
    <n v="360"/>
    <x v="2"/>
    <x v="4"/>
    <d v="2024-09-26T00:00:00"/>
    <s v="INCCU // KOLKATA // INVENTORY REPORT + SUMMARY TABLE // 26-09-2024"/>
    <d v="2024-09-26T18:35:00"/>
    <d v="2024-09-26T19:46:00"/>
    <d v="1899-12-30T01:11:00"/>
    <x v="1"/>
    <n v="91"/>
    <n v="0"/>
    <n v="1"/>
    <x v="3"/>
    <s v="Completed"/>
    <s v="Balamurugan"/>
    <s v="Reel"/>
  </r>
  <r>
    <n v="361"/>
    <x v="2"/>
    <x v="6"/>
    <d v="2024-09-26T00:00:00"/>
    <s v="RE: OCT'24 SOA VUXX - Seahorse (Srilanka Agent) - Storage &amp; PHC Charges "/>
    <d v="2024-09-24T14:13:00"/>
    <d v="2024-09-26T19:14:00"/>
    <d v="1900-01-01T05:01:00"/>
    <x v="1"/>
    <n v="1"/>
    <n v="0"/>
    <n v="1"/>
    <x v="5"/>
    <s v="Completed"/>
    <s v="Balamurugan"/>
    <s v="Reel"/>
  </r>
  <r>
    <n v="362"/>
    <x v="2"/>
    <x v="8"/>
    <d v="2024-09-27T00:00:00"/>
    <s v="RE: (REEL SHIPPING) SMR, 05X40'HC LADEN CNTRS TDR FOR  NOVOROSSIYSK   T/S VIA PKG-WEST ON VSL MV. HONG JIA21,VOY--2435W"/>
    <d v="2024-09-27T15:30:00"/>
    <d v="2024-09-27T17:29:00"/>
    <d v="1899-12-30T01:59:00"/>
    <x v="1"/>
    <n v="10"/>
    <n v="0"/>
    <n v="1"/>
    <x v="0"/>
    <s v="Completed"/>
    <s v="Balamurugan"/>
    <s v="Reel"/>
  </r>
  <r>
    <n v="363"/>
    <x v="2"/>
    <x v="6"/>
    <d v="2024-09-27T00:00:00"/>
    <s v="daily inventory report  27 / 09 / 2024"/>
    <d v="2024-09-27T09:40:00"/>
    <d v="2024-09-27T12:05:00"/>
    <d v="1899-12-30T02:25:00"/>
    <x v="1"/>
    <n v="19"/>
    <n v="0"/>
    <n v="1"/>
    <x v="3"/>
    <s v="Completed"/>
    <s v="Balamurugan"/>
    <s v="Reel"/>
  </r>
  <r>
    <n v="364"/>
    <x v="2"/>
    <x v="3"/>
    <d v="2024-09-27T00:00:00"/>
    <s v="INCOK (COCHIN) // INVENTORY REPORT + SUMMARY TABLE // 2024.09.27"/>
    <d v="2024-09-27T09:46:00"/>
    <d v="2024-09-27T13:01:00"/>
    <d v="1899-12-30T03:15:00"/>
    <x v="1"/>
    <n v="33"/>
    <n v="0"/>
    <n v="1"/>
    <x v="3"/>
    <s v="Completed"/>
    <s v="Balamurugan"/>
    <s v="Reel"/>
  </r>
  <r>
    <n v="365"/>
    <x v="2"/>
    <x v="0"/>
    <d v="2024-09-27T00:00:00"/>
    <s v="INTUT (TUTICORIN) // INVENTORY REPORT + SUMMARY TABLE // 2024.09.27- ///"/>
    <d v="2024-09-27T10:10:00"/>
    <d v="2024-09-27T13:07:00"/>
    <d v="1899-12-30T02:57:00"/>
    <x v="1"/>
    <n v="19"/>
    <n v="0"/>
    <n v="1"/>
    <x v="3"/>
    <s v="Completed"/>
    <s v="Balamurugan"/>
    <s v="Reel"/>
  </r>
  <r>
    <n v="366"/>
    <x v="2"/>
    <x v="1"/>
    <d v="2024-09-27T00:00:00"/>
    <s v="INMAA (Chennai) - REEL SHIPPING INVENTORY REPORT AS ON (27/09/2024)"/>
    <d v="2024-09-27T10:14:00"/>
    <d v="2024-09-27T14:53:00"/>
    <d v="1899-12-30T04:39:00"/>
    <x v="1"/>
    <n v="13"/>
    <n v="0"/>
    <n v="1"/>
    <x v="3"/>
    <s v="Completed"/>
    <s v="Balamurugan"/>
    <s v="Reel"/>
  </r>
  <r>
    <n v="367"/>
    <x v="2"/>
    <x v="9"/>
    <d v="2024-09-27T00:00:00"/>
    <s v="Re: INVTZ (Visakhapatnam) // Daily Inventory report + Summary table - 27/09/2024"/>
    <d v="2024-09-27T10:57:00"/>
    <d v="2024-09-27T16:44:00"/>
    <d v="1899-12-30T05:47:00"/>
    <x v="1"/>
    <n v="7"/>
    <n v="0"/>
    <n v="1"/>
    <x v="3"/>
    <s v="Completed"/>
    <s v="Balamurugan"/>
    <s v="Reel"/>
  </r>
  <r>
    <n v="368"/>
    <x v="2"/>
    <x v="8"/>
    <d v="2024-09-27T00:00:00"/>
    <s v="REEL DAILY INVENTORY REPORT @ CHITTAGONG (BANGLADESH) UP TO DATE-27/09/2024."/>
    <d v="2024-09-27T11:29:00"/>
    <d v="2024-09-27T17:52:00"/>
    <d v="1899-12-30T06:23:00"/>
    <x v="1"/>
    <n v="22"/>
    <n v="0"/>
    <n v="1"/>
    <x v="3"/>
    <s v="Completed"/>
    <s v="Balamurugan"/>
    <s v="Reel"/>
  </r>
  <r>
    <n v="369"/>
    <x v="2"/>
    <x v="5"/>
    <d v="2024-09-27T00:00:00"/>
    <s v="Re: INKAT (Chennai) - REEL SHIPPING INVENTORY REPORT AS ON (27/09/2024)"/>
    <d v="2024-09-27T11:01:00"/>
    <d v="2024-09-27T18:46:00"/>
    <d v="1899-12-30T07:45:00"/>
    <x v="1"/>
    <n v="103"/>
    <n v="0"/>
    <n v="1"/>
    <x v="3"/>
    <s v="Completed"/>
    <s v="Balamurugan"/>
    <s v="Reel"/>
  </r>
  <r>
    <n v="370"/>
    <x v="2"/>
    <x v="7"/>
    <d v="2024-09-27T00:00:00"/>
    <s v="CEN / MMRGN // MYANMAR // DAILY INVENTORY // 27 SEP 2024"/>
    <d v="2024-09-27T13:57:00"/>
    <d v="2024-09-27T18:49:00"/>
    <d v="1899-12-30T04:52:00"/>
    <x v="1"/>
    <n v="61"/>
    <n v="0"/>
    <n v="1"/>
    <x v="3"/>
    <s v="Completed"/>
    <s v="Balamurugan"/>
    <s v="Reel"/>
  </r>
  <r>
    <n v="371"/>
    <x v="2"/>
    <x v="4"/>
    <d v="2024-09-27T00:00:00"/>
    <s v="INCCU // KOLKATA // INVENTORY REPORT + SUMMARY TABLE // 27-09-2024"/>
    <d v="2024-09-27T14:19:00"/>
    <d v="2024-09-27T18:52:00"/>
    <d v="1899-12-30T04:33:00"/>
    <x v="1"/>
    <n v="91"/>
    <n v="0"/>
    <n v="1"/>
    <x v="3"/>
    <s v="Completed"/>
    <s v="Balamurugan"/>
    <s v="Reel"/>
  </r>
  <r>
    <n v="372"/>
    <x v="2"/>
    <x v="4"/>
    <d v="2024-09-30T00:00:00"/>
    <s v="RE: INCCU (KOLKATA // TDR // MTT LIMBANG 24LG004S // VUXX"/>
    <d v="2024-09-30T16:33:00"/>
    <d v="2024-09-30T17:59:00"/>
    <d v="1899-12-30T01:26:00"/>
    <x v="1"/>
    <n v="1"/>
    <n v="0"/>
    <n v="1"/>
    <x v="0"/>
    <s v="Completed"/>
    <s v="Balamurugan"/>
    <s v="Reel"/>
  </r>
  <r>
    <n v="373"/>
    <x v="2"/>
    <x v="6"/>
    <d v="2024-09-30T00:00:00"/>
    <s v="daily inventory report  30 / 09 / 2024"/>
    <d v="2024-09-30T09:25:00"/>
    <d v="2024-09-30T14:36:00"/>
    <d v="1899-12-30T05:11:00"/>
    <x v="1"/>
    <n v="19"/>
    <n v="0"/>
    <n v="1"/>
    <x v="3"/>
    <s v="Completed"/>
    <s v="Balamurugan"/>
    <s v="Reel"/>
  </r>
  <r>
    <n v="374"/>
    <x v="2"/>
    <x v="9"/>
    <d v="2024-09-30T00:00:00"/>
    <s v="Re: INVTZ (Visakhapatnam) // Daily Inventory report + Summary table - 30/09/2024"/>
    <d v="2024-09-30T10:02:00"/>
    <d v="2024-09-30T14:43:00"/>
    <d v="1899-12-30T04:41:00"/>
    <x v="1"/>
    <n v="7"/>
    <n v="0"/>
    <n v="1"/>
    <x v="3"/>
    <s v="Completed"/>
    <s v="Balamurugan"/>
    <s v="Reel"/>
  </r>
  <r>
    <n v="375"/>
    <x v="2"/>
    <x v="7"/>
    <d v="2024-09-30T00:00:00"/>
    <s v="CEN / MMRGN // MYANMAR // DAILY INVENTORY // 30 SEP 2024"/>
    <d v="2024-09-30T10:25:00"/>
    <d v="2024-09-30T14:48:00"/>
    <d v="1899-12-30T04:23:00"/>
    <x v="1"/>
    <n v="61"/>
    <n v="0"/>
    <n v="1"/>
    <x v="3"/>
    <s v="Completed"/>
    <s v="Balamurugan"/>
    <s v="Reel"/>
  </r>
  <r>
    <n v="376"/>
    <x v="2"/>
    <x v="3"/>
    <d v="2024-09-30T00:00:00"/>
    <s v="INCOK (COCHIN) // INVENTORY REPORT + SUMMARY TABLE // 2024.09.30"/>
    <d v="2024-09-30T10:56:00"/>
    <d v="2024-09-30T15:36:00"/>
    <d v="1899-12-30T04:40:00"/>
    <x v="1"/>
    <n v="32"/>
    <n v="0"/>
    <n v="1"/>
    <x v="3"/>
    <s v="Completed"/>
    <s v="Balamurugan"/>
    <s v="Reel"/>
  </r>
  <r>
    <n v="377"/>
    <x v="2"/>
    <x v="1"/>
    <d v="2024-09-30T00:00:00"/>
    <s v="Re: INMAA (Chennai) - REEL SHIPPING INVENTORY REPORT AS ON (30/09/2024)"/>
    <d v="2024-09-30T12:15:00"/>
    <d v="2024-09-30T16:40:00"/>
    <d v="1899-12-30T04:25:00"/>
    <x v="1"/>
    <n v="28"/>
    <n v="0"/>
    <n v="1"/>
    <x v="3"/>
    <s v="Completed"/>
    <s v="Balamurugan"/>
    <s v="Reel"/>
  </r>
  <r>
    <n v="378"/>
    <x v="2"/>
    <x v="0"/>
    <d v="2024-09-30T00:00:00"/>
    <s v="INTUT (TUTICORIN) // INVENTORY REPORT + SUMMARY TABLE // 2024.09.30- ///"/>
    <d v="2024-09-30T12:17:00"/>
    <d v="2024-09-30T17:47:00"/>
    <d v="1899-12-30T05:30:00"/>
    <x v="1"/>
    <n v="27"/>
    <n v="0"/>
    <n v="1"/>
    <x v="3"/>
    <s v="Completed"/>
    <s v="Balamurugan"/>
    <s v="Reel"/>
  </r>
  <r>
    <n v="379"/>
    <x v="2"/>
    <x v="5"/>
    <d v="2024-09-30T00:00:00"/>
    <s v="INKAT (Chennai) - REEL SHIPPING INVENTORY REPORT AS ON (30/09/2024)"/>
    <d v="2024-09-30T12:24:00"/>
    <d v="2024-09-30T17:54:00"/>
    <d v="1899-12-30T05:30:00"/>
    <x v="1"/>
    <n v="88"/>
    <n v="0"/>
    <n v="1"/>
    <x v="3"/>
    <s v="Completed"/>
    <s v="Balamurugan"/>
    <s v="Reel"/>
  </r>
  <r>
    <n v="380"/>
    <x v="2"/>
    <x v="8"/>
    <d v="2024-09-30T00:00:00"/>
    <s v="REEL DAILY INVENTORY REPORT @ CHITTAGONG (BANGLADESH) UP TO DATE-30/09/2024."/>
    <d v="2024-09-30T12:37:00"/>
    <d v="2024-09-30T19:11:00"/>
    <d v="1899-12-30T06:34:00"/>
    <x v="1"/>
    <n v="22"/>
    <n v="0"/>
    <n v="1"/>
    <x v="3"/>
    <s v="Completed"/>
    <s v="Balamurugan"/>
    <s v="Reel"/>
  </r>
  <r>
    <n v="381"/>
    <x v="2"/>
    <x v="4"/>
    <d v="2024-09-30T00:00:00"/>
    <s v="INCCU // KOLKATA // INVENTORY REPORT + SUMMARY TABLE // 30-09-2024"/>
    <d v="2024-09-30T15:47:00"/>
    <d v="2024-09-30T19:18:00"/>
    <d v="1899-12-30T03:31:00"/>
    <x v="1"/>
    <n v="80"/>
    <n v="0"/>
    <n v="1"/>
    <x v="3"/>
    <s v="Completed"/>
    <s v="Balamurugan"/>
    <s v="Reel"/>
  </r>
  <r>
    <n v="382"/>
    <x v="3"/>
    <x v="8"/>
    <d v="2024-10-01T00:00:00"/>
    <s v="REEL DAILY INVENTORY REPORT @ CHITTAGONG (BANGLADESH) UP TO DATE-10/01/2024."/>
    <d v="2024-10-01T13:47:00"/>
    <d v="2024-10-01T18:56:00"/>
    <d v="1899-12-30T05:09:00"/>
    <x v="1"/>
    <n v="3"/>
    <n v="0"/>
    <n v="1"/>
    <x v="0"/>
    <s v="Completed"/>
    <s v="Balamurugan"/>
    <s v="Reel"/>
  </r>
  <r>
    <n v="383"/>
    <x v="3"/>
    <x v="6"/>
    <d v="2024-10-01T00:00:00"/>
    <s v="daily inventory report  01 / 10 / 2024"/>
    <d v="2024-10-01T09:26:00"/>
    <d v="2024-10-01T15:01:00"/>
    <d v="1899-12-30T05:35:00"/>
    <x v="1"/>
    <n v="19"/>
    <n v="0"/>
    <n v="1"/>
    <x v="3"/>
    <s v="Completed"/>
    <s v="Balamurugan"/>
    <s v="Reel"/>
  </r>
  <r>
    <n v="384"/>
    <x v="3"/>
    <x v="0"/>
    <d v="2024-10-01T00:00:00"/>
    <s v="INTUT (TUTICORIN) // INVENTORY REPORT + SUMMARY TABLE // 2024.10.01- ///"/>
    <d v="2024-10-01T10:38:00"/>
    <d v="2024-10-01T15:21:00"/>
    <d v="1899-12-30T04:43:00"/>
    <x v="1"/>
    <n v="23"/>
    <n v="0"/>
    <n v="1"/>
    <x v="3"/>
    <s v="Completed"/>
    <s v="Balamurugan"/>
    <s v="Reel"/>
  </r>
  <r>
    <n v="385"/>
    <x v="3"/>
    <x v="3"/>
    <d v="2024-10-01T00:00:00"/>
    <s v="INCOK (COCHIN) // INVENTORY REPORT + SUMMARY TABLE // 2024.10.01"/>
    <d v="2024-10-01T10:53:00"/>
    <d v="2024-10-01T15:28:00"/>
    <d v="1899-12-30T04:35:00"/>
    <x v="1"/>
    <n v="24"/>
    <n v="0"/>
    <n v="1"/>
    <x v="3"/>
    <s v="Completed"/>
    <s v="Balamurugan"/>
    <s v="Reel"/>
  </r>
  <r>
    <n v="386"/>
    <x v="3"/>
    <x v="1"/>
    <d v="2024-10-01T00:00:00"/>
    <s v="INMAA (Chennai) - REEL SHIPPING INVENTORY REPORT AS ON (01/10/2024)"/>
    <d v="2024-10-01T11:05:00"/>
    <d v="2024-10-01T15:31:00"/>
    <d v="1899-12-30T04:26:00"/>
    <x v="1"/>
    <n v="16"/>
    <n v="0"/>
    <n v="1"/>
    <x v="3"/>
    <s v="Completed"/>
    <s v="Balamurugan"/>
    <s v="Reel"/>
  </r>
  <r>
    <n v="387"/>
    <x v="3"/>
    <x v="5"/>
    <d v="2024-10-01T00:00:00"/>
    <s v="INKAT (Chennai) - REEL SHIPPING INVENTORY REPORT AS ON (01/10/2024)"/>
    <d v="2024-10-01T11:09:00"/>
    <d v="2024-10-01T17:13:00"/>
    <d v="1899-12-30T06:04:00"/>
    <x v="1"/>
    <n v="108"/>
    <n v="0"/>
    <n v="1"/>
    <x v="3"/>
    <s v="Completed"/>
    <s v="Balamurugan"/>
    <s v="Reel"/>
  </r>
  <r>
    <n v="388"/>
    <x v="3"/>
    <x v="9"/>
    <d v="2024-10-01T00:00:00"/>
    <s v="Re: INVTZ (Visakhapatnam) // Daily Inventory report + Summary table - 01/10/2024"/>
    <d v="2024-10-01T11:23:00"/>
    <d v="2024-10-01T18:37:00"/>
    <d v="1899-12-30T07:14:00"/>
    <x v="1"/>
    <n v="7"/>
    <n v="0"/>
    <n v="1"/>
    <x v="3"/>
    <s v="Completed"/>
    <s v="Balamurugan"/>
    <s v="Reel"/>
  </r>
  <r>
    <n v="389"/>
    <x v="3"/>
    <x v="8"/>
    <d v="2024-10-01T00:00:00"/>
    <s v="REEL DAILY INVENTORY REPORT @ CHITTAGONG (BANGLADESH) UP TO DATE-10/01/2024."/>
    <d v="2024-10-01T13:47:00"/>
    <d v="2024-10-01T18:56:00"/>
    <d v="1899-12-30T05:09:00"/>
    <x v="1"/>
    <n v="19"/>
    <n v="0"/>
    <n v="1"/>
    <x v="3"/>
    <s v="Completed"/>
    <s v="Balamurugan"/>
    <s v="Reel"/>
  </r>
  <r>
    <n v="390"/>
    <x v="3"/>
    <x v="4"/>
    <d v="2024-10-01T00:00:00"/>
    <s v="INCCU // KOLKATA // INVENTORY REPORT + SUMMARY TABLE // 01-10-2024"/>
    <d v="2024-10-01T15:06:00"/>
    <d v="2024-10-01T19:01:00"/>
    <d v="1899-12-30T03:55:00"/>
    <x v="1"/>
    <n v="60"/>
    <n v="0"/>
    <n v="1"/>
    <x v="3"/>
    <s v="Completed"/>
    <s v="Balamurugan"/>
    <s v="Reel"/>
  </r>
  <r>
    <n v="391"/>
    <x v="3"/>
    <x v="6"/>
    <d v="2024-10-02T00:00:00"/>
    <s v="RE: ARRIVAL REPORT FOR  ONE MATRIX V.091E  ETA CMB 30.09.202"/>
    <d v="2024-10-02T15:40:00"/>
    <d v="2024-10-02T16:38:00"/>
    <d v="1899-12-30T00:58:00"/>
    <x v="1"/>
    <n v="3"/>
    <n v="0"/>
    <n v="1"/>
    <x v="0"/>
    <s v="Completed"/>
    <s v="Balamurugan"/>
    <s v="Reel"/>
  </r>
  <r>
    <n v="392"/>
    <x v="3"/>
    <x v="7"/>
    <d v="2024-10-02T00:00:00"/>
    <s v="CEN / MMRGN // MYANMAR // DAILY INVENTORY // 01 OCT 2024"/>
    <d v="2024-10-01T21:21:00"/>
    <d v="2024-10-02T12:31:00"/>
    <d v="1899-12-30T15:10:00"/>
    <x v="0"/>
    <n v="61"/>
    <n v="0"/>
    <n v="1"/>
    <x v="3"/>
    <s v="Completed"/>
    <s v="Balamurugan"/>
    <s v="Reel"/>
  </r>
  <r>
    <n v="393"/>
    <x v="3"/>
    <x v="6"/>
    <d v="2024-10-02T00:00:00"/>
    <s v="daily inventory report  02 / 10 / 2024"/>
    <d v="2024-10-02T09:51:00"/>
    <d v="2024-10-02T12:38:00"/>
    <d v="1899-12-30T02:47:00"/>
    <x v="1"/>
    <n v="19"/>
    <n v="0"/>
    <n v="1"/>
    <x v="3"/>
    <s v="Completed"/>
    <s v="Balamurugan"/>
    <s v="Reel"/>
  </r>
  <r>
    <n v="394"/>
    <x v="3"/>
    <x v="0"/>
    <d v="2024-10-02T00:00:00"/>
    <s v="INTUT (TUTICORIN) // INVENTORY REPORT + SUMMARY TABLE // 2024.10.02- ///"/>
    <d v="2024-10-02T12:07:00"/>
    <d v="2024-10-02T12:42:00"/>
    <d v="1899-12-30T00:35:00"/>
    <x v="1"/>
    <n v="23"/>
    <n v="0"/>
    <n v="1"/>
    <x v="3"/>
    <s v="Completed"/>
    <s v="Balamurugan"/>
    <s v="Reel"/>
  </r>
  <r>
    <n v="395"/>
    <x v="3"/>
    <x v="8"/>
    <d v="2024-10-02T00:00:00"/>
    <s v="REEL DAILY INVENTORY REPORT @ CHITTAGONG (BANGLADESH) UP TO DATE-10/02/2024."/>
    <d v="2024-10-02T12:25:00"/>
    <d v="2024-10-02T13:01:00"/>
    <d v="1899-12-30T00:36:00"/>
    <x v="1"/>
    <n v="25"/>
    <n v="0"/>
    <n v="1"/>
    <x v="3"/>
    <s v="Completed"/>
    <s v="Balamurugan"/>
    <s v="Reel"/>
  </r>
  <r>
    <n v="396"/>
    <x v="3"/>
    <x v="7"/>
    <d v="2024-10-02T00:00:00"/>
    <s v="CEN / MMRGN // MYANMAR // DAILY INVENTORY // 02 OCT 2024"/>
    <d v="2024-10-02T14:16:00"/>
    <d v="2024-10-02T17:00:00"/>
    <d v="1899-12-30T02:44:00"/>
    <x v="1"/>
    <n v="61"/>
    <n v="0"/>
    <n v="1"/>
    <x v="3"/>
    <s v="Completed"/>
    <s v="Balamurugan"/>
    <s v="Reel"/>
  </r>
  <r>
    <n v="397"/>
    <x v="3"/>
    <x v="7"/>
    <d v="2024-10-03T00:00:00"/>
    <s v="CEN / MMRGN // MYANMAR // DAILY INVENTORY // 03 OCT 2024"/>
    <d v="2024-10-03T09:20:00"/>
    <d v="2024-10-03T18:27:00"/>
    <d v="1899-12-30T09:07:00"/>
    <x v="2"/>
    <n v="80"/>
    <n v="0"/>
    <n v="1"/>
    <x v="0"/>
    <s v="Completed"/>
    <s v="Balamurugan"/>
    <s v="Reel"/>
  </r>
  <r>
    <n v="398"/>
    <x v="3"/>
    <x v="8"/>
    <d v="2024-10-03T00:00:00"/>
    <s v="RE: (REEL SHIPPING) SMR, 03X40'HC LADEN CNTRS TDR FOR  NOVOROSSIYSK   T/S VIA PKG-WEST ON VSL MV.SKY WIND ,VOY--049S, SLD CGP DT- 03.10.2024 . EX : CGP-- MYWSP  and  FPOD  to  NOVOROSSIYK (RUSSIA)."/>
    <d v="2024-10-03T18:02:00"/>
    <d v="2024-10-03T19:50:00"/>
    <d v="1899-12-30T01:48:00"/>
    <x v="1"/>
    <n v="3"/>
    <n v="0"/>
    <n v="1"/>
    <x v="0"/>
    <s v="Completed"/>
    <s v="Balamurugan"/>
    <s v="Reel"/>
  </r>
  <r>
    <n v="399"/>
    <x v="3"/>
    <x v="8"/>
    <d v="2024-10-03T00:00:00"/>
    <s v="REEL DAILY INVENTORY REPORT @ CHITTAGONG (BANGLADESH) UP TO DATE-03/10/2024."/>
    <d v="2024-10-03T12:31:00"/>
    <d v="2024-10-03T19:52:00"/>
    <d v="1899-12-30T07:21:00"/>
    <x v="1"/>
    <n v="3"/>
    <n v="0"/>
    <n v="1"/>
    <x v="0"/>
    <s v="Completed"/>
    <s v="Balamurugan"/>
    <s v="Reel"/>
  </r>
  <r>
    <n v="400"/>
    <x v="3"/>
    <x v="3"/>
    <d v="2024-10-03T00:00:00"/>
    <s v="RE: OFF/ON HIRE -  1 x 20D - VOLTA to REEL - VOLU2906719"/>
    <d v="2024-10-03T10:48:00"/>
    <d v="2024-10-03T11:34:00"/>
    <d v="1899-12-30T00:46:00"/>
    <x v="1"/>
    <n v="1"/>
    <n v="0"/>
    <n v="1"/>
    <x v="1"/>
    <s v="Completed"/>
    <s v="Balamurugan"/>
    <s v="Reel"/>
  </r>
  <r>
    <n v="401"/>
    <x v="3"/>
    <x v="0"/>
    <d v="2024-10-03T00:00:00"/>
    <s v="INTUT (TUTICORIN) // INVENTORY REPORT + SUMMARY TABLE // 2024.10.03- ///"/>
    <d v="2024-10-03T07:45:00"/>
    <d v="2024-10-03T14:19:00"/>
    <d v="1899-12-30T06:34:00"/>
    <x v="1"/>
    <n v="23"/>
    <n v="0"/>
    <n v="1"/>
    <x v="3"/>
    <s v="Completed"/>
    <s v="Balamurugan"/>
    <s v="Reel"/>
  </r>
  <r>
    <n v="402"/>
    <x v="3"/>
    <x v="6"/>
    <d v="2024-10-03T00:00:00"/>
    <s v="daily inventory report  03 / 10 / 2024"/>
    <d v="2024-10-03T09:07:00"/>
    <d v="2024-10-03T14:47:00"/>
    <d v="1899-12-30T05:40:00"/>
    <x v="1"/>
    <n v="22"/>
    <n v="0"/>
    <n v="1"/>
    <x v="3"/>
    <s v="Completed"/>
    <s v="Balamurugan"/>
    <s v="Reel"/>
  </r>
  <r>
    <n v="403"/>
    <x v="3"/>
    <x v="9"/>
    <d v="2024-10-03T00:00:00"/>
    <s v="Re: INVTZ (Visakhapatnam) // Daily Inventory report + Summary table - 03/10/2024"/>
    <d v="2024-10-03T10:11:00"/>
    <d v="2024-10-03T15:00:00"/>
    <d v="1899-12-30T04:49:00"/>
    <x v="1"/>
    <n v="4"/>
    <n v="0"/>
    <n v="1"/>
    <x v="3"/>
    <s v="Completed"/>
    <s v="Balamurugan"/>
    <s v="Reel"/>
  </r>
  <r>
    <n v="404"/>
    <x v="3"/>
    <x v="7"/>
    <d v="2024-10-03T00:00:00"/>
    <s v="CEN / MMRGN // MYANMAR // DAILY INVENTORY // 03 OCT 2024"/>
    <d v="2024-10-03T09:20:00"/>
    <d v="2024-10-03T18:27:00"/>
    <d v="1899-12-30T09:07:00"/>
    <x v="2"/>
    <n v="17"/>
    <n v="0"/>
    <n v="1"/>
    <x v="3"/>
    <s v="Completed"/>
    <s v="Balamurugan"/>
    <s v="Reel"/>
  </r>
  <r>
    <n v="405"/>
    <x v="3"/>
    <x v="3"/>
    <d v="2024-10-03T00:00:00"/>
    <s v="INCOK (COCHIN) // INVENTORY REPORT + SUMMARY TABLE // 2024.10.03"/>
    <d v="2024-10-03T10:28:00"/>
    <d v="2024-10-03T18:53:00"/>
    <d v="1899-12-30T08:25:00"/>
    <x v="1"/>
    <n v="25"/>
    <n v="0"/>
    <n v="1"/>
    <x v="3"/>
    <s v="Completed"/>
    <s v="Balamurugan"/>
    <s v="Reel"/>
  </r>
  <r>
    <n v="406"/>
    <x v="3"/>
    <x v="1"/>
    <d v="2024-10-03T00:00:00"/>
    <s v="INMAA (Chennai) - REEL SHIPPING INVENTORY REPORT AS ON (03/10/2024)"/>
    <d v="2024-10-03T10:42:00"/>
    <d v="2024-10-03T18:58:00"/>
    <d v="1899-12-30T08:16:00"/>
    <x v="1"/>
    <n v="5"/>
    <n v="0"/>
    <n v="1"/>
    <x v="3"/>
    <s v="Completed"/>
    <s v="Balamurugan"/>
    <s v="Reel"/>
  </r>
  <r>
    <n v="407"/>
    <x v="3"/>
    <x v="5"/>
    <d v="2024-10-03T00:00:00"/>
    <s v="INKAT (Chennai) - REEL SHIPPING INVENTORY REPORT AS ON (03/10/2024)"/>
    <d v="2024-10-03T10:56:00"/>
    <d v="2024-10-03T19:31:00"/>
    <d v="1899-12-30T08:35:00"/>
    <x v="1"/>
    <n v="106"/>
    <n v="0"/>
    <n v="1"/>
    <x v="3"/>
    <s v="Completed"/>
    <s v="Balamurugan"/>
    <s v="Reel"/>
  </r>
  <r>
    <n v="408"/>
    <x v="3"/>
    <x v="4"/>
    <d v="2024-10-03T00:00:00"/>
    <s v="INCCU // KOLKATA // INVENTORY REPORT + SUMMARY TABLE // 03-10-2024"/>
    <d v="2024-10-03T13:23:00"/>
    <d v="2024-10-03T19:39:00"/>
    <d v="1899-12-30T06:16:00"/>
    <x v="1"/>
    <n v="90"/>
    <n v="0"/>
    <n v="1"/>
    <x v="3"/>
    <s v="Completed"/>
    <s v="Balamurugan"/>
    <s v="Reel"/>
  </r>
  <r>
    <n v="409"/>
    <x v="3"/>
    <x v="8"/>
    <d v="2024-10-03T00:00:00"/>
    <s v="REEL DAILY INVENTORY REPORT @ CHITTAGONG (BANGLADESH) UP TO DATE-03/10/2024."/>
    <d v="2024-10-03T12:31:00"/>
    <d v="2024-10-03T19:52:00"/>
    <d v="1899-12-30T07:21:00"/>
    <x v="1"/>
    <n v="22"/>
    <n v="0"/>
    <n v="1"/>
    <x v="3"/>
    <s v="Completed"/>
    <s v="Balamurugan"/>
    <s v="Reel"/>
  </r>
  <r>
    <n v="410"/>
    <x v="3"/>
    <x v="8"/>
    <d v="2024-10-04T00:00:00"/>
    <s v="RE: SHIPPING INSTRUCTION FOR BL NO-VX98BH24000014"/>
    <d v="2024-10-04T09:45:00"/>
    <d v="2024-10-04T12:13:00"/>
    <d v="1899-12-30T02:28:00"/>
    <x v="1"/>
    <n v="1"/>
    <n v="0"/>
    <n v="1"/>
    <x v="0"/>
    <s v="Completed"/>
    <s v="Balamurugan"/>
    <s v="Reel"/>
  </r>
  <r>
    <n v="411"/>
    <x v="3"/>
    <x v="6"/>
    <d v="2024-10-04T00:00:00"/>
    <s v="daily inventory report  04 / 10 / 2024"/>
    <d v="2024-10-04T09:12:00"/>
    <d v="2024-10-04T14:58:00"/>
    <d v="1899-12-30T05:46:00"/>
    <x v="1"/>
    <n v="23"/>
    <n v="0"/>
    <n v="1"/>
    <x v="3"/>
    <s v="Completed"/>
    <s v="Balamurugan"/>
    <s v="Reel"/>
  </r>
  <r>
    <n v="412"/>
    <x v="3"/>
    <x v="3"/>
    <d v="2024-10-04T00:00:00"/>
    <s v="INCOK (COCHIN) // INVENTORY REPORT + SUMMARY TABLE // 2024.10.04"/>
    <d v="2024-10-04T09:40:00"/>
    <d v="2024-10-04T15:07:00"/>
    <d v="1899-12-30T05:27:00"/>
    <x v="1"/>
    <n v="24"/>
    <n v="0"/>
    <n v="1"/>
    <x v="3"/>
    <s v="Completed"/>
    <s v="Balamurugan"/>
    <s v="Reel"/>
  </r>
  <r>
    <n v="413"/>
    <x v="3"/>
    <x v="0"/>
    <d v="2024-10-04T00:00:00"/>
    <s v="INTUT (TUTICORIN) // INVENTORY REPORT + SUMMARY TABLE // 2024.10.04- ///"/>
    <d v="2024-10-04T09:44:00"/>
    <d v="2024-10-04T15:24:00"/>
    <d v="1899-12-30T05:40:00"/>
    <x v="1"/>
    <n v="18"/>
    <n v="0"/>
    <n v="1"/>
    <x v="3"/>
    <s v="Completed"/>
    <s v="Balamurugan"/>
    <s v="Reel"/>
  </r>
  <r>
    <n v="414"/>
    <x v="3"/>
    <x v="7"/>
    <d v="2024-10-04T00:00:00"/>
    <s v="CEN / MMRGN // MYANMAR // DAILY INVENTORY // 04 OCT 2024"/>
    <d v="2024-10-04T11:07:00"/>
    <d v="2024-10-04T15:41:00"/>
    <d v="1899-12-30T04:34:00"/>
    <x v="1"/>
    <n v="61"/>
    <n v="0"/>
    <n v="1"/>
    <x v="3"/>
    <s v="Completed"/>
    <s v="Balamurugan"/>
    <s v="Reel"/>
  </r>
  <r>
    <n v="415"/>
    <x v="3"/>
    <x v="9"/>
    <d v="2024-10-04T00:00:00"/>
    <s v="Re: INVTZ (Visakhapatnam) // Daily Inventory report + Summary table - 04/10/2024"/>
    <d v="2024-10-04T11:13:00"/>
    <d v="2024-10-04T15:42:00"/>
    <d v="1899-12-30T04:29:00"/>
    <x v="1"/>
    <n v="4"/>
    <n v="0"/>
    <n v="1"/>
    <x v="3"/>
    <s v="Completed"/>
    <s v="Balamurugan"/>
    <s v="Reel"/>
  </r>
  <r>
    <n v="416"/>
    <x v="3"/>
    <x v="8"/>
    <d v="2024-10-04T00:00:00"/>
    <s v="REEL DAILY INVENTORY REPORT @ CHITTAGONG (BANGLADESH) UP TO DATE-04/10/2024."/>
    <d v="2024-10-04T12:13:00"/>
    <d v="2024-10-04T16:30:00"/>
    <d v="1899-12-30T04:17:00"/>
    <x v="1"/>
    <n v="19"/>
    <n v="0"/>
    <n v="1"/>
    <x v="3"/>
    <s v="Completed"/>
    <s v="Balamurugan"/>
    <s v="Reel"/>
  </r>
  <r>
    <n v="417"/>
    <x v="3"/>
    <x v="8"/>
    <d v="2024-10-07T00:00:00"/>
    <s v="RE: REEL SHIPPING) SMR, 03X40'HC LADEN CNTRS TDR FOR  NOVOROSSIYSK   T/S VIA PKG-WEST ON VSL MV. FITZ ROY ,VOY--186E, SLD CGP DT- 06.10.2024 . EX : CGP-- MYWSP  and  FPOD  to  NOVOROSSIYK (RUSSIA)."/>
    <d v="2024-10-06T18:57:00"/>
    <d v="2024-10-07T11:26:00"/>
    <d v="1899-12-30T16:29:00"/>
    <x v="0"/>
    <n v="3"/>
    <n v="0"/>
    <n v="1"/>
    <x v="0"/>
    <s v="Completed"/>
    <s v="Balamurugan"/>
    <s v="Reel"/>
  </r>
  <r>
    <n v="418"/>
    <x v="3"/>
    <x v="1"/>
    <d v="2024-10-07T00:00:00"/>
    <s v="VOLTA CONTAINER OFFHIRED TO REEL"/>
    <d v="2024-10-07T13:00:00"/>
    <d v="2024-10-07T13:14:00"/>
    <d v="1899-12-30T00:14:00"/>
    <x v="1"/>
    <n v="1"/>
    <n v="0"/>
    <n v="1"/>
    <x v="1"/>
    <s v="Completed"/>
    <s v="Balamurugan"/>
    <s v="Reel"/>
  </r>
  <r>
    <n v="419"/>
    <x v="3"/>
    <x v="1"/>
    <d v="2024-10-07T00:00:00"/>
    <s v="SOC BOOKING UPDATION TO REEL SYSTEM"/>
    <d v="2024-10-06T21:59:00"/>
    <d v="2024-10-07T15:40:00"/>
    <d v="1899-12-30T17:41:00"/>
    <x v="0"/>
    <n v="2"/>
    <n v="0"/>
    <n v="1"/>
    <x v="1"/>
    <s v="Completed"/>
    <s v="Balamurugan"/>
    <s v="Reel"/>
  </r>
  <r>
    <n v="420"/>
    <x v="3"/>
    <x v="1"/>
    <d v="2024-10-07T00:00:00"/>
    <s v="REEL CONTAINER OFFHIRED TO VOLTA"/>
    <d v="2024-10-06T00:02:00"/>
    <d v="2024-10-07T13:06:00"/>
    <d v="1899-12-31T13:04:00"/>
    <x v="0"/>
    <n v="6"/>
    <n v="0"/>
    <n v="1"/>
    <x v="2"/>
    <s v="Completed"/>
    <s v="Balamurugan"/>
    <s v="Reel"/>
  </r>
  <r>
    <n v="421"/>
    <x v="3"/>
    <x v="7"/>
    <d v="2024-10-07T00:00:00"/>
    <s v="CEN / MMRGN // MYANMAR // DAILY INVENTORY // 07 OCT 2024"/>
    <d v="2024-10-06T22:04:00"/>
    <d v="2024-10-07T17:46:00"/>
    <d v="1899-12-30T19:42:00"/>
    <x v="0"/>
    <n v="61"/>
    <n v="0"/>
    <n v="1"/>
    <x v="3"/>
    <s v="Completed"/>
    <s v="Balamurugan"/>
    <s v="Reel"/>
  </r>
  <r>
    <n v="422"/>
    <x v="3"/>
    <x v="9"/>
    <d v="2024-10-07T00:00:00"/>
    <s v="Re: INVTZ (Visakhapatnam) // Daily Inventory report + Summary table - 07/10/2024"/>
    <d v="2024-10-07T09:33:00"/>
    <d v="2024-10-07T17:48:00"/>
    <d v="1899-12-30T08:15:00"/>
    <x v="1"/>
    <n v="4"/>
    <n v="0"/>
    <n v="1"/>
    <x v="3"/>
    <s v="Completed"/>
    <s v="Balamurugan"/>
    <s v="Reel"/>
  </r>
  <r>
    <n v="423"/>
    <x v="3"/>
    <x v="3"/>
    <d v="2024-10-07T00:00:00"/>
    <s v="INCOK (COCHIN) // INVENTORY REPORT + SUMMARY TABLE // 2024.10.07"/>
    <d v="2024-10-07T09:36:00"/>
    <d v="2024-10-07T17:59:00"/>
    <d v="1899-12-30T08:23:00"/>
    <x v="1"/>
    <n v="20"/>
    <n v="0"/>
    <n v="1"/>
    <x v="3"/>
    <s v="Completed"/>
    <s v="Balamurugan"/>
    <s v="Reel"/>
  </r>
  <r>
    <n v="424"/>
    <x v="3"/>
    <x v="6"/>
    <d v="2024-10-07T00:00:00"/>
    <s v="daily inventory report  07 / 10 / 2024"/>
    <d v="2024-10-07T10:27:00"/>
    <d v="2024-10-07T18:04:00"/>
    <d v="1899-12-30T07:37:00"/>
    <x v="1"/>
    <n v="20"/>
    <n v="0"/>
    <n v="1"/>
    <x v="3"/>
    <s v="Completed"/>
    <s v="Balamurugan"/>
    <s v="Reel"/>
  </r>
  <r>
    <n v="425"/>
    <x v="3"/>
    <x v="0"/>
    <d v="2024-10-07T00:00:00"/>
    <s v="INTUT (TUTICORIN) // INVENTORY REPORT + SUMMARY TABLE // 2024.10.07- ///"/>
    <d v="2024-10-07T10:36:00"/>
    <d v="2024-10-07T18:13:00"/>
    <d v="1899-12-30T07:37:00"/>
    <x v="1"/>
    <n v="18"/>
    <n v="0"/>
    <n v="1"/>
    <x v="3"/>
    <s v="Completed"/>
    <s v="Balamurugan"/>
    <s v="Reel"/>
  </r>
  <r>
    <n v="426"/>
    <x v="3"/>
    <x v="1"/>
    <d v="2024-10-07T00:00:00"/>
    <s v="INMAA (Chennai) - REEL SHIPPING INVENTORY REPORT AS ON (07/10/2024)"/>
    <d v="2024-10-07T10:42:00"/>
    <d v="2024-10-07T18:53:00"/>
    <d v="1899-12-30T08:11:00"/>
    <x v="1"/>
    <n v="24"/>
    <n v="0"/>
    <n v="1"/>
    <x v="3"/>
    <s v="Completed"/>
    <s v="Balamurugan"/>
    <s v="Reel"/>
  </r>
  <r>
    <n v="427"/>
    <x v="3"/>
    <x v="5"/>
    <d v="2024-10-07T00:00:00"/>
    <s v="INKAT (Chennai) - REEL SHIPPING INVENTORY REPORT AS ON (07/10/2024)"/>
    <d v="2024-10-07T11:07:00"/>
    <d v="2024-10-07T19:08:00"/>
    <d v="1899-12-30T08:01:00"/>
    <x v="1"/>
    <n v="91"/>
    <n v="0"/>
    <n v="1"/>
    <x v="3"/>
    <s v="Completed"/>
    <s v="Balamurugan"/>
    <s v="Reel"/>
  </r>
  <r>
    <n v="428"/>
    <x v="3"/>
    <x v="8"/>
    <d v="2024-10-07T00:00:00"/>
    <s v="REEL DAILY INVENTORY REPORT @ CHITTAGONG (BANGLADESH) UP TO DATE-07/10/2024."/>
    <d v="2024-10-07T11:59:00"/>
    <d v="2024-10-07T19:12:00"/>
    <d v="1899-12-30T07:13:00"/>
    <x v="1"/>
    <n v="18"/>
    <n v="0"/>
    <n v="1"/>
    <x v="3"/>
    <s v="Completed"/>
    <s v="Balamurugan"/>
    <s v="Reel"/>
  </r>
  <r>
    <n v="429"/>
    <x v="3"/>
    <x v="4"/>
    <d v="2024-10-07T00:00:00"/>
    <s v="INCCU // KOLKATA // INVENTORY REPORT + SUMMARY TABLE // 07-10-2024"/>
    <d v="2024-10-07T13:45:00"/>
    <d v="2024-10-07T19:19:00"/>
    <d v="1899-12-30T05:34:00"/>
    <x v="1"/>
    <n v="40"/>
    <n v="0"/>
    <n v="1"/>
    <x v="3"/>
    <s v="Completed"/>
    <s v="Balamurugan"/>
    <s v="Reel"/>
  </r>
  <r>
    <n v="430"/>
    <x v="3"/>
    <x v="4"/>
    <d v="2024-10-07T00:00:00"/>
    <s v="Re: REQUEST FOR VESSEL / VOYAGE CREATION IN EBMS"/>
    <d v="2024-10-05T15:30:00"/>
    <d v="2024-10-07T12:37:00"/>
    <d v="1899-12-31T21:07:00"/>
    <x v="0"/>
    <n v="20"/>
    <n v="0"/>
    <n v="1"/>
    <x v="4"/>
    <s v="Completed"/>
    <s v="Balamurugan"/>
    <s v="Reel"/>
  </r>
  <r>
    <n v="431"/>
    <x v="3"/>
    <x v="5"/>
    <d v="2024-10-07T00:00:00"/>
    <s v="Re: INKAT (Chennai) - REEL SHIPPING INVENTORY REPORT AS ON (03/10/2024)"/>
    <d v="2024-10-06T18:39:00"/>
    <d v="2024-10-07T17:02:00"/>
    <d v="1899-12-30T22:23:00"/>
    <x v="0"/>
    <n v="1"/>
    <n v="0"/>
    <n v="1"/>
    <x v="4"/>
    <s v="Completed"/>
    <s v="Balamurugan"/>
    <s v="Reel"/>
  </r>
  <r>
    <n v="432"/>
    <x v="3"/>
    <x v="6"/>
    <d v="2024-10-08T00:00:00"/>
    <s v="daily inventory report  08 / 10 / 2024"/>
    <d v="2024-10-08T09:32:00"/>
    <d v="2024-10-08T12:28:00"/>
    <d v="1899-12-30T02:56:00"/>
    <x v="1"/>
    <n v="4"/>
    <n v="0"/>
    <n v="1"/>
    <x v="0"/>
    <s v="Completed"/>
    <s v="Balamurugan"/>
    <s v="Reel"/>
  </r>
  <r>
    <n v="433"/>
    <x v="3"/>
    <x v="7"/>
    <d v="2024-10-08T00:00:00"/>
    <s v="Re: LRR YANGON TO CHENNAI, INDIA ON MV. MV. SITC HAIPHONG V. 2436W, ETD ( YGN ) 09 OCT 2024 // DIRECT SVC ) // SRR # RSGFL102400001 // B # VX07MY24000003, VX07MY24000013, to VX07MY24000021"/>
    <d v="2024-10-08T09:58:00"/>
    <d v="2024-10-08T12:44:00"/>
    <d v="1899-12-30T02:46:00"/>
    <x v="1"/>
    <n v="20"/>
    <n v="0"/>
    <n v="1"/>
    <x v="0"/>
    <s v="Completed"/>
    <s v="Balamurugan"/>
    <s v="Reel"/>
  </r>
  <r>
    <n v="434"/>
    <x v="3"/>
    <x v="9"/>
    <d v="2024-10-08T00:00:00"/>
    <s v="Re: INVTZ (Visakhapatnam) // Daily Inventory report + Summary table - 08/10/2024"/>
    <d v="2024-10-08T05:55:00"/>
    <d v="2024-10-08T11:59:00"/>
    <d v="1899-12-30T06:04:00"/>
    <x v="1"/>
    <n v="4"/>
    <n v="0"/>
    <n v="1"/>
    <x v="3"/>
    <s v="Completed"/>
    <s v="Balamurugan"/>
    <s v="Reel"/>
  </r>
  <r>
    <n v="435"/>
    <x v="3"/>
    <x v="6"/>
    <d v="2024-10-08T00:00:00"/>
    <s v="daily inventory report  08 / 10 / 2024"/>
    <d v="2024-10-08T09:32:00"/>
    <d v="2024-10-08T12:28:00"/>
    <d v="1899-12-30T02:56:00"/>
    <x v="1"/>
    <n v="22"/>
    <n v="0"/>
    <n v="1"/>
    <x v="3"/>
    <s v="Completed"/>
    <s v="Balamurugan"/>
    <s v="Reel"/>
  </r>
  <r>
    <n v="436"/>
    <x v="3"/>
    <x v="3"/>
    <d v="2024-10-08T00:00:00"/>
    <s v="INCOK (COCHIN) // INVENTORY REPORT + SUMMARY TABLE // 2024.10.08"/>
    <d v="2024-10-08T09:35:00"/>
    <d v="2024-10-08T12:50:00"/>
    <d v="1899-12-30T03:15:00"/>
    <x v="1"/>
    <n v="20"/>
    <n v="0"/>
    <n v="1"/>
    <x v="3"/>
    <s v="Completed"/>
    <s v="Balamurugan"/>
    <s v="Reel"/>
  </r>
  <r>
    <n v="437"/>
    <x v="3"/>
    <x v="5"/>
    <d v="2024-10-08T00:00:00"/>
    <s v="INKAT (Chennai) - REEL SHIPPING INVENTORY REPORT AS ON (08/10/2024)"/>
    <d v="2024-10-08T09:56:00"/>
    <d v="2024-10-08T15:56:00"/>
    <d v="1899-12-30T06:00:00"/>
    <x v="1"/>
    <n v="90"/>
    <n v="0"/>
    <n v="1"/>
    <x v="3"/>
    <s v="Completed"/>
    <s v="Balamurugan"/>
    <s v="Reel"/>
  </r>
  <r>
    <n v="438"/>
    <x v="3"/>
    <x v="7"/>
    <d v="2024-10-08T00:00:00"/>
    <s v="CEN / MMRGN // MYANMAR // DAILY INVENTORY // 08 OCT 2024"/>
    <d v="2024-10-08T10:14:00"/>
    <d v="2024-10-08T17:09:00"/>
    <d v="1899-12-30T06:55:00"/>
    <x v="1"/>
    <n v="61"/>
    <n v="0"/>
    <n v="1"/>
    <x v="3"/>
    <s v="Completed"/>
    <s v="Balamurugan"/>
    <s v="Reel"/>
  </r>
  <r>
    <n v="439"/>
    <x v="3"/>
    <x v="0"/>
    <d v="2024-10-08T00:00:00"/>
    <s v="INTUT (TUTICORIN) // INVENTORY REPORT + SUMMARY TABLE // 2024.10.08- ///"/>
    <d v="2024-10-08T13:08:00"/>
    <d v="2024-10-08T17:23:00"/>
    <d v="1899-12-30T04:15:00"/>
    <x v="1"/>
    <n v="18"/>
    <n v="0"/>
    <n v="1"/>
    <x v="3"/>
    <s v="Completed"/>
    <s v="Balamurugan"/>
    <s v="Reel"/>
  </r>
  <r>
    <n v="440"/>
    <x v="3"/>
    <x v="8"/>
    <d v="2024-10-08T00:00:00"/>
    <s v="REEL DAILY INVENTORY REPORT @ CHITTAGONG (BANGLADESH) UP TO DATE-08/10/2024."/>
    <d v="2024-10-08T14:37:00"/>
    <d v="2024-10-08T17:47:00"/>
    <d v="1899-12-30T03:10:00"/>
    <x v="1"/>
    <n v="16"/>
    <n v="0"/>
    <n v="1"/>
    <x v="3"/>
    <s v="Completed"/>
    <s v="Balamurugan"/>
    <s v="Reel"/>
  </r>
  <r>
    <n v="441"/>
    <x v="3"/>
    <x v="4"/>
    <d v="2024-10-08T00:00:00"/>
    <s v="INCCU // KOLKATA // INVENTORY REPORT + SUMMARY TABLE // 08-10-2024"/>
    <d v="2024-10-08T14:58:00"/>
    <d v="2024-10-08T19:18:00"/>
    <d v="1899-12-30T04:20:00"/>
    <x v="1"/>
    <n v="40"/>
    <n v="0"/>
    <n v="1"/>
    <x v="3"/>
    <s v="Completed"/>
    <s v="Balamurugan"/>
    <s v="Reel"/>
  </r>
  <r>
    <n v="442"/>
    <x v="3"/>
    <x v="6"/>
    <d v="2024-10-09T00:00:00"/>
    <s v="VUXX daily inventory report  09 / 10 / 2024 - LKCMB"/>
    <d v="2024-10-09T09:43:00"/>
    <d v="2024-10-09T13:17:00"/>
    <d v="1899-12-30T03:34:00"/>
    <x v="1"/>
    <n v="1"/>
    <n v="0"/>
    <n v="1"/>
    <x v="0"/>
    <s v="Completed"/>
    <s v="Balamurugan"/>
    <s v="Reel"/>
  </r>
  <r>
    <n v="443"/>
    <x v="3"/>
    <x v="7"/>
    <d v="2024-10-09T00:00:00"/>
    <s v="RE: TDR &amp; PRE ALERT//CEN // VX07MY24000003//24000013/24000014/24000015 //24000016/24000017/24000018//24000020/24000021 //ETD 09 OCT 2024 // MV.SITC HAIPHONG V.2436W // TOTAL 45 X20'GP // "/>
    <d v="2024-10-09T15:11:00"/>
    <d v="2024-10-09T17:41:00"/>
    <d v="1899-12-30T02:30:00"/>
    <x v="1"/>
    <n v="45"/>
    <n v="0"/>
    <n v="1"/>
    <x v="0"/>
    <s v="Completed"/>
    <s v="Balamurugan"/>
    <s v="Reel"/>
  </r>
  <r>
    <n v="444"/>
    <x v="3"/>
    <x v="6"/>
    <d v="2024-10-09T00:00:00"/>
    <s v="VUXX daily inventory report  09 / 10 / 2024 - LKCMB"/>
    <d v="2024-10-09T09:43:00"/>
    <d v="2024-10-09T13:17:00"/>
    <d v="1899-12-30T03:34:00"/>
    <x v="1"/>
    <n v="21"/>
    <n v="0"/>
    <n v="1"/>
    <x v="3"/>
    <s v="Completed"/>
    <s v="Balamurugan"/>
    <s v="Reel"/>
  </r>
  <r>
    <n v="445"/>
    <x v="3"/>
    <x v="3"/>
    <d v="2024-10-09T00:00:00"/>
    <s v="VUXX INVENTORY REPORT - 09/10/2024 – INCOK"/>
    <d v="2024-10-09T10:02:00"/>
    <d v="2024-10-09T14:28:00"/>
    <d v="1899-12-30T04:26:00"/>
    <x v="1"/>
    <n v="20"/>
    <n v="0"/>
    <n v="1"/>
    <x v="3"/>
    <s v="Completed"/>
    <s v="Balamurugan"/>
    <s v="Reel"/>
  </r>
  <r>
    <n v="446"/>
    <x v="3"/>
    <x v="1"/>
    <d v="2024-10-09T00:00:00"/>
    <s v="Re: Vuxx Inventory Report - 09/10/2024 – INMAA"/>
    <d v="2024-10-09T11:51:00"/>
    <d v="2024-10-09T15:59:00"/>
    <d v="1899-12-30T04:08:00"/>
    <x v="1"/>
    <n v="25"/>
    <n v="0"/>
    <n v="1"/>
    <x v="3"/>
    <s v="Completed"/>
    <s v="Balamurugan"/>
    <s v="Reel"/>
  </r>
  <r>
    <n v="447"/>
    <x v="3"/>
    <x v="5"/>
    <d v="2024-10-09T00:00:00"/>
    <s v="Re: Vuxx Inventory Report - 09/10/2024 – INKAT"/>
    <d v="2024-10-09T11:52:00"/>
    <d v="2024-10-09T16:17:00"/>
    <d v="1899-12-30T04:25:00"/>
    <x v="1"/>
    <n v="88"/>
    <n v="0"/>
    <n v="1"/>
    <x v="3"/>
    <s v="Completed"/>
    <s v="Balamurugan"/>
    <s v="Reel"/>
  </r>
  <r>
    <n v="448"/>
    <x v="3"/>
    <x v="9"/>
    <d v="2024-10-09T00:00:00"/>
    <s v="Re: Vuxx Inventory Report - 09/10/2024 – INVTZ"/>
    <d v="2024-10-09T12:15:00"/>
    <d v="2024-10-09T16:24:00"/>
    <d v="1899-12-30T04:09:00"/>
    <x v="1"/>
    <n v="4"/>
    <n v="0"/>
    <n v="1"/>
    <x v="3"/>
    <s v="Completed"/>
    <s v="Balamurugan"/>
    <s v="Reel"/>
  </r>
  <r>
    <n v="449"/>
    <x v="3"/>
    <x v="7"/>
    <d v="2024-10-09T00:00:00"/>
    <s v="CEN / MMRGN // MYANMAR // DAILY INVENTORY // 09 OCT 2024"/>
    <d v="2024-10-09T13:29:00"/>
    <d v="2024-10-09T18:16:00"/>
    <d v="1899-12-30T04:47:00"/>
    <x v="1"/>
    <n v="15"/>
    <n v="0"/>
    <n v="1"/>
    <x v="3"/>
    <s v="Completed"/>
    <s v="Balamurugan"/>
    <s v="Reel"/>
  </r>
  <r>
    <n v="450"/>
    <x v="3"/>
    <x v="8"/>
    <d v="2024-10-09T00:00:00"/>
    <s v="REEL DAILY INVENTORY REPORT @ CHITTAGONG (BANGLADESH) UP TO DATE-09/10/2024."/>
    <d v="2024-10-09T16:10:00"/>
    <d v="2024-10-09T18:39:00"/>
    <d v="1899-12-30T02:29:00"/>
    <x v="1"/>
    <n v="16"/>
    <n v="0"/>
    <n v="1"/>
    <x v="3"/>
    <s v="Completed"/>
    <s v="Balamurugan"/>
    <s v="Reel"/>
  </r>
  <r>
    <n v="451"/>
    <x v="3"/>
    <x v="4"/>
    <d v="2024-10-09T00:00:00"/>
    <s v="INCCU // KOLKATA // VUXX INVENTORY REPORT + SUMMARY TABLE // 09-10-2024"/>
    <d v="2024-10-09T13:21:00"/>
    <d v="2024-10-09T18:46:00"/>
    <d v="1899-12-30T05:25:00"/>
    <x v="1"/>
    <n v="40"/>
    <n v="0"/>
    <n v="1"/>
    <x v="3"/>
    <s v="Completed"/>
    <s v="Balamurugan"/>
    <s v="Reel"/>
  </r>
  <r>
    <n v="452"/>
    <x v="3"/>
    <x v="0"/>
    <d v="2024-10-09T00:00:00"/>
    <s v="VUXX - INVENTORY REPORT + SUMMARY TABLE // 2024.10.09- /// TUTICORIN"/>
    <d v="2024-10-09T16:48:00"/>
    <d v="2024-10-09T19:04:00"/>
    <d v="1899-12-30T02:16:00"/>
    <x v="1"/>
    <n v="18"/>
    <n v="0"/>
    <n v="1"/>
    <x v="3"/>
    <s v="Completed"/>
    <s v="Balamurugan"/>
    <s v="Reel"/>
  </r>
  <r>
    <n v="453"/>
    <x v="3"/>
    <x v="3"/>
    <d v="2024-10-10T00:00:00"/>
    <s v="FW: OFF/ON HIRE -  1 x 20D - VOLTA to VUXX - TDRU1495776"/>
    <d v="2024-10-10T12:44:00"/>
    <d v="2024-10-10T12:52:00"/>
    <d v="1899-12-30T00:08:00"/>
    <x v="1"/>
    <n v="1"/>
    <n v="0"/>
    <n v="1"/>
    <x v="1"/>
    <s v="Completed"/>
    <s v="Balamurugan"/>
    <s v="Reel"/>
  </r>
  <r>
    <n v="454"/>
    <x v="3"/>
    <x v="1"/>
    <d v="2024-10-10T00:00:00"/>
    <s v="Re: TOP URGENT //  INQUIRY FOR AR/TDR MUNDRA MOGRAL V.0086  // TDR PENDING FOR THE VESSEL : TS VANCOUVER V.24007E"/>
    <d v="2024-10-10T17:35:00"/>
    <d v="2024-10-10T18:00:00"/>
    <d v="1899-12-30T00:25:00"/>
    <x v="1"/>
    <n v="1"/>
    <n v="0"/>
    <n v="1"/>
    <x v="1"/>
    <s v="Completed"/>
    <s v="Balamurugan"/>
    <s v="Reel"/>
  </r>
  <r>
    <n v="455"/>
    <x v="3"/>
    <x v="3"/>
    <d v="2024-10-10T00:00:00"/>
    <s v="OFF/ON HIRE -  1 x 40HC - VUXX/REEL to VOLTA/FCSL - SLVU4884100"/>
    <d v="2024-10-10T11:53:00"/>
    <d v="2024-10-10T12:30:00"/>
    <d v="1899-12-30T00:37:00"/>
    <x v="1"/>
    <n v="1"/>
    <n v="0"/>
    <n v="1"/>
    <x v="2"/>
    <s v="Completed"/>
    <s v="Balamurugan"/>
    <s v="Reel"/>
  </r>
  <r>
    <n v="456"/>
    <x v="3"/>
    <x v="7"/>
    <d v="2024-10-10T00:00:00"/>
    <s v=" &quot;Vuxx Inventory Report - 10/10/2024 – MMRGN” "/>
    <d v="2024-10-10T08:53:00"/>
    <d v="2024-10-10T11:36:00"/>
    <d v="1899-12-30T02:43:00"/>
    <x v="1"/>
    <n v="16"/>
    <n v="0"/>
    <n v="1"/>
    <x v="3"/>
    <s v="Completed"/>
    <s v="Balamurugan"/>
    <s v="Reel"/>
  </r>
  <r>
    <n v="457"/>
    <x v="3"/>
    <x v="6"/>
    <d v="2024-10-10T00:00:00"/>
    <s v="VUXX daily inventory report  10 / 10 / 2024 - LKCMB"/>
    <d v="2024-10-10T09:08:00"/>
    <d v="2024-10-10T19:14:00"/>
    <d v="1899-12-30T10:06:00"/>
    <x v="2"/>
    <n v="22"/>
    <n v="0"/>
    <n v="1"/>
    <x v="3"/>
    <s v="Completed"/>
    <s v="Balamurugan"/>
    <s v="Reel"/>
  </r>
  <r>
    <n v="458"/>
    <x v="3"/>
    <x v="1"/>
    <d v="2024-10-10T00:00:00"/>
    <s v="Re: Vuxx Inventory Report - 10/10/2024 – INMAA"/>
    <d v="2024-10-10T10:38:00"/>
    <d v="2024-10-10T19:25:00"/>
    <d v="1899-12-30T08:47:00"/>
    <x v="1"/>
    <n v="52"/>
    <n v="0"/>
    <n v="1"/>
    <x v="3"/>
    <s v="Completed"/>
    <s v="Balamurugan"/>
    <s v="Reel"/>
  </r>
  <r>
    <n v="459"/>
    <x v="3"/>
    <x v="5"/>
    <d v="2024-10-10T00:00:00"/>
    <s v="Re: Vuxx Inventory Report - 10/10/2024 – INKAT"/>
    <d v="2024-10-10T10:39:00"/>
    <d v="2024-10-10T19:40:00"/>
    <d v="1899-12-30T09:01:00"/>
    <x v="2"/>
    <n v="87"/>
    <n v="0"/>
    <n v="1"/>
    <x v="3"/>
    <s v="Completed"/>
    <s v="Balamurugan"/>
    <s v="Reel"/>
  </r>
  <r>
    <n v="460"/>
    <x v="3"/>
    <x v="7"/>
    <d v="2024-10-10T00:00:00"/>
    <s v="RE: &quot;Vuxx Inventory Report - 10/10/2024 – MMRGN” "/>
    <d v="2024-10-10T15:06:00"/>
    <d v="2024-10-10T19:49:00"/>
    <d v="1899-12-30T04:43:00"/>
    <x v="1"/>
    <n v="16"/>
    <n v="0"/>
    <n v="1"/>
    <x v="3"/>
    <s v="Completed"/>
    <s v="Balamurugan"/>
    <s v="Reel"/>
  </r>
  <r>
    <n v="461"/>
    <x v="3"/>
    <x v="9"/>
    <d v="2024-10-10T00:00:00"/>
    <s v="Vuxx Inventory Report - 10/10/2024 – INVTZ"/>
    <d v="2024-10-10T16:23:00"/>
    <d v="2024-10-10T19:53:00"/>
    <d v="1899-12-30T03:30:00"/>
    <x v="1"/>
    <n v="1"/>
    <n v="0"/>
    <n v="1"/>
    <x v="3"/>
    <s v="Completed"/>
    <s v="Balamurugan"/>
    <s v="Reel"/>
  </r>
  <r>
    <n v="462"/>
    <x v="3"/>
    <x v="6"/>
    <d v="2024-10-11T00:00:00"/>
    <s v="VUXX daily inventory report  11 / 10 / 2024 - LKCMB"/>
    <d v="2024-10-01T10:12:00"/>
    <d v="2024-10-11T17:55:00"/>
    <d v="1900-01-09T07:43:00"/>
    <x v="1"/>
    <n v="1"/>
    <n v="0"/>
    <n v="1"/>
    <x v="0"/>
    <s v="Completed"/>
    <s v="Balamurugan"/>
    <s v="Reel"/>
  </r>
  <r>
    <n v="463"/>
    <x v="3"/>
    <x v="0"/>
    <d v="2024-10-11T00:00:00"/>
    <s v="VUXX Inventory Report - 11/10/2024 – INTUT"/>
    <d v="2024-10-11T07:59:00"/>
    <d v="2024-10-11T13:41:00"/>
    <d v="1899-12-30T05:42:00"/>
    <x v="1"/>
    <n v="18"/>
    <n v="0"/>
    <n v="1"/>
    <x v="3"/>
    <s v="Completed"/>
    <s v="Balamurugan"/>
    <s v="Reel"/>
  </r>
  <r>
    <n v="464"/>
    <x v="3"/>
    <x v="7"/>
    <d v="2024-10-11T00:00:00"/>
    <s v="Vuxx Inventory Report - 11/10/2024 – MMRGN” "/>
    <d v="2024-10-11T09:26:00"/>
    <d v="2024-10-11T13:44:00"/>
    <d v="1899-12-30T04:18:00"/>
    <x v="1"/>
    <n v="16"/>
    <n v="0"/>
    <n v="1"/>
    <x v="3"/>
    <s v="Completed"/>
    <s v="Balamurugan"/>
    <s v="Reel"/>
  </r>
  <r>
    <n v="465"/>
    <x v="3"/>
    <x v="9"/>
    <d v="2024-10-11T00:00:00"/>
    <s v="Re: Vuxx Inventory Report - 11/10/2024 – INVTZ"/>
    <d v="2024-10-11T09:54:00"/>
    <d v="2024-10-11T13:45:00"/>
    <d v="1899-12-30T03:51:00"/>
    <x v="1"/>
    <n v="1"/>
    <n v="0"/>
    <n v="1"/>
    <x v="3"/>
    <s v="Completed"/>
    <s v="Balamurugan"/>
    <s v="Reel"/>
  </r>
  <r>
    <n v="466"/>
    <x v="3"/>
    <x v="6"/>
    <d v="2024-10-11T00:00:00"/>
    <s v="VUXX daily inventory report  11 / 10 / 2024 - LKCMB"/>
    <d v="2024-10-01T10:12:00"/>
    <d v="2024-10-11T17:55:00"/>
    <d v="1900-01-09T07:43:00"/>
    <x v="1"/>
    <n v="21"/>
    <n v="0"/>
    <n v="1"/>
    <x v="3"/>
    <s v="Completed"/>
    <s v="Balamurugan"/>
    <s v="Reel"/>
  </r>
  <r>
    <n v="467"/>
    <x v="3"/>
    <x v="8"/>
    <d v="2024-10-11T00:00:00"/>
    <s v=" REEL INVENTORY REPORT( VUXX INVENTORY REPORT  11/10/2024 – BDCGP)   "/>
    <d v="2024-10-11T14:56:00"/>
    <d v="2024-10-11T14:56:00"/>
    <d v="1899-12-30T00:00:00"/>
    <x v="1"/>
    <n v="16"/>
    <n v="0"/>
    <n v="1"/>
    <x v="3"/>
    <s v="Completed"/>
    <s v="Balamurugan"/>
    <s v="Reel"/>
  </r>
  <r>
    <n v="468"/>
    <x v="3"/>
    <x v="6"/>
    <d v="2024-10-14T00:00:00"/>
    <s v="VUXX daily inventory report  14 / 10 / 2024 - LKCMB"/>
    <d v="2024-10-14T10:25:00"/>
    <d v="2024-10-14T15:35:00"/>
    <d v="1899-12-30T05:10:00"/>
    <x v="1"/>
    <n v="5"/>
    <n v="0"/>
    <n v="1"/>
    <x v="0"/>
    <s v="Completed"/>
    <s v="Balamurugan"/>
    <s v="Reel"/>
  </r>
  <r>
    <n v="469"/>
    <x v="3"/>
    <x v="9"/>
    <d v="2024-10-14T00:00:00"/>
    <s v="AR // INVTZ // MV SM MANALI V-0046W // ETA:10-10-2024"/>
    <d v="2024-10-14T18:10:00"/>
    <d v="2024-10-14T18:15:00"/>
    <d v="1899-12-30T00:05:00"/>
    <x v="1"/>
    <n v="8"/>
    <n v="0"/>
    <n v="1"/>
    <x v="0"/>
    <s v="Completed"/>
    <s v="Balamurugan"/>
    <s v="Reel"/>
  </r>
  <r>
    <n v="470"/>
    <x v="3"/>
    <x v="3"/>
    <d v="2024-10-14T00:00:00"/>
    <s v="OFF/ON HIRE -  5 x 40HC - VUXX to VOLTA"/>
    <d v="2024-10-14T10:17:00"/>
    <d v="2024-10-14T12:50:00"/>
    <d v="1899-12-30T02:33:00"/>
    <x v="1"/>
    <n v="5"/>
    <n v="0"/>
    <n v="1"/>
    <x v="2"/>
    <s v="Completed"/>
    <s v="Balamurugan"/>
    <s v="Reel"/>
  </r>
  <r>
    <n v="471"/>
    <x v="3"/>
    <x v="6"/>
    <d v="2024-10-14T00:00:00"/>
    <s v="VUXX daily inventory report  14 / 10 / 2024 - LKCMB"/>
    <d v="2024-10-14T10:25:00"/>
    <d v="2024-10-14T15:35:00"/>
    <d v="1899-12-30T05:10:00"/>
    <x v="1"/>
    <n v="22"/>
    <n v="0"/>
    <n v="1"/>
    <x v="3"/>
    <s v="Completed"/>
    <s v="Balamurugan"/>
    <s v="Reel"/>
  </r>
  <r>
    <n v="472"/>
    <x v="3"/>
    <x v="3"/>
    <d v="2024-10-14T00:00:00"/>
    <s v="VUXX INVENTORY REPORT - 14/10/2024 – INCOK"/>
    <d v="2024-10-14T11:28:00"/>
    <d v="2024-10-14T17:41:00"/>
    <d v="1899-12-30T06:13:00"/>
    <x v="1"/>
    <n v="19"/>
    <n v="0"/>
    <n v="1"/>
    <x v="3"/>
    <s v="Completed"/>
    <s v="Balamurugan"/>
    <s v="Reel"/>
  </r>
  <r>
    <n v="473"/>
    <x v="3"/>
    <x v="7"/>
    <d v="2024-10-14T00:00:00"/>
    <s v="Vuxx Inventory Report - 14/10/2024 – MMRGN” "/>
    <d v="2024-10-14T12:40:00"/>
    <d v="2024-10-14T17:45:00"/>
    <d v="1899-12-30T05:05:00"/>
    <x v="1"/>
    <n v="16"/>
    <n v="0"/>
    <n v="1"/>
    <x v="3"/>
    <s v="Completed"/>
    <s v="Balamurugan"/>
    <s v="Reel"/>
  </r>
  <r>
    <n v="474"/>
    <x v="3"/>
    <x v="8"/>
    <d v="2024-10-14T00:00:00"/>
    <s v="REEL INVENTORY REPORT( VUXX INVENTORY REPORT  14/10/2024 – BDCGP)"/>
    <d v="2024-10-14T14:02:00"/>
    <d v="2024-10-14T19:18:00"/>
    <d v="1899-12-30T05:16:00"/>
    <x v="1"/>
    <n v="16"/>
    <n v="0"/>
    <n v="1"/>
    <x v="3"/>
    <s v="Completed"/>
    <s v="Balamurugan"/>
    <s v="Reel"/>
  </r>
  <r>
    <n v="475"/>
    <x v="3"/>
    <x v="4"/>
    <d v="2024-10-14T00:00:00"/>
    <s v="Vuxx Inventory Report - 14/10/2024 – INCCU"/>
    <d v="2024-10-14T17:02:00"/>
    <d v="2024-10-14T19:06:00"/>
    <d v="1899-12-30T02:04:00"/>
    <x v="1"/>
    <n v="36"/>
    <n v="0"/>
    <n v="1"/>
    <x v="3"/>
    <s v="Completed"/>
    <s v="Balamurugan"/>
    <s v="Reel"/>
  </r>
  <r>
    <n v="476"/>
    <x v="3"/>
    <x v="8"/>
    <d v="2024-10-15T00:00:00"/>
    <s v="RE: REEL SHIPPING ( SMR) 02X40'HC LADEN CNTRS TDR FOR  NOVOROSSIYSK   T/S VIA PKG-WEST ON VSL MV. BLPL BLESSING ,VOY--2416S, SLD CGP DT- 15.10.2024 . EX : CGP-- MYWSP  and  FPOD  to  NOVOROSSIYK (RUSSIA)."/>
    <d v="2024-10-15T17:28:00"/>
    <d v="2024-10-15T18:49:00"/>
    <d v="1899-12-30T01:21:00"/>
    <x v="1"/>
    <n v="2"/>
    <n v="0"/>
    <n v="1"/>
    <x v="0"/>
    <s v="Completed"/>
    <s v="Balamurugan"/>
    <s v="Reel"/>
  </r>
  <r>
    <n v="477"/>
    <x v="3"/>
    <x v="7"/>
    <d v="2024-10-15T00:00:00"/>
    <s v="RE: &quot;Vuxx Inventory Report - 15/10/2024 – MMRGN” "/>
    <d v="2024-10-15T08:32:00"/>
    <d v="2024-10-15T12:16:00"/>
    <d v="1899-12-30T03:44:00"/>
    <x v="1"/>
    <n v="17"/>
    <n v="0"/>
    <n v="1"/>
    <x v="3"/>
    <s v="Completed"/>
    <s v="Balamurugan"/>
    <s v="Reel"/>
  </r>
  <r>
    <n v="478"/>
    <x v="3"/>
    <x v="6"/>
    <d v="2024-10-15T00:00:00"/>
    <s v="VUXX daily inventory report  15 / 10 / 2024 - LKCMB"/>
    <d v="2024-10-15T09:09:00"/>
    <d v="2024-10-15T12:21:00"/>
    <d v="1899-12-30T03:12:00"/>
    <x v="1"/>
    <n v="22"/>
    <n v="0"/>
    <n v="1"/>
    <x v="3"/>
    <s v="Completed"/>
    <s v="Balamurugan"/>
    <s v="Reel"/>
  </r>
  <r>
    <n v="479"/>
    <x v="3"/>
    <x v="9"/>
    <d v="2024-10-15T00:00:00"/>
    <s v="Re: Vuxx Inventory Report - 15/10/2024 – INVTZ"/>
    <d v="2024-10-15T10:58:00"/>
    <d v="2024-10-15T14:41:00"/>
    <d v="1899-12-30T03:43:00"/>
    <x v="1"/>
    <n v="8"/>
    <n v="0"/>
    <n v="1"/>
    <x v="3"/>
    <s v="Completed"/>
    <s v="Balamurugan"/>
    <s v="Reel"/>
  </r>
  <r>
    <n v="480"/>
    <x v="3"/>
    <x v="4"/>
    <d v="2024-10-15T00:00:00"/>
    <s v="INCCU // KOLKATA // VUXX INVENTORY REPORT + SUMMARY TABLE // 15-10-2024"/>
    <d v="2024-10-15T11:05:00"/>
    <d v="2024-10-15T14:59:00"/>
    <d v="1899-12-30T03:54:00"/>
    <x v="1"/>
    <n v="38"/>
    <n v="0"/>
    <n v="1"/>
    <x v="3"/>
    <s v="Completed"/>
    <s v="Balamurugan"/>
    <s v="Reel"/>
  </r>
  <r>
    <n v="481"/>
    <x v="3"/>
    <x v="0"/>
    <d v="2024-10-15T00:00:00"/>
    <s v="VUXX Inventory Report - 15/10/2024 – INTUT"/>
    <d v="2024-10-15T11:09:00"/>
    <d v="2024-10-15T15:08:00"/>
    <d v="1899-12-30T03:59:00"/>
    <x v="1"/>
    <n v="13"/>
    <n v="0"/>
    <n v="1"/>
    <x v="3"/>
    <s v="Completed"/>
    <s v="Balamurugan"/>
    <s v="Reel"/>
  </r>
  <r>
    <n v="482"/>
    <x v="3"/>
    <x v="3"/>
    <d v="2024-10-15T00:00:00"/>
    <s v="VUXX INVENTORY REPORT - 15/10/2024 – INCOK"/>
    <d v="2024-10-15T11:29:00"/>
    <d v="2024-10-15T17:40:00"/>
    <d v="1899-12-30T06:11:00"/>
    <x v="1"/>
    <n v="9"/>
    <n v="0"/>
    <n v="1"/>
    <x v="3"/>
    <s v="Completed"/>
    <s v="Balamurugan"/>
    <s v="Reel"/>
  </r>
  <r>
    <n v="483"/>
    <x v="3"/>
    <x v="8"/>
    <d v="2024-10-15T00:00:00"/>
    <s v="REEL INVENTORY REPORT( VUXX INVENTORY REPORT  15/10/2024 – BDCGP"/>
    <d v="2024-10-15T16:10:00"/>
    <d v="2024-10-15T18:34:00"/>
    <d v="1899-12-30T02:24:00"/>
    <x v="1"/>
    <n v="16"/>
    <n v="0"/>
    <n v="1"/>
    <x v="3"/>
    <s v="Completed"/>
    <s v="Balamurugan"/>
    <s v="Reel"/>
  </r>
  <r>
    <n v="484"/>
    <x v="3"/>
    <x v="5"/>
    <d v="2024-10-15T00:00:00"/>
    <s v="Vuxx Inventory Report - 15/10/2024 – INKAT"/>
    <d v="2024-10-15T11:16:00"/>
    <d v="2024-10-15T21:01:00"/>
    <d v="1899-12-30T09:45:00"/>
    <x v="2"/>
    <n v="148"/>
    <n v="0"/>
    <n v="1"/>
    <x v="3"/>
    <s v="Completed"/>
    <s v="Balamurugan"/>
    <s v="Reel"/>
  </r>
  <r>
    <n v="485"/>
    <x v="3"/>
    <x v="1"/>
    <d v="2024-10-15T00:00:00"/>
    <s v="DELETE PICKUP BY SHIPPER : BXAU2044580 &amp; HPCU2457558  // BK No: VX87II24000037"/>
    <d v="2024-10-14T22:36:00"/>
    <d v="2024-10-15T10:25:00"/>
    <d v="1899-12-30T11:49:00"/>
    <x v="2"/>
    <n v="2"/>
    <n v="0"/>
    <n v="1"/>
    <x v="4"/>
    <s v="Completed"/>
    <s v="Balamurugan"/>
    <s v="Reel"/>
  </r>
  <r>
    <n v="486"/>
    <x v="3"/>
    <x v="5"/>
    <d v="2024-10-16T00:00:00"/>
    <s v="Re: Vuxx Inventory Report - 16/10/2024 – INKAT"/>
    <d v="2024-10-16T08:48:00"/>
    <d v="2024-10-16T12:20:00"/>
    <d v="1899-12-30T03:32:00"/>
    <x v="1"/>
    <n v="120"/>
    <n v="0"/>
    <n v="1"/>
    <x v="3"/>
    <s v="Completed"/>
    <s v="Balamurugan"/>
    <s v="Reel"/>
  </r>
  <r>
    <n v="487"/>
    <x v="3"/>
    <x v="6"/>
    <d v="2024-10-16T00:00:00"/>
    <s v="VUXX daily inventory report  16 / 10 / 2024 - LKCMB"/>
    <d v="2024-10-16T08:59:00"/>
    <d v="2024-10-16T13:50:00"/>
    <d v="1899-12-30T04:51:00"/>
    <x v="1"/>
    <n v="22"/>
    <n v="0"/>
    <n v="1"/>
    <x v="3"/>
    <s v="Completed"/>
    <s v="Balamurugan"/>
    <s v="Reel"/>
  </r>
  <r>
    <n v="488"/>
    <x v="3"/>
    <x v="4"/>
    <d v="2024-10-16T00:00:00"/>
    <s v="INCCU // KOLKATA // VUXX INVENTORY REPORT + SUMMARY TABLE // 16-10-2024"/>
    <d v="2024-10-16T10:20:00"/>
    <d v="2024-10-16T13:52:00"/>
    <d v="1899-12-30T03:32:00"/>
    <x v="1"/>
    <n v="37"/>
    <n v="0"/>
    <n v="1"/>
    <x v="3"/>
    <s v="Completed"/>
    <s v="Balamurugan"/>
    <s v="Reel"/>
  </r>
  <r>
    <n v="489"/>
    <x v="3"/>
    <x v="9"/>
    <d v="2024-10-16T00:00:00"/>
    <s v="Re: Vuxx Inventory Report - 16/10/2024 – INVTZ"/>
    <d v="2024-10-16T10:36:00"/>
    <d v="2024-10-16T13:55:00"/>
    <d v="1899-12-30T03:19:00"/>
    <x v="1"/>
    <n v="8"/>
    <n v="0"/>
    <n v="1"/>
    <x v="3"/>
    <s v="Completed"/>
    <s v="Balamurugan"/>
    <s v="Reel"/>
  </r>
  <r>
    <n v="490"/>
    <x v="3"/>
    <x v="0"/>
    <d v="2024-10-16T00:00:00"/>
    <s v="VUXX Inventory Report - 16/10/2024 – INTUT"/>
    <d v="2024-10-16T11:15:00"/>
    <d v="2024-10-16T13:59:00"/>
    <d v="1899-12-30T02:44:00"/>
    <x v="1"/>
    <n v="14"/>
    <n v="0"/>
    <n v="1"/>
    <x v="3"/>
    <s v="Completed"/>
    <s v="Balamurugan"/>
    <s v="Reel"/>
  </r>
  <r>
    <n v="491"/>
    <x v="3"/>
    <x v="1"/>
    <d v="2024-10-16T00:00:00"/>
    <s v="Re: Vuxx Inventory Report - 16/10/2024 – INMAA"/>
    <d v="2024-10-16T10:54:00"/>
    <d v="2024-10-16T17:44:00"/>
    <d v="1899-12-30T06:50:00"/>
    <x v="1"/>
    <n v="143"/>
    <n v="0"/>
    <n v="1"/>
    <x v="3"/>
    <s v="Completed"/>
    <s v="Balamurugan"/>
    <s v="Reel"/>
  </r>
  <r>
    <n v="492"/>
    <x v="3"/>
    <x v="3"/>
    <d v="2024-10-16T00:00:00"/>
    <s v="VUXX INVENTORY REPORT - 16/10/2024 – INCOK"/>
    <d v="2024-10-16T11:30:00"/>
    <d v="2024-10-16T18:00:00"/>
    <d v="1899-12-30T06:30:00"/>
    <x v="1"/>
    <n v="15"/>
    <n v="0"/>
    <n v="1"/>
    <x v="3"/>
    <s v="Completed"/>
    <s v="Balamurugan"/>
    <s v="Reel"/>
  </r>
  <r>
    <n v="493"/>
    <x v="3"/>
    <x v="8"/>
    <d v="2024-10-16T00:00:00"/>
    <s v="REEL INVENTORY REPORT( VUXX INVENTORY REPORT  16/10/2024 – BDCGP"/>
    <d v="2024-10-16T15:16:00"/>
    <d v="2024-10-16T18:12:00"/>
    <d v="1899-12-30T02:56:00"/>
    <x v="1"/>
    <n v="14"/>
    <n v="0"/>
    <n v="1"/>
    <x v="3"/>
    <s v="Completed"/>
    <s v="Balamurugan"/>
    <s v="Reel"/>
  </r>
  <r>
    <n v="494"/>
    <x v="3"/>
    <x v="4"/>
    <d v="2024-10-17T00:00:00"/>
    <s v="RE: 30X20GP OFF-HIRE UNIT FROM REEL TO VOLTA "/>
    <d v="2024-10-17T13:20:00"/>
    <d v="2024-10-17T14:21:00"/>
    <d v="1899-12-30T01:01:00"/>
    <x v="1"/>
    <n v="30"/>
    <n v="0"/>
    <n v="1"/>
    <x v="2"/>
    <s v="Completed"/>
    <s v="Balamurugan"/>
    <s v="Reel"/>
  </r>
  <r>
    <n v="495"/>
    <x v="3"/>
    <x v="0"/>
    <d v="2024-10-17T00:00:00"/>
    <s v="VUXX Inventory Report - 17/10/2024 – INTUT"/>
    <d v="2024-10-17T09:58:00"/>
    <d v="2024-10-17T16:41:00"/>
    <d v="1899-12-30T06:43:00"/>
    <x v="1"/>
    <n v="14"/>
    <n v="0"/>
    <n v="1"/>
    <x v="3"/>
    <s v="Completed"/>
    <s v="Balamurugan"/>
    <s v="Reel"/>
  </r>
  <r>
    <n v="496"/>
    <x v="3"/>
    <x v="1"/>
    <d v="2024-10-17T00:00:00"/>
    <s v="Vuxx Inventory Report - 17/10/2024 – INMAA"/>
    <d v="2024-10-17T10:40:00"/>
    <d v="2024-10-17T16:53:00"/>
    <d v="1899-12-30T06:13:00"/>
    <x v="1"/>
    <n v="38"/>
    <n v="0"/>
    <n v="1"/>
    <x v="3"/>
    <s v="Completed"/>
    <s v="Balamurugan"/>
    <s v="Reel"/>
  </r>
  <r>
    <n v="497"/>
    <x v="3"/>
    <x v="5"/>
    <d v="2024-10-17T00:00:00"/>
    <s v="Re: Vuxx Inventory Report - 17/10/2024 – INKAT"/>
    <d v="2024-10-17T11:11:00"/>
    <d v="2024-10-17T17:25:00"/>
    <d v="1899-12-30T06:14:00"/>
    <x v="1"/>
    <n v="122"/>
    <n v="0"/>
    <n v="1"/>
    <x v="3"/>
    <s v="Completed"/>
    <s v="Balamurugan"/>
    <s v="Reel"/>
  </r>
  <r>
    <n v="498"/>
    <x v="3"/>
    <x v="4"/>
    <d v="2024-10-17T00:00:00"/>
    <s v="INCCU // KOLKATA // VUXX INVENTORY REPORT + SUMMARY TABLE // 17-10-2024"/>
    <d v="2024-10-17T13:17:00"/>
    <d v="2024-10-17T17:37:00"/>
    <d v="1899-12-30T04:20:00"/>
    <x v="1"/>
    <n v="8"/>
    <n v="0"/>
    <n v="1"/>
    <x v="3"/>
    <s v="Completed"/>
    <s v="Balamurugan"/>
    <s v="Reel"/>
  </r>
  <r>
    <n v="499"/>
    <x v="3"/>
    <x v="3"/>
    <d v="2024-10-17T00:00:00"/>
    <s v="VUXX INVENTORY REPORT - 17/10/2024 – INCOK"/>
    <d v="2024-10-17T16:39:00"/>
    <d v="2024-10-17T17:46:00"/>
    <d v="1899-12-30T01:07:00"/>
    <x v="1"/>
    <n v="15"/>
    <n v="0"/>
    <n v="1"/>
    <x v="3"/>
    <s v="Completed"/>
    <s v="Balamurugan"/>
    <s v="Reel"/>
  </r>
  <r>
    <n v="500"/>
    <x v="3"/>
    <x v="9"/>
    <d v="2024-10-17T00:00:00"/>
    <s v="Re: Vuxx Inventory Report - 17/10/2024 – INVTZ"/>
    <d v="2024-10-17T17:52:00"/>
    <d v="2024-10-17T18:21:00"/>
    <d v="1899-12-30T00:29:00"/>
    <x v="1"/>
    <n v="8"/>
    <n v="0"/>
    <n v="1"/>
    <x v="3"/>
    <s v="Completed"/>
    <s v="Balamurugan"/>
    <s v="Reel"/>
  </r>
  <r>
    <n v="501"/>
    <x v="3"/>
    <x v="6"/>
    <d v="2024-10-18T00:00:00"/>
    <s v="RE: DEPARTURE REPORT FOR 2X40HC LOADED  ON SM MANALI V.046W ETD CMB 17.10.2024"/>
    <d v="2024-10-18T10:50:00"/>
    <d v="2024-10-18T11:48:00"/>
    <d v="1899-12-30T00:58:00"/>
    <x v="1"/>
    <n v="2"/>
    <n v="0"/>
    <n v="1"/>
    <x v="0"/>
    <s v="Completed"/>
    <s v="Balamurugan"/>
    <s v="Reel"/>
  </r>
  <r>
    <n v="502"/>
    <x v="3"/>
    <x v="4"/>
    <d v="2024-10-18T00:00:00"/>
    <s v="RE: EMPTY RELEASE FROM VOLTA TO REEL || 20 x 40HC."/>
    <d v="2024-10-18T20:37:00"/>
    <d v="2024-10-18T20:49:00"/>
    <d v="1899-12-30T00:12:00"/>
    <x v="1"/>
    <n v="19"/>
    <n v="0"/>
    <n v="1"/>
    <x v="1"/>
    <s v="Completed"/>
    <s v="Balamurugan"/>
    <s v="Reel"/>
  </r>
  <r>
    <n v="503"/>
    <x v="3"/>
    <x v="1"/>
    <d v="2024-10-18T00:00:00"/>
    <s v="Re: REEL CONTAINER OFFHIRED TO VOLTA"/>
    <d v="2024-10-18T10:52:00"/>
    <d v="2024-10-18T11:33:00"/>
    <d v="1899-12-30T00:41:00"/>
    <x v="1"/>
    <n v="2"/>
    <n v="0"/>
    <n v="1"/>
    <x v="2"/>
    <s v="Completed"/>
    <s v="Balamurugan"/>
    <s v="Reel"/>
  </r>
  <r>
    <n v="504"/>
    <x v="3"/>
    <x v="6"/>
    <d v="2024-10-18T00:00:00"/>
    <s v="VUXX daily inventory report  18 / 10 / 2024 - LKCMB"/>
    <d v="2024-10-18T09:09:00"/>
    <d v="2024-10-18T09:09:00"/>
    <d v="1899-12-30T00:00:00"/>
    <x v="1"/>
    <n v="20"/>
    <n v="0"/>
    <n v="1"/>
    <x v="3"/>
    <s v="Completed"/>
    <s v="Balamurugan"/>
    <s v="Reel"/>
  </r>
  <r>
    <n v="505"/>
    <x v="3"/>
    <x v="0"/>
    <d v="2024-10-18T00:00:00"/>
    <s v="VUXX Inventory Report - 18/10/2024 – INTUT"/>
    <d v="2024-10-18T10:10:00"/>
    <d v="2024-10-18T13:01:00"/>
    <d v="1899-12-30T02:51:00"/>
    <x v="1"/>
    <n v="14"/>
    <n v="0"/>
    <n v="1"/>
    <x v="3"/>
    <s v="Completed"/>
    <s v="Balamurugan"/>
    <s v="Reel"/>
  </r>
  <r>
    <n v="506"/>
    <x v="3"/>
    <x v="1"/>
    <d v="2024-10-18T00:00:00"/>
    <s v="Vuxx Inventory Report - 18/10/2024 – INMAA"/>
    <d v="2024-10-18T10:45:00"/>
    <d v="2024-10-18T15:29:00"/>
    <d v="1899-12-30T04:44:00"/>
    <x v="1"/>
    <n v="135"/>
    <n v="0"/>
    <n v="1"/>
    <x v="3"/>
    <s v="Completed"/>
    <s v="Balamurugan"/>
    <s v="Reel"/>
  </r>
  <r>
    <n v="507"/>
    <x v="3"/>
    <x v="5"/>
    <d v="2024-10-18T00:00:00"/>
    <s v="Vuxx Inventory Report - 18/10/2024 – INKAT"/>
    <d v="2024-10-18T10:49:00"/>
    <d v="2024-10-18T18:35:00"/>
    <d v="1899-12-30T07:46:00"/>
    <x v="1"/>
    <n v="126"/>
    <n v="0"/>
    <n v="1"/>
    <x v="3"/>
    <s v="Completed"/>
    <s v="Balamurugan"/>
    <s v="Reel"/>
  </r>
  <r>
    <n v="508"/>
    <x v="3"/>
    <x v="9"/>
    <d v="2024-10-18T00:00:00"/>
    <s v="Vuxx Inventory Report - 18/10/2024 – INVTZ"/>
    <d v="2024-10-18T12:45:00"/>
    <d v="2024-10-18T18:37:00"/>
    <d v="1899-12-30T05:52:00"/>
    <x v="1"/>
    <n v="8"/>
    <n v="0"/>
    <n v="1"/>
    <x v="3"/>
    <s v="Completed"/>
    <s v="Balamurugan"/>
    <s v="Reel"/>
  </r>
  <r>
    <n v="509"/>
    <x v="3"/>
    <x v="8"/>
    <d v="2024-10-18T00:00:00"/>
    <s v=" REEL INVENTORY REPORT( VUXX INVENTORY REPORT 18/10/2024 – BDCGP"/>
    <d v="2024-10-18T14:12:00"/>
    <d v="2024-10-18T18:41:00"/>
    <d v="1899-12-30T04:29:00"/>
    <x v="1"/>
    <n v="14"/>
    <n v="0"/>
    <n v="1"/>
    <x v="3"/>
    <s v="Completed"/>
    <s v="Balamurugan"/>
    <s v="Reel"/>
  </r>
  <r>
    <n v="510"/>
    <x v="3"/>
    <x v="4"/>
    <d v="2024-10-18T00:00:00"/>
    <s v="Vuxx Inventory Report - 18/10/2024 – INCCU"/>
    <d v="2024-10-18T14:12:00"/>
    <d v="2024-10-18T18:44:00"/>
    <d v="1899-12-30T04:32:00"/>
    <x v="1"/>
    <n v="7"/>
    <n v="0"/>
    <n v="1"/>
    <x v="3"/>
    <s v="Completed"/>
    <s v="Balamurugan"/>
    <s v="Reel"/>
  </r>
  <r>
    <n v="511"/>
    <x v="3"/>
    <x v="6"/>
    <d v="2024-10-20T00:00:00"/>
    <s v="RE: MONACO V.109E ETD CMB 19.10.2024"/>
    <d v="2024-10-20T13:41:00"/>
    <d v="2024-10-20T20:59:00"/>
    <d v="1899-12-30T07:18:00"/>
    <x v="1"/>
    <n v="1"/>
    <n v="0"/>
    <n v="1"/>
    <x v="0"/>
    <s v="Completed"/>
    <s v="Balamurugan"/>
    <s v="Reel"/>
  </r>
  <r>
    <n v="512"/>
    <x v="3"/>
    <x v="3"/>
    <d v="2024-10-21T00:00:00"/>
    <s v="RE: OFF/ON HIRE -  1 x 20D - VOLTA to VUXX - VOLU2504052"/>
    <d v="2024-10-21T14:51:00"/>
    <d v="2024-10-21T15:57:00"/>
    <d v="1899-12-30T01:06:00"/>
    <x v="1"/>
    <n v="1"/>
    <n v="0"/>
    <n v="1"/>
    <x v="1"/>
    <s v="Completed"/>
    <s v="Balamurugan"/>
    <s v="Reel"/>
  </r>
  <r>
    <n v="513"/>
    <x v="3"/>
    <x v="1"/>
    <d v="2024-10-21T00:00:00"/>
    <s v="REEL CONTAINER OFFHIRED TO VOLTA"/>
    <d v="2024-10-21T11:00:00"/>
    <d v="2024-10-21T14:06:00"/>
    <d v="1899-12-30T03:06:00"/>
    <x v="1"/>
    <n v="12"/>
    <n v="0"/>
    <n v="1"/>
    <x v="2"/>
    <s v="Completed"/>
    <s v="Balamurugan"/>
    <s v="Reel"/>
  </r>
  <r>
    <n v="514"/>
    <x v="3"/>
    <x v="6"/>
    <d v="2024-10-21T00:00:00"/>
    <s v="VUXX daily inventory report  21 / 10 / 2024 - LKCMB"/>
    <d v="2024-10-21T09:32:00"/>
    <d v="2024-10-21T17:53:00"/>
    <d v="1899-12-30T08:21:00"/>
    <x v="1"/>
    <n v="19"/>
    <n v="0"/>
    <n v="1"/>
    <x v="3"/>
    <s v="Completed"/>
    <s v="Balamurugan"/>
    <s v="Reel"/>
  </r>
  <r>
    <n v="515"/>
    <x v="3"/>
    <x v="7"/>
    <d v="2024-10-21T00:00:00"/>
    <s v="Vuxx Inventory Report - 21/10/2024 – MMRGN” "/>
    <d v="2024-10-21T09:54:00"/>
    <d v="2024-10-21T17:57:00"/>
    <d v="1899-12-30T08:03:00"/>
    <x v="1"/>
    <n v="16"/>
    <n v="0"/>
    <n v="1"/>
    <x v="3"/>
    <s v="Completed"/>
    <s v="Balamurugan"/>
    <s v="Reel"/>
  </r>
  <r>
    <n v="516"/>
    <x v="3"/>
    <x v="1"/>
    <d v="2024-10-21T00:00:00"/>
    <s v="Vuxx Inventory Report - 21/10/2024 – INMAA"/>
    <d v="2024-10-21T10:50:00"/>
    <d v="2024-10-21T18:22:00"/>
    <d v="1899-12-30T07:32:00"/>
    <x v="1"/>
    <n v="94"/>
    <n v="0"/>
    <n v="1"/>
    <x v="3"/>
    <s v="Completed"/>
    <s v="Balamurugan"/>
    <s v="Reel"/>
  </r>
  <r>
    <n v="517"/>
    <x v="3"/>
    <x v="5"/>
    <d v="2024-10-21T00:00:00"/>
    <s v=" Vuxx Inventory Report - 21/10/2024 – INKAT"/>
    <d v="2024-10-21T10:53:00"/>
    <d v="2024-10-21T18:42:00"/>
    <d v="1899-12-30T07:49:00"/>
    <x v="1"/>
    <n v="91"/>
    <n v="0"/>
    <n v="1"/>
    <x v="3"/>
    <s v="Completed"/>
    <s v="Balamurugan"/>
    <s v="Reel"/>
  </r>
  <r>
    <n v="518"/>
    <x v="3"/>
    <x v="4"/>
    <d v="2024-10-21T00:00:00"/>
    <s v="Vuxx Inventory Report - 21/10/2024 – INCCU"/>
    <d v="2024-10-21T12:42:00"/>
    <d v="2024-10-21T18:51:00"/>
    <d v="1899-12-30T06:09:00"/>
    <x v="1"/>
    <n v="27"/>
    <n v="0"/>
    <n v="1"/>
    <x v="3"/>
    <s v="Completed"/>
    <s v="Balamurugan"/>
    <s v="Reel"/>
  </r>
  <r>
    <n v="519"/>
    <x v="3"/>
    <x v="3"/>
    <d v="2024-10-21T00:00:00"/>
    <s v="VUXX INVENTORY REPORT - 21/10/2024 – INCOK"/>
    <d v="2024-10-21T13:07:00"/>
    <d v="2024-10-21T18:55:00"/>
    <d v="1899-12-30T05:48:00"/>
    <x v="1"/>
    <n v="12"/>
    <n v="0"/>
    <n v="1"/>
    <x v="3"/>
    <s v="Completed"/>
    <s v="Balamurugan"/>
    <s v="Reel"/>
  </r>
  <r>
    <n v="520"/>
    <x v="3"/>
    <x v="8"/>
    <d v="2024-10-21T00:00:00"/>
    <s v="REEL INVENTORY REPORT( VUXX INVENTORY REPORT  21/10/2024 – BDCGP"/>
    <d v="2024-10-21T14:25:00"/>
    <d v="2024-10-21T18:59:00"/>
    <d v="1899-12-30T04:34:00"/>
    <x v="1"/>
    <n v="14"/>
    <n v="0"/>
    <n v="1"/>
    <x v="3"/>
    <s v="Completed"/>
    <s v="Balamurugan"/>
    <s v="Reel"/>
  </r>
  <r>
    <n v="521"/>
    <x v="3"/>
    <x v="0"/>
    <d v="2024-10-21T00:00:00"/>
    <s v="VUXX Inventory Report - 21/10/2024 – INTUT"/>
    <d v="2024-10-21T17:35:00"/>
    <d v="2024-10-21T19:02:00"/>
    <d v="1899-12-30T01:27:00"/>
    <x v="1"/>
    <n v="3"/>
    <n v="0"/>
    <n v="1"/>
    <x v="3"/>
    <s v="Completed"/>
    <s v="Balamurugan"/>
    <s v="Reel"/>
  </r>
  <r>
    <n v="522"/>
    <x v="3"/>
    <x v="9"/>
    <d v="2024-10-21T00:00:00"/>
    <s v="Re: Vuxx Inventory Report - 21/10/2024 – INVTZ"/>
    <d v="2024-10-21T17:57:00"/>
    <d v="2024-10-21T19:04:00"/>
    <d v="1899-12-30T01:07:00"/>
    <x v="1"/>
    <n v="8"/>
    <n v="0"/>
    <n v="1"/>
    <x v="3"/>
    <s v="Completed"/>
    <s v="Balamurugan"/>
    <s v="Reel"/>
  </r>
  <r>
    <n v="523"/>
    <x v="3"/>
    <x v="6"/>
    <d v="2024-10-22T00:00:00"/>
    <s v="VUXX daily inventory report  22 / 10 / 2024 - LKCMB"/>
    <d v="2024-10-22T09:15:00"/>
    <d v="2024-10-22T13:15:00"/>
    <d v="1899-12-30T04:00:00"/>
    <x v="1"/>
    <n v="6"/>
    <n v="0"/>
    <n v="1"/>
    <x v="0"/>
    <s v="Completed"/>
    <s v="Balamurugan"/>
    <s v="Reel"/>
  </r>
  <r>
    <n v="524"/>
    <x v="3"/>
    <x v="8"/>
    <d v="2024-10-22T00:00:00"/>
    <s v="RE: REEL INVENTORY REPORT( VUXX INVENTORY REPORT  21/10/2024 – BDCGP"/>
    <d v="2024-10-22T11:01:00"/>
    <d v="2024-10-22T17:22:00"/>
    <d v="1899-12-30T06:21:00"/>
    <x v="1"/>
    <n v="4"/>
    <n v="0"/>
    <n v="1"/>
    <x v="0"/>
    <s v="Completed"/>
    <s v="Balamurugan"/>
    <s v="Reel"/>
  </r>
  <r>
    <n v="525"/>
    <x v="3"/>
    <x v="1"/>
    <d v="2024-10-22T00:00:00"/>
    <s v=" REEL CONTAINER OFFHIRED TO VOLTA"/>
    <d v="2024-10-22T12:32:00"/>
    <d v="2024-10-22T13:09:00"/>
    <d v="1899-12-30T00:37:00"/>
    <x v="1"/>
    <n v="3"/>
    <n v="0"/>
    <n v="1"/>
    <x v="2"/>
    <s v="Completed"/>
    <s v="Balamurugan"/>
    <s v="Reel"/>
  </r>
  <r>
    <n v="526"/>
    <x v="3"/>
    <x v="7"/>
    <d v="2024-10-22T00:00:00"/>
    <s v=" &quot;Vuxx Inventory Report - 22/10/2024 – MMRGN” "/>
    <d v="2024-10-22T08:53:00"/>
    <d v="2024-10-22T13:15:00"/>
    <d v="1899-12-30T04:22:00"/>
    <x v="1"/>
    <n v="16"/>
    <n v="0"/>
    <n v="1"/>
    <x v="3"/>
    <s v="Completed"/>
    <s v="Balamurugan"/>
    <s v="Reel"/>
  </r>
  <r>
    <n v="527"/>
    <x v="3"/>
    <x v="6"/>
    <d v="2024-10-22T00:00:00"/>
    <s v="VUXX daily inventory report  22 / 10 / 2024 - LKCMB"/>
    <d v="2024-10-22T09:15:00"/>
    <d v="2024-10-22T13:15:00"/>
    <d v="1899-12-30T04:00:00"/>
    <x v="1"/>
    <n v="15"/>
    <n v="0"/>
    <n v="1"/>
    <x v="3"/>
    <s v="Completed"/>
    <s v="Balamurugan"/>
    <s v="Reel"/>
  </r>
  <r>
    <n v="528"/>
    <x v="3"/>
    <x v="3"/>
    <d v="2024-10-22T00:00:00"/>
    <s v="VUXX INVENTORY REPORT - 22/10/2024 – INCOK"/>
    <d v="2024-10-22T10:00:00"/>
    <d v="2024-10-22T14:56:00"/>
    <d v="1899-12-30T04:56:00"/>
    <x v="1"/>
    <n v="9"/>
    <n v="0"/>
    <n v="1"/>
    <x v="3"/>
    <s v="Completed"/>
    <s v="Balamurugan"/>
    <s v="Reel"/>
  </r>
  <r>
    <n v="529"/>
    <x v="3"/>
    <x v="1"/>
    <d v="2024-10-22T00:00:00"/>
    <s v="Vuxx Inventory Report - 22/10/2024 – INMAA"/>
    <d v="2024-10-22T11:00:00"/>
    <d v="2024-10-22T15:42:00"/>
    <d v="1899-12-30T04:42:00"/>
    <x v="1"/>
    <n v="107"/>
    <n v="0"/>
    <n v="1"/>
    <x v="3"/>
    <s v="Completed"/>
    <s v="Balamurugan"/>
    <s v="Reel"/>
  </r>
  <r>
    <n v="530"/>
    <x v="3"/>
    <x v="5"/>
    <d v="2024-10-22T00:00:00"/>
    <s v="Vuxx Inventory Report - 22/10/2024 – INKAT"/>
    <d v="2024-10-22T11:02:00"/>
    <d v="2024-10-22T16:39:00"/>
    <d v="1899-12-30T05:37:00"/>
    <x v="1"/>
    <n v="102"/>
    <n v="0"/>
    <n v="1"/>
    <x v="3"/>
    <s v="Completed"/>
    <s v="Balamurugan"/>
    <s v="Reel"/>
  </r>
  <r>
    <n v="531"/>
    <x v="3"/>
    <x v="8"/>
    <d v="2024-10-22T00:00:00"/>
    <s v="REEL INVENTORY REPORT( VUXX INVENTORY REPORT  22/10/2024 – BDCGP"/>
    <d v="2024-10-22T11:28:00"/>
    <d v="2024-10-22T17:24:00"/>
    <d v="1899-12-30T05:56:00"/>
    <x v="1"/>
    <n v="14"/>
    <n v="0"/>
    <n v="1"/>
    <x v="3"/>
    <s v="Completed"/>
    <s v="Balamurugan"/>
    <s v="Reel"/>
  </r>
  <r>
    <n v="532"/>
    <x v="3"/>
    <x v="0"/>
    <d v="2024-10-22T00:00:00"/>
    <s v="VUXX Inventory Report - 22/10/2024 – INTUT"/>
    <d v="2024-10-22T12:56:00"/>
    <d v="2024-10-22T17:26:00"/>
    <d v="1899-12-30T04:30:00"/>
    <x v="1"/>
    <n v="3"/>
    <n v="0"/>
    <n v="1"/>
    <x v="3"/>
    <s v="Completed"/>
    <s v="Balamurugan"/>
    <s v="Reel"/>
  </r>
  <r>
    <n v="533"/>
    <x v="3"/>
    <x v="4"/>
    <d v="2024-10-22T00:00:00"/>
    <s v="Vuxx Inventory Report - 22/10/2024 – INCCU"/>
    <d v="2024-10-22T15:22:00"/>
    <d v="2024-10-22T22:49:00"/>
    <d v="1899-12-30T07:27:00"/>
    <x v="1"/>
    <n v="27"/>
    <n v="0"/>
    <n v="1"/>
    <x v="3"/>
    <s v="Completed"/>
    <s v="Balamurugan"/>
    <s v="Reel"/>
  </r>
  <r>
    <n v="534"/>
    <x v="3"/>
    <x v="9"/>
    <d v="2024-10-22T00:00:00"/>
    <s v="Re: Vuxx Inventory Report - 22/10/2024 – INVTZ"/>
    <d v="2024-10-22T16:36:00"/>
    <d v="2024-10-22T22:55:00"/>
    <d v="1899-12-30T06:19:00"/>
    <x v="1"/>
    <n v="8"/>
    <n v="0"/>
    <n v="1"/>
    <x v="3"/>
    <s v="Completed"/>
    <s v="Balamurugan"/>
    <s v="Reel"/>
  </r>
  <r>
    <n v="535"/>
    <x v="3"/>
    <x v="3"/>
    <d v="2024-10-22T00:00:00"/>
    <s v="Re: OFF/ON HIRE -  1 x 20D - VOLTA to VUXX - VOLU2504052"/>
    <d v="2024-10-22T09:56:00"/>
    <d v="2024-10-22T12:15:00"/>
    <d v="1899-12-30T02:19:00"/>
    <x v="1"/>
    <n v="1"/>
    <n v="0"/>
    <n v="1"/>
    <x v="4"/>
    <s v="Completed"/>
    <s v="Balamurugan"/>
    <s v="Reel"/>
  </r>
  <r>
    <n v="536"/>
    <x v="3"/>
    <x v="1"/>
    <d v="2024-10-22T00:00:00"/>
    <s v="Re: Vuxx Inventory Report - 22/10/2024 – INMAA"/>
    <d v="2024-10-22T16:00:00"/>
    <d v="2024-10-22T16:37:00"/>
    <d v="1899-12-30T00:37:00"/>
    <x v="1"/>
    <n v="9"/>
    <n v="0"/>
    <n v="1"/>
    <x v="4"/>
    <s v="Completed"/>
    <s v="Balamurugan"/>
    <s v="Reel"/>
  </r>
  <r>
    <n v="537"/>
    <x v="3"/>
    <x v="6"/>
    <d v="2024-10-23T00:00:00"/>
    <s v="VUXX daily inventory report  23 / 10 / 2024 - LKCMB"/>
    <d v="2024-10-23T10:23:00"/>
    <d v="2024-10-23T15:53:00"/>
    <d v="1899-12-30T05:30:00"/>
    <x v="1"/>
    <n v="2"/>
    <n v="0"/>
    <n v="1"/>
    <x v="0"/>
    <s v="Completed"/>
    <s v="Balamurugan"/>
    <s v="Reel"/>
  </r>
  <r>
    <n v="538"/>
    <x v="3"/>
    <x v="1"/>
    <d v="2024-10-23T00:00:00"/>
    <s v="Re: REEL CONTAINER OFFHIRED TO VOLTA"/>
    <d v="2024-10-23T17:29:00"/>
    <d v="2024-10-23T18:49:00"/>
    <d v="1899-12-30T01:20:00"/>
    <x v="1"/>
    <n v="4"/>
    <n v="0"/>
    <n v="1"/>
    <x v="2"/>
    <s v="Completed"/>
    <s v="Balamurugan"/>
    <s v="Reel"/>
  </r>
  <r>
    <n v="539"/>
    <x v="3"/>
    <x v="1"/>
    <d v="2024-10-23T00:00:00"/>
    <s v="Vuxx Inventory Report - 23/10/2024 – INMAA"/>
    <d v="2024-10-23T09:24:00"/>
    <d v="2024-10-23T12:36:00"/>
    <d v="1899-12-30T03:12:00"/>
    <x v="1"/>
    <n v="117"/>
    <n v="0"/>
    <n v="1"/>
    <x v="3"/>
    <s v="Completed"/>
    <s v="Balamurugan"/>
    <s v="Reel"/>
  </r>
  <r>
    <n v="540"/>
    <x v="3"/>
    <x v="5"/>
    <d v="2024-10-23T00:00:00"/>
    <s v="Re: Vuxx Inventory Report - 23/10/2024 – INKAT"/>
    <d v="2024-10-23T09:25:00"/>
    <d v="2024-10-23T13:07:00"/>
    <d v="1899-12-30T03:42:00"/>
    <x v="1"/>
    <n v="101"/>
    <n v="0"/>
    <n v="1"/>
    <x v="3"/>
    <s v="Completed"/>
    <s v="Balamurugan"/>
    <s v="Reel"/>
  </r>
  <r>
    <n v="541"/>
    <x v="3"/>
    <x v="9"/>
    <d v="2024-10-23T00:00:00"/>
    <s v="Re: Vuxx Inventory Report - 23/10/2024 – INVTZ"/>
    <d v="2024-10-23T09:54:00"/>
    <d v="2024-10-23T15:43:00"/>
    <d v="1899-12-30T05:49:00"/>
    <x v="1"/>
    <n v="8"/>
    <n v="0"/>
    <n v="1"/>
    <x v="3"/>
    <s v="Completed"/>
    <s v="Balamurugan"/>
    <s v="Reel"/>
  </r>
  <r>
    <n v="542"/>
    <x v="3"/>
    <x v="0"/>
    <d v="2024-10-23T00:00:00"/>
    <s v="VUXX Inventory Report - 23/10/2024 – INTUT"/>
    <d v="2024-10-23T09:58:00"/>
    <d v="2024-10-23T15:45:00"/>
    <d v="1899-12-30T05:47:00"/>
    <x v="1"/>
    <n v="1"/>
    <n v="0"/>
    <n v="1"/>
    <x v="3"/>
    <s v="Completed"/>
    <s v="Balamurugan"/>
    <s v="Reel"/>
  </r>
  <r>
    <n v="543"/>
    <x v="3"/>
    <x v="6"/>
    <d v="2024-10-23T00:00:00"/>
    <s v="VUXX daily inventory report  23 / 10 / 2024 - LKCMB"/>
    <d v="2024-10-23T10:23:00"/>
    <d v="2024-10-23T15:53:00"/>
    <d v="1899-12-30T05:30:00"/>
    <x v="1"/>
    <n v="16"/>
    <n v="0"/>
    <n v="1"/>
    <x v="3"/>
    <s v="Completed"/>
    <s v="Balamurugan"/>
    <s v="Reel"/>
  </r>
  <r>
    <n v="544"/>
    <x v="3"/>
    <x v="4"/>
    <d v="2024-10-23T00:00:00"/>
    <s v="Vuxx Inventory Report - 23/10/2024 – INCCU"/>
    <d v="2024-10-23T12:44:00"/>
    <d v="2024-10-23T16:22:00"/>
    <d v="1899-12-30T03:38:00"/>
    <x v="1"/>
    <n v="27"/>
    <n v="0"/>
    <n v="1"/>
    <x v="3"/>
    <s v="Completed"/>
    <s v="Balamurugan"/>
    <s v="Reel"/>
  </r>
  <r>
    <n v="545"/>
    <x v="3"/>
    <x v="3"/>
    <d v="2024-10-23T00:00:00"/>
    <s v="VUXX INVENTORY REPORT - 23/10/2024 – INCOK"/>
    <d v="2024-10-23T13:12:00"/>
    <d v="2024-10-23T16:34:00"/>
    <d v="1899-12-30T03:22:00"/>
    <x v="1"/>
    <n v="9"/>
    <n v="0"/>
    <n v="1"/>
    <x v="3"/>
    <s v="Completed"/>
    <s v="Balamurugan"/>
    <s v="Reel"/>
  </r>
  <r>
    <n v="546"/>
    <x v="3"/>
    <x v="7"/>
    <d v="2024-10-23T00:00:00"/>
    <s v="Vuxx Inventory Report - 23/10/2024 – MMRGN” "/>
    <d v="2024-10-23T13:29:00"/>
    <d v="2024-10-23T16:37:00"/>
    <d v="1899-12-30T03:08:00"/>
    <x v="1"/>
    <n v="16"/>
    <n v="0"/>
    <n v="1"/>
    <x v="3"/>
    <s v="Completed"/>
    <s v="Balamurugan"/>
    <s v="Reel"/>
  </r>
  <r>
    <n v="547"/>
    <x v="3"/>
    <x v="8"/>
    <d v="2024-10-23T00:00:00"/>
    <s v=" REEL INVENTORY REPORT( VUXX INVENTORY REPORT  23/10/2024 – BDCGP"/>
    <d v="2024-10-23T15:54:00"/>
    <d v="2024-10-23T19:22:00"/>
    <d v="1899-12-30T03:28:00"/>
    <x v="1"/>
    <n v="14"/>
    <n v="0"/>
    <n v="1"/>
    <x v="3"/>
    <s v="Completed"/>
    <s v="Balamurugan"/>
    <s v="Reel"/>
  </r>
  <r>
    <n v="548"/>
    <x v="3"/>
    <x v="1"/>
    <d v="2024-10-23T00:00:00"/>
    <s v="Re: Vuxx Inventory Report - 23/10/2024 – INMAA"/>
    <d v="2024-10-23T17:06:00"/>
    <d v="2024-10-23T19:29:00"/>
    <d v="1899-12-30T02:23:00"/>
    <x v="1"/>
    <n v="1"/>
    <n v="0"/>
    <n v="1"/>
    <x v="4"/>
    <s v="Completed"/>
    <s v="Balamurugan"/>
    <s v="Reel"/>
  </r>
  <r>
    <n v="549"/>
    <x v="3"/>
    <x v="7"/>
    <d v="2024-10-24T00:00:00"/>
    <s v="RE: TDR // RE: SHIPMENT STATUS -  YANGON TO CHENNAI ON MV. ISEACO WISDOM / 133S // SRR # RSGFL102400002 // B # VX07MY24000019"/>
    <d v="2024-10-24T13:18:00"/>
    <d v="2024-10-24T14:19:00"/>
    <d v="1899-12-30T01:01:00"/>
    <x v="1"/>
    <n v="5"/>
    <n v="0"/>
    <n v="1"/>
    <x v="0"/>
    <s v="Completed"/>
    <s v="Balamurugan"/>
    <s v="Reel"/>
  </r>
  <r>
    <n v="550"/>
    <x v="3"/>
    <x v="8"/>
    <d v="2024-10-24T00:00:00"/>
    <s v="RE: REEL INVENTORY REPORT( VUXX INVENTORY REPORT  23/10/2024 – BDCGP"/>
    <d v="2024-10-24T11:55:00"/>
    <d v="2024-10-24T15:24:00"/>
    <d v="1899-12-30T03:29:00"/>
    <x v="1"/>
    <n v="3"/>
    <n v="0"/>
    <n v="1"/>
    <x v="0"/>
    <s v="Completed"/>
    <s v="Balamurugan"/>
    <s v="Reel"/>
  </r>
  <r>
    <n v="551"/>
    <x v="3"/>
    <x v="1"/>
    <d v="2024-10-24T00:00:00"/>
    <s v="Re: REEL CONTAINER OFFHIRED TO VOLTA"/>
    <d v="2024-10-24T10:12:00"/>
    <d v="2024-10-24T11:03:00"/>
    <d v="1899-12-30T00:51:00"/>
    <x v="1"/>
    <n v="9"/>
    <n v="0"/>
    <n v="1"/>
    <x v="2"/>
    <s v="Completed"/>
    <s v="Balamurugan"/>
    <s v="Reel"/>
  </r>
  <r>
    <n v="552"/>
    <x v="3"/>
    <x v="1"/>
    <d v="2024-10-24T00:00:00"/>
    <s v="Re: REEL CONTAINER OFFHIRED TO VOLTA"/>
    <d v="2024-10-24T12:36:00"/>
    <d v="2024-10-24T14:12:00"/>
    <d v="1899-12-30T01:36:00"/>
    <x v="1"/>
    <n v="1"/>
    <n v="0"/>
    <n v="1"/>
    <x v="2"/>
    <s v="Completed"/>
    <s v="Balamurugan"/>
    <s v="Reel"/>
  </r>
  <r>
    <n v="553"/>
    <x v="3"/>
    <x v="6"/>
    <d v="2024-10-24T00:00:00"/>
    <s v="VUXX daily inventory report  24 / 10 / 2024 - LKCMB"/>
    <d v="2024-10-24T09:25:00"/>
    <d v="2024-10-24T12:43:00"/>
    <d v="1899-12-30T03:18:00"/>
    <x v="1"/>
    <n v="19"/>
    <n v="0"/>
    <n v="1"/>
    <x v="3"/>
    <s v="Completed"/>
    <s v="Balamurugan"/>
    <s v="Reel"/>
  </r>
  <r>
    <n v="554"/>
    <x v="3"/>
    <x v="9"/>
    <d v="2024-10-24T00:00:00"/>
    <s v="Re: Vuxx Inventory Report - 24/10/2024 – INVTZ"/>
    <d v="2024-10-24T09:41:00"/>
    <d v="2024-10-24T14:46:00"/>
    <d v="1899-12-30T05:05:00"/>
    <x v="1"/>
    <n v="8"/>
    <n v="0"/>
    <n v="1"/>
    <x v="3"/>
    <s v="Completed"/>
    <s v="Balamurugan"/>
    <s v="Reel"/>
  </r>
  <r>
    <n v="555"/>
    <x v="3"/>
    <x v="3"/>
    <d v="2024-10-24T00:00:00"/>
    <s v="VUXX INVENTORY REPORT - 24/10/2024 – INCOK"/>
    <d v="2024-10-24T09:59:00"/>
    <d v="2024-10-24T14:46:00"/>
    <d v="1899-12-30T04:47:00"/>
    <x v="1"/>
    <n v="9"/>
    <n v="0"/>
    <n v="1"/>
    <x v="3"/>
    <s v="Completed"/>
    <s v="Balamurugan"/>
    <s v="Reel"/>
  </r>
  <r>
    <n v="556"/>
    <x v="3"/>
    <x v="1"/>
    <d v="2024-10-24T00:00:00"/>
    <s v="Vuxx Inventory Report - 24/10/2024 – INMAA"/>
    <d v="2024-10-24T10:16:00"/>
    <d v="2024-10-24T14:57:00"/>
    <d v="1899-12-30T04:41:00"/>
    <x v="1"/>
    <n v="116"/>
    <n v="0"/>
    <n v="1"/>
    <x v="3"/>
    <s v="Completed"/>
    <s v="Balamurugan"/>
    <s v="Reel"/>
  </r>
  <r>
    <n v="557"/>
    <x v="3"/>
    <x v="5"/>
    <d v="2024-10-24T00:00:00"/>
    <s v="Vuxx Inventory Report - 24/10/2024 – INKAT"/>
    <d v="2024-10-24T10:19:00"/>
    <d v="2024-10-24T15:08:00"/>
    <d v="1899-12-30T04:49:00"/>
    <x v="1"/>
    <n v="122"/>
    <n v="0"/>
    <n v="1"/>
    <x v="3"/>
    <s v="Completed"/>
    <s v="Balamurugan"/>
    <s v="Reel"/>
  </r>
  <r>
    <n v="558"/>
    <x v="3"/>
    <x v="0"/>
    <d v="2024-10-24T00:00:00"/>
    <s v="VUXX Inventory Report - 24/10/2024 – INTUT"/>
    <d v="2024-10-24T11:43:00"/>
    <d v="2024-10-24T15:10:00"/>
    <d v="1899-12-30T03:27:00"/>
    <x v="1"/>
    <n v="3"/>
    <n v="0"/>
    <n v="1"/>
    <x v="3"/>
    <s v="Completed"/>
    <s v="Balamurugan"/>
    <s v="Reel"/>
  </r>
  <r>
    <n v="559"/>
    <x v="3"/>
    <x v="8"/>
    <d v="2024-10-24T00:00:00"/>
    <s v="EEL INVENTORY REPORT( VUXX INVENTORY REPORT  24/10/2024 – BDCGP"/>
    <d v="2024-10-24T12:35:00"/>
    <d v="2024-10-24T15:24:00"/>
    <d v="1899-12-30T02:49:00"/>
    <x v="1"/>
    <n v="14"/>
    <n v="0"/>
    <n v="1"/>
    <x v="3"/>
    <s v="Completed"/>
    <s v="Balamurugan"/>
    <s v="Reel"/>
  </r>
  <r>
    <n v="560"/>
    <x v="3"/>
    <x v="4"/>
    <d v="2024-10-24T00:00:00"/>
    <s v="Vuxx Inventory Report - 24/10/2024 – INCCU"/>
    <d v="2024-10-24T13:24:00"/>
    <d v="2024-10-24T20:00:00"/>
    <d v="1899-12-30T06:36:00"/>
    <x v="1"/>
    <n v="27"/>
    <n v="0"/>
    <n v="1"/>
    <x v="3"/>
    <s v="Completed"/>
    <s v="Balamurugan"/>
    <s v="Reel"/>
  </r>
  <r>
    <n v="561"/>
    <x v="3"/>
    <x v="6"/>
    <d v="2024-10-25T00:00:00"/>
    <s v="RE: EVER LEGION V.056E ETD CMB 25.10.2024"/>
    <d v="2024-10-25T18:11:00"/>
    <d v="2024-10-25T19:17:00"/>
    <d v="1899-12-30T01:06:00"/>
    <x v="1"/>
    <n v="4"/>
    <n v="0"/>
    <n v="1"/>
    <x v="0"/>
    <s v="Completed"/>
    <s v="Balamurugan"/>
    <s v="Reel"/>
  </r>
  <r>
    <n v="562"/>
    <x v="3"/>
    <x v="6"/>
    <d v="2024-10-25T00:00:00"/>
    <s v="RE: ARRIVAL REPORT FOR  EVER LEGION V.056E  ETA CMB  24.10.2024"/>
    <d v="2024-10-25T17:42:00"/>
    <d v="2024-10-25T19:32:00"/>
    <d v="1899-12-30T01:50:00"/>
    <x v="1"/>
    <n v="10"/>
    <n v="0"/>
    <n v="1"/>
    <x v="0"/>
    <s v="Completed"/>
    <s v="Balamurugan"/>
    <s v="Reel"/>
  </r>
  <r>
    <n v="563"/>
    <x v="3"/>
    <x v="1"/>
    <d v="2024-10-25T00:00:00"/>
    <s v="Re: REEL CONTAINER OFFHIRED TO VOLTA"/>
    <d v="2024-10-25T10:47:00"/>
    <d v="2024-10-25T12:40:00"/>
    <d v="1899-12-30T01:53:00"/>
    <x v="1"/>
    <n v="1"/>
    <n v="0"/>
    <n v="1"/>
    <x v="2"/>
    <s v="Completed"/>
    <s v="Balamurugan"/>
    <s v="Reel"/>
  </r>
  <r>
    <n v="564"/>
    <x v="3"/>
    <x v="7"/>
    <d v="2024-10-25T00:00:00"/>
    <s v="Vuxx Inventory Report - 25/10/2024 – MMRGN” "/>
    <d v="2024-10-25T08:52:00"/>
    <d v="2024-10-25T13:15:00"/>
    <d v="1899-12-30T04:23:00"/>
    <x v="1"/>
    <n v="11"/>
    <n v="0"/>
    <n v="1"/>
    <x v="3"/>
    <s v="Completed"/>
    <s v="Balamurugan"/>
    <s v="Reel"/>
  </r>
  <r>
    <n v="565"/>
    <x v="3"/>
    <x v="9"/>
    <d v="2024-10-25T00:00:00"/>
    <s v="Re: Vuxx Inventory Report - 25/10/2024 – INVTZ"/>
    <d v="2024-10-25T10:01:00"/>
    <d v="2024-10-25T13:19:00"/>
    <d v="1899-12-30T03:18:00"/>
    <x v="1"/>
    <n v="8"/>
    <n v="0"/>
    <n v="1"/>
    <x v="3"/>
    <s v="Completed"/>
    <s v="Balamurugan"/>
    <s v="Reel"/>
  </r>
  <r>
    <n v="566"/>
    <x v="3"/>
    <x v="0"/>
    <d v="2024-10-25T00:00:00"/>
    <s v="VUXX Inventory Report - 25/10/2024 – INTUT"/>
    <d v="2024-10-25T10:16:00"/>
    <d v="2024-10-25T13:25:00"/>
    <d v="1899-12-30T03:09:00"/>
    <x v="1"/>
    <n v="1"/>
    <n v="0"/>
    <n v="1"/>
    <x v="3"/>
    <s v="Completed"/>
    <s v="Balamurugan"/>
    <s v="Reel"/>
  </r>
  <r>
    <n v="567"/>
    <x v="3"/>
    <x v="6"/>
    <d v="2024-10-25T00:00:00"/>
    <s v="VUXX daily inventory report  25 / 10 / 2024 - LKCMB"/>
    <d v="2024-10-25T10:24:00"/>
    <d v="2024-10-25T20:00:00"/>
    <d v="1899-12-30T09:36:00"/>
    <x v="2"/>
    <n v="25"/>
    <n v="0"/>
    <n v="1"/>
    <x v="3"/>
    <s v="Completed"/>
    <s v="Balamurugan"/>
    <s v="Reel"/>
  </r>
  <r>
    <n v="568"/>
    <x v="3"/>
    <x v="1"/>
    <d v="2024-10-25T00:00:00"/>
    <s v="Re: Vuxx Inventory Report - 25/10/2024 – INMAA"/>
    <d v="2024-10-25T10:43:00"/>
    <d v="2024-10-25T20:04:00"/>
    <d v="1899-12-30T09:21:00"/>
    <x v="2"/>
    <n v="116"/>
    <n v="0"/>
    <n v="1"/>
    <x v="3"/>
    <s v="Completed"/>
    <s v="Balamurugan"/>
    <s v="Reel"/>
  </r>
  <r>
    <n v="569"/>
    <x v="3"/>
    <x v="5"/>
    <d v="2024-10-25T00:00:00"/>
    <s v="Re: Vuxx Inventory Report - 25/10/2024 – INKAT"/>
    <d v="2024-10-25T10:46:00"/>
    <d v="2024-10-25T20:27:00"/>
    <d v="1899-12-30T09:41:00"/>
    <x v="2"/>
    <n v="120"/>
    <n v="0"/>
    <n v="1"/>
    <x v="3"/>
    <s v="Completed"/>
    <s v="Balamurugan"/>
    <s v="Reel"/>
  </r>
  <r>
    <n v="570"/>
    <x v="3"/>
    <x v="8"/>
    <d v="2024-10-25T00:00:00"/>
    <s v="REEL INVENTORY REPORT( VUXX INVENTORY REPORT  25/10/2024 – BDCGP"/>
    <d v="2024-10-25T12:27:00"/>
    <d v="2024-10-25T20:33:00"/>
    <d v="1899-12-30T08:06:00"/>
    <x v="1"/>
    <n v="14"/>
    <n v="0"/>
    <n v="1"/>
    <x v="3"/>
    <s v="Completed"/>
    <s v="Balamurugan"/>
    <s v="Reel"/>
  </r>
  <r>
    <n v="571"/>
    <x v="3"/>
    <x v="8"/>
    <d v="2024-10-28T00:00:00"/>
    <s v="RE: REEL SHIPPING ( SMR) 04X40'HC LADEN CNTRS TDR FOR  NOVOROSSIYSK   T/S VIA PKG-WEST ON VSL MV. FITZ ROY ,VOY--187E, SLD CGP DT- 24.10.2024 . EX : CGP-- MYWSP  and  FPOD  to  NOVOROSSIYK (RUSSIA)."/>
    <d v="2024-10-26T19:45:00"/>
    <d v="2024-10-28T11:17:00"/>
    <d v="1899-12-31T15:32:00"/>
    <x v="0"/>
    <n v="8"/>
    <n v="0"/>
    <n v="1"/>
    <x v="0"/>
    <s v="Completed"/>
    <s v="Balamurugan"/>
    <s v="Reel"/>
  </r>
  <r>
    <n v="572"/>
    <x v="3"/>
    <x v="8"/>
    <d v="2024-10-28T00:00:00"/>
    <s v="RE: REEL SHIPPING ( SMR) 03X40'HC LADEN CNTRS TDR FOR  NOVOROSSIYSK   T/S VIA PKG-WEST ON VSL MV. SOL MALAYSIA ,VOY--2417S, SLD CGP DT- 28.10.2024 . EX : CGP-- MYWSP  and  FPOD  to  NOVOROSSIYK (RUSSIA)."/>
    <d v="2024-10-28T18:00:00"/>
    <d v="2024-10-28T19:39:00"/>
    <d v="1899-12-30T01:39:00"/>
    <x v="1"/>
    <n v="6"/>
    <n v="0"/>
    <n v="1"/>
    <x v="0"/>
    <s v="Completed"/>
    <s v="Balamurugan"/>
    <s v="Reel"/>
  </r>
  <r>
    <n v="573"/>
    <x v="3"/>
    <x v="1"/>
    <d v="2024-10-28T00:00:00"/>
    <s v="Re: REEL CONTAINER OFFHIRED TO VOLTA"/>
    <d v="2024-10-28T09:54:00"/>
    <d v="2024-10-28T11:26:00"/>
    <d v="1899-12-30T01:32:00"/>
    <x v="1"/>
    <n v="1"/>
    <n v="0"/>
    <n v="1"/>
    <x v="2"/>
    <s v="Completed"/>
    <s v="Balamurugan"/>
    <s v="Reel"/>
  </r>
  <r>
    <n v="574"/>
    <x v="3"/>
    <x v="7"/>
    <d v="2024-10-28T00:00:00"/>
    <s v="Vuxx Inventory Report - 28/10/2024 – MMRGN” "/>
    <d v="2024-10-28T09:42:00"/>
    <d v="2024-10-28T15:57:00"/>
    <d v="1899-12-30T06:15:00"/>
    <x v="1"/>
    <n v="11"/>
    <n v="0"/>
    <n v="1"/>
    <x v="3"/>
    <s v="Completed"/>
    <s v="Balamurugan"/>
    <s v="Reel"/>
  </r>
  <r>
    <n v="575"/>
    <x v="3"/>
    <x v="6"/>
    <d v="2024-10-28T00:00:00"/>
    <s v="VUXX daily inventory report  28 / 10 / 2024 - LKCMB"/>
    <d v="2024-10-28T09:52:00"/>
    <d v="2024-10-28T18:11:00"/>
    <d v="1899-12-30T08:19:00"/>
    <x v="1"/>
    <n v="25"/>
    <n v="0"/>
    <n v="1"/>
    <x v="3"/>
    <s v="Completed"/>
    <s v="Balamurugan"/>
    <s v="Reel"/>
  </r>
  <r>
    <n v="576"/>
    <x v="3"/>
    <x v="0"/>
    <d v="2024-10-28T00:00:00"/>
    <s v="VUXX Inventory Report - 28/10/2024 – INTUT"/>
    <d v="2024-10-28T10:02:00"/>
    <d v="2024-10-28T18:13:00"/>
    <d v="1899-12-30T08:11:00"/>
    <x v="1"/>
    <n v="1"/>
    <n v="0"/>
    <n v="1"/>
    <x v="3"/>
    <s v="Completed"/>
    <s v="Balamurugan"/>
    <s v="Reel"/>
  </r>
  <r>
    <n v="577"/>
    <x v="3"/>
    <x v="4"/>
    <d v="2024-10-28T00:00:00"/>
    <s v="Vuxx Inventory Report - 28/10/2024 – INCCU"/>
    <d v="2024-10-28T10:44:00"/>
    <d v="2024-10-28T18:24:00"/>
    <d v="1899-12-30T07:40:00"/>
    <x v="1"/>
    <n v="27"/>
    <n v="0"/>
    <n v="1"/>
    <x v="3"/>
    <s v="Completed"/>
    <s v="Balamurugan"/>
    <s v="Reel"/>
  </r>
  <r>
    <n v="578"/>
    <x v="3"/>
    <x v="1"/>
    <d v="2024-10-28T00:00:00"/>
    <s v="Vuxx Inventory Report - 28/10/2024 – INMAA"/>
    <d v="2024-10-28T11:21:00"/>
    <d v="2024-10-28T19:02:00"/>
    <d v="1899-12-30T07:41:00"/>
    <x v="1"/>
    <n v="118"/>
    <n v="0"/>
    <n v="1"/>
    <x v="3"/>
    <s v="Completed"/>
    <s v="Balamurugan"/>
    <s v="Reel"/>
  </r>
  <r>
    <n v="579"/>
    <x v="3"/>
    <x v="5"/>
    <d v="2024-10-28T00:00:00"/>
    <s v="Re: Vuxx Inventory Report - 28/10/2024 – INKAT"/>
    <d v="2024-10-28T11:23:00"/>
    <d v="2024-10-28T19:09:00"/>
    <d v="1899-12-30T07:46:00"/>
    <x v="1"/>
    <n v="101"/>
    <n v="0"/>
    <n v="1"/>
    <x v="3"/>
    <s v="Completed"/>
    <s v="Balamurugan"/>
    <s v="Reel"/>
  </r>
  <r>
    <n v="580"/>
    <x v="3"/>
    <x v="3"/>
    <d v="2024-10-28T00:00:00"/>
    <s v="VUXX INVENTORY REPORT - 28/10/2024 – INCOK"/>
    <d v="2024-10-28T12:10:00"/>
    <d v="2024-10-28T19:17:00"/>
    <d v="1899-12-30T07:07:00"/>
    <x v="1"/>
    <n v="9"/>
    <n v="0"/>
    <n v="1"/>
    <x v="3"/>
    <s v="Completed"/>
    <s v="Balamurugan"/>
    <s v="Reel"/>
  </r>
  <r>
    <n v="581"/>
    <x v="3"/>
    <x v="8"/>
    <d v="2024-10-28T00:00:00"/>
    <s v="REEL INVENTORY REPORT( VUXX INVENTORY REPORT)  28/10/2024 – BDCGP"/>
    <d v="2024-10-28T12:21:00"/>
    <d v="2024-10-28T19:51:00"/>
    <d v="1899-12-30T07:30:00"/>
    <x v="1"/>
    <n v="7"/>
    <n v="0"/>
    <n v="1"/>
    <x v="3"/>
    <s v="Completed"/>
    <s v="Balamurugan"/>
    <s v="Reel"/>
  </r>
  <r>
    <n v="582"/>
    <x v="3"/>
    <x v="9"/>
    <d v="2024-10-28T00:00:00"/>
    <s v="Re: Vuxx Inventory Report - 28/10/2024 – INVTZ"/>
    <d v="2024-10-28T16:51:00"/>
    <d v="2024-10-28T20:00:00"/>
    <d v="1899-12-30T03:09:00"/>
    <x v="1"/>
    <n v="8"/>
    <n v="0"/>
    <n v="1"/>
    <x v="3"/>
    <s v="Completed"/>
    <s v="Balamurugan"/>
    <s v="Reel"/>
  </r>
  <r>
    <n v="583"/>
    <x v="3"/>
    <x v="6"/>
    <d v="2024-10-28T00:00:00"/>
    <s v="RE: SEPTEMBER'24 SOA VUXX - Seahorse (Srilanka Agent) - Storage Charges "/>
    <d v="2024-10-21T19:16:00"/>
    <d v="2024-10-28T17:53:00"/>
    <d v="1900-01-05T22:37:00"/>
    <x v="1"/>
    <n v="1"/>
    <n v="0"/>
    <n v="1"/>
    <x v="5"/>
    <s v="Completed"/>
    <s v="Balamurugan"/>
    <s v="Reel"/>
  </r>
  <r>
    <n v="584"/>
    <x v="3"/>
    <x v="6"/>
    <d v="2024-10-29T00:00:00"/>
    <s v="VUXX daily inventory report  29 / 10 / 2024 - LKCMB"/>
    <d v="2024-10-29T09:06:00"/>
    <d v="2024-10-29T15:52:00"/>
    <d v="1899-12-30T06:46:00"/>
    <x v="1"/>
    <n v="1"/>
    <n v="0"/>
    <n v="1"/>
    <x v="0"/>
    <s v="Completed"/>
    <s v="Balamurugan"/>
    <s v="Reel"/>
  </r>
  <r>
    <n v="585"/>
    <x v="3"/>
    <x v="1"/>
    <d v="2024-10-29T00:00:00"/>
    <s v="Re: REEL CONTAINER OFFHIRED TO VOLTA"/>
    <d v="2024-10-29T09:57:00"/>
    <d v="2024-10-29T11:41:00"/>
    <d v="1899-12-30T01:44:00"/>
    <x v="1"/>
    <n v="1"/>
    <n v="0"/>
    <n v="1"/>
    <x v="2"/>
    <s v="Completed"/>
    <s v="Balamurugan"/>
    <s v="Reel"/>
  </r>
  <r>
    <n v="586"/>
    <x v="3"/>
    <x v="7"/>
    <d v="2024-10-29T00:00:00"/>
    <s v="Vuxx Inventory Report - 29/10/2024 – MMRGN” "/>
    <d v="2024-10-29T08:16:00"/>
    <d v="2024-10-29T15:33:00"/>
    <d v="1899-12-30T07:17:00"/>
    <x v="1"/>
    <n v="11"/>
    <n v="0"/>
    <n v="1"/>
    <x v="3"/>
    <s v="Completed"/>
    <s v="Balamurugan"/>
    <s v="Reel"/>
  </r>
  <r>
    <n v="587"/>
    <x v="3"/>
    <x v="1"/>
    <d v="2024-10-29T00:00:00"/>
    <s v="Vuxx Inventory Report - 29/10/2024 – INMAA"/>
    <d v="2024-10-29T10:24:00"/>
    <d v="2024-10-29T18:16:00"/>
    <d v="1899-12-30T07:52:00"/>
    <x v="1"/>
    <n v="106"/>
    <n v="0"/>
    <n v="1"/>
    <x v="3"/>
    <s v="Completed"/>
    <s v="Balamurugan"/>
    <s v="Reel"/>
  </r>
  <r>
    <n v="588"/>
    <x v="3"/>
    <x v="6"/>
    <d v="2024-10-29T00:00:00"/>
    <s v="VUXX daily inventory report  29 / 10 / 2024 - LKCMB"/>
    <d v="2024-10-29T09:06:00"/>
    <d v="2024-10-29T09:06:00"/>
    <d v="1899-12-30T00:00:00"/>
    <x v="1"/>
    <n v="24"/>
    <n v="0"/>
    <n v="1"/>
    <x v="3"/>
    <s v="Completed"/>
    <s v="Balamurugan"/>
    <s v="Reel"/>
  </r>
  <r>
    <n v="589"/>
    <x v="3"/>
    <x v="5"/>
    <d v="2024-10-29T00:00:00"/>
    <s v="Vuxx Inventory Report - 29/10/2024 – INKAT"/>
    <d v="2024-10-29T10:27:00"/>
    <d v="2024-10-29T18:26:00"/>
    <d v="1899-12-30T07:59:00"/>
    <x v="1"/>
    <n v="68"/>
    <n v="0"/>
    <n v="1"/>
    <x v="3"/>
    <s v="Completed"/>
    <s v="Balamurugan"/>
    <s v="Reel"/>
  </r>
  <r>
    <n v="590"/>
    <x v="3"/>
    <x v="4"/>
    <d v="2024-10-29T00:00:00"/>
    <s v="Vuxx Inventory Report - 29/10/2024 – INCCU"/>
    <d v="2024-10-29T12:46:00"/>
    <d v="2024-10-29T18:47:00"/>
    <d v="1899-12-30T06:01:00"/>
    <x v="1"/>
    <n v="27"/>
    <n v="0"/>
    <n v="1"/>
    <x v="3"/>
    <s v="Completed"/>
    <s v="Balamurugan"/>
    <s v="Reel"/>
  </r>
  <r>
    <n v="591"/>
    <x v="3"/>
    <x v="3"/>
    <d v="2024-10-29T00:00:00"/>
    <s v="VUXX INVENTORY REPORT - 29/10/2024 – INCOK"/>
    <d v="2024-10-29T13:15:00"/>
    <d v="2024-10-29T18:52:00"/>
    <d v="1899-12-30T05:37:00"/>
    <x v="1"/>
    <n v="9"/>
    <n v="0"/>
    <n v="1"/>
    <x v="3"/>
    <s v="Completed"/>
    <s v="Balamurugan"/>
    <s v="Reel"/>
  </r>
  <r>
    <n v="592"/>
    <x v="3"/>
    <x v="9"/>
    <d v="2024-10-29T00:00:00"/>
    <s v="Re: Vuxx Inventory Report - 29/10/2024 – INVTZ"/>
    <d v="2024-10-29T14:41:00"/>
    <d v="2024-10-29T19:02:00"/>
    <d v="1899-12-30T04:21:00"/>
    <x v="1"/>
    <n v="8"/>
    <n v="0"/>
    <n v="1"/>
    <x v="3"/>
    <s v="Completed"/>
    <s v="Balamurugan"/>
    <s v="Reel"/>
  </r>
  <r>
    <n v="593"/>
    <x v="3"/>
    <x v="8"/>
    <d v="2024-10-29T00:00:00"/>
    <s v=" REEL INVENTORY REPORT( VUXX INVENTORY REPORT)  29/10/2024 – BDCGP"/>
    <d v="2024-10-29T15:14:00"/>
    <d v="2024-10-29T19:06:00"/>
    <d v="1899-12-30T03:52:00"/>
    <x v="1"/>
    <n v="7"/>
    <n v="0"/>
    <n v="1"/>
    <x v="3"/>
    <s v="Completed"/>
    <s v="Balamurugan"/>
    <s v="Reel"/>
  </r>
  <r>
    <n v="594"/>
    <x v="3"/>
    <x v="0"/>
    <d v="2024-10-29T00:00:00"/>
    <s v="VUXX Inventory Report - 29/10/2024 – INTUT"/>
    <d v="2024-10-29T15:31:00"/>
    <d v="2024-10-29T19:21:00"/>
    <d v="1899-12-30T03:50:00"/>
    <x v="1"/>
    <n v="8"/>
    <n v="0"/>
    <n v="1"/>
    <x v="3"/>
    <s v="Completed"/>
    <s v="Balamurugan"/>
    <s v="Reel"/>
  </r>
  <r>
    <n v="595"/>
    <x v="3"/>
    <x v="8"/>
    <d v="2024-10-30T00:00:00"/>
    <s v="RE: REEL INVENTORY REPORT( VUXX INVENTORY REPORT)  29/10/2024 – BDCGP"/>
    <d v="2024-10-30T12:19:00"/>
    <d v="2024-10-30T17:55:00"/>
    <d v="1899-12-30T05:36:00"/>
    <x v="1"/>
    <n v="1"/>
    <n v="0"/>
    <n v="1"/>
    <x v="0"/>
    <s v="Completed"/>
    <s v="Balamurugan"/>
    <s v="Reel"/>
  </r>
  <r>
    <n v="596"/>
    <x v="3"/>
    <x v="3"/>
    <d v="2024-10-30T00:00:00"/>
    <s v="RE: OFF/ON HIRE -  1 x 20D - VOLTA to VUXX - CULU1903337"/>
    <d v="2024-10-30T12:29:00"/>
    <d v="2024-10-30T12:57:00"/>
    <d v="1899-12-30T00:28:00"/>
    <x v="1"/>
    <n v="1"/>
    <n v="0"/>
    <n v="1"/>
    <x v="1"/>
    <s v="Completed"/>
    <s v="Balamurugan"/>
    <s v="Reel"/>
  </r>
  <r>
    <n v="597"/>
    <x v="3"/>
    <x v="3"/>
    <d v="2024-10-30T00:00:00"/>
    <s v="VUXX INVENTORY REPORT - 30/10/2024 – INCOK"/>
    <d v="2024-10-30T09:33:00"/>
    <d v="2024-10-30T11:36:00"/>
    <d v="1899-12-30T02:03:00"/>
    <x v="1"/>
    <n v="9"/>
    <n v="0"/>
    <n v="1"/>
    <x v="3"/>
    <s v="Completed"/>
    <s v="Balamurugan"/>
    <s v="Reel"/>
  </r>
  <r>
    <n v="598"/>
    <x v="3"/>
    <x v="1"/>
    <d v="2024-10-30T00:00:00"/>
    <s v="Vuxx Inventory Report - 30/10/2024 – INMAA"/>
    <d v="2024-10-30T10:07:00"/>
    <d v="2024-10-30T12:21:00"/>
    <d v="1899-12-30T02:14:00"/>
    <x v="1"/>
    <n v="118"/>
    <n v="0"/>
    <n v="1"/>
    <x v="3"/>
    <s v="Completed"/>
    <s v="Balamurugan"/>
    <s v="Reel"/>
  </r>
  <r>
    <n v="599"/>
    <x v="3"/>
    <x v="5"/>
    <d v="2024-10-30T00:00:00"/>
    <s v="Vuxx Inventory Report - 30/10/2024 – INKAT"/>
    <d v="2024-10-30T10:12:00"/>
    <d v="2024-10-30T16:33:00"/>
    <d v="1899-12-30T06:21:00"/>
    <x v="1"/>
    <n v="96"/>
    <n v="0"/>
    <n v="1"/>
    <x v="3"/>
    <s v="Completed"/>
    <s v="Balamurugan"/>
    <s v="Reel"/>
  </r>
  <r>
    <n v="600"/>
    <x v="3"/>
    <x v="7"/>
    <d v="2024-10-30T00:00:00"/>
    <s v="Vuxx Inventory Report - 30/10/2024 – MMRGN” "/>
    <d v="2024-10-30T10:37:00"/>
    <d v="2024-10-30T16:42:00"/>
    <d v="1899-12-30T06:05:00"/>
    <x v="1"/>
    <n v="11"/>
    <n v="0"/>
    <n v="1"/>
    <x v="3"/>
    <s v="Completed"/>
    <s v="Balamurugan"/>
    <s v="Reel"/>
  </r>
  <r>
    <n v="601"/>
    <x v="3"/>
    <x v="4"/>
    <d v="2024-10-30T00:00:00"/>
    <s v=" Vuxx Inventory Report - 30/10/2024 – INCCU"/>
    <d v="2024-10-30T11:27:00"/>
    <d v="2024-10-30T16:49:00"/>
    <d v="1899-12-30T05:22:00"/>
    <x v="1"/>
    <n v="27"/>
    <n v="0"/>
    <n v="1"/>
    <x v="3"/>
    <s v="Completed"/>
    <s v="Balamurugan"/>
    <s v="Reel"/>
  </r>
  <r>
    <n v="602"/>
    <x v="3"/>
    <x v="8"/>
    <d v="2024-10-30T00:00:00"/>
    <s v=" REEL INVENTORY REPORT( VUXX INVENTORY REPORT) 30/10/2024 – BDCGP"/>
    <d v="2024-10-30T12:11:00"/>
    <d v="2024-10-30T18:01:00"/>
    <d v="1899-12-30T05:50:00"/>
    <x v="1"/>
    <n v="7"/>
    <n v="0"/>
    <n v="1"/>
    <x v="3"/>
    <s v="Completed"/>
    <s v="Balamurugan"/>
    <s v="Reel"/>
  </r>
  <r>
    <n v="603"/>
    <x v="3"/>
    <x v="6"/>
    <d v="2024-10-30T00:00:00"/>
    <s v="VUXX daily inventory report  30 / 10 / 2024 - LKCMB"/>
    <d v="2024-10-30T12:52:00"/>
    <d v="2024-10-30T18:24:00"/>
    <d v="1899-12-30T05:32:00"/>
    <x v="1"/>
    <n v="24"/>
    <n v="0"/>
    <n v="1"/>
    <x v="3"/>
    <s v="Completed"/>
    <s v="Balamurugan"/>
    <s v="Reel"/>
  </r>
  <r>
    <n v="604"/>
    <x v="3"/>
    <x v="9"/>
    <d v="2024-10-30T00:00:00"/>
    <s v="Re: Vuxx Inventory Report - 30/10/2024 – INVTZ"/>
    <d v="2024-10-30T14:11:00"/>
    <d v="2024-10-30T18:28:00"/>
    <d v="1899-12-30T04:17:00"/>
    <x v="1"/>
    <n v="8"/>
    <n v="0"/>
    <n v="1"/>
    <x v="3"/>
    <s v="Completed"/>
    <s v="Balamurugan"/>
    <s v="Reel"/>
  </r>
  <r>
    <n v="605"/>
    <x v="3"/>
    <x v="9"/>
    <d v="2024-10-30T00:00:00"/>
    <s v="Re: Assistance Required to Correct Principal Selection for Draft Creation - RF74IV24000005"/>
    <d v="2024-10-29T21:21:00"/>
    <d v="2024-10-30T11:25:00"/>
    <d v="1899-12-30T14:04:00"/>
    <x v="2"/>
    <n v="1"/>
    <n v="0"/>
    <n v="1"/>
    <x v="4"/>
    <s v="Completed"/>
    <s v="Balamurugan"/>
    <s v="Reel"/>
  </r>
  <r>
    <n v="606"/>
    <x v="4"/>
    <x v="6"/>
    <d v="2024-11-01T00:00:00"/>
    <s v="Re: DEPARTURE REPORT FOR 01X40HC LOADED  ON MOGRAL V.087W ETD CMB 01.11.2024"/>
    <d v="2024-11-01T12:02:00"/>
    <d v="2024-11-01T12:54:00"/>
    <d v="1899-12-30T00:52:00"/>
    <x v="1"/>
    <n v="1"/>
    <n v="0"/>
    <n v="1"/>
    <x v="0"/>
    <s v="Completed"/>
    <s v="Balamurugan"/>
    <s v="Reel"/>
  </r>
  <r>
    <n v="607"/>
    <x v="4"/>
    <x v="6"/>
    <d v="2024-11-01T00:00:00"/>
    <s v="VUXX daily inventory report  01 / 11 / 2024 - LKCMB"/>
    <d v="2024-11-01T09:38:00"/>
    <d v="2024-11-01T16:49:00"/>
    <d v="1899-12-30T07:11:00"/>
    <x v="1"/>
    <n v="15"/>
    <n v="0"/>
    <n v="1"/>
    <x v="0"/>
    <s v="Completed"/>
    <s v="Balamurugan"/>
    <s v="Reel"/>
  </r>
  <r>
    <n v="608"/>
    <x v="4"/>
    <x v="6"/>
    <d v="2024-11-01T00:00:00"/>
    <s v="VUXX daily inventory report  01 / 11 / 2024 - LKCMB"/>
    <d v="2024-11-01T09:38:00"/>
    <d v="2024-11-01T16:49:00"/>
    <d v="1899-12-30T07:11:00"/>
    <x v="1"/>
    <n v="24"/>
    <n v="0"/>
    <n v="1"/>
    <x v="3"/>
    <s v="Completed"/>
    <s v="Balamurugan"/>
    <s v="Reel"/>
  </r>
  <r>
    <n v="609"/>
    <x v="4"/>
    <x v="1"/>
    <d v="2024-11-01T00:00:00"/>
    <s v="Re: Vuxx Inventory Report - 01/11/2024 – INMAA"/>
    <d v="2024-11-01T11:04:00"/>
    <d v="2024-11-01T17:23:00"/>
    <d v="1899-12-30T06:19:00"/>
    <x v="1"/>
    <n v="106"/>
    <n v="0"/>
    <n v="1"/>
    <x v="3"/>
    <s v="Completed"/>
    <s v="Balamurugan"/>
    <s v="Reel"/>
  </r>
  <r>
    <n v="610"/>
    <x v="4"/>
    <x v="5"/>
    <d v="2024-11-01T00:00:00"/>
    <s v="Re: Vuxx Inventory Report - 01/11/2024 – INKAT"/>
    <d v="2024-11-01T11:06:00"/>
    <d v="2024-11-01T17:30:00"/>
    <d v="1899-12-30T06:24:00"/>
    <x v="1"/>
    <n v="89"/>
    <n v="0"/>
    <n v="1"/>
    <x v="3"/>
    <s v="Completed"/>
    <s v="Balamurugan"/>
    <s v="Reel"/>
  </r>
  <r>
    <n v="611"/>
    <x v="4"/>
    <x v="8"/>
    <d v="2024-11-01T00:00:00"/>
    <s v="REEL INVENTORY REPORT( VUXX INVENTORY REPORT) 01/11/2024 – BDCGP"/>
    <d v="2024-11-01T12:09:00"/>
    <d v="2024-11-01T17:37:00"/>
    <d v="1899-12-30T05:28:00"/>
    <x v="1"/>
    <n v="7"/>
    <n v="0"/>
    <n v="1"/>
    <x v="3"/>
    <s v="Completed"/>
    <s v="Balamurugan"/>
    <s v="Reel"/>
  </r>
  <r>
    <n v="612"/>
    <x v="4"/>
    <x v="3"/>
    <d v="2024-11-01T00:00:00"/>
    <s v="VUXX INVENTORY REPORT - 01/11/2024 – INCOK"/>
    <d v="2024-11-01T13:34:00"/>
    <d v="2024-11-01T17:37:00"/>
    <d v="1899-12-30T04:03:00"/>
    <x v="1"/>
    <n v="7"/>
    <n v="0"/>
    <n v="1"/>
    <x v="3"/>
    <s v="Completed"/>
    <s v="Balamurugan"/>
    <s v="Reel"/>
  </r>
  <r>
    <n v="613"/>
    <x v="4"/>
    <x v="9"/>
    <d v="2024-11-01T00:00:00"/>
    <s v="Re: Vuxx Inventory Report - 01/11/2024 – INVTZ"/>
    <d v="2024-11-01T16:27:00"/>
    <d v="2024-11-01T17:50:00"/>
    <d v="1899-12-30T01:23:00"/>
    <x v="1"/>
    <n v="8"/>
    <n v="0"/>
    <n v="1"/>
    <x v="3"/>
    <s v="Completed"/>
    <s v="Balamurugan"/>
    <s v="Reel"/>
  </r>
  <r>
    <n v="614"/>
    <x v="4"/>
    <x v="0"/>
    <d v="2024-11-01T00:00:00"/>
    <s v="VUXX Inventory Report - 01/11/2024 – INTUT - UPDATED"/>
    <d v="2024-11-01T17:43:00"/>
    <d v="2024-11-01T17:56:00"/>
    <d v="1899-12-30T00:13:00"/>
    <x v="1"/>
    <n v="124"/>
    <n v="0"/>
    <n v="1"/>
    <x v="3"/>
    <s v="Completed"/>
    <s v="Balamurugan"/>
    <s v="Reel"/>
  </r>
  <r>
    <n v="615"/>
    <x v="4"/>
    <x v="6"/>
    <d v="2024-11-04T00:00:00"/>
    <s v="VUXX daily inventory report  04 / 11 / 2024 - LKCMB"/>
    <d v="2024-11-04T10:58:00"/>
    <d v="2024-11-04T19:58:00"/>
    <d v="1899-12-30T09:00:00"/>
    <x v="1"/>
    <n v="5"/>
    <n v="0"/>
    <n v="1"/>
    <x v="0"/>
    <s v="Completed"/>
    <s v="Balamurugan"/>
    <s v="Reel"/>
  </r>
  <r>
    <n v="616"/>
    <x v="4"/>
    <x v="8"/>
    <d v="2024-11-04T00:00:00"/>
    <s v=" VUXX INVENTORY REPORT) 04/11/2024 – BDCGP"/>
    <d v="2024-11-04T15:12:00"/>
    <d v="2024-11-04T20:14:00"/>
    <d v="1899-12-30T05:02:00"/>
    <x v="1"/>
    <n v="3"/>
    <n v="0"/>
    <n v="1"/>
    <x v="0"/>
    <s v="Completed"/>
    <s v="Balamurugan"/>
    <s v="Reel"/>
  </r>
  <r>
    <n v="617"/>
    <x v="4"/>
    <x v="7"/>
    <d v="2024-11-04T00:00:00"/>
    <s v=" &quot;Vuxx Inventory Report - 04/11/2024 – MMRGN” "/>
    <d v="2024-11-04T08:13:00"/>
    <d v="2024-11-04T13:24:00"/>
    <d v="1899-12-30T05:11:00"/>
    <x v="1"/>
    <n v="11"/>
    <n v="0"/>
    <n v="1"/>
    <x v="3"/>
    <s v="Completed"/>
    <s v="Balamurugan"/>
    <s v="Reel"/>
  </r>
  <r>
    <n v="618"/>
    <x v="4"/>
    <x v="9"/>
    <d v="2024-11-04T00:00:00"/>
    <s v="Re: Vuxx Inventory Report - 04/11/2024 – INVTZ"/>
    <d v="2024-11-04T09:50:00"/>
    <d v="2024-11-04T15:08:00"/>
    <d v="1899-12-30T05:18:00"/>
    <x v="1"/>
    <n v="8"/>
    <n v="0"/>
    <n v="1"/>
    <x v="3"/>
    <s v="Completed"/>
    <s v="Balamurugan"/>
    <s v="Reel"/>
  </r>
  <r>
    <n v="619"/>
    <x v="4"/>
    <x v="1"/>
    <d v="2024-11-04T00:00:00"/>
    <s v="Vuxx Inventory Report - 04/11/2024 – INMAA"/>
    <d v="2024-11-04T10:13:00"/>
    <d v="2024-11-04T18:18:00"/>
    <d v="1899-12-30T08:05:00"/>
    <x v="1"/>
    <n v="109"/>
    <n v="0"/>
    <n v="1"/>
    <x v="3"/>
    <s v="Completed"/>
    <s v="Balamurugan"/>
    <s v="Reel"/>
  </r>
  <r>
    <n v="620"/>
    <x v="4"/>
    <x v="5"/>
    <d v="2024-11-04T00:00:00"/>
    <s v="Vuxx Inventory Report - 04/11/2024 – INKAT"/>
    <d v="2024-11-04T10:15:00"/>
    <d v="2024-11-04T18:21:00"/>
    <d v="1899-12-30T08:06:00"/>
    <x v="1"/>
    <n v="86"/>
    <n v="0"/>
    <n v="1"/>
    <x v="3"/>
    <s v="Completed"/>
    <s v="Balamurugan"/>
    <s v="Reel"/>
  </r>
  <r>
    <n v="621"/>
    <x v="4"/>
    <x v="3"/>
    <d v="2024-11-04T00:00:00"/>
    <s v="VUXX INVENTORY REPORT - 04/11/2024 – INCOK"/>
    <d v="2024-11-04T10:18:00"/>
    <d v="2024-11-04T18:42:00"/>
    <d v="1899-12-30T08:24:00"/>
    <x v="1"/>
    <n v="2"/>
    <n v="0"/>
    <n v="1"/>
    <x v="3"/>
    <s v="Completed"/>
    <s v="Balamurugan"/>
    <s v="Reel"/>
  </r>
  <r>
    <n v="622"/>
    <x v="4"/>
    <x v="6"/>
    <d v="2024-11-04T00:00:00"/>
    <s v="VUXX daily inventory report  04 / 11 / 2024 - LKCMB"/>
    <d v="2024-11-04T10:58:00"/>
    <d v="2024-11-04T19:58:00"/>
    <d v="1899-12-30T09:00:00"/>
    <x v="1"/>
    <n v="26"/>
    <n v="0"/>
    <n v="1"/>
    <x v="3"/>
    <s v="Completed"/>
    <s v="Balamurugan"/>
    <s v="Reel"/>
  </r>
  <r>
    <n v="623"/>
    <x v="4"/>
    <x v="4"/>
    <d v="2024-11-04T00:00:00"/>
    <s v="Vuxx Inventory Report - 04/11/2024 – INCCU"/>
    <d v="2024-11-04T11:17:00"/>
    <d v="2024-11-04T20:06:00"/>
    <d v="1899-12-30T08:49:00"/>
    <x v="1"/>
    <n v="29"/>
    <n v="0"/>
    <n v="1"/>
    <x v="3"/>
    <s v="Completed"/>
    <s v="Balamurugan"/>
    <s v="Reel"/>
  </r>
  <r>
    <n v="624"/>
    <x v="4"/>
    <x v="8"/>
    <d v="2024-11-04T00:00:00"/>
    <s v=" VUXX INVENTORY REPORT) 04/11/2024 – BDCGP"/>
    <d v="2024-11-04T15:12:00"/>
    <d v="2024-11-04T20:14:00"/>
    <d v="1899-12-30T05:02:00"/>
    <x v="1"/>
    <n v="7"/>
    <n v="0"/>
    <n v="1"/>
    <x v="3"/>
    <s v="Completed"/>
    <s v="Balamurugan"/>
    <s v="Reel"/>
  </r>
  <r>
    <n v="625"/>
    <x v="4"/>
    <x v="0"/>
    <d v="2024-11-04T00:00:00"/>
    <s v="VUXX Inventory Report - 04/11/2024 – INTUT"/>
    <d v="2024-11-04T18:23:00"/>
    <d v="2024-11-04T20:17:00"/>
    <d v="1899-12-30T01:54:00"/>
    <x v="1"/>
    <n v="153"/>
    <n v="0"/>
    <n v="1"/>
    <x v="3"/>
    <s v="Completed"/>
    <s v="Balamurugan"/>
    <s v="Reel"/>
  </r>
  <r>
    <n v="626"/>
    <x v="4"/>
    <x v="6"/>
    <d v="2024-11-05T00:00:00"/>
    <s v="VUXX daily inventory report  05 / 11 / 2024 - LKCMB"/>
    <d v="2024-11-05T09:26:00"/>
    <d v="2024-11-05T13:07:00"/>
    <d v="1899-12-30T03:41:00"/>
    <x v="1"/>
    <n v="24"/>
    <n v="0"/>
    <n v="1"/>
    <x v="3"/>
    <s v="Completed"/>
    <s v="Balamurugan"/>
    <s v="Reel"/>
  </r>
  <r>
    <n v="627"/>
    <x v="4"/>
    <x v="1"/>
    <d v="2024-11-05T00:00:00"/>
    <s v="Vuxx Inventory Report - 05/11/2024 – INMAA"/>
    <d v="2024-11-05T10:00:00"/>
    <d v="2024-11-05T14:17:00"/>
    <d v="1899-12-30T04:17:00"/>
    <x v="1"/>
    <n v="104"/>
    <n v="0"/>
    <n v="1"/>
    <x v="3"/>
    <s v="Completed"/>
    <s v="Balamurugan"/>
    <s v="Reel"/>
  </r>
  <r>
    <n v="628"/>
    <x v="4"/>
    <x v="5"/>
    <d v="2024-11-05T00:00:00"/>
    <s v="Re: Vuxx Inventory Report - 05/11/2024 – INKAT"/>
    <d v="2024-11-05T10:22:00"/>
    <d v="2024-11-05T14:26:00"/>
    <d v="1899-12-30T04:04:00"/>
    <x v="1"/>
    <n v="82"/>
    <n v="0"/>
    <n v="1"/>
    <x v="3"/>
    <s v="Completed"/>
    <s v="Balamurugan"/>
    <s v="Reel"/>
  </r>
  <r>
    <n v="629"/>
    <x v="4"/>
    <x v="0"/>
    <d v="2024-11-05T00:00:00"/>
    <s v="VUXX Inventory Report - 05/11/2024 – INTUT"/>
    <d v="2024-11-05T10:45:00"/>
    <d v="2024-11-05T15:00:00"/>
    <d v="1899-12-30T04:15:00"/>
    <x v="1"/>
    <n v="153"/>
    <n v="0"/>
    <n v="1"/>
    <x v="3"/>
    <s v="Completed"/>
    <s v="Balamurugan"/>
    <s v="Reel"/>
  </r>
  <r>
    <n v="630"/>
    <x v="4"/>
    <x v="7"/>
    <d v="2024-11-05T00:00:00"/>
    <s v="Vuxx Inventory Report - 05/11/2024 – MMRGN” "/>
    <d v="2024-11-05T11:03:00"/>
    <d v="2024-11-05T15:02:00"/>
    <d v="1899-12-30T03:59:00"/>
    <x v="1"/>
    <n v="11"/>
    <n v="0"/>
    <n v="1"/>
    <x v="3"/>
    <s v="Completed"/>
    <s v="Balamurugan"/>
    <s v="Reel"/>
  </r>
  <r>
    <n v="631"/>
    <x v="4"/>
    <x v="9"/>
    <d v="2024-11-05T00:00:00"/>
    <s v="Re: Vuxx Inventory Report - 05/11/2024 – INVTZ"/>
    <d v="2024-11-05T11:17:00"/>
    <d v="2024-11-05T15:05:00"/>
    <d v="1899-12-30T03:48:00"/>
    <x v="1"/>
    <n v="8"/>
    <n v="0"/>
    <n v="1"/>
    <x v="3"/>
    <s v="Completed"/>
    <s v="Balamurugan"/>
    <s v="Reel"/>
  </r>
  <r>
    <n v="632"/>
    <x v="4"/>
    <x v="4"/>
    <d v="2024-11-05T00:00:00"/>
    <s v="Vuxx Inventory Report - 05/11/2024 – INCCU"/>
    <d v="2024-11-05T11:30:00"/>
    <d v="2024-11-05T15:29:00"/>
    <d v="1899-12-30T03:59:00"/>
    <x v="1"/>
    <n v="23"/>
    <n v="0"/>
    <n v="1"/>
    <x v="3"/>
    <s v="Completed"/>
    <s v="Balamurugan"/>
    <s v="Reel"/>
  </r>
  <r>
    <n v="633"/>
    <x v="4"/>
    <x v="8"/>
    <d v="2024-11-05T00:00:00"/>
    <s v=" VUXX INVENTORY REPORT) 05/11/2024 – BDCGP"/>
    <d v="2024-11-05T14:31:00"/>
    <d v="2024-11-05T16:24:00"/>
    <d v="1899-12-30T01:53:00"/>
    <x v="1"/>
    <n v="7"/>
    <n v="0"/>
    <n v="1"/>
    <x v="3"/>
    <s v="Completed"/>
    <s v="Balamurugan"/>
    <s v="Reel"/>
  </r>
  <r>
    <n v="634"/>
    <x v="4"/>
    <x v="3"/>
    <d v="2024-11-05T00:00:00"/>
    <s v="RE:  VUXX INVENTORY REPORT - 05/11/2024 – INCOK"/>
    <d v="2024-11-05T16:01:00"/>
    <d v="2024-11-05T16:26:00"/>
    <d v="1899-12-30T00:25:00"/>
    <x v="1"/>
    <n v="2"/>
    <n v="0"/>
    <n v="1"/>
    <x v="3"/>
    <s v="Completed"/>
    <s v="Balamurugan"/>
    <s v="Reel"/>
  </r>
  <r>
    <n v="635"/>
    <x v="4"/>
    <x v="8"/>
    <d v="2024-11-06T00:00:00"/>
    <s v="RE: REEL SHIPPING ( SMR) 02X40'HC LADEN CNTRS TDR FOR  NOVOROSSIYSK AND ST PETERSBURG   T/S VIA PKG-WEST ON VSL MV. SKY WIND ,VOY--051S, SLD CGP DT- 05.11.2024 . EX : CGP-- MYWSP  and  FPOD  to ST.PETERSBURG AND  NOVOROSSIYK (RUSSIA)."/>
    <d v="2024-11-06T16:05:00"/>
    <d v="2024-11-06T16:42:00"/>
    <d v="1899-12-30T00:37:00"/>
    <x v="1"/>
    <n v="2"/>
    <n v="0"/>
    <n v="1"/>
    <x v="0"/>
    <s v="Completed"/>
    <s v="Balamurugan"/>
    <s v="Reel"/>
  </r>
  <r>
    <n v="636"/>
    <x v="4"/>
    <x v="6"/>
    <d v="2024-11-06T00:00:00"/>
    <s v="VUXX daily inventory report  06 / 11 / 2024 - LKCMB"/>
    <d v="2024-11-06T10:02:00"/>
    <d v="2024-11-06T13:19:00"/>
    <d v="1899-12-30T03:17:00"/>
    <x v="1"/>
    <n v="24"/>
    <n v="0"/>
    <n v="1"/>
    <x v="3"/>
    <s v="Completed"/>
    <s v="Balamurugan"/>
    <s v="Reel"/>
  </r>
  <r>
    <n v="637"/>
    <x v="4"/>
    <x v="9"/>
    <d v="2024-11-06T00:00:00"/>
    <s v="Re: Vuxx Inventory Report - 06/11/2024 – INVTZ"/>
    <d v="2024-11-06T10:22:00"/>
    <d v="2024-11-06T13:25:00"/>
    <d v="1899-12-30T03:03:00"/>
    <x v="1"/>
    <n v="8"/>
    <n v="0"/>
    <n v="1"/>
    <x v="3"/>
    <s v="Completed"/>
    <s v="Balamurugan"/>
    <s v="Reel"/>
  </r>
  <r>
    <n v="638"/>
    <x v="4"/>
    <x v="5"/>
    <d v="2024-11-06T00:00:00"/>
    <s v="Re: Vuxx Inventory Report - 06/11/2024 – INKAT"/>
    <d v="2024-11-06T11:24:00"/>
    <d v="2024-11-06T15:02:00"/>
    <d v="1899-12-30T03:38:00"/>
    <x v="1"/>
    <n v="78"/>
    <n v="0"/>
    <n v="1"/>
    <x v="3"/>
    <s v="Completed"/>
    <s v="Balamurugan"/>
    <s v="Reel"/>
  </r>
  <r>
    <n v="639"/>
    <x v="4"/>
    <x v="1"/>
    <d v="2024-11-06T00:00:00"/>
    <s v="Vuxx Inventory Report - 06/11/2024 – INMAA"/>
    <d v="2024-11-06T11:22:00"/>
    <d v="2024-11-06T17:01:00"/>
    <d v="1899-12-30T05:39:00"/>
    <x v="1"/>
    <n v="108"/>
    <n v="0"/>
    <n v="1"/>
    <x v="3"/>
    <s v="Completed"/>
    <s v="Balamurugan"/>
    <s v="Reel"/>
  </r>
  <r>
    <n v="640"/>
    <x v="4"/>
    <x v="8"/>
    <d v="2024-11-06T00:00:00"/>
    <s v="RE: VUXX INVENTORY REPORT) 06/11/2024 – BDCGP"/>
    <d v="2024-11-06T12:59:00"/>
    <d v="2024-11-06T17:03:00"/>
    <d v="1899-12-30T04:04:00"/>
    <x v="1"/>
    <n v="5"/>
    <n v="0"/>
    <n v="1"/>
    <x v="3"/>
    <s v="Completed"/>
    <s v="Balamurugan"/>
    <s v="Reel"/>
  </r>
  <r>
    <n v="641"/>
    <x v="4"/>
    <x v="0"/>
    <d v="2024-11-06T00:00:00"/>
    <s v="VUXX Inventory Report - 06/11/2024 – INTUT"/>
    <d v="2024-11-06T13:24:00"/>
    <d v="2024-11-06T17:08:00"/>
    <d v="1899-12-30T03:44:00"/>
    <x v="1"/>
    <n v="153"/>
    <n v="0"/>
    <n v="1"/>
    <x v="3"/>
    <s v="Completed"/>
    <s v="Balamurugan"/>
    <s v="Reel"/>
  </r>
  <r>
    <n v="642"/>
    <x v="4"/>
    <x v="3"/>
    <d v="2024-11-06T00:00:00"/>
    <s v="VUXX INVENTORY REPORT - 06/11/2024 – INCOK"/>
    <d v="2024-11-06T14:01:00"/>
    <d v="2024-11-06T17:09:00"/>
    <d v="1899-12-30T03:08:00"/>
    <x v="1"/>
    <n v="2"/>
    <n v="0"/>
    <n v="1"/>
    <x v="3"/>
    <s v="Completed"/>
    <s v="Balamurugan"/>
    <s v="Reel"/>
  </r>
  <r>
    <n v="643"/>
    <x v="4"/>
    <x v="4"/>
    <d v="2024-11-06T00:00:00"/>
    <s v="Re: Vuxx Inventory Report - 06/11/2024 – INCCU"/>
    <d v="2024-11-06T17:50:00"/>
    <d v="2024-11-06T18:41:00"/>
    <d v="1899-12-30T00:51:00"/>
    <x v="1"/>
    <n v="23"/>
    <n v="0"/>
    <n v="1"/>
    <x v="3"/>
    <s v="Completed"/>
    <s v="Balamurugan"/>
    <s v="Reel"/>
  </r>
  <r>
    <n v="644"/>
    <x v="4"/>
    <x v="6"/>
    <d v="2024-11-07T00:00:00"/>
    <s v="RE: ARRIVAL REPORT FOR -ZHONG GU NAN NING V.2406E ETA CMB 06.11.2024"/>
    <d v="2024-11-07T15:01:00"/>
    <d v="2024-11-07T15:15:00"/>
    <d v="1899-12-30T00:14:00"/>
    <x v="1"/>
    <n v="2"/>
    <n v="0"/>
    <n v="1"/>
    <x v="0"/>
    <s v="Completed"/>
    <s v="Balamurugan"/>
    <s v="Reel"/>
  </r>
  <r>
    <n v="645"/>
    <x v="4"/>
    <x v="3"/>
    <d v="2024-11-07T00:00:00"/>
    <s v="VUXX INVENTORY REPORT - 07/11/2024 – INCOK"/>
    <d v="2024-11-07T09:20:00"/>
    <d v="2024-11-07T15:18:00"/>
    <d v="1899-12-30T05:58:00"/>
    <x v="1"/>
    <n v="2"/>
    <n v="0"/>
    <n v="1"/>
    <x v="3"/>
    <s v="Completed"/>
    <s v="Balamurugan"/>
    <s v="Reel"/>
  </r>
  <r>
    <n v="646"/>
    <x v="4"/>
    <x v="7"/>
    <d v="2024-11-07T00:00:00"/>
    <s v="Vuxx Inventory Report - 07/11/2024 – MMRGN” "/>
    <d v="2024-11-07T09:42:00"/>
    <d v="2024-11-07T15:20:00"/>
    <d v="1899-12-30T05:38:00"/>
    <x v="1"/>
    <n v="11"/>
    <n v="0"/>
    <n v="1"/>
    <x v="3"/>
    <s v="Completed"/>
    <s v="Balamurugan"/>
    <s v="Reel"/>
  </r>
  <r>
    <n v="647"/>
    <x v="4"/>
    <x v="1"/>
    <d v="2024-11-07T00:00:00"/>
    <s v="Vuxx Inventory Report - 07/11/2024 – INMAA"/>
    <d v="2024-11-07T10:50:00"/>
    <d v="2024-11-07T15:23:00"/>
    <d v="1899-12-30T04:33:00"/>
    <x v="1"/>
    <n v="110"/>
    <n v="0"/>
    <n v="1"/>
    <x v="3"/>
    <s v="Completed"/>
    <s v="Balamurugan"/>
    <s v="Reel"/>
  </r>
  <r>
    <n v="648"/>
    <x v="4"/>
    <x v="5"/>
    <d v="2024-11-07T00:00:00"/>
    <s v="Vuxx Inventory Report - 07/11/2024 – INKAT"/>
    <d v="2024-11-07T10:54:00"/>
    <d v="2024-11-07T15:25:00"/>
    <d v="1899-12-30T04:31:00"/>
    <x v="1"/>
    <n v="76"/>
    <n v="0"/>
    <n v="1"/>
    <x v="3"/>
    <s v="Completed"/>
    <s v="Balamurugan"/>
    <s v="Reel"/>
  </r>
  <r>
    <n v="649"/>
    <x v="4"/>
    <x v="0"/>
    <d v="2024-11-07T00:00:00"/>
    <s v="VUXX Inventory Report - 07/11/2024 – INTUT"/>
    <d v="2024-11-07T10:58:00"/>
    <d v="2024-11-07T15:35:00"/>
    <d v="1899-12-30T04:37:00"/>
    <x v="1"/>
    <n v="153"/>
    <n v="0"/>
    <n v="1"/>
    <x v="3"/>
    <s v="Completed"/>
    <s v="Balamurugan"/>
    <s v="Reel"/>
  </r>
  <r>
    <n v="650"/>
    <x v="4"/>
    <x v="4"/>
    <d v="2024-11-07T00:00:00"/>
    <s v="Vuxx Inventory Report - 07/11/2024 – INCCU"/>
    <d v="2024-11-07T11:16:00"/>
    <d v="2024-11-07T19:18:00"/>
    <d v="1899-12-30T08:02:00"/>
    <x v="1"/>
    <n v="23"/>
    <n v="0"/>
    <n v="1"/>
    <x v="3"/>
    <s v="Completed"/>
    <s v="Balamurugan"/>
    <s v="Reel"/>
  </r>
  <r>
    <n v="651"/>
    <x v="4"/>
    <x v="9"/>
    <d v="2024-11-07T00:00:00"/>
    <s v="Re: Vuxx Inventory Report - 07/11/2024 – INVTZ"/>
    <d v="2024-11-07T15:30:00"/>
    <d v="2024-11-07T19:24:00"/>
    <d v="1899-12-30T03:54:00"/>
    <x v="1"/>
    <n v="8"/>
    <n v="0"/>
    <n v="1"/>
    <x v="3"/>
    <s v="Completed"/>
    <s v="Balamurugan"/>
    <s v="Reel"/>
  </r>
  <r>
    <n v="652"/>
    <x v="4"/>
    <x v="8"/>
    <d v="2024-11-07T00:00:00"/>
    <s v="VUXX INVENTORY REPORT) 07/11/2024 – BDCGP"/>
    <d v="2024-11-07T15:38:00"/>
    <d v="2024-11-07T19:28:00"/>
    <d v="1899-12-30T03:50:00"/>
    <x v="1"/>
    <n v="5"/>
    <n v="0"/>
    <n v="1"/>
    <x v="3"/>
    <s v="Completed"/>
    <s v="Balamurugan"/>
    <s v="Reel"/>
  </r>
  <r>
    <n v="653"/>
    <x v="4"/>
    <x v="6"/>
    <d v="2024-11-08T00:00:00"/>
    <s v="VUXX daily inventory report  08 / 11 / 2024 - LKCMB"/>
    <d v="2024-11-08T09:35:00"/>
    <d v="2024-11-08T13:55:00"/>
    <d v="1899-12-30T04:20:00"/>
    <x v="1"/>
    <n v="26"/>
    <n v="0"/>
    <n v="1"/>
    <x v="3"/>
    <s v="Completed"/>
    <s v="Balamurugan"/>
    <s v="Reel"/>
  </r>
  <r>
    <n v="654"/>
    <x v="4"/>
    <x v="5"/>
    <d v="2024-11-08T00:00:00"/>
    <s v="Vuxx Inventory Report - 08/11/2024 – INKAT"/>
    <d v="2024-11-08T09:52:00"/>
    <d v="2024-11-08T16:28:00"/>
    <d v="1899-12-30T06:36:00"/>
    <x v="1"/>
    <n v="78"/>
    <n v="0"/>
    <n v="1"/>
    <x v="3"/>
    <s v="Completed"/>
    <s v="Balamurugan"/>
    <s v="Reel"/>
  </r>
  <r>
    <n v="655"/>
    <x v="4"/>
    <x v="1"/>
    <d v="2024-11-08T00:00:00"/>
    <s v="Vuxx Inventory Report - 08/11/2024 – INMAA"/>
    <d v="2024-11-08T09:50:00"/>
    <d v="2024-11-08T18:24:00"/>
    <d v="1899-12-30T08:34:00"/>
    <x v="1"/>
    <n v="115"/>
    <n v="0"/>
    <n v="1"/>
    <x v="3"/>
    <s v="Completed"/>
    <s v="Balamurugan"/>
    <s v="Reel"/>
  </r>
  <r>
    <n v="656"/>
    <x v="4"/>
    <x v="7"/>
    <d v="2024-11-08T00:00:00"/>
    <s v=" &quot;Vuxx Inventory Report - 08/11/2024 – MMRGN” "/>
    <d v="2024-11-08T09:55:00"/>
    <d v="2024-11-08T18:30:00"/>
    <d v="1899-12-30T08:35:00"/>
    <x v="1"/>
    <n v="11"/>
    <n v="0"/>
    <n v="1"/>
    <x v="3"/>
    <s v="Completed"/>
    <s v="Balamurugan"/>
    <s v="Reel"/>
  </r>
  <r>
    <n v="657"/>
    <x v="4"/>
    <x v="4"/>
    <d v="2024-11-08T00:00:00"/>
    <s v="Vuxx Inventory Report - 08/11/2024 – INCCU"/>
    <d v="2024-11-08T10:59:00"/>
    <d v="2024-11-08T18:33:00"/>
    <d v="1899-12-30T07:34:00"/>
    <x v="1"/>
    <n v="29"/>
    <n v="0"/>
    <n v="1"/>
    <x v="3"/>
    <s v="Completed"/>
    <s v="Balamurugan"/>
    <s v="Reel"/>
  </r>
  <r>
    <n v="658"/>
    <x v="4"/>
    <x v="3"/>
    <d v="2024-11-08T00:00:00"/>
    <s v="VUXX INVENTORY REPORT - 08/11/2024 – INCOK"/>
    <d v="2024-11-08T11:09:00"/>
    <d v="2024-11-08T18:44:00"/>
    <d v="1899-12-30T07:35:00"/>
    <x v="1"/>
    <n v="2"/>
    <n v="0"/>
    <n v="1"/>
    <x v="3"/>
    <s v="Completed"/>
    <s v="Balamurugan"/>
    <s v="Reel"/>
  </r>
  <r>
    <n v="659"/>
    <x v="4"/>
    <x v="8"/>
    <d v="2024-11-08T00:00:00"/>
    <s v="VUXX INVENTORY REPORT) 08/11/2024 – BDCGP"/>
    <d v="2024-11-08T12:05:00"/>
    <d v="2024-11-08T18:47:00"/>
    <d v="1899-12-30T06:42:00"/>
    <x v="1"/>
    <n v="5"/>
    <n v="0"/>
    <n v="1"/>
    <x v="3"/>
    <s v="Completed"/>
    <s v="Balamurugan"/>
    <s v="Reel"/>
  </r>
  <r>
    <n v="660"/>
    <x v="4"/>
    <x v="0"/>
    <d v="2024-11-08T00:00:00"/>
    <s v="VUXX Inventory Report - 08/11/2024 – INTUT"/>
    <d v="2024-11-08T12:30:00"/>
    <d v="2024-11-08T18:51:00"/>
    <d v="1899-12-30T06:21:00"/>
    <x v="1"/>
    <n v="139"/>
    <n v="0"/>
    <n v="1"/>
    <x v="3"/>
    <s v="Completed"/>
    <s v="Balamurugan"/>
    <s v="Reel"/>
  </r>
  <r>
    <n v="661"/>
    <x v="4"/>
    <x v="9"/>
    <d v="2024-11-08T00:00:00"/>
    <s v="Re: Vuxx Inventory Report - 08/11/2024 – INVTZ"/>
    <d v="2024-11-08T12:33:00"/>
    <d v="2024-11-08T18:54:00"/>
    <d v="1899-12-30T06:21:00"/>
    <x v="1"/>
    <n v="8"/>
    <n v="0"/>
    <n v="1"/>
    <x v="3"/>
    <s v="Completed"/>
    <s v="Balamurugan"/>
    <s v="Reel"/>
  </r>
  <r>
    <n v="662"/>
    <x v="4"/>
    <x v="6"/>
    <d v="2024-11-11T00:00:00"/>
    <s v="RE: DEPARTURE REPORT FOR 1X20 &amp; 1X40HC LOADED  ON SM KAVERI V.081W ETD CMB 08.11.2024"/>
    <d v="2024-11-11T10:45:00"/>
    <d v="2024-11-11T12:33:00"/>
    <d v="1899-12-30T01:48:00"/>
    <x v="1"/>
    <n v="2"/>
    <n v="0"/>
    <n v="1"/>
    <x v="0"/>
    <s v="Completed"/>
    <s v="Balamurugan"/>
    <s v="Reel"/>
  </r>
  <r>
    <n v="663"/>
    <x v="4"/>
    <x v="6"/>
    <d v="2024-11-11T00:00:00"/>
    <s v="VUXX daily inventory report  11 / 11 / 2024 - LKCMB"/>
    <d v="2024-11-11T09:35:00"/>
    <d v="2024-11-11T14:41:00"/>
    <d v="1899-12-30T05:06:00"/>
    <x v="1"/>
    <n v="1"/>
    <n v="0"/>
    <n v="1"/>
    <x v="0"/>
    <s v="Completed"/>
    <s v="Balamurugan"/>
    <s v="Reel"/>
  </r>
  <r>
    <n v="664"/>
    <x v="4"/>
    <x v="8"/>
    <d v="2024-11-11T00:00:00"/>
    <s v=" VUXX INVENTORY REPORT) 11/11/2024 – BDCGP"/>
    <d v="2024-11-11T15:27:00"/>
    <d v="2024-11-11T17:36:00"/>
    <d v="1899-12-30T02:09:00"/>
    <x v="1"/>
    <n v="36"/>
    <n v="0"/>
    <n v="1"/>
    <x v="0"/>
    <s v="Completed"/>
    <s v="Balamurugan"/>
    <s v="Reel"/>
  </r>
  <r>
    <n v="665"/>
    <x v="4"/>
    <x v="7"/>
    <d v="2024-11-11T00:00:00"/>
    <s v=" &quot;Vuxx Inventory Report - 11/11/2024 – MMRGN” "/>
    <d v="2024-11-11T08:51:00"/>
    <d v="2024-11-11T13:03:00"/>
    <d v="1899-12-30T04:12:00"/>
    <x v="1"/>
    <n v="11"/>
    <n v="0"/>
    <n v="1"/>
    <x v="3"/>
    <s v="Completed"/>
    <s v="Balamurugan"/>
    <s v="Reel"/>
  </r>
  <r>
    <n v="666"/>
    <x v="4"/>
    <x v="6"/>
    <d v="2024-11-11T00:00:00"/>
    <s v="VUXX daily inventory report  11 / 11 / 2024 - LKCMB"/>
    <d v="2024-11-11T09:35:00"/>
    <d v="2024-11-11T14:41:00"/>
    <d v="1899-12-30T05:06:00"/>
    <x v="1"/>
    <n v="23"/>
    <n v="0"/>
    <n v="1"/>
    <x v="3"/>
    <s v="Completed"/>
    <s v="Balamurugan"/>
    <s v="Reel"/>
  </r>
  <r>
    <n v="667"/>
    <x v="4"/>
    <x v="3"/>
    <d v="2024-11-11T00:00:00"/>
    <s v="VUXX INVENTORY REPORT - 11/11/2024 – INCOK"/>
    <d v="2024-11-11T09:51:00"/>
    <d v="2024-11-11T14:59:00"/>
    <d v="1899-12-30T05:08:00"/>
    <x v="1"/>
    <n v="2"/>
    <n v="0"/>
    <n v="1"/>
    <x v="3"/>
    <s v="Completed"/>
    <s v="Balamurugan"/>
    <s v="Reel"/>
  </r>
  <r>
    <n v="668"/>
    <x v="4"/>
    <x v="9"/>
    <d v="2024-11-11T00:00:00"/>
    <s v="Re: Vuxx Inventory Report - 11/11/2024 – INVTZ"/>
    <d v="2024-11-11T09:53:00"/>
    <d v="2024-11-11T15:15:00"/>
    <d v="1899-12-30T05:22:00"/>
    <x v="1"/>
    <n v="8"/>
    <n v="0"/>
    <n v="1"/>
    <x v="3"/>
    <s v="Completed"/>
    <s v="Balamurugan"/>
    <s v="Reel"/>
  </r>
  <r>
    <n v="669"/>
    <x v="4"/>
    <x v="5"/>
    <d v="2024-11-11T00:00:00"/>
    <s v="Vuxx Inventory Report - 11/11/2024 – INKAT"/>
    <d v="2024-11-11T10:38:00"/>
    <d v="2024-11-11T15:25:00"/>
    <d v="1899-12-30T04:47:00"/>
    <x v="1"/>
    <n v="72"/>
    <n v="0"/>
    <n v="1"/>
    <x v="3"/>
    <s v="Completed"/>
    <s v="Balamurugan"/>
    <s v="Reel"/>
  </r>
  <r>
    <n v="670"/>
    <x v="4"/>
    <x v="4"/>
    <d v="2024-11-11T00:00:00"/>
    <s v="Vuxx Inventory Report - 11/11/2024 – INCCU"/>
    <d v="2024-11-11T10:38:00"/>
    <d v="2024-11-11T15:37:00"/>
    <d v="1899-12-30T04:59:00"/>
    <x v="1"/>
    <n v="29"/>
    <n v="0"/>
    <n v="1"/>
    <x v="3"/>
    <s v="Completed"/>
    <s v="Balamurugan"/>
    <s v="Reel"/>
  </r>
  <r>
    <n v="671"/>
    <x v="4"/>
    <x v="1"/>
    <d v="2024-11-11T00:00:00"/>
    <s v=" Vuxx Inventory Report - 11/11/2024 – INMAA"/>
    <d v="2024-11-11T15:47:00"/>
    <d v="2024-11-11T18:40:00"/>
    <d v="1899-12-30T02:53:00"/>
    <x v="1"/>
    <n v="119"/>
    <n v="0"/>
    <n v="1"/>
    <x v="3"/>
    <s v="Completed"/>
    <s v="Balamurugan"/>
    <s v="Reel"/>
  </r>
  <r>
    <n v="672"/>
    <x v="4"/>
    <x v="0"/>
    <d v="2024-11-11T00:00:00"/>
    <s v="VUXX Inventory Report - 11/11/2024 – INTUT"/>
    <d v="2024-11-11T10:49:00"/>
    <d v="2024-11-11T17:05:00"/>
    <d v="1899-12-30T06:16:00"/>
    <x v="1"/>
    <n v="139"/>
    <n v="0"/>
    <n v="1"/>
    <x v="3"/>
    <s v="Completed"/>
    <s v="Balamurugan"/>
    <s v="Reel"/>
  </r>
  <r>
    <n v="673"/>
    <x v="4"/>
    <x v="8"/>
    <d v="2024-11-11T00:00:00"/>
    <s v=" VUXX INVENTORY REPORT) 11/11/2024 – BDCGP"/>
    <d v="2024-11-11T15:27:00"/>
    <d v="2024-11-11T17:36:00"/>
    <d v="1899-12-30T02:09:00"/>
    <x v="1"/>
    <n v="22"/>
    <n v="0"/>
    <n v="1"/>
    <x v="3"/>
    <s v="Completed"/>
    <s v="Balamurugan"/>
    <s v="Reel"/>
  </r>
  <r>
    <n v="674"/>
    <x v="4"/>
    <x v="7"/>
    <d v="2024-11-12T00:00:00"/>
    <s v="  &quot;Vuxx Inventory Report - 12/11/2024 – MMRGN” "/>
    <d v="2024-11-12T08:55:00"/>
    <d v="2024-11-12T12:23:00"/>
    <d v="1899-12-30T03:28:00"/>
    <x v="1"/>
    <n v="11"/>
    <n v="0"/>
    <n v="1"/>
    <x v="3"/>
    <s v="Completed"/>
    <s v="Balamurugan"/>
    <s v="Reel"/>
  </r>
  <r>
    <n v="675"/>
    <x v="4"/>
    <x v="9"/>
    <d v="2024-11-12T00:00:00"/>
    <s v="Re: Vuxx Inventory Report - 12/11/2024 – INVTZ"/>
    <d v="2024-11-12T09:11:00"/>
    <d v="2024-11-12T12:44:00"/>
    <d v="1899-12-30T03:33:00"/>
    <x v="1"/>
    <n v="0"/>
    <n v="0"/>
    <e v="#DIV/0!"/>
    <x v="3"/>
    <s v="Completed"/>
    <s v="Balamurugan"/>
    <s v="Reel"/>
  </r>
  <r>
    <n v="676"/>
    <x v="4"/>
    <x v="5"/>
    <d v="2024-11-12T00:00:00"/>
    <s v="Vuxx Inventory Report - 12/11/2024 – INKAT"/>
    <d v="2024-11-12T09:36:00"/>
    <d v="2024-11-12T12:49:00"/>
    <d v="1899-12-30T03:13:00"/>
    <x v="1"/>
    <n v="72"/>
    <n v="0"/>
    <n v="1"/>
    <x v="3"/>
    <s v="Completed"/>
    <s v="Balamurugan"/>
    <s v="Reel"/>
  </r>
  <r>
    <n v="677"/>
    <x v="4"/>
    <x v="1"/>
    <d v="2024-11-12T00:00:00"/>
    <s v="Vuxx Inventory Report - 12/11/2024 – INMAA"/>
    <d v="2024-11-12T09:35:00"/>
    <d v="2024-11-12T13:06:00"/>
    <d v="1899-12-30T03:31:00"/>
    <x v="1"/>
    <n v="119"/>
    <n v="0"/>
    <n v="1"/>
    <x v="3"/>
    <s v="Completed"/>
    <s v="Balamurugan"/>
    <s v="Reel"/>
  </r>
  <r>
    <n v="678"/>
    <x v="4"/>
    <x v="3"/>
    <d v="2024-11-12T00:00:00"/>
    <s v="VUXX INVENTORY REPORT - 12/11/2024 – INCOK"/>
    <d v="2024-11-12T10:02:00"/>
    <d v="2024-11-12T16:22:00"/>
    <d v="1899-12-30T06:20:00"/>
    <x v="1"/>
    <n v="2"/>
    <n v="0"/>
    <n v="1"/>
    <x v="3"/>
    <s v="Completed"/>
    <s v="Balamurugan"/>
    <s v="Reel"/>
  </r>
  <r>
    <n v="679"/>
    <x v="4"/>
    <x v="4"/>
    <d v="2024-11-12T00:00:00"/>
    <s v="Vuxx Inventory Report - 12/11/2024 – INCCU"/>
    <d v="2024-11-12T10:47:00"/>
    <d v="2024-11-12T17:12:00"/>
    <d v="1899-12-30T06:25:00"/>
    <x v="1"/>
    <n v="29"/>
    <n v="0"/>
    <n v="1"/>
    <x v="3"/>
    <s v="Completed"/>
    <s v="Balamurugan"/>
    <s v="Reel"/>
  </r>
  <r>
    <n v="680"/>
    <x v="4"/>
    <x v="8"/>
    <d v="2024-11-12T00:00:00"/>
    <s v="RE: VUXX INVENTORY REPORT) 12/11/2024 – BDCGP"/>
    <d v="2024-11-12T10:07:00"/>
    <d v="2024-11-12T17:17:00"/>
    <d v="1899-12-30T07:10:00"/>
    <x v="1"/>
    <n v="23"/>
    <n v="0"/>
    <n v="1"/>
    <x v="3"/>
    <s v="Completed"/>
    <s v="Balamurugan"/>
    <s v="Reel"/>
  </r>
  <r>
    <n v="681"/>
    <x v="4"/>
    <x v="6"/>
    <d v="2024-11-12T00:00:00"/>
    <s v="VUXX daily inventory report  12 / 11 / 2024 - LKCMB"/>
    <d v="2024-11-12T10:49:00"/>
    <d v="2024-11-12T17:41:00"/>
    <d v="1899-12-30T06:52:00"/>
    <x v="1"/>
    <n v="24"/>
    <n v="0"/>
    <n v="1"/>
    <x v="3"/>
    <s v="Completed"/>
    <s v="Balamurugan"/>
    <s v="Reel"/>
  </r>
  <r>
    <n v="682"/>
    <x v="4"/>
    <x v="0"/>
    <d v="2024-11-12T00:00:00"/>
    <s v="VUXX Inventory Report - 12/11/2024 – INTUT"/>
    <d v="2024-11-12T13:42:00"/>
    <d v="2024-11-12T17:46:00"/>
    <d v="1899-12-30T04:04:00"/>
    <x v="1"/>
    <n v="141"/>
    <n v="0"/>
    <n v="1"/>
    <x v="3"/>
    <s v="Completed"/>
    <s v="Balamurugan"/>
    <s v="Reel"/>
  </r>
  <r>
    <n v="683"/>
    <x v="4"/>
    <x v="7"/>
    <d v="2024-11-13T00:00:00"/>
    <s v="RE: AR FOR REEL // WDR  // MYANMAR // MMYGN+MMTLA+MMRGN // WEEK 45"/>
    <d v="2024-11-13T17:21:00"/>
    <d v="2024-11-13T17:55:00"/>
    <d v="1899-12-30T00:34:00"/>
    <x v="1"/>
    <n v="66"/>
    <n v="0"/>
    <n v="1"/>
    <x v="0"/>
    <s v="Completed"/>
    <s v="Balamurugan"/>
    <s v="Reel"/>
  </r>
  <r>
    <n v="684"/>
    <x v="4"/>
    <x v="7"/>
    <d v="2024-11-13T00:00:00"/>
    <s v="( REVISED )  &quot;Vuxx Inventory Report - 13/11/2024 – MMRGN” "/>
    <d v="2024-11-13T09:10:00"/>
    <d v="2024-11-13T12:29:00"/>
    <d v="1899-12-30T03:19:00"/>
    <x v="1"/>
    <n v="11"/>
    <n v="0"/>
    <n v="1"/>
    <x v="3"/>
    <s v="Completed"/>
    <s v="Balamurugan"/>
    <s v="Reel"/>
  </r>
  <r>
    <n v="685"/>
    <x v="4"/>
    <x v="6"/>
    <d v="2024-11-13T00:00:00"/>
    <s v="VUXX daily inventory report  13 / 11 / 2024 - LKCMB"/>
    <d v="2024-11-13T09:27:00"/>
    <d v="2024-11-13T14:54:00"/>
    <d v="1899-12-30T05:27:00"/>
    <x v="1"/>
    <n v="23"/>
    <n v="0"/>
    <n v="1"/>
    <x v="3"/>
    <s v="Completed"/>
    <s v="Balamurugan"/>
    <s v="Reel"/>
  </r>
  <r>
    <n v="686"/>
    <x v="4"/>
    <x v="8"/>
    <d v="2024-11-13T00:00:00"/>
    <s v="VUXX INVENTORY REPORT) 13/11/2024 – BDCGP"/>
    <d v="2024-11-13T09:45:00"/>
    <d v="2024-11-13T18:56:00"/>
    <d v="1899-12-30T09:11:00"/>
    <x v="2"/>
    <n v="22"/>
    <n v="0"/>
    <n v="1"/>
    <x v="3"/>
    <s v="Completed"/>
    <s v="Balamurugan"/>
    <s v="Reel"/>
  </r>
  <r>
    <n v="687"/>
    <x v="4"/>
    <x v="3"/>
    <d v="2024-11-13T00:00:00"/>
    <s v="VUXX INVENTORY REPORT - 13/11/2024 – INCOK"/>
    <d v="2024-11-13T09:58:00"/>
    <d v="2024-11-13T16:55:00"/>
    <d v="1899-12-30T06:57:00"/>
    <x v="1"/>
    <n v="2"/>
    <n v="0"/>
    <n v="1"/>
    <x v="3"/>
    <s v="Completed"/>
    <s v="Balamurugan"/>
    <s v="Reel"/>
  </r>
  <r>
    <n v="688"/>
    <x v="4"/>
    <x v="9"/>
    <d v="2024-11-13T00:00:00"/>
    <s v="Re: Vuxx Inventory Report - 13/11/2024 – INVTZ"/>
    <d v="2024-11-13T10:02:00"/>
    <d v="2024-11-13T17:13:00"/>
    <d v="1899-12-30T07:11:00"/>
    <x v="1"/>
    <n v="1"/>
    <n v="0"/>
    <n v="1"/>
    <x v="3"/>
    <s v="Completed"/>
    <s v="Balamurugan"/>
    <s v="Reel"/>
  </r>
  <r>
    <n v="689"/>
    <x v="4"/>
    <x v="5"/>
    <d v="2024-11-13T00:00:00"/>
    <s v="Vuxx Inventory Report - 13/11/2024 – INKAT"/>
    <d v="2024-11-13T11:11:00"/>
    <d v="2024-11-13T17:35:00"/>
    <d v="1899-12-30T06:24:00"/>
    <x v="1"/>
    <n v="72"/>
    <n v="0"/>
    <n v="1"/>
    <x v="3"/>
    <s v="Completed"/>
    <s v="Balamurugan"/>
    <s v="Reel"/>
  </r>
  <r>
    <n v="690"/>
    <x v="4"/>
    <x v="0"/>
    <d v="2024-11-13T00:00:00"/>
    <s v="VUXX Inventory Report - 13/11/2024 – INTUT"/>
    <d v="2024-11-13T11:15:00"/>
    <d v="2024-11-13T17:45:00"/>
    <d v="1899-12-30T06:30:00"/>
    <x v="1"/>
    <n v="139"/>
    <n v="0"/>
    <n v="1"/>
    <x v="3"/>
    <s v="Completed"/>
    <s v="Balamurugan"/>
    <s v="Reel"/>
  </r>
  <r>
    <n v="691"/>
    <x v="4"/>
    <x v="1"/>
    <d v="2024-11-13T00:00:00"/>
    <s v="Re: Vuxx Inventory Report - 13/11/2024 – INMAA"/>
    <d v="2024-11-13T11:13:00"/>
    <d v="2024-11-13T18:50:00"/>
    <d v="1899-12-30T07:37:00"/>
    <x v="1"/>
    <n v="95"/>
    <n v="0"/>
    <n v="1"/>
    <x v="3"/>
    <s v="Completed"/>
    <s v="Balamurugan"/>
    <s v="Reel"/>
  </r>
  <r>
    <n v="692"/>
    <x v="4"/>
    <x v="4"/>
    <d v="2024-11-13T00:00:00"/>
    <s v="Vuxx Inventory Report - 13/11/2024 – INCCU"/>
    <d v="2024-11-13T12:29:00"/>
    <d v="2024-11-13T19:09:00"/>
    <d v="1899-12-30T06:40:00"/>
    <x v="1"/>
    <n v="29"/>
    <n v="0"/>
    <n v="1"/>
    <x v="3"/>
    <s v="Completed"/>
    <s v="Balamurugan"/>
    <s v="Reel"/>
  </r>
  <r>
    <n v="693"/>
    <x v="4"/>
    <x v="7"/>
    <d v="2024-11-14T00:00:00"/>
    <s v="  &quot;Vuxx Inventory Report - 14/11/2024 – MMRGN"/>
    <d v="2024-11-14T09:18:00"/>
    <d v="2024-11-14T13:33:00"/>
    <d v="1899-12-30T04:15:00"/>
    <x v="1"/>
    <n v="32"/>
    <n v="0"/>
    <n v="1"/>
    <x v="0"/>
    <s v="Completed"/>
    <s v="Balamurugan"/>
    <s v="Reel"/>
  </r>
  <r>
    <n v="694"/>
    <x v="4"/>
    <x v="8"/>
    <d v="2024-11-14T00:00:00"/>
    <s v="RE: VUXX INVENTORY REPORT) 12/11/2024 – BDCGP"/>
    <d v="2024-11-14T10:13:00"/>
    <d v="2024-11-14T15:37:00"/>
    <d v="1899-12-30T05:24:00"/>
    <x v="1"/>
    <n v="6"/>
    <n v="0"/>
    <n v="1"/>
    <x v="0"/>
    <s v="Completed"/>
    <s v="Balamurugan"/>
    <s v="Reel"/>
  </r>
  <r>
    <n v="695"/>
    <x v="4"/>
    <x v="8"/>
    <d v="2024-11-14T00:00:00"/>
    <s v="RE: Arrival report and time table //- HR HERA V.077N"/>
    <d v="2024-11-14T18:28:00"/>
    <d v="2024-11-14T18:43:00"/>
    <d v="1899-12-30T00:15:00"/>
    <x v="1"/>
    <n v="18"/>
    <n v="0"/>
    <n v="1"/>
    <x v="0"/>
    <s v="Completed"/>
    <s v="Balamurugan"/>
    <s v="Reel"/>
  </r>
  <r>
    <n v="696"/>
    <x v="4"/>
    <x v="7"/>
    <d v="2024-11-14T00:00:00"/>
    <s v="RE:   &quot;Vuxx Inventory Report - 14/11/2024 – MMRGN” "/>
    <d v="2024-11-14T09:18:00"/>
    <d v="2024-11-14T13:33:00"/>
    <d v="1899-12-30T04:15:00"/>
    <x v="1"/>
    <n v="76"/>
    <n v="0"/>
    <n v="1"/>
    <x v="3"/>
    <s v="Completed"/>
    <s v="Balamurugan"/>
    <s v="Reel"/>
  </r>
  <r>
    <n v="697"/>
    <x v="4"/>
    <x v="1"/>
    <d v="2024-11-14T00:00:00"/>
    <s v="Vuxx Inventory Report - 14/11/2024 – INMAA"/>
    <d v="2024-11-14T10:11:00"/>
    <d v="2024-11-14T17:29:00"/>
    <d v="1899-12-30T07:18:00"/>
    <x v="1"/>
    <n v="91"/>
    <n v="0"/>
    <n v="1"/>
    <x v="3"/>
    <s v="Completed"/>
    <s v="Balamurugan"/>
    <s v="Reel"/>
  </r>
  <r>
    <n v="698"/>
    <x v="4"/>
    <x v="0"/>
    <d v="2024-11-14T00:00:00"/>
    <s v="VUXX Inventory Report - 14/11/2024 – INTUT"/>
    <d v="2024-11-14T10:50:00"/>
    <d v="2024-11-14T17:59:00"/>
    <d v="1899-12-30T07:09:00"/>
    <x v="1"/>
    <n v="99"/>
    <n v="0"/>
    <n v="1"/>
    <x v="3"/>
    <s v="Completed"/>
    <s v="Balamurugan"/>
    <s v="Reel"/>
  </r>
  <r>
    <n v="699"/>
    <x v="4"/>
    <x v="8"/>
    <d v="2024-11-14T00:00:00"/>
    <s v=" VUXX INVENTORY REPORT) 14/11/2024 – BDCGP"/>
    <d v="2024-11-14T11:47:00"/>
    <d v="2024-11-14T18:02:00"/>
    <d v="1899-12-30T06:15:00"/>
    <x v="1"/>
    <n v="23"/>
    <n v="0"/>
    <n v="1"/>
    <x v="3"/>
    <s v="Completed"/>
    <s v="Balamurugan"/>
    <s v="Reel"/>
  </r>
  <r>
    <n v="700"/>
    <x v="4"/>
    <x v="5"/>
    <d v="2024-11-14T00:00:00"/>
    <s v="Vuxx Inventory Report - 14/11/2024 – INKAT"/>
    <d v="2024-11-14T11:56:00"/>
    <d v="2024-11-14T18:21:00"/>
    <d v="1899-12-30T06:25:00"/>
    <x v="1"/>
    <n v="73"/>
    <n v="0"/>
    <n v="1"/>
    <x v="3"/>
    <s v="Completed"/>
    <s v="Balamurugan"/>
    <s v="Reel"/>
  </r>
  <r>
    <n v="701"/>
    <x v="4"/>
    <x v="6"/>
    <d v="2024-11-14T00:00:00"/>
    <s v="VUXX daily inventory report  14 / 11 / 2024 - LKCMB"/>
    <d v="2024-11-14T12:36:00"/>
    <d v="2024-11-14T18:23:00"/>
    <d v="1899-12-30T05:47:00"/>
    <x v="1"/>
    <n v="23"/>
    <n v="0"/>
    <n v="1"/>
    <x v="3"/>
    <s v="Completed"/>
    <s v="Balamurugan"/>
    <s v="Reel"/>
  </r>
  <r>
    <n v="702"/>
    <x v="4"/>
    <x v="9"/>
    <d v="2024-11-14T00:00:00"/>
    <s v="Re: Vuxx Inventory Report - 14/11/2024 – INVTZ"/>
    <d v="2024-11-14T13:06:00"/>
    <d v="2024-11-14T18:57:00"/>
    <d v="1899-12-30T05:51:00"/>
    <x v="1"/>
    <n v="0"/>
    <n v="0"/>
    <e v="#DIV/0!"/>
    <x v="3"/>
    <s v="Completed"/>
    <s v="Balamurugan"/>
    <s v="Reel"/>
  </r>
  <r>
    <n v="703"/>
    <x v="4"/>
    <x v="4"/>
    <d v="2024-11-14T00:00:00"/>
    <s v="Vuxx Inventory Report - 14/11/2024 – INCCU"/>
    <d v="2024-11-14T13:37:00"/>
    <d v="2024-11-14T19:06:00"/>
    <d v="1899-12-30T05:29:00"/>
    <x v="1"/>
    <n v="28"/>
    <n v="0"/>
    <n v="1"/>
    <x v="3"/>
    <s v="Completed"/>
    <s v="Balamurugan"/>
    <s v="Reel"/>
  </r>
  <r>
    <n v="704"/>
    <x v="4"/>
    <x v="3"/>
    <d v="2024-11-14T00:00:00"/>
    <s v="VUXX INVENTORY REPORT - 14/11/2024 – INCOK"/>
    <d v="2024-11-14T13:53:00"/>
    <d v="2024-11-14T19:13:00"/>
    <d v="1899-12-30T05:20:00"/>
    <x v="1"/>
    <n v="2"/>
    <n v="0"/>
    <n v="1"/>
    <x v="3"/>
    <s v="Completed"/>
    <s v="Balamurugan"/>
    <s v="Reel"/>
  </r>
  <r>
    <n v="705"/>
    <x v="4"/>
    <x v="6"/>
    <d v="2024-11-15T00:00:00"/>
    <s v="RE: DEPARTURE REPORT FOR  1X40HC LOADED  ON SM MANALI V.047W ETD CMB 14 .11.2024"/>
    <d v="2024-11-15T11:17:00"/>
    <d v="2024-11-15T11:50:00"/>
    <d v="1899-12-30T00:33:00"/>
    <x v="1"/>
    <n v="1"/>
    <n v="0"/>
    <n v="1"/>
    <x v="0"/>
    <s v="Completed"/>
    <s v="Balamurugan"/>
    <s v="Reel"/>
  </r>
  <r>
    <n v="706"/>
    <x v="4"/>
    <x v="5"/>
    <d v="2024-11-15T00:00:00"/>
    <s v="Vuxx Inventory Report - 15/11/2024 – INKAT"/>
    <d v="2024-11-15T09:53:00"/>
    <d v="2024-11-15T12:31:00"/>
    <d v="1899-12-30T02:38:00"/>
    <x v="1"/>
    <n v="73"/>
    <n v="0"/>
    <n v="1"/>
    <x v="3"/>
    <s v="Completed"/>
    <s v="Balamurugan"/>
    <s v="Reel"/>
  </r>
  <r>
    <n v="707"/>
    <x v="4"/>
    <x v="1"/>
    <d v="2024-11-15T00:00:00"/>
    <s v="Vuxx Inventory Report - 15/11/2024 – INMAA"/>
    <d v="2024-11-15T09:54:00"/>
    <d v="2024-11-15T13:44:00"/>
    <d v="1899-12-30T03:50:00"/>
    <x v="1"/>
    <n v="91"/>
    <n v="0"/>
    <n v="1"/>
    <x v="3"/>
    <s v="Completed"/>
    <s v="Balamurugan"/>
    <s v="Reel"/>
  </r>
  <r>
    <n v="708"/>
    <x v="4"/>
    <x v="0"/>
    <d v="2024-11-15T00:00:00"/>
    <s v="VUXX Inventory Report - 15/11/2024 – INTUT"/>
    <d v="2024-11-15T10:42:00"/>
    <d v="2024-11-15T15:40:00"/>
    <d v="1899-12-30T04:58:00"/>
    <x v="1"/>
    <n v="139"/>
    <n v="0"/>
    <n v="1"/>
    <x v="3"/>
    <s v="Completed"/>
    <s v="Balamurugan"/>
    <s v="Reel"/>
  </r>
  <r>
    <n v="709"/>
    <x v="4"/>
    <x v="3"/>
    <d v="2024-11-15T00:00:00"/>
    <s v="VUXX INVENTORY REPORT - 15/11/2024 – INCOK"/>
    <d v="2024-11-15T12:19:00"/>
    <d v="2024-11-15T15:42:00"/>
    <d v="1899-12-30T03:23:00"/>
    <x v="1"/>
    <n v="2"/>
    <n v="0"/>
    <n v="1"/>
    <x v="3"/>
    <s v="Completed"/>
    <s v="Balamurugan"/>
    <s v="Reel"/>
  </r>
  <r>
    <n v="710"/>
    <x v="4"/>
    <x v="4"/>
    <d v="2024-11-15T00:00:00"/>
    <s v="Vuxx Inventory Report - 15/11/2024 – INCCU"/>
    <d v="2024-11-15T12:37:00"/>
    <d v="2024-11-15T16:19:00"/>
    <d v="1899-12-30T03:42:00"/>
    <x v="1"/>
    <n v="28"/>
    <n v="0"/>
    <n v="1"/>
    <x v="3"/>
    <s v="Completed"/>
    <s v="Balamurugan"/>
    <s v="Reel"/>
  </r>
  <r>
    <n v="711"/>
    <x v="4"/>
    <x v="9"/>
    <d v="2024-11-15T00:00:00"/>
    <s v="Re: Vuxx Inventory Report - 15/11/2024 – INVTZ"/>
    <d v="2024-11-15T12:39:00"/>
    <d v="2024-11-15T16:24:00"/>
    <d v="1899-12-30T03:45:00"/>
    <x v="1"/>
    <n v="0"/>
    <n v="0"/>
    <e v="#DIV/0!"/>
    <x v="3"/>
    <s v="Completed"/>
    <s v="Balamurugan"/>
    <s v="Reel"/>
  </r>
  <r>
    <n v="712"/>
    <x v="4"/>
    <x v="5"/>
    <d v="2024-11-15T00:00:00"/>
    <s v="Vuxx Inventory Report - 15/11/2024 – INKAT"/>
    <d v="2024-11-15T13:32:00"/>
    <d v="2024-11-15T16:43:00"/>
    <d v="1899-12-30T03:11:00"/>
    <x v="1"/>
    <n v="73"/>
    <n v="0"/>
    <n v="1"/>
    <x v="3"/>
    <s v="Completed"/>
    <s v="Balamurugan"/>
    <s v="Reel"/>
  </r>
  <r>
    <n v="713"/>
    <x v="4"/>
    <x v="8"/>
    <d v="2024-11-15T00:00:00"/>
    <s v=" VUXX INVENTORY REPORT) 15/11/2024 – BDCGP"/>
    <d v="2024-11-15T13:53:00"/>
    <d v="2024-11-15T16:55:00"/>
    <d v="1899-12-30T03:02:00"/>
    <x v="1"/>
    <n v="41"/>
    <n v="0"/>
    <n v="1"/>
    <x v="3"/>
    <s v="Completed"/>
    <s v="Balamurugan"/>
    <s v="Reel"/>
  </r>
  <r>
    <n v="714"/>
    <x v="4"/>
    <x v="8"/>
    <d v="2024-11-18T00:00:00"/>
    <s v="RE: REEL SHIPPING ( SMR &amp;REE ) LADEN CNTRS TDR FOR  NOVOROSSIYSK AND ST PETERSBURG   T/S VIA PKG-WEST ON VSL MV. GREEN EARTH ,VOY--24037S, SLD CGP DT- 14.11.2024 . EX : CGP-- MYWSP  and  FPOD  to ST.PETERSBURG AND  NOVOROSSIYK (RUSSIA)."/>
    <d v="2024-11-18T11:11:00"/>
    <d v="2024-11-18T11:44:00"/>
    <d v="1899-12-30T00:33:00"/>
    <x v="1"/>
    <n v="4"/>
    <n v="0"/>
    <n v="1"/>
    <x v="0"/>
    <s v="Completed"/>
    <s v="Balamurugan"/>
    <s v="Reel"/>
  </r>
  <r>
    <n v="715"/>
    <x v="4"/>
    <x v="7"/>
    <d v="2024-11-18T00:00:00"/>
    <s v="Vuxx Inventory Report - 18/11/2024 – MMRGN” "/>
    <d v="2024-11-18T09:02:00"/>
    <d v="2024-11-18T19:03:00"/>
    <d v="1899-12-30T10:01:00"/>
    <x v="2"/>
    <n v="32"/>
    <n v="0"/>
    <n v="1"/>
    <x v="0"/>
    <s v="Completed"/>
    <s v="Balamurugan"/>
    <s v="Reel"/>
  </r>
  <r>
    <n v="716"/>
    <x v="4"/>
    <x v="7"/>
    <d v="2024-11-18T00:00:00"/>
    <s v="Re: LRR FROM YANGON TO CHENNAI, INDIA ON MV. XO LUCKY V-24009W ETD YGN : 21/NOV/2024 // DIRECT SVC // SRR # RSGFL112400001 // B # VX07MY24000022 &amp; VX07MY24000023 "/>
    <d v="2024-11-18T16:24:00"/>
    <d v="2024-11-18T20:42:00"/>
    <d v="1899-12-30T04:18:00"/>
    <x v="1"/>
    <n v="9"/>
    <n v="0"/>
    <n v="1"/>
    <x v="0"/>
    <s v="Completed"/>
    <s v="Balamurugan"/>
    <s v="Reel"/>
  </r>
  <r>
    <n v="717"/>
    <x v="4"/>
    <x v="8"/>
    <d v="2024-11-18T00:00:00"/>
    <s v=" VUXX INVENTORY REPORT) 18/11/2024 – BDCGP"/>
    <d v="2024-11-18T18:21:00"/>
    <d v="2024-11-18T18:41:00"/>
    <d v="1899-12-30T00:20:00"/>
    <x v="1"/>
    <n v="37"/>
    <n v="0"/>
    <n v="1"/>
    <x v="3"/>
    <s v="Completed"/>
    <s v="Balamurugan"/>
    <s v="Reel"/>
  </r>
  <r>
    <n v="718"/>
    <x v="4"/>
    <x v="7"/>
    <d v="2024-11-18T00:00:00"/>
    <s v="Vuxx Inventory Report - 18/11/2024 – MMRGN” "/>
    <d v="2024-11-18T09:02:00"/>
    <d v="2024-11-18T19:03:00"/>
    <d v="1899-12-30T10:01:00"/>
    <x v="2"/>
    <n v="29"/>
    <n v="0"/>
    <n v="1"/>
    <x v="3"/>
    <s v="Completed"/>
    <s v="Balamurugan"/>
    <s v="Reel"/>
  </r>
  <r>
    <n v="719"/>
    <x v="4"/>
    <x v="6"/>
    <d v="2024-11-18T00:00:00"/>
    <s v="VUXX daily inventory report  18 / 11 / 2024 - LKCMB"/>
    <d v="2024-11-18T10:02:00"/>
    <d v="2024-11-18T19:27:00"/>
    <d v="1899-12-30T09:25:00"/>
    <x v="2"/>
    <n v="23"/>
    <n v="0"/>
    <n v="1"/>
    <x v="3"/>
    <s v="Completed"/>
    <s v="Balamurugan"/>
    <s v="Reel"/>
  </r>
  <r>
    <n v="720"/>
    <x v="4"/>
    <x v="9"/>
    <d v="2024-11-18T00:00:00"/>
    <s v="Re: Vuxx Inventory Report - 15/11/2024 – INVTZ"/>
    <d v="2024-11-18T11:23:00"/>
    <d v="2024-11-18T19:33:00"/>
    <d v="1899-12-30T08:10:00"/>
    <x v="1"/>
    <n v="0"/>
    <n v="0"/>
    <e v="#DIV/0!"/>
    <x v="3"/>
    <s v="Completed"/>
    <s v="Balamurugan"/>
    <s v="Reel"/>
  </r>
  <r>
    <n v="721"/>
    <x v="4"/>
    <x v="4"/>
    <d v="2024-11-18T00:00:00"/>
    <s v="Re: Vuxx Inventory Report - 15/11/2024 – INCCU"/>
    <d v="2024-11-18T11:40:00"/>
    <d v="2024-11-18T19:40:00"/>
    <d v="1899-12-30T08:00:00"/>
    <x v="1"/>
    <n v="28"/>
    <n v="0"/>
    <n v="1"/>
    <x v="3"/>
    <s v="Completed"/>
    <s v="Balamurugan"/>
    <s v="Reel"/>
  </r>
  <r>
    <n v="722"/>
    <x v="4"/>
    <x v="1"/>
    <d v="2024-11-18T00:00:00"/>
    <s v="Re: Vuxx Inventory Report - 18/11/2024 – INMAA"/>
    <d v="2024-11-18T12:04:00"/>
    <d v="2024-11-18T19:55:00"/>
    <d v="1899-12-30T07:51:00"/>
    <x v="1"/>
    <n v="97"/>
    <n v="0"/>
    <n v="1"/>
    <x v="3"/>
    <s v="Completed"/>
    <s v="Balamurugan"/>
    <s v="Reel"/>
  </r>
  <r>
    <n v="723"/>
    <x v="4"/>
    <x v="5"/>
    <d v="2024-11-18T00:00:00"/>
    <s v="Re: Vuxx Inventory Report - 18/11/2024 – INKAT"/>
    <d v="2024-11-18T12:06:00"/>
    <d v="2024-11-18T19:57:00"/>
    <d v="1899-12-30T07:51:00"/>
    <x v="1"/>
    <n v="72"/>
    <n v="0"/>
    <n v="1"/>
    <x v="3"/>
    <s v="Completed"/>
    <s v="Balamurugan"/>
    <s v="Reel"/>
  </r>
  <r>
    <n v="724"/>
    <x v="4"/>
    <x v="3"/>
    <d v="2024-11-18T00:00:00"/>
    <s v="VUXX INVENTORY REPORT - 18/11/2024 – INCOK"/>
    <d v="2024-11-18T12:07:00"/>
    <d v="2024-11-18T20:19:00"/>
    <d v="1899-12-30T08:12:00"/>
    <x v="1"/>
    <n v="2"/>
    <n v="0"/>
    <n v="1"/>
    <x v="3"/>
    <s v="Completed"/>
    <s v="Balamurugan"/>
    <s v="Reel"/>
  </r>
  <r>
    <n v="725"/>
    <x v="4"/>
    <x v="0"/>
    <d v="2024-11-18T00:00:00"/>
    <s v="VUXX Inventory Report - 18/11/2024 – INTUT"/>
    <d v="2024-11-18T18:00:00"/>
    <d v="2024-11-18T20:22:00"/>
    <d v="1899-12-30T02:22:00"/>
    <x v="1"/>
    <n v="111"/>
    <n v="0"/>
    <n v="1"/>
    <x v="3"/>
    <s v="Completed"/>
    <s v="Balamurugan"/>
    <s v="Reel"/>
  </r>
  <r>
    <n v="726"/>
    <x v="4"/>
    <x v="6"/>
    <d v="2024-11-18T00:00:00"/>
    <s v="RE: OCT'24 SOA VUXX - Seahorse (Srilanka Agent) - Storage &amp; PHC Charges "/>
    <d v="2024-11-14T11:29:00"/>
    <d v="2024-11-18T17:42:00"/>
    <d v="1900-01-03T06:13:00"/>
    <x v="1"/>
    <n v="1"/>
    <n v="0"/>
    <n v="1"/>
    <x v="5"/>
    <s v="Completed"/>
    <s v="Balamurugan"/>
    <s v="Reel"/>
  </r>
  <r>
    <n v="727"/>
    <x v="4"/>
    <x v="7"/>
    <d v="2024-11-19T00:00:00"/>
    <s v="Vuxx Inventory Report - 19/11/2024 – MMRGN” "/>
    <d v="2024-11-19T11:49:00"/>
    <d v="2024-11-19T20:13:00"/>
    <d v="1899-12-30T08:24:00"/>
    <x v="1"/>
    <n v="37"/>
    <n v="0"/>
    <n v="1"/>
    <x v="0"/>
    <s v="Completed"/>
    <s v="Balamurugan"/>
    <s v="Reel"/>
  </r>
  <r>
    <n v="728"/>
    <x v="4"/>
    <x v="1"/>
    <d v="2024-11-19T00:00:00"/>
    <s v="Re: REEL CONTAINER OFFHIRED TO VOLTA"/>
    <d v="2024-11-19T14:57:00"/>
    <d v="2024-11-19T15:40:00"/>
    <d v="1899-12-30T00:43:00"/>
    <x v="1"/>
    <n v="2"/>
    <n v="0"/>
    <n v="1"/>
    <x v="1"/>
    <s v="Completed"/>
    <s v="Balamurugan"/>
    <s v="Reel"/>
  </r>
  <r>
    <n v="729"/>
    <x v="4"/>
    <x v="6"/>
    <d v="2024-11-19T00:00:00"/>
    <s v="VUXX daily inventory report  19 / 11 / 2024 - LKCMB"/>
    <d v="2024-11-19T15:50:00"/>
    <d v="2024-11-19T17:24:00"/>
    <d v="1899-12-30T01:34:00"/>
    <x v="1"/>
    <n v="23"/>
    <n v="0"/>
    <n v="1"/>
    <x v="3"/>
    <s v="Completed"/>
    <s v="Balamurugan"/>
    <s v="Reel"/>
  </r>
  <r>
    <n v="730"/>
    <x v="4"/>
    <x v="9"/>
    <d v="2024-11-19T00:00:00"/>
    <s v="Re: Vuxx Inventory Report - 19/11/2024 – INVTZ"/>
    <d v="2024-11-19T10:00:00"/>
    <d v="2024-11-19T19:12:00"/>
    <d v="1899-12-30T09:12:00"/>
    <x v="2"/>
    <n v="1"/>
    <n v="0"/>
    <n v="1"/>
    <x v="3"/>
    <s v="Completed"/>
    <s v="Balamurugan"/>
    <s v="Reel"/>
  </r>
  <r>
    <n v="731"/>
    <x v="4"/>
    <x v="3"/>
    <d v="2024-11-19T00:00:00"/>
    <s v="VUXX INVENTORY REPORT - 19/11/2024 – INCOK"/>
    <d v="2024-11-19T10:11:00"/>
    <d v="2024-11-19T19:11:00"/>
    <d v="1899-12-30T09:00:00"/>
    <x v="1"/>
    <n v="0"/>
    <n v="0"/>
    <e v="#DIV/0!"/>
    <x v="3"/>
    <s v="Completed"/>
    <s v="Balamurugan"/>
    <s v="Reel"/>
  </r>
  <r>
    <n v="732"/>
    <x v="4"/>
    <x v="0"/>
    <d v="2024-11-19T00:00:00"/>
    <s v="VUXX Inventory Report - 19/11/2024 – INTUT"/>
    <d v="2024-11-19T10:28:00"/>
    <d v="2024-11-19T19:24:00"/>
    <d v="1899-12-30T08:56:00"/>
    <x v="1"/>
    <n v="111"/>
    <n v="0"/>
    <n v="1"/>
    <x v="3"/>
    <s v="Completed"/>
    <s v="Balamurugan"/>
    <s v="Reel"/>
  </r>
  <r>
    <n v="733"/>
    <x v="4"/>
    <x v="1"/>
    <d v="2024-11-19T00:00:00"/>
    <s v="Vuxx Inventory Report - 19/11/2024 – INMAA"/>
    <d v="2024-11-19T10:34:00"/>
    <d v="2024-11-19T19:32:00"/>
    <d v="1899-12-30T08:58:00"/>
    <x v="1"/>
    <n v="99"/>
    <n v="0"/>
    <n v="1"/>
    <x v="3"/>
    <s v="Completed"/>
    <s v="Balamurugan"/>
    <s v="Reel"/>
  </r>
  <r>
    <n v="734"/>
    <x v="4"/>
    <x v="5"/>
    <d v="2024-11-19T00:00:00"/>
    <s v=" Vuxx Inventory Report - 19/11/2024 – INKAT"/>
    <d v="2024-11-19T10:35:00"/>
    <d v="2024-11-19T19:36:00"/>
    <d v="1899-12-30T09:01:00"/>
    <x v="2"/>
    <n v="67"/>
    <n v="0"/>
    <n v="1"/>
    <x v="3"/>
    <s v="Completed"/>
    <s v="Balamurugan"/>
    <s v="Reel"/>
  </r>
  <r>
    <n v="735"/>
    <x v="4"/>
    <x v="7"/>
    <d v="2024-11-19T00:00:00"/>
    <s v="Vuxx Inventory Report - 19/11/2024 – MMRGN” "/>
    <d v="2024-11-19T11:49:00"/>
    <d v="2024-11-19T20:13:00"/>
    <d v="1899-12-30T08:24:00"/>
    <x v="1"/>
    <n v="67"/>
    <n v="0"/>
    <n v="1"/>
    <x v="3"/>
    <s v="Completed"/>
    <s v="Balamurugan"/>
    <s v="Reel"/>
  </r>
  <r>
    <n v="736"/>
    <x v="4"/>
    <x v="4"/>
    <d v="2024-11-19T00:00:00"/>
    <s v="Vuxx Inventory Report - 19/11/2024 – INCCU"/>
    <d v="2024-11-19T14:42:00"/>
    <d v="2024-11-19T20:24:00"/>
    <d v="1899-12-30T05:42:00"/>
    <x v="1"/>
    <n v="35"/>
    <n v="0"/>
    <n v="1"/>
    <x v="3"/>
    <s v="Completed"/>
    <s v="Balamurugan"/>
    <s v="Reel"/>
  </r>
  <r>
    <n v="737"/>
    <x v="4"/>
    <x v="8"/>
    <d v="2024-11-19T00:00:00"/>
    <s v="VUXX INVENTORY REPORT) 19/11/2024 – BDCGP"/>
    <d v="2024-11-19T15:22:00"/>
    <d v="2024-11-19T20:27:00"/>
    <d v="1899-12-30T05:05:00"/>
    <x v="1"/>
    <n v="37"/>
    <n v="0"/>
    <n v="1"/>
    <x v="3"/>
    <s v="Completed"/>
    <s v="Balamurugan"/>
    <s v="Reel"/>
  </r>
  <r>
    <n v="738"/>
    <x v="4"/>
    <x v="3"/>
    <d v="2024-11-20T00:00:00"/>
    <s v="VUXX INVENTORY REPORT - 20/11/2024 – INCOK"/>
    <d v="2024-11-20T09:48:00"/>
    <d v="2024-11-20T15:07:00"/>
    <d v="1899-12-30T05:19:00"/>
    <x v="1"/>
    <n v="0"/>
    <n v="0"/>
    <e v="#DIV/0!"/>
    <x v="3"/>
    <s v="Completed"/>
    <s v="Balamurugan"/>
    <s v="Reel"/>
  </r>
  <r>
    <n v="739"/>
    <x v="4"/>
    <x v="6"/>
    <d v="2024-11-20T00:00:00"/>
    <s v="VUXX daily inventory report  20 / 11 / 2024 - LKCMB"/>
    <d v="2024-11-20T10:01:00"/>
    <d v="2024-11-20T15:11:00"/>
    <d v="1899-12-30T05:10:00"/>
    <x v="1"/>
    <n v="23"/>
    <n v="0"/>
    <n v="1"/>
    <x v="3"/>
    <s v="Completed"/>
    <s v="Balamurugan"/>
    <s v="Reel"/>
  </r>
  <r>
    <n v="740"/>
    <x v="4"/>
    <x v="0"/>
    <d v="2024-11-20T00:00:00"/>
    <s v="VUXX Inventory Report - 20/11/2024 – INTUT"/>
    <d v="2024-11-20T10:49:00"/>
    <d v="2024-11-20T15:17:00"/>
    <d v="1899-12-30T04:28:00"/>
    <x v="1"/>
    <n v="111"/>
    <n v="0"/>
    <n v="1"/>
    <x v="3"/>
    <s v="Completed"/>
    <s v="Balamurugan"/>
    <s v="Reel"/>
  </r>
  <r>
    <n v="741"/>
    <x v="4"/>
    <x v="9"/>
    <d v="2024-11-20T00:00:00"/>
    <s v="Re: Vuxx Inventory Report - 20/11/2024 – INVTZ"/>
    <d v="2024-11-20T10:51:00"/>
    <d v="2024-11-20T15:36:00"/>
    <d v="1899-12-30T04:45:00"/>
    <x v="1"/>
    <n v="1"/>
    <n v="0"/>
    <n v="1"/>
    <x v="3"/>
    <s v="Completed"/>
    <s v="Balamurugan"/>
    <s v="Reel"/>
  </r>
  <r>
    <n v="742"/>
    <x v="4"/>
    <x v="1"/>
    <d v="2024-11-20T00:00:00"/>
    <s v="RE: Vuxx Inventory Report - 20/11/2024 – INMAA"/>
    <d v="2024-11-20T12:03:00"/>
    <d v="2024-11-20T15:52:00"/>
    <d v="1899-12-30T03:49:00"/>
    <x v="1"/>
    <n v="101"/>
    <n v="0"/>
    <n v="1"/>
    <x v="3"/>
    <s v="Completed"/>
    <s v="Balamurugan"/>
    <s v="Reel"/>
  </r>
  <r>
    <n v="743"/>
    <x v="4"/>
    <x v="4"/>
    <d v="2024-11-20T00:00:00"/>
    <s v="Vuxx Inventory Report - 20/11/2024 – INCCU"/>
    <d v="2024-11-20T12:52:00"/>
    <d v="2024-11-20T16:48:00"/>
    <d v="1899-12-30T03:56:00"/>
    <x v="1"/>
    <n v="36"/>
    <n v="0"/>
    <n v="1"/>
    <x v="3"/>
    <s v="Completed"/>
    <s v="Balamurugan"/>
    <s v="Reel"/>
  </r>
  <r>
    <n v="744"/>
    <x v="4"/>
    <x v="5"/>
    <d v="2024-11-20T00:00:00"/>
    <s v="Vuxx Inventory Report - 20/11/2024 – INKAT"/>
    <d v="2024-11-20T13:07:00"/>
    <d v="2024-11-20T17:08:00"/>
    <d v="1899-12-30T04:01:00"/>
    <x v="1"/>
    <n v="70"/>
    <n v="0"/>
    <n v="1"/>
    <x v="3"/>
    <s v="Completed"/>
    <s v="Balamurugan"/>
    <s v="Reel"/>
  </r>
  <r>
    <n v="745"/>
    <x v="4"/>
    <x v="8"/>
    <d v="2024-11-20T00:00:00"/>
    <s v="VUXX INVENTORY REPORT) 20/11/2024 – BDCGP"/>
    <d v="2024-11-20T14:09:00"/>
    <d v="2024-11-20T18:41:00"/>
    <d v="1899-12-30T04:32:00"/>
    <x v="1"/>
    <n v="37"/>
    <n v="0"/>
    <n v="1"/>
    <x v="3"/>
    <s v="Completed"/>
    <s v="Balamurugan"/>
    <s v="Reel"/>
  </r>
  <r>
    <n v="746"/>
    <x v="4"/>
    <x v="5"/>
    <d v="2024-11-20T00:00:00"/>
    <s v="Re: MOVEMENT ERROR"/>
    <d v="2024-11-20T17:55:00"/>
    <d v="2024-11-20T18:01:00"/>
    <d v="1899-12-30T00:06:00"/>
    <x v="1"/>
    <n v="2"/>
    <n v="0"/>
    <n v="1"/>
    <x v="4"/>
    <s v="Completed"/>
    <s v="Balamurugan"/>
    <s v="Reel"/>
  </r>
  <r>
    <n v="747"/>
    <x v="4"/>
    <x v="7"/>
    <d v="2024-11-21T00:00:00"/>
    <s v="Vuxx Inventory Report - 21/11/2024 – MMRGN” "/>
    <d v="2024-11-21T08:48:00"/>
    <d v="2024-11-21T12:52:00"/>
    <d v="1899-12-30T04:04:00"/>
    <x v="1"/>
    <n v="29"/>
    <n v="0"/>
    <n v="1"/>
    <x v="0"/>
    <s v="Completed"/>
    <s v="Balamurugan"/>
    <s v="Reel"/>
  </r>
  <r>
    <n v="748"/>
    <x v="4"/>
    <x v="7"/>
    <d v="2024-11-21T00:00:00"/>
    <s v="RE: Shipment to Chennai ( LRR YANGON TO CHENNAI, INDIA ( DIRECT ) ON MV. TCI ARJUN V. 100262024, ETD ( YGN ) 30 NOV 2024 ) "/>
    <d v="2024-11-21T13:00:00"/>
    <d v="2024-11-21T13:05:00"/>
    <d v="1899-12-30T00:05:00"/>
    <x v="1"/>
    <n v="1"/>
    <n v="0"/>
    <n v="1"/>
    <x v="2"/>
    <s v="Completed"/>
    <s v="Balamurugan"/>
    <s v="Reel"/>
  </r>
  <r>
    <n v="749"/>
    <x v="4"/>
    <x v="7"/>
    <d v="2024-11-21T00:00:00"/>
    <s v="Vuxx Inventory Report - 21/11/2024 – MMRGN” "/>
    <d v="2024-11-21T08:48:00"/>
    <d v="2024-11-21T12:52:00"/>
    <d v="1899-12-30T04:04:00"/>
    <x v="1"/>
    <n v="67"/>
    <n v="0"/>
    <n v="1"/>
    <x v="3"/>
    <s v="Completed"/>
    <s v="Balamurugan"/>
    <s v="Reel"/>
  </r>
  <r>
    <n v="750"/>
    <x v="4"/>
    <x v="3"/>
    <d v="2024-11-21T00:00:00"/>
    <s v="VUXX INVENTORY REPORT - 21/11/2024 – INCOK"/>
    <d v="2024-11-21T09:20:00"/>
    <d v="2024-11-21T16:29:00"/>
    <d v="1899-12-30T07:09:00"/>
    <x v="1"/>
    <n v="0"/>
    <n v="0"/>
    <e v="#DIV/0!"/>
    <x v="3"/>
    <s v="Completed"/>
    <s v="Balamurugan"/>
    <s v="Reel"/>
  </r>
  <r>
    <n v="751"/>
    <x v="4"/>
    <x v="6"/>
    <d v="2024-11-21T00:00:00"/>
    <s v="VUXX daily inventory report  21 / 11 / 2024 - LKCMB"/>
    <d v="2024-11-21T10:28:00"/>
    <d v="2024-11-21T16:36:00"/>
    <d v="1899-12-30T06:08:00"/>
    <x v="1"/>
    <n v="23"/>
    <n v="0"/>
    <n v="1"/>
    <x v="3"/>
    <s v="Completed"/>
    <s v="Balamurugan"/>
    <s v="Reel"/>
  </r>
  <r>
    <n v="752"/>
    <x v="4"/>
    <x v="1"/>
    <d v="2024-11-21T00:00:00"/>
    <s v=" Vuxx Inventory Report - 21/11/2024 – INMAA"/>
    <d v="2024-11-21T10:48:00"/>
    <d v="2024-11-21T18:37:00"/>
    <d v="1899-12-30T07:49:00"/>
    <x v="1"/>
    <n v="101"/>
    <n v="0"/>
    <n v="1"/>
    <x v="3"/>
    <s v="Completed"/>
    <s v="Balamurugan"/>
    <s v="Reel"/>
  </r>
  <r>
    <n v="753"/>
    <x v="4"/>
    <x v="5"/>
    <d v="2024-11-21T00:00:00"/>
    <s v=" Vuxx Inventory Report - 21/11/2024 – INKAT"/>
    <d v="2024-11-21T10:49:00"/>
    <d v="2024-11-21T18:48:00"/>
    <d v="1899-12-30T07:59:00"/>
    <x v="1"/>
    <n v="70"/>
    <n v="0"/>
    <n v="1"/>
    <x v="3"/>
    <s v="Completed"/>
    <s v="Balamurugan"/>
    <s v="Reel"/>
  </r>
  <r>
    <n v="754"/>
    <x v="4"/>
    <x v="4"/>
    <d v="2024-11-21T00:00:00"/>
    <s v="Vuxx Inventory Report - 21/11/2024 – INCCU"/>
    <d v="2024-11-21T12:03:00"/>
    <d v="2024-11-21T19:09:00"/>
    <d v="1899-12-30T07:06:00"/>
    <x v="1"/>
    <n v="35"/>
    <n v="0"/>
    <n v="1"/>
    <x v="3"/>
    <s v="Completed"/>
    <s v="Balamurugan"/>
    <s v="Reel"/>
  </r>
  <r>
    <n v="755"/>
    <x v="4"/>
    <x v="8"/>
    <d v="2024-11-21T00:00:00"/>
    <s v=" VUXX INVENTORY REPORT) 21/11/2024 – BDCGP"/>
    <d v="2024-11-21T15:11:00"/>
    <d v="2024-11-21T19:27:00"/>
    <d v="1899-12-30T04:16:00"/>
    <x v="1"/>
    <n v="37"/>
    <n v="0"/>
    <n v="1"/>
    <x v="3"/>
    <s v="Completed"/>
    <s v="Balamurugan"/>
    <s v="Reel"/>
  </r>
  <r>
    <n v="756"/>
    <x v="4"/>
    <x v="9"/>
    <d v="2024-11-21T00:00:00"/>
    <s v="Re: Vuxx Inventory Report - 21/11/2024 – INVTZ"/>
    <d v="2024-11-21T15:26:00"/>
    <d v="2024-11-21T19:45:00"/>
    <d v="1899-12-30T04:19:00"/>
    <x v="1"/>
    <n v="1"/>
    <n v="0"/>
    <n v="1"/>
    <x v="3"/>
    <s v="Completed"/>
    <s v="Balamurugan"/>
    <s v="Reel"/>
  </r>
  <r>
    <n v="757"/>
    <x v="4"/>
    <x v="0"/>
    <d v="2024-11-21T00:00:00"/>
    <s v="VUXX Inventory Report - 21/11/2024 – INTUT"/>
    <d v="2024-11-21T15:29:00"/>
    <d v="2024-11-21T19:48:00"/>
    <d v="1899-12-30T04:19:00"/>
    <x v="1"/>
    <n v="111"/>
    <n v="0"/>
    <n v="1"/>
    <x v="3"/>
    <s v="Completed"/>
    <s v="Balamurugan"/>
    <s v="Reel"/>
  </r>
  <r>
    <n v="758"/>
    <x v="4"/>
    <x v="6"/>
    <d v="2024-11-22T00:00:00"/>
    <s v="RE: ARRIVAL REPORT FOR X-PRESS CAPELLA V.24007E ETA CMB 20.11.2024"/>
    <d v="2024-11-22T16:25:00"/>
    <d v="2024-11-22T18:08:00"/>
    <d v="1899-12-30T01:43:00"/>
    <x v="1"/>
    <n v="2"/>
    <n v="0"/>
    <n v="1"/>
    <x v="0"/>
    <s v="Completed"/>
    <s v="Balamurugan"/>
    <s v="Reel"/>
  </r>
  <r>
    <n v="759"/>
    <x v="4"/>
    <x v="4"/>
    <d v="2024-11-22T00:00:00"/>
    <s v="Re: Urgent -  Inquiry for AR VSL/VOY SOL PIONEER / 2411N in Kolkata"/>
    <d v="2024-11-22T11:46:00"/>
    <d v="2024-11-22T12:54:00"/>
    <d v="1899-12-30T01:08:00"/>
    <x v="1"/>
    <n v="1"/>
    <n v="0"/>
    <n v="1"/>
    <x v="1"/>
    <s v="Completed"/>
    <s v="Balamurugan"/>
    <s v="Reel"/>
  </r>
  <r>
    <n v="760"/>
    <x v="4"/>
    <x v="4"/>
    <d v="2024-11-22T00:00:00"/>
    <s v="Re: Urgent -  Inquiry for AR VSL/VOY SOL PIONEER / 2411N in Kolkata"/>
    <d v="2024-11-22T11:46:00"/>
    <d v="2024-11-22T12:54:00"/>
    <d v="1899-12-30T01:08:00"/>
    <x v="1"/>
    <n v="1"/>
    <n v="0"/>
    <n v="1"/>
    <x v="2"/>
    <s v="Completed"/>
    <s v="Balamurugan"/>
    <s v="Reel"/>
  </r>
  <r>
    <n v="761"/>
    <x v="4"/>
    <x v="6"/>
    <d v="2024-11-22T00:00:00"/>
    <s v="VUXX daily inventory report  22 / 11 / 2024 - LKCMB"/>
    <d v="2024-11-22T09:27:00"/>
    <d v="2024-11-22T15:50:00"/>
    <d v="1899-12-30T06:23:00"/>
    <x v="1"/>
    <n v="23"/>
    <n v="0"/>
    <n v="1"/>
    <x v="3"/>
    <s v="Completed"/>
    <s v="Balamurugan"/>
    <s v="Reel"/>
  </r>
  <r>
    <n v="762"/>
    <x v="4"/>
    <x v="0"/>
    <d v="2024-11-22T00:00:00"/>
    <s v="VUXX Inventory Report - 22/11/2024 – INTUT"/>
    <d v="2024-11-22T09:47:00"/>
    <d v="2024-11-22T16:00:00"/>
    <d v="1899-12-30T06:13:00"/>
    <x v="1"/>
    <n v="111"/>
    <n v="0"/>
    <n v="1"/>
    <x v="3"/>
    <s v="Completed"/>
    <s v="Balamurugan"/>
    <s v="Reel"/>
  </r>
  <r>
    <n v="763"/>
    <x v="4"/>
    <x v="9"/>
    <d v="2024-11-22T00:00:00"/>
    <s v="Re: Vuxx Inventory Report - 22/11/2024 – INVTZ"/>
    <d v="2024-11-22T09:49:00"/>
    <d v="2024-11-22T18:19:00"/>
    <d v="1899-12-30T08:30:00"/>
    <x v="1"/>
    <n v="1"/>
    <n v="0"/>
    <n v="1"/>
    <x v="3"/>
    <s v="Completed"/>
    <s v="Balamurugan"/>
    <s v="Reel"/>
  </r>
  <r>
    <n v="764"/>
    <x v="4"/>
    <x v="5"/>
    <d v="2024-11-22T00:00:00"/>
    <s v=" Vuxx Inventory Report - 22/11/2024 – INKAT"/>
    <d v="2024-11-22T10:25:00"/>
    <d v="2024-11-22T18:23:00"/>
    <d v="1899-12-30T07:58:00"/>
    <x v="1"/>
    <n v="69"/>
    <n v="0"/>
    <n v="1"/>
    <x v="3"/>
    <s v="Completed"/>
    <s v="Balamurugan"/>
    <s v="Reel"/>
  </r>
  <r>
    <n v="765"/>
    <x v="4"/>
    <x v="7"/>
    <d v="2024-11-22T00:00:00"/>
    <s v="Vuxx Inventory Report - 22/11/2024 – MMRGN” "/>
    <d v="2024-11-22T10:47:00"/>
    <d v="2024-11-22T18:28:00"/>
    <d v="1899-12-30T07:41:00"/>
    <x v="1"/>
    <n v="76"/>
    <n v="0"/>
    <n v="1"/>
    <x v="3"/>
    <s v="Completed"/>
    <s v="Balamurugan"/>
    <s v="Reel"/>
  </r>
  <r>
    <n v="766"/>
    <x v="4"/>
    <x v="1"/>
    <d v="2024-11-22T00:00:00"/>
    <s v="Vuxx Inventory Report - 22/11/2024 – INMAA"/>
    <d v="2024-11-22T11:04:00"/>
    <d v="2024-11-22T18:45:00"/>
    <d v="1899-12-30T07:41:00"/>
    <x v="1"/>
    <n v="102"/>
    <n v="0"/>
    <n v="1"/>
    <x v="3"/>
    <s v="Completed"/>
    <s v="Balamurugan"/>
    <s v="Reel"/>
  </r>
  <r>
    <n v="767"/>
    <x v="4"/>
    <x v="4"/>
    <d v="2024-11-22T00:00:00"/>
    <s v="Vuxx Inventory Report - 22/11/2024 – INCCU"/>
    <d v="2024-11-22T12:26:00"/>
    <d v="2024-11-22T19:07:00"/>
    <d v="1899-12-30T06:41:00"/>
    <x v="1"/>
    <n v="36"/>
    <n v="0"/>
    <n v="1"/>
    <x v="3"/>
    <s v="Completed"/>
    <s v="Balamurugan"/>
    <s v="Reel"/>
  </r>
  <r>
    <n v="768"/>
    <x v="4"/>
    <x v="8"/>
    <d v="2024-11-25T00:00:00"/>
    <s v="RE:  VUXX INVENTORY REPORT FILE UP TODATE-  25/11/2024 – BDCGP"/>
    <d v="2024-11-25T14:24:00"/>
    <d v="2024-11-25T16:29:00"/>
    <d v="1899-12-30T02:05:00"/>
    <x v="1"/>
    <n v="18"/>
    <n v="0"/>
    <n v="1"/>
    <x v="0"/>
    <s v="Completed"/>
    <s v="Balamurugan"/>
    <s v="Reel"/>
  </r>
  <r>
    <n v="769"/>
    <x v="4"/>
    <x v="3"/>
    <d v="2024-11-25T00:00:00"/>
    <s v="VUXX INVENTORY REPORT - 25/11/2024 – INCOK"/>
    <d v="2024-11-25T09:35:00"/>
    <d v="2024-11-25T15:20:00"/>
    <d v="1899-12-30T05:45:00"/>
    <x v="1"/>
    <n v="0"/>
    <n v="0"/>
    <e v="#DIV/0!"/>
    <x v="3"/>
    <s v="Completed"/>
    <s v="Balamurugan"/>
    <s v="Reel"/>
  </r>
  <r>
    <n v="770"/>
    <x v="4"/>
    <x v="6"/>
    <d v="2024-11-25T00:00:00"/>
    <s v="VUXX daily inventory report  25 / 11 / 2024 - LKCMB"/>
    <d v="2024-11-25T10:20:00"/>
    <d v="2024-11-25T15:36:00"/>
    <d v="1899-12-30T05:16:00"/>
    <x v="1"/>
    <n v="23"/>
    <n v="0"/>
    <n v="1"/>
    <x v="3"/>
    <s v="Completed"/>
    <s v="Balamurugan"/>
    <s v="Reel"/>
  </r>
  <r>
    <n v="771"/>
    <x v="4"/>
    <x v="4"/>
    <d v="2024-11-25T00:00:00"/>
    <s v="Vuxx Inventory Report - 25/11/2024 – INCCU"/>
    <d v="2024-11-25T10:59:00"/>
    <d v="2024-11-25T16:54:00"/>
    <d v="1899-12-30T05:55:00"/>
    <x v="1"/>
    <n v="36"/>
    <n v="0"/>
    <n v="1"/>
    <x v="3"/>
    <s v="Completed"/>
    <s v="Balamurugan"/>
    <s v="Reel"/>
  </r>
  <r>
    <n v="772"/>
    <x v="4"/>
    <x v="0"/>
    <d v="2024-11-25T00:00:00"/>
    <s v="VUXX Inventory Report - 25/11/2024 – INTUT"/>
    <d v="2024-11-25T11:02:00"/>
    <d v="2024-11-25T17:01:00"/>
    <d v="1899-12-30T05:59:00"/>
    <x v="1"/>
    <n v="108"/>
    <n v="0"/>
    <n v="1"/>
    <x v="3"/>
    <s v="Completed"/>
    <s v="Balamurugan"/>
    <s v="Reel"/>
  </r>
  <r>
    <n v="773"/>
    <x v="4"/>
    <x v="9"/>
    <d v="2024-11-25T00:00:00"/>
    <s v="Re: Vuxx Inventory Report - 25/11/2024 – INVTZ"/>
    <d v="2024-11-25T11:15:00"/>
    <d v="2024-11-25T17:17:00"/>
    <d v="1899-12-30T06:02:00"/>
    <x v="1"/>
    <n v="1"/>
    <n v="0"/>
    <n v="1"/>
    <x v="3"/>
    <s v="Completed"/>
    <s v="Balamurugan"/>
    <s v="Reel"/>
  </r>
  <r>
    <n v="774"/>
    <x v="4"/>
    <x v="1"/>
    <d v="2024-11-25T00:00:00"/>
    <s v="Vuxx Inventory Report - 25/11/2024 – INMAA"/>
    <d v="2024-11-25T15:18:00"/>
    <d v="2024-11-25T17:42:00"/>
    <d v="1899-12-30T02:24:00"/>
    <x v="1"/>
    <n v="103"/>
    <n v="0"/>
    <n v="1"/>
    <x v="3"/>
    <s v="Completed"/>
    <s v="Balamurugan"/>
    <s v="Reel"/>
  </r>
  <r>
    <n v="775"/>
    <x v="4"/>
    <x v="5"/>
    <d v="2024-11-25T00:00:00"/>
    <s v="Vuxx Inventory Report - 25/11/2024 – INKAT"/>
    <d v="2024-11-25T15:20:00"/>
    <d v="2024-11-25T19:31:00"/>
    <d v="1899-12-30T04:11:00"/>
    <x v="1"/>
    <n v="64"/>
    <n v="0"/>
    <n v="1"/>
    <x v="3"/>
    <s v="Completed"/>
    <s v="Balamurugan"/>
    <s v="Reel"/>
  </r>
  <r>
    <n v="776"/>
    <x v="4"/>
    <x v="6"/>
    <d v="2024-11-26T00:00:00"/>
    <s v="VUXX daily inventory report  26 / 11 / 2024 - LKCMB"/>
    <d v="2024-11-26T09:24:00"/>
    <d v="2024-11-26T15:25:00"/>
    <d v="1899-12-30T06:01:00"/>
    <x v="1"/>
    <n v="2"/>
    <n v="0"/>
    <n v="1"/>
    <x v="0"/>
    <s v="Completed"/>
    <s v="Balamurugan"/>
    <s v="Reel"/>
  </r>
  <r>
    <n v="777"/>
    <x v="4"/>
    <x v="6"/>
    <d v="2024-11-26T00:00:00"/>
    <s v="VUXX daily inventory report  26 / 11 / 2024 - LKCMB"/>
    <d v="2024-11-26T09:24:00"/>
    <d v="2024-11-26T15:25:00"/>
    <d v="1899-12-30T06:01:00"/>
    <x v="1"/>
    <n v="23"/>
    <n v="0"/>
    <n v="1"/>
    <x v="3"/>
    <s v="Completed"/>
    <s v="Balamurugan"/>
    <s v="Reel"/>
  </r>
  <r>
    <n v="778"/>
    <x v="4"/>
    <x v="7"/>
    <d v="2024-11-26T00:00:00"/>
    <s v="REVISED &quot;Vuxx Inventory Report - 26/11/2024 – MMRGN” "/>
    <d v="2024-11-26T09:33:00"/>
    <d v="2024-11-26T15:35:00"/>
    <d v="1899-12-30T06:02:00"/>
    <x v="1"/>
    <n v="76"/>
    <n v="0"/>
    <n v="1"/>
    <x v="3"/>
    <s v="Completed"/>
    <s v="Balamurugan"/>
    <s v="Reel"/>
  </r>
  <r>
    <n v="779"/>
    <x v="4"/>
    <x v="3"/>
    <d v="2024-11-26T00:00:00"/>
    <s v="VUXX INVENTORY REPORT - 26/11/2024 – INCOK"/>
    <d v="2024-11-26T09:38:00"/>
    <d v="2024-11-26T16:13:00"/>
    <d v="1899-12-30T06:35:00"/>
    <x v="1"/>
    <n v="0"/>
    <n v="0"/>
    <e v="#DIV/0!"/>
    <x v="3"/>
    <s v="Completed"/>
    <s v="Balamurugan"/>
    <s v="Reel"/>
  </r>
  <r>
    <n v="780"/>
    <x v="4"/>
    <x v="9"/>
    <d v="2024-11-26T00:00:00"/>
    <s v="Re: Vuxx Inventory Report - 26/11/2024 – INVTZ"/>
    <d v="2024-11-26T09:50:00"/>
    <d v="2024-11-26T16:15:00"/>
    <d v="1899-12-30T06:25:00"/>
    <x v="1"/>
    <n v="1"/>
    <n v="0"/>
    <n v="1"/>
    <x v="3"/>
    <s v="Completed"/>
    <s v="Balamurugan"/>
    <s v="Reel"/>
  </r>
  <r>
    <n v="781"/>
    <x v="4"/>
    <x v="8"/>
    <d v="2024-11-26T00:00:00"/>
    <s v="RE:  VUXX INVENTORY REPORT FILE UP TODATE-  26/11/2024 – BDCGP"/>
    <d v="2024-11-26T12:38:00"/>
    <d v="2024-11-26T17:50:00"/>
    <d v="1899-12-30T05:12:00"/>
    <x v="1"/>
    <n v="19"/>
    <n v="0"/>
    <n v="1"/>
    <x v="3"/>
    <s v="Completed"/>
    <s v="Balamurugan"/>
    <s v="Reel"/>
  </r>
  <r>
    <n v="782"/>
    <x v="4"/>
    <x v="1"/>
    <d v="2024-11-26T00:00:00"/>
    <s v="Vuxx Inventory Report - 26/11/2024 – INMAA"/>
    <d v="2024-11-26T12:59:00"/>
    <d v="2024-11-26T18:22:00"/>
    <d v="1899-12-30T05:23:00"/>
    <x v="1"/>
    <n v="92"/>
    <n v="0"/>
    <n v="1"/>
    <x v="3"/>
    <s v="Completed"/>
    <s v="Balamurugan"/>
    <s v="Reel"/>
  </r>
  <r>
    <n v="783"/>
    <x v="4"/>
    <x v="5"/>
    <d v="2024-11-26T00:00:00"/>
    <s v=" Vuxx Inventory Report - 26/11/2024 – INKAT"/>
    <d v="2024-11-26T13:03:00"/>
    <d v="2024-11-26T18:29:00"/>
    <d v="1899-12-30T05:26:00"/>
    <x v="1"/>
    <n v="64"/>
    <n v="0"/>
    <n v="1"/>
    <x v="3"/>
    <s v="Completed"/>
    <s v="Balamurugan"/>
    <s v="Reel"/>
  </r>
  <r>
    <n v="784"/>
    <x v="4"/>
    <x v="4"/>
    <d v="2024-11-26T00:00:00"/>
    <s v="Vuxx Inventory Report - 26/11/2024 – INCCU"/>
    <d v="2024-11-26T13:26:00"/>
    <d v="2024-11-26T18:33:00"/>
    <d v="1899-12-30T05:07:00"/>
    <x v="1"/>
    <n v="36"/>
    <n v="0"/>
    <n v="1"/>
    <x v="3"/>
    <s v="Completed"/>
    <s v="Balamurugan"/>
    <s v="Reel"/>
  </r>
  <r>
    <n v="785"/>
    <x v="4"/>
    <x v="0"/>
    <d v="2024-11-26T00:00:00"/>
    <s v="VUXX Inventory Report - 26/11/2024 – INTUT"/>
    <d v="2024-11-26T18:14:00"/>
    <d v="2024-11-26T18:37:00"/>
    <d v="1899-12-30T00:23:00"/>
    <x v="1"/>
    <n v="108"/>
    <n v="0"/>
    <n v="1"/>
    <x v="3"/>
    <s v="Completed"/>
    <s v="Balamurugan"/>
    <s v="Reel"/>
  </r>
  <r>
    <n v="786"/>
    <x v="4"/>
    <x v="7"/>
    <d v="2024-11-27T00:00:00"/>
    <s v="RE: MYANMAR - TDR &amp; Shipment Status for XO LUCKY / 24009W  (6496) // B # VX07MY24000022 &amp; VX07MY24000023"/>
    <d v="2024-11-26T15:45:00"/>
    <d v="2024-11-27T11:39:00"/>
    <d v="1899-12-30T19:54:00"/>
    <x v="0"/>
    <n v="10"/>
    <n v="0"/>
    <n v="1"/>
    <x v="0"/>
    <s v="Completed"/>
    <s v="Balamurugan"/>
    <s v="Reel"/>
  </r>
  <r>
    <n v="787"/>
    <x v="4"/>
    <x v="6"/>
    <d v="2024-11-27T00:00:00"/>
    <s v="VUXX daily inventory report  27 / 11 / 2024 - LKCMB"/>
    <d v="2024-11-27T09:25:00"/>
    <d v="2024-11-27T14:45:00"/>
    <d v="1899-12-30T05:20:00"/>
    <x v="1"/>
    <n v="1"/>
    <n v="0"/>
    <n v="1"/>
    <x v="0"/>
    <s v="Completed"/>
    <s v="Balamurugan"/>
    <s v="Reel"/>
  </r>
  <r>
    <n v="788"/>
    <x v="4"/>
    <x v="7"/>
    <d v="2024-11-27T00:00:00"/>
    <s v=" &quot;Vuxx Inventory Report - 27/11/2024 – MMRGN” "/>
    <d v="2024-11-27T08:51:00"/>
    <d v="2024-11-27T15:00:00"/>
    <d v="1899-12-30T06:09:00"/>
    <x v="1"/>
    <n v="66"/>
    <n v="0"/>
    <n v="1"/>
    <x v="3"/>
    <s v="Completed"/>
    <s v="Balamurugan"/>
    <s v="Reel"/>
  </r>
  <r>
    <n v="789"/>
    <x v="4"/>
    <x v="6"/>
    <d v="2024-11-27T00:00:00"/>
    <s v="VUXX daily inventory report  27 / 11 / 2024 - LKCMB"/>
    <d v="2024-11-27T09:25:00"/>
    <d v="2024-11-27T14:45:00"/>
    <d v="1899-12-30T05:20:00"/>
    <x v="1"/>
    <n v="24"/>
    <n v="0"/>
    <n v="1"/>
    <x v="3"/>
    <s v="Completed"/>
    <s v="Balamurugan"/>
    <s v="Reel"/>
  </r>
  <r>
    <n v="790"/>
    <x v="4"/>
    <x v="3"/>
    <d v="2024-11-27T00:00:00"/>
    <s v="VUXX INVENTORY REPORT - 27/11/2024 – INCOK"/>
    <d v="2024-11-27T09:32:00"/>
    <d v="2024-11-27T14:49:00"/>
    <d v="1899-12-30T05:17:00"/>
    <x v="1"/>
    <n v="0"/>
    <n v="0"/>
    <e v="#DIV/0!"/>
    <x v="3"/>
    <s v="Completed"/>
    <s v="Balamurugan"/>
    <s v="Reel"/>
  </r>
  <r>
    <n v="791"/>
    <x v="4"/>
    <x v="9"/>
    <d v="2024-11-27T00:00:00"/>
    <s v="Re: Vuxx Inventory Report - 27/11/2024 – INVTZ"/>
    <d v="2024-11-27T10:41:00"/>
    <d v="2024-11-27T14:53:00"/>
    <d v="1899-12-30T04:12:00"/>
    <x v="1"/>
    <n v="1"/>
    <n v="0"/>
    <n v="1"/>
    <x v="3"/>
    <s v="Completed"/>
    <s v="Balamurugan"/>
    <s v="Reel"/>
  </r>
  <r>
    <n v="792"/>
    <x v="4"/>
    <x v="0"/>
    <d v="2024-11-27T00:00:00"/>
    <s v="VUXX Inventory Report - 27/11/2024 – INTUT"/>
    <d v="2024-11-27T10:57:00"/>
    <d v="2024-11-27T14:59:00"/>
    <d v="1899-12-30T04:02:00"/>
    <x v="1"/>
    <n v="108"/>
    <n v="0"/>
    <n v="1"/>
    <x v="3"/>
    <s v="Completed"/>
    <s v="Balamurugan"/>
    <s v="Reel"/>
  </r>
  <r>
    <n v="793"/>
    <x v="4"/>
    <x v="8"/>
    <d v="2024-11-27T00:00:00"/>
    <s v=" VUXX INVENTORY REPORT FILE UP TODATE-  27/11/2024 – BDCGP"/>
    <d v="2024-11-27T11:56:00"/>
    <d v="2024-11-27T15:18:00"/>
    <d v="1899-12-30T03:22:00"/>
    <x v="1"/>
    <n v="37"/>
    <n v="0"/>
    <n v="1"/>
    <x v="3"/>
    <s v="Completed"/>
    <s v="Balamurugan"/>
    <s v="Reel"/>
  </r>
  <r>
    <n v="794"/>
    <x v="4"/>
    <x v="4"/>
    <d v="2024-11-27T00:00:00"/>
    <s v="RE: Vuxx Inventory Report - 27/11/2024 – INCCU"/>
    <d v="2024-11-27T12:08:00"/>
    <d v="2024-11-27T16:52:00"/>
    <d v="1899-12-30T04:44:00"/>
    <x v="1"/>
    <n v="36"/>
    <n v="0"/>
    <n v="1"/>
    <x v="3"/>
    <s v="Completed"/>
    <s v="Balamurugan"/>
    <s v="Reel"/>
  </r>
  <r>
    <n v="795"/>
    <x v="4"/>
    <x v="1"/>
    <d v="2024-11-27T00:00:00"/>
    <s v="Vuxx Inventory Report - 27/11/2024 – INMAA"/>
    <d v="2024-11-27T13:07:00"/>
    <d v="2024-11-27T18:34:00"/>
    <d v="1899-12-30T05:27:00"/>
    <x v="1"/>
    <n v="93"/>
    <n v="0"/>
    <n v="1"/>
    <x v="3"/>
    <s v="Completed"/>
    <s v="Balamurugan"/>
    <s v="Reel"/>
  </r>
  <r>
    <n v="796"/>
    <x v="4"/>
    <x v="5"/>
    <d v="2024-11-27T00:00:00"/>
    <s v="Vuxx Inventory Report - 27/11/2024 – INKAT"/>
    <d v="2024-11-27T13:08:00"/>
    <d v="2024-11-27T17:11:00"/>
    <d v="1899-12-30T04:03:00"/>
    <x v="1"/>
    <n v="64"/>
    <n v="0"/>
    <n v="1"/>
    <x v="3"/>
    <s v="Completed"/>
    <s v="Balamurugan"/>
    <s v="Reel"/>
  </r>
  <r>
    <n v="797"/>
    <x v="4"/>
    <x v="6"/>
    <d v="2024-11-28T00:00:00"/>
    <s v="VUXX daily inventory report  28 / 11 / 2024 - LKCMB"/>
    <d v="2024-11-28T09:31:00"/>
    <d v="2024-11-28T17:00:00"/>
    <d v="1899-12-30T07:29:00"/>
    <x v="1"/>
    <n v="25"/>
    <n v="0"/>
    <n v="1"/>
    <x v="3"/>
    <s v="Completed"/>
    <s v="Balamurugan"/>
    <s v="Reel"/>
  </r>
  <r>
    <n v="798"/>
    <x v="4"/>
    <x v="9"/>
    <d v="2024-11-28T00:00:00"/>
    <s v="Re: Vuxx Inventory Report - 28/11/2024 – INVTZ"/>
    <d v="2024-11-28T10:23:00"/>
    <d v="2024-11-28T17:01:00"/>
    <d v="1899-12-30T06:38:00"/>
    <x v="1"/>
    <n v="1"/>
    <n v="0"/>
    <n v="1"/>
    <x v="3"/>
    <s v="Completed"/>
    <s v="Balamurugan"/>
    <s v="Reel"/>
  </r>
  <r>
    <n v="799"/>
    <x v="4"/>
    <x v="3"/>
    <d v="2024-11-28T00:00:00"/>
    <s v="VUXX INVENTORY REPORT - 28/11/2024 – INCOK"/>
    <d v="2024-11-28T10:42:00"/>
    <d v="2024-11-28T20:03:00"/>
    <d v="1899-12-30T09:21:00"/>
    <x v="2"/>
    <n v="50"/>
    <n v="0"/>
    <n v="1"/>
    <x v="3"/>
    <s v="Completed"/>
    <s v="Balamurugan"/>
    <s v="Reel"/>
  </r>
  <r>
    <n v="800"/>
    <x v="4"/>
    <x v="4"/>
    <d v="2024-11-28T00:00:00"/>
    <s v="Vuxx Inventory Report - 28/11/2024 – INCCU"/>
    <d v="2024-11-28T10:46:00"/>
    <d v="2024-11-28T19:40:00"/>
    <d v="1899-12-30T08:54:00"/>
    <x v="1"/>
    <n v="36"/>
    <n v="0"/>
    <n v="1"/>
    <x v="3"/>
    <s v="Completed"/>
    <s v="Balamurugan"/>
    <s v="Reel"/>
  </r>
  <r>
    <n v="801"/>
    <x v="4"/>
    <x v="1"/>
    <d v="2024-11-28T00:00:00"/>
    <s v="Re: Vuxx Inventory Report - 28/11/2024 – INMAA"/>
    <d v="2024-11-28T10:52:00"/>
    <d v="2024-11-28T20:16:00"/>
    <d v="1899-12-30T09:24:00"/>
    <x v="2"/>
    <n v="89"/>
    <n v="0"/>
    <n v="1"/>
    <x v="3"/>
    <s v="Completed"/>
    <s v="Balamurugan"/>
    <s v="Reel"/>
  </r>
  <r>
    <n v="802"/>
    <x v="4"/>
    <x v="0"/>
    <d v="2024-11-28T00:00:00"/>
    <s v="VUXX Inventory Report - 28/11/2024 – INTUT"/>
    <d v="2024-11-28T11:10:00"/>
    <d v="2024-11-28T20:23:00"/>
    <d v="1899-12-30T09:13:00"/>
    <x v="2"/>
    <n v="108"/>
    <n v="0"/>
    <n v="1"/>
    <x v="3"/>
    <s v="Completed"/>
    <s v="Balamurugan"/>
    <s v="Reel"/>
  </r>
  <r>
    <n v="803"/>
    <x v="4"/>
    <x v="7"/>
    <d v="2024-11-28T00:00:00"/>
    <s v=" &quot;Vuxx Inventory Report - 28/11/2024 – MMRGN” "/>
    <d v="2024-11-28T12:22:00"/>
    <d v="2024-11-28T20:30:00"/>
    <d v="1899-12-30T08:08:00"/>
    <x v="1"/>
    <n v="66"/>
    <n v="0"/>
    <n v="1"/>
    <x v="3"/>
    <s v="Completed"/>
    <s v="Balamurugan"/>
    <s v="Reel"/>
  </r>
  <r>
    <n v="804"/>
    <x v="4"/>
    <x v="8"/>
    <d v="2024-11-28T00:00:00"/>
    <s v="VUXX INVENTORY REPORT FILE UP TODATE-  28/11/2024 – BDCGP"/>
    <d v="2024-11-28T14:54:00"/>
    <d v="2024-11-28T20:44:00"/>
    <d v="1899-12-30T05:50:00"/>
    <x v="1"/>
    <n v="37"/>
    <n v="0"/>
    <n v="1"/>
    <x v="3"/>
    <s v="Completed"/>
    <s v="Balamurugan"/>
    <s v="Reel"/>
  </r>
  <r>
    <n v="805"/>
    <x v="4"/>
    <x v="7"/>
    <d v="2024-11-29T00:00:00"/>
    <s v="Re: LRR FROM YANGON TO CHENNAI, INDIA ON MV. TCI ARJUN V. 100262024, ETD YGN : 30 NOV 2024 // DIRECT SVC // SRR # RSGFL112400002 // B # VX07MY24000024, VX07MY24000025, VX07MY24000026, VX07MY24000027 &amp; VX07MY24000028"/>
    <d v="2024-11-29T10:34:00"/>
    <d v="2024-11-29T12:27:00"/>
    <d v="1899-12-30T01:53:00"/>
    <x v="1"/>
    <n v="35"/>
    <n v="0"/>
    <n v="1"/>
    <x v="0"/>
    <s v="Completed"/>
    <s v="Balamurugan"/>
    <s v="Reel"/>
  </r>
  <r>
    <n v="806"/>
    <x v="4"/>
    <x v="7"/>
    <d v="2024-11-29T00:00:00"/>
    <s v="  &quot;Vuxx Inventory Report - 29/11/2024 – MMRGN” "/>
    <d v="2024-11-29T14:20:00"/>
    <d v="2024-11-29T18:55:00"/>
    <d v="1899-12-30T04:35:00"/>
    <x v="1"/>
    <n v="35"/>
    <n v="0"/>
    <n v="1"/>
    <x v="0"/>
    <s v="Completed"/>
    <s v="Balamurugan"/>
    <s v="Reel"/>
  </r>
  <r>
    <n v="807"/>
    <x v="4"/>
    <x v="6"/>
    <d v="2024-11-29T00:00:00"/>
    <s v="VUXX daily inventory report  29 / 11 / 2024 - LKCMB"/>
    <d v="2024-11-29T10:02:00"/>
    <d v="2024-11-29T17:12:00"/>
    <d v="1899-12-30T07:10:00"/>
    <x v="1"/>
    <n v="25"/>
    <n v="0"/>
    <n v="1"/>
    <x v="3"/>
    <s v="Completed"/>
    <s v="Balamurugan"/>
    <s v="Reel"/>
  </r>
  <r>
    <n v="808"/>
    <x v="4"/>
    <x v="9"/>
    <d v="2024-11-29T00:00:00"/>
    <s v="Re: Vuxx Inventory Report - 29/11/2024 – INVTZ"/>
    <d v="2024-11-29T10:09:00"/>
    <d v="2024-11-29T17:17:00"/>
    <d v="1899-12-30T07:08:00"/>
    <x v="1"/>
    <n v="10"/>
    <n v="0"/>
    <n v="1"/>
    <x v="3"/>
    <s v="Completed"/>
    <s v="Balamurugan"/>
    <s v="Reel"/>
  </r>
  <r>
    <n v="809"/>
    <x v="4"/>
    <x v="1"/>
    <d v="2024-11-29T00:00:00"/>
    <s v=" Vuxx Inventory Report - 29/11/2024 – INMAA"/>
    <d v="2024-11-29T10:15:00"/>
    <d v="2024-11-29T17:38:00"/>
    <d v="1899-12-30T07:23:00"/>
    <x v="1"/>
    <n v="88"/>
    <n v="0"/>
    <n v="1"/>
    <x v="3"/>
    <s v="Completed"/>
    <s v="Balamurugan"/>
    <s v="Reel"/>
  </r>
  <r>
    <n v="810"/>
    <x v="4"/>
    <x v="5"/>
    <d v="2024-11-29T00:00:00"/>
    <s v=" Vuxx Inventory Report - 29/11/2024 – INKAT "/>
    <d v="2024-11-29T10:24:00"/>
    <d v="2024-11-29T17:43:00"/>
    <d v="1899-12-30T07:19:00"/>
    <x v="1"/>
    <n v="57"/>
    <n v="0"/>
    <n v="1"/>
    <x v="3"/>
    <s v="Completed"/>
    <s v="Balamurugan"/>
    <s v="Reel"/>
  </r>
  <r>
    <n v="811"/>
    <x v="4"/>
    <x v="3"/>
    <d v="2024-11-29T00:00:00"/>
    <s v="VUXX INVENTORY REPORT - 29/11/2024 – INCOK"/>
    <d v="2024-11-29T10:32:00"/>
    <d v="2024-11-29T17:47:00"/>
    <d v="1899-12-30T07:15:00"/>
    <x v="1"/>
    <n v="52"/>
    <n v="0"/>
    <n v="1"/>
    <x v="3"/>
    <s v="Completed"/>
    <s v="Balamurugan"/>
    <s v="Reel"/>
  </r>
  <r>
    <n v="812"/>
    <x v="4"/>
    <x v="0"/>
    <d v="2024-11-29T00:00:00"/>
    <s v="VUXX Inventory Report - 29/11/2024 – INTUT"/>
    <d v="2024-11-29T10:53:00"/>
    <d v="2024-11-29T18:30:00"/>
    <d v="1899-12-30T07:37:00"/>
    <x v="1"/>
    <n v="108"/>
    <n v="0"/>
    <n v="1"/>
    <x v="3"/>
    <s v="Completed"/>
    <s v="Balamurugan"/>
    <s v="Reel"/>
  </r>
  <r>
    <n v="813"/>
    <x v="4"/>
    <x v="4"/>
    <d v="2024-11-29T00:00:00"/>
    <s v="Vuxx Inventory Report - 29/11/2024 – INCCU"/>
    <d v="2024-11-29T12:20:00"/>
    <d v="2024-11-29T18:42:00"/>
    <d v="1899-12-30T06:22:00"/>
    <x v="1"/>
    <n v="34"/>
    <n v="0"/>
    <n v="1"/>
    <x v="3"/>
    <s v="Completed"/>
    <s v="Balamurugan"/>
    <s v="Reel"/>
  </r>
  <r>
    <n v="814"/>
    <x v="4"/>
    <x v="7"/>
    <d v="2024-11-29T00:00:00"/>
    <s v="  &quot;Vuxx Inventory Report - 29/11/2024 – MMRGN” "/>
    <d v="2024-11-29T14:20:00"/>
    <d v="2024-11-29T18:55:00"/>
    <d v="1899-12-30T04:35:00"/>
    <x v="1"/>
    <n v="66"/>
    <n v="0"/>
    <n v="1"/>
    <x v="3"/>
    <s v="Completed"/>
    <s v="Balamurugan"/>
    <s v="Reel"/>
  </r>
  <r>
    <n v="815"/>
    <x v="4"/>
    <x v="8"/>
    <d v="2024-11-29T00:00:00"/>
    <s v="VUXX INVENTORY REPORT FILE UP TODATE-  29/11/2024 – BDCGP"/>
    <d v="2024-11-29T12:20:00"/>
    <d v="2024-11-29T19:17:00"/>
    <d v="1899-12-30T06:57:00"/>
    <x v="1"/>
    <n v="37"/>
    <n v="0"/>
    <n v="1"/>
    <x v="3"/>
    <s v="Completed"/>
    <s v="Balamurugan"/>
    <s v="Reel"/>
  </r>
  <r>
    <n v="816"/>
    <x v="5"/>
    <x v="6"/>
    <d v="2024-12-01T00:00:00"/>
    <s v="RE: ARRIVAL REPORT FOR  SM MANALI V.0048 ETA CMB 28.11.2024"/>
    <d v="2024-12-01T18:47:00"/>
    <d v="2024-12-01T23:22:00"/>
    <d v="1899-12-30T04:35:00"/>
    <x v="1"/>
    <n v="22"/>
    <n v="0"/>
    <n v="1"/>
    <x v="0"/>
    <s v="Completed"/>
    <s v="Balamurugan"/>
    <s v="Reel"/>
  </r>
  <r>
    <n v="817"/>
    <x v="5"/>
    <x v="7"/>
    <d v="2024-12-02T00:00:00"/>
    <s v="RE: TDR &amp; PRE-ALERT // MV. TCI ARJUN  V.100262024 // ETD 30 NOV 2024 //TOTAL : 35 X20'GP // VX07MY24000024 /VX07MY24000025/VX07MY24000026/VX07MY24000027/VX07MY"/>
    <d v="2024-12-02T11:22:00"/>
    <d v="2024-12-02T12:51:00"/>
    <d v="1899-12-30T01:29:00"/>
    <x v="1"/>
    <n v="35"/>
    <n v="0"/>
    <n v="1"/>
    <x v="0"/>
    <s v="Completed"/>
    <s v="Balamurugan"/>
    <s v="Reel"/>
  </r>
  <r>
    <n v="818"/>
    <x v="5"/>
    <x v="8"/>
    <d v="2024-12-02T00:00:00"/>
    <s v="VUXX INVENTORY REPORT FILE UP TODATE- 02/12/2024 – BDCGP"/>
    <d v="2024-12-02T13:14:00"/>
    <d v="2024-12-02T19:43:00"/>
    <d v="1899-12-30T06:29:00"/>
    <x v="1"/>
    <n v="18"/>
    <n v="0"/>
    <n v="1"/>
    <x v="0"/>
    <s v="Completed"/>
    <s v="Balamurugan"/>
    <s v="Reel"/>
  </r>
  <r>
    <n v="819"/>
    <x v="5"/>
    <x v="3"/>
    <d v="2024-12-02T00:00:00"/>
    <s v="VUXX INVENTORY REPORT - 02.12.2024 – INCOK"/>
    <d v="2024-12-01T22:59:00"/>
    <d v="2024-12-02T14:43:00"/>
    <d v="1899-12-30T15:44:00"/>
    <x v="0"/>
    <n v="50"/>
    <n v="0"/>
    <n v="1"/>
    <x v="3"/>
    <s v="Completed"/>
    <s v="Balamurugan"/>
    <s v="Reel"/>
  </r>
  <r>
    <n v="820"/>
    <x v="5"/>
    <x v="1"/>
    <d v="2024-12-02T00:00:00"/>
    <s v="Re:  Vuxx Inventory Report - 02/12/2024 – INMAA"/>
    <d v="2024-12-02T08:43:00"/>
    <d v="2024-12-02T15:12:00"/>
    <d v="1899-12-30T06:29:00"/>
    <x v="1"/>
    <n v="98"/>
    <n v="0"/>
    <n v="1"/>
    <x v="3"/>
    <s v="Completed"/>
    <s v="Balamurugan"/>
    <s v="Reel"/>
  </r>
  <r>
    <n v="821"/>
    <x v="5"/>
    <x v="5"/>
    <d v="2024-12-02T00:00:00"/>
    <s v="Vuxx Inventory Report - 02/12/2024 – INKAT "/>
    <d v="2024-12-02T08:44:00"/>
    <d v="2024-12-02T15:25:00"/>
    <d v="1899-12-30T06:41:00"/>
    <x v="1"/>
    <n v="57"/>
    <n v="0"/>
    <n v="1"/>
    <x v="3"/>
    <s v="Completed"/>
    <s v="Balamurugan"/>
    <s v="Reel"/>
  </r>
  <r>
    <n v="822"/>
    <x v="5"/>
    <x v="9"/>
    <d v="2024-12-02T00:00:00"/>
    <s v="Re: Vuxx Inventory Report - 02/12/2024 – INVTZ"/>
    <d v="2024-12-02T09:56:00"/>
    <d v="2024-12-02T17:17:00"/>
    <d v="1899-12-30T07:21:00"/>
    <x v="1"/>
    <n v="15"/>
    <n v="0"/>
    <n v="1"/>
    <x v="3"/>
    <s v="Completed"/>
    <s v="Balamurugan"/>
    <s v="Reel"/>
  </r>
  <r>
    <n v="823"/>
    <x v="5"/>
    <x v="6"/>
    <d v="2024-12-02T00:00:00"/>
    <s v="VUXX daily inventory report  02 / 12 / 2024 - LKCMB"/>
    <d v="2024-12-02T10:39:00"/>
    <d v="2024-12-02T18:51:00"/>
    <d v="1899-12-30T08:12:00"/>
    <x v="1"/>
    <n v="47"/>
    <n v="0"/>
    <n v="1"/>
    <x v="3"/>
    <s v="Completed"/>
    <s v="Balamurugan"/>
    <s v="Reel"/>
  </r>
  <r>
    <n v="824"/>
    <x v="5"/>
    <x v="7"/>
    <d v="2024-12-02T00:00:00"/>
    <s v=" &quot;Vuxx Inventory Report - 02/12/2024 – MMRGN” "/>
    <d v="2024-12-02T10:53:00"/>
    <d v="2024-12-02T19:06:00"/>
    <d v="1899-12-30T08:13:00"/>
    <x v="1"/>
    <n v="31"/>
    <n v="0"/>
    <n v="1"/>
    <x v="3"/>
    <s v="Completed"/>
    <s v="Balamurugan"/>
    <s v="Reel"/>
  </r>
  <r>
    <n v="825"/>
    <x v="5"/>
    <x v="0"/>
    <d v="2024-12-02T00:00:00"/>
    <s v="VUXX Inventory Report - 02/12/2024 – INTUT"/>
    <d v="2024-12-02T12:22:00"/>
    <d v="2024-12-02T19:30:00"/>
    <d v="1899-12-30T07:08:00"/>
    <x v="1"/>
    <n v="86"/>
    <n v="0"/>
    <n v="1"/>
    <x v="3"/>
    <s v="Completed"/>
    <s v="Balamurugan"/>
    <s v="Reel"/>
  </r>
  <r>
    <n v="826"/>
    <x v="5"/>
    <x v="8"/>
    <d v="2024-12-02T00:00:00"/>
    <s v="VUXX INVENTORY REPORT FILE UP TODATE- 02/12/2024 – BDCGP"/>
    <d v="2024-12-02T13:14:00"/>
    <d v="2024-12-02T19:43:00"/>
    <d v="1899-12-30T06:29:00"/>
    <x v="1"/>
    <n v="37"/>
    <n v="0"/>
    <n v="1"/>
    <x v="3"/>
    <s v="Completed"/>
    <s v="Balamurugan"/>
    <s v="Reel"/>
  </r>
  <r>
    <n v="827"/>
    <x v="5"/>
    <x v="1"/>
    <d v="2024-12-02T00:00:00"/>
    <s v="BSIU2390667"/>
    <d v="2024-12-02T15:18:00"/>
    <d v="2024-12-02T15:22:00"/>
    <d v="1899-12-30T00:04:00"/>
    <x v="1"/>
    <n v="1"/>
    <n v="0"/>
    <n v="1"/>
    <x v="4"/>
    <s v="Completed"/>
    <s v="Balamurugan"/>
    <s v="Reel"/>
  </r>
  <r>
    <n v="828"/>
    <x v="5"/>
    <x v="0"/>
    <d v="2024-12-03T00:00:00"/>
    <s v="VUXX Inventory Report - 03/12/2024 – INTUT"/>
    <d v="2024-12-03T08:17:00"/>
    <d v="2024-12-03T14:15:00"/>
    <d v="1899-12-30T05:58:00"/>
    <x v="1"/>
    <n v="86"/>
    <n v="0"/>
    <n v="1"/>
    <x v="3"/>
    <s v="Completed"/>
    <s v="Balamurugan"/>
    <s v="Reel"/>
  </r>
  <r>
    <n v="829"/>
    <x v="5"/>
    <x v="7"/>
    <d v="2024-12-03T00:00:00"/>
    <s v="  &quot;Vuxx Inventory Report - 03/12/2024 – MMRGN” "/>
    <d v="2024-12-03T08:48:00"/>
    <d v="2024-12-03T14:18:00"/>
    <d v="1899-12-30T05:30:00"/>
    <x v="1"/>
    <n v="31"/>
    <n v="0"/>
    <n v="1"/>
    <x v="3"/>
    <s v="Completed"/>
    <s v="Balamurugan"/>
    <s v="Reel"/>
  </r>
  <r>
    <n v="830"/>
    <x v="5"/>
    <x v="6"/>
    <d v="2024-12-03T00:00:00"/>
    <s v="VUXX daily inventory report  03 / 12 / 2024 - LKCMB"/>
    <d v="2024-12-03T09:14:00"/>
    <d v="2024-12-03T14:43:00"/>
    <d v="1899-12-30T05:29:00"/>
    <x v="1"/>
    <n v="47"/>
    <n v="0"/>
    <n v="1"/>
    <x v="3"/>
    <s v="Completed"/>
    <s v="Balamurugan"/>
    <s v="Reel"/>
  </r>
  <r>
    <n v="831"/>
    <x v="5"/>
    <x v="1"/>
    <d v="2024-12-03T00:00:00"/>
    <s v=" Vuxx Inventory Report - 03/12/2024 – INMAA"/>
    <d v="2024-12-03T10:08:00"/>
    <d v="2024-12-03T14:57:00"/>
    <d v="1899-12-30T04:49:00"/>
    <x v="1"/>
    <n v="96"/>
    <n v="0"/>
    <n v="1"/>
    <x v="3"/>
    <s v="Completed"/>
    <s v="Balamurugan"/>
    <s v="Reel"/>
  </r>
  <r>
    <n v="832"/>
    <x v="5"/>
    <x v="5"/>
    <d v="2024-12-03T00:00:00"/>
    <s v="Vuxx Inventory Report - 03/12/2024 – INKAT "/>
    <d v="2024-12-03T10:12:00"/>
    <d v="2024-12-03T15:00:00"/>
    <d v="1899-12-30T04:48:00"/>
    <x v="1"/>
    <n v="57"/>
    <n v="0"/>
    <n v="1"/>
    <x v="3"/>
    <s v="Completed"/>
    <s v="Balamurugan"/>
    <s v="Reel"/>
  </r>
  <r>
    <n v="833"/>
    <x v="5"/>
    <x v="3"/>
    <d v="2024-12-03T00:00:00"/>
    <s v="VUXX INVENTORY REPORT - 03.12.2024 – INCOK"/>
    <d v="2024-12-03T10:12:00"/>
    <d v="2024-12-03T15:04:00"/>
    <d v="1899-12-30T04:52:00"/>
    <x v="1"/>
    <n v="49"/>
    <n v="0"/>
    <n v="1"/>
    <x v="3"/>
    <s v="Completed"/>
    <s v="Balamurugan"/>
    <s v="Reel"/>
  </r>
  <r>
    <n v="834"/>
    <x v="5"/>
    <x v="9"/>
    <d v="2024-12-03T00:00:00"/>
    <s v="Re: Vuxx Inventory Report - 03/12/2024 – INVTZ"/>
    <d v="2024-12-03T10:38:00"/>
    <d v="2024-12-03T15:16:00"/>
    <d v="1899-12-30T04:38:00"/>
    <x v="1"/>
    <n v="15"/>
    <n v="0"/>
    <n v="1"/>
    <x v="3"/>
    <s v="Completed"/>
    <s v="Balamurugan"/>
    <s v="Reel"/>
  </r>
  <r>
    <n v="835"/>
    <x v="5"/>
    <x v="8"/>
    <d v="2024-12-03T00:00:00"/>
    <s v="VUXX INVENTORY REPORT FILE UP TODATE- 03/12/2024 – BDCGP"/>
    <d v="2024-12-03T10:44:00"/>
    <d v="2024-12-03T16:17:00"/>
    <d v="1899-12-30T05:33:00"/>
    <x v="1"/>
    <n v="37"/>
    <n v="0"/>
    <n v="1"/>
    <x v="3"/>
    <s v="Completed"/>
    <s v="Balamurugan"/>
    <s v="Reel"/>
  </r>
  <r>
    <n v="836"/>
    <x v="5"/>
    <x v="4"/>
    <d v="2024-12-03T00:00:00"/>
    <s v="Vuxx Inventory Report - 03/12/2024 – INCCU"/>
    <d v="2024-12-03T10:49:00"/>
    <d v="2024-12-03T16:25:00"/>
    <d v="1899-12-30T05:36:00"/>
    <x v="1"/>
    <n v="34"/>
    <n v="0"/>
    <n v="1"/>
    <x v="3"/>
    <s v="Completed"/>
    <s v="Balamurugan"/>
    <s v="Reel"/>
  </r>
  <r>
    <n v="837"/>
    <x v="5"/>
    <x v="8"/>
    <d v="2024-12-03T00:00:00"/>
    <s v="RE:  VUXX INVENTORY REPORT FILE UP TODATE- 03/12/2024 – BDCGP"/>
    <d v="2024-12-03T16:26:00"/>
    <d v="2024-12-03T16:57:00"/>
    <d v="1899-12-30T00:31:00"/>
    <x v="1"/>
    <n v="2"/>
    <n v="0"/>
    <n v="1"/>
    <x v="0"/>
    <s v="Completed"/>
    <s v="Balamurugan"/>
    <s v="Reel"/>
  </r>
  <r>
    <n v="838"/>
    <x v="5"/>
    <x v="0"/>
    <d v="2024-12-04T00:00:00"/>
    <s v="VUXX Inventory Report - 04/12/2024 – INTUT "/>
    <d v="2024-12-04T09:36:00"/>
    <d v="2024-12-04T15:27:00"/>
    <d v="1899-12-30T05:51:00"/>
    <x v="1"/>
    <n v="86"/>
    <n v="0"/>
    <n v="1"/>
    <x v="3"/>
    <s v="Completed"/>
    <s v="Balamurugan"/>
    <s v="Reel"/>
  </r>
  <r>
    <n v="839"/>
    <x v="5"/>
    <x v="6"/>
    <d v="2024-12-04T00:00:00"/>
    <s v="VUXX daily inventory report  04 / 12 / 2024 - LKCMB"/>
    <d v="2024-12-04T09:58:00"/>
    <d v="2024-12-04T15:41:00"/>
    <d v="1899-12-30T05:43:00"/>
    <x v="1"/>
    <n v="47"/>
    <n v="0"/>
    <n v="1"/>
    <x v="3"/>
    <s v="Completed"/>
    <s v="Balamurugan"/>
    <s v="Reel"/>
  </r>
  <r>
    <n v="840"/>
    <x v="5"/>
    <x v="3"/>
    <d v="2024-12-04T00:00:00"/>
    <s v="VUXX INVENTORY REPORT - 04.12.2024 – INCOK"/>
    <d v="2024-12-04T10:30:00"/>
    <d v="2024-12-04T16:03:00"/>
    <d v="1899-12-30T05:33:00"/>
    <x v="1"/>
    <n v="50"/>
    <n v="0"/>
    <n v="1"/>
    <x v="3"/>
    <s v="Completed"/>
    <s v="Balamurugan"/>
    <s v="Reel"/>
  </r>
  <r>
    <n v="841"/>
    <x v="5"/>
    <x v="4"/>
    <d v="2024-12-04T00:00:00"/>
    <s v="Vuxx Inventory Report - 04/12/2024 – INCCU"/>
    <d v="2024-12-04T11:13:00"/>
    <d v="2024-12-04T17:16:00"/>
    <d v="1899-12-30T06:03:00"/>
    <x v="1"/>
    <n v="34"/>
    <n v="0"/>
    <n v="1"/>
    <x v="3"/>
    <s v="Completed"/>
    <s v="Balamurugan"/>
    <s v="Reel"/>
  </r>
  <r>
    <n v="842"/>
    <x v="5"/>
    <x v="8"/>
    <d v="2024-12-04T00:00:00"/>
    <s v=" VUXX INVENTORY REPORT FILE UP TODATE- 04/12/2024 – BDCGP"/>
    <d v="2024-12-04T12:02:00"/>
    <d v="2024-12-04T17:19:00"/>
    <d v="1899-12-30T05:17:00"/>
    <x v="1"/>
    <n v="37"/>
    <n v="0"/>
    <n v="1"/>
    <x v="3"/>
    <s v="Completed"/>
    <s v="Balamurugan"/>
    <s v="Reel"/>
  </r>
  <r>
    <n v="843"/>
    <x v="5"/>
    <x v="1"/>
    <d v="2024-12-04T00:00:00"/>
    <s v="Re:  Vuxx Inventory Report - 04/12/2024 – INMAA"/>
    <d v="2024-12-04T13:31:00"/>
    <d v="2024-12-04T18:15:00"/>
    <d v="1899-12-30T04:44:00"/>
    <x v="1"/>
    <n v="98"/>
    <n v="0"/>
    <n v="1"/>
    <x v="3"/>
    <s v="Completed"/>
    <s v="Balamurugan"/>
    <s v="Reel"/>
  </r>
  <r>
    <n v="844"/>
    <x v="5"/>
    <x v="5"/>
    <d v="2024-12-04T00:00:00"/>
    <s v=" Vuxx Inventory Report - 04/12/2024 – INKAT"/>
    <d v="2024-12-04T13:36:00"/>
    <d v="2024-12-04T18:25:00"/>
    <d v="1899-12-30T04:49:00"/>
    <x v="1"/>
    <n v="57"/>
    <n v="0"/>
    <n v="1"/>
    <x v="3"/>
    <s v="Completed"/>
    <s v="Balamurugan"/>
    <s v="Reel"/>
  </r>
  <r>
    <n v="845"/>
    <x v="5"/>
    <x v="7"/>
    <d v="2024-12-04T00:00:00"/>
    <s v=" &quot;Vuxx Inventory Report - 04/12/2024 – MMRGN”"/>
    <d v="2024-12-04T14:23:00"/>
    <d v="2024-12-04T18:35:00"/>
    <d v="1899-12-30T04:12:00"/>
    <x v="1"/>
    <n v="31"/>
    <n v="0"/>
    <n v="1"/>
    <x v="3"/>
    <s v="Completed"/>
    <s v="Balamurugan"/>
    <s v="Reel"/>
  </r>
  <r>
    <n v="846"/>
    <x v="5"/>
    <x v="9"/>
    <d v="2024-12-04T00:00:00"/>
    <s v="Re: Vuxx Inventory Report - 04/12/2024 – INVTZ"/>
    <d v="2024-12-04T18:08:00"/>
    <d v="2024-12-04T18:44:00"/>
    <d v="1899-12-30T00:36:00"/>
    <x v="1"/>
    <n v="16"/>
    <n v="0"/>
    <n v="1"/>
    <x v="3"/>
    <s v="Completed"/>
    <s v="Balamurugan"/>
    <s v="Reel"/>
  </r>
  <r>
    <n v="847"/>
    <x v="5"/>
    <x v="7"/>
    <d v="2024-12-05T00:00:00"/>
    <s v="  &quot;Vuxx Inventory Report - 05/12/2024 – MMRGN” "/>
    <d v="2024-12-05T08:56:00"/>
    <d v="2024-12-05T15:20:00"/>
    <d v="1899-12-30T06:24:00"/>
    <x v="1"/>
    <n v="31"/>
    <n v="0"/>
    <n v="1"/>
    <x v="3"/>
    <s v="Completed"/>
    <s v="Balamurugan"/>
    <s v="Reel"/>
  </r>
  <r>
    <n v="848"/>
    <x v="5"/>
    <x v="3"/>
    <d v="2024-12-05T00:00:00"/>
    <s v="VUXX INVENTORY REPORT - 05.12.2024 – INCOK"/>
    <d v="2024-12-05T09:55:00"/>
    <d v="2024-12-05T15:24:00"/>
    <d v="1899-12-30T05:29:00"/>
    <x v="1"/>
    <n v="50"/>
    <n v="0"/>
    <n v="1"/>
    <x v="3"/>
    <s v="Completed"/>
    <s v="Balamurugan"/>
    <s v="Reel"/>
  </r>
  <r>
    <n v="849"/>
    <x v="5"/>
    <x v="6"/>
    <d v="2024-12-05T00:00:00"/>
    <s v="VUXX daily inventory report  05 / 12 / 2024 - LKCMB"/>
    <d v="2024-12-05T10:18:00"/>
    <d v="2024-12-05T18:18:00"/>
    <d v="1899-12-30T08:00:00"/>
    <x v="1"/>
    <n v="16"/>
    <n v="0"/>
    <n v="1"/>
    <x v="0"/>
    <s v="Completed"/>
    <s v="Balamurugan"/>
    <s v="Reel"/>
  </r>
  <r>
    <n v="850"/>
    <x v="5"/>
    <x v="6"/>
    <d v="2024-12-05T00:00:00"/>
    <s v="VUXX daily inventory report  05 / 12 / 2024 - LKCMB"/>
    <d v="2024-12-05T10:18:00"/>
    <d v="2024-12-05T18:18:00"/>
    <d v="1899-12-30T08:00:00"/>
    <x v="1"/>
    <n v="31"/>
    <n v="0"/>
    <n v="1"/>
    <x v="3"/>
    <s v="Completed"/>
    <s v="Balamurugan"/>
    <s v="Reel"/>
  </r>
  <r>
    <n v="851"/>
    <x v="5"/>
    <x v="1"/>
    <d v="2024-12-05T00:00:00"/>
    <s v="Vuxx Inventory Report - 05/12/2024 – INMAA"/>
    <d v="2024-12-05T11:39:00"/>
    <d v="2024-12-05T18:30:00"/>
    <d v="1899-12-30T06:51:00"/>
    <x v="1"/>
    <n v="102"/>
    <n v="0"/>
    <n v="1"/>
    <x v="3"/>
    <s v="Completed"/>
    <s v="Balamurugan"/>
    <s v="Reel"/>
  </r>
  <r>
    <n v="852"/>
    <x v="5"/>
    <x v="5"/>
    <d v="2024-12-05T00:00:00"/>
    <s v=" Vuxx Inventory Report - 05/12/2024 – INKAT"/>
    <d v="2024-12-05T11:42:00"/>
    <d v="2024-12-05T18:32:00"/>
    <d v="1899-12-30T06:50:00"/>
    <x v="1"/>
    <n v="53"/>
    <n v="0"/>
    <n v="1"/>
    <x v="3"/>
    <s v="Completed"/>
    <s v="Balamurugan"/>
    <s v="Reel"/>
  </r>
  <r>
    <n v="853"/>
    <x v="5"/>
    <x v="4"/>
    <d v="2024-12-05T00:00:00"/>
    <s v="Vuxx Inventory Report - 05/12/2024 – INCCU"/>
    <d v="2024-12-05T12:08:00"/>
    <d v="2024-12-05T18:48:00"/>
    <d v="1899-12-30T06:40:00"/>
    <x v="1"/>
    <n v="34"/>
    <n v="0"/>
    <n v="1"/>
    <x v="3"/>
    <s v="Completed"/>
    <s v="Balamurugan"/>
    <s v="Reel"/>
  </r>
  <r>
    <n v="854"/>
    <x v="5"/>
    <x v="0"/>
    <d v="2024-12-05T00:00:00"/>
    <s v="VUXX Inventory Report - 05/12/2024 – INTUT"/>
    <d v="2024-12-05T12:41:00"/>
    <d v="2024-12-05T19:12:00"/>
    <d v="1899-12-30T06:31:00"/>
    <x v="1"/>
    <n v="139"/>
    <n v="0"/>
    <n v="1"/>
    <x v="3"/>
    <s v="Completed"/>
    <s v="Balamurugan"/>
    <s v="Reel"/>
  </r>
  <r>
    <n v="855"/>
    <x v="5"/>
    <x v="8"/>
    <d v="2024-12-05T00:00:00"/>
    <s v="VUXX INVENTORY REPORT FILE UP TODATE- 05/12/2024 – BDCGP"/>
    <d v="2024-12-05T14:17:00"/>
    <d v="2024-12-05T19:17:00"/>
    <d v="1899-12-30T05:00:00"/>
    <x v="1"/>
    <n v="37"/>
    <n v="0"/>
    <n v="1"/>
    <x v="3"/>
    <s v="Completed"/>
    <s v="Balamurugan"/>
    <s v="Reel"/>
  </r>
  <r>
    <n v="856"/>
    <x v="5"/>
    <x v="9"/>
    <d v="2024-12-05T00:00:00"/>
    <s v="Re: Vuxx Inventory Report - 05/12/2024 – INVTZ"/>
    <d v="2024-12-05T17:22:00"/>
    <d v="2024-12-05T19:29:00"/>
    <d v="1899-12-30T02:07:00"/>
    <x v="1"/>
    <n v="15"/>
    <n v="0"/>
    <n v="1"/>
    <x v="3"/>
    <s v="Completed"/>
    <s v="Balamurugan"/>
    <s v="Reel"/>
  </r>
  <r>
    <n v="857"/>
    <x v="5"/>
    <x v="1"/>
    <d v="2024-12-05T00:00:00"/>
    <s v="SOC CONTAINER NOMINATION BOOKING UPDATION"/>
    <d v="2024-12-05T11:49:00"/>
    <d v="2024-12-05T19:37:00"/>
    <d v="1899-12-30T07:48:00"/>
    <x v="1"/>
    <n v="2"/>
    <n v="0"/>
    <n v="1"/>
    <x v="1"/>
    <s v="Completed"/>
    <s v="Balamurugan"/>
    <s v="Reel"/>
  </r>
  <r>
    <n v="858"/>
    <x v="5"/>
    <x v="7"/>
    <d v="2024-12-06T00:00:00"/>
    <s v="  &quot;Vuxx Inventory Report - 06/12/2024 – MMRGN” "/>
    <d v="2024-12-06T08:56:00"/>
    <d v="2024-12-06T12:50:00"/>
    <d v="1899-12-30T03:54:00"/>
    <x v="1"/>
    <n v="31"/>
    <n v="0"/>
    <n v="1"/>
    <x v="3"/>
    <s v="Completed"/>
    <s v="Balamurugan"/>
    <s v="Reel"/>
  </r>
  <r>
    <n v="859"/>
    <x v="5"/>
    <x v="1"/>
    <d v="2024-12-06T00:00:00"/>
    <s v="Re: Vuxx Inventory Report - 06/12/2024 – INMAA"/>
    <d v="2024-12-06T09:29:00"/>
    <d v="2024-12-06T14:29:00"/>
    <d v="1899-12-30T05:00:00"/>
    <x v="1"/>
    <n v="103"/>
    <n v="0"/>
    <n v="1"/>
    <x v="3"/>
    <s v="Completed"/>
    <s v="Balamurugan"/>
    <s v="Reel"/>
  </r>
  <r>
    <n v="860"/>
    <x v="5"/>
    <x v="5"/>
    <d v="2024-12-06T00:00:00"/>
    <s v="Vuxx Inventory Report - 06/12/2024 – INKAT"/>
    <d v="2024-12-06T09:31:00"/>
    <d v="2024-12-06T14:32:00"/>
    <d v="1899-12-30T05:01:00"/>
    <x v="1"/>
    <n v="51"/>
    <n v="0"/>
    <n v="1"/>
    <x v="3"/>
    <s v="Completed"/>
    <s v="Balamurugan"/>
    <s v="Reel"/>
  </r>
  <r>
    <n v="861"/>
    <x v="5"/>
    <x v="6"/>
    <d v="2024-12-06T00:00:00"/>
    <s v="VUXX daily inventory report  06 / 12 / 2024 - LKCMB"/>
    <d v="2024-12-06T09:36:00"/>
    <d v="2024-12-06T14:58:00"/>
    <d v="1899-12-30T05:22:00"/>
    <x v="1"/>
    <n v="4"/>
    <n v="0"/>
    <n v="1"/>
    <x v="3"/>
    <s v="Completed"/>
    <s v="Balamurugan"/>
    <s v="Reel"/>
  </r>
  <r>
    <n v="862"/>
    <x v="5"/>
    <x v="6"/>
    <d v="2024-12-06T00:00:00"/>
    <s v="VUXX daily inventory report  06 / 12 / 2024 - LKCMB"/>
    <d v="2024-12-06T09:36:00"/>
    <d v="2024-12-06T14:58:00"/>
    <d v="1899-12-30T05:22:00"/>
    <x v="1"/>
    <n v="43"/>
    <n v="0"/>
    <n v="1"/>
    <x v="3"/>
    <s v="Completed"/>
    <s v="Balamurugan"/>
    <s v="Reel"/>
  </r>
  <r>
    <n v="863"/>
    <x v="5"/>
    <x v="8"/>
    <d v="2024-12-06T00:00:00"/>
    <s v=" VUXX INVENTORY REPORT FILE UP TODATE- 06/12/2024 – BDCGP"/>
    <d v="2024-12-06T12:21:00"/>
    <d v="2024-12-06T16:59:00"/>
    <d v="1899-12-30T04:38:00"/>
    <x v="1"/>
    <n v="37"/>
    <n v="0"/>
    <n v="1"/>
    <x v="3"/>
    <s v="Completed"/>
    <s v="Balamurugan"/>
    <s v="Reel"/>
  </r>
  <r>
    <n v="864"/>
    <x v="5"/>
    <x v="4"/>
    <d v="2024-12-06T00:00:00"/>
    <s v="Vuxx Inventory Report - 06/12/2024 – INCCU"/>
    <d v="2024-12-06T12:56:00"/>
    <d v="2024-12-06T17:18:00"/>
    <d v="1899-12-30T04:22:00"/>
    <x v="1"/>
    <n v="34"/>
    <n v="0"/>
    <n v="1"/>
    <x v="3"/>
    <s v="Completed"/>
    <s v="Balamurugan"/>
    <s v="Reel"/>
  </r>
  <r>
    <n v="865"/>
    <x v="5"/>
    <x v="0"/>
    <d v="2024-12-06T00:00:00"/>
    <s v="VUXX Inventory Report - 06/12/2024 – INTUT"/>
    <d v="2024-12-06T13:17:00"/>
    <d v="2024-12-06T17:22:00"/>
    <d v="1899-12-30T04:05:00"/>
    <x v="1"/>
    <n v="144"/>
    <n v="0"/>
    <n v="1"/>
    <x v="3"/>
    <s v="Completed"/>
    <s v="Balamurugan"/>
    <s v="Reel"/>
  </r>
  <r>
    <n v="866"/>
    <x v="5"/>
    <x v="9"/>
    <d v="2024-12-06T00:00:00"/>
    <s v="RE: AR//M.V.SM MANALI V 0048 ATA 04-12-2024"/>
    <d v="2024-12-06T12:09:00"/>
    <d v="2024-12-06T18:13:00"/>
    <d v="1899-12-30T06:04:00"/>
    <x v="1"/>
    <n v="20"/>
    <n v="0"/>
    <n v="1"/>
    <x v="0"/>
    <s v="Completed"/>
    <s v="Balamurugan"/>
    <s v="Reel"/>
  </r>
  <r>
    <n v="867"/>
    <x v="5"/>
    <x v="9"/>
    <d v="2024-12-06T00:00:00"/>
    <s v="Re: Vuxx Inventory Report - 06/12/2024 – INVTZ"/>
    <d v="2024-12-06T10:00:00"/>
    <d v="2024-12-06T18:45:00"/>
    <d v="1899-12-30T08:45:00"/>
    <x v="1"/>
    <n v="29"/>
    <n v="0"/>
    <n v="1"/>
    <x v="3"/>
    <s v="Completed"/>
    <s v="Balamurugan"/>
    <s v="Re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64D59-8A8F-497C-B716-E1CCB83C8D9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showAll="0"/>
    <pivotField showAll="0">
      <items count="7">
        <item x="0"/>
        <item x="1"/>
        <item x="2"/>
        <item x="3"/>
        <item x="4"/>
        <item x="5"/>
        <item t="default"/>
      </items>
    </pivotField>
    <pivotField showAll="0"/>
    <pivotField showAll="0"/>
    <pivotField showAll="0"/>
    <pivotField showAll="0"/>
    <pivotField showAll="0"/>
    <pivotField numFmtId="20" showAll="0"/>
    <pivotField showAll="0"/>
    <pivotField showAll="0"/>
    <pivotField showAll="0"/>
    <pivotField showAll="0"/>
    <pivotField axis="axisRow" dataField="1" showAll="0">
      <items count="7">
        <item x="3"/>
        <item x="4"/>
        <item x="0"/>
        <item x="2"/>
        <item x="1"/>
        <item x="5"/>
        <item t="default"/>
      </items>
    </pivotField>
    <pivotField showAll="0"/>
    <pivotField showAll="0"/>
    <pivotField showAll="0"/>
  </pivotFields>
  <rowFields count="1">
    <field x="12"/>
  </rowFields>
  <rowItems count="7">
    <i>
      <x/>
    </i>
    <i>
      <x v="1"/>
    </i>
    <i>
      <x v="2"/>
    </i>
    <i>
      <x v="3"/>
    </i>
    <i>
      <x v="4"/>
    </i>
    <i>
      <x v="5"/>
    </i>
    <i t="grand">
      <x/>
    </i>
  </rowItems>
  <colItems count="1">
    <i/>
  </colItems>
  <dataFields count="1">
    <dataField name="Count of Proces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3B893-D223-4961-BEF0-7DD3CBCD9E4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6">
    <pivotField showAll="0"/>
    <pivotField showAll="0">
      <items count="7">
        <item x="0"/>
        <item x="1"/>
        <item x="2"/>
        <item x="3"/>
        <item x="4"/>
        <item x="5"/>
        <item t="default"/>
      </items>
    </pivotField>
    <pivotField axis="axisRow" showAll="0">
      <items count="11">
        <item x="8"/>
        <item x="1"/>
        <item x="3"/>
        <item x="6"/>
        <item x="5"/>
        <item x="4"/>
        <item x="7"/>
        <item x="2"/>
        <item x="0"/>
        <item x="9"/>
        <item t="default"/>
      </items>
    </pivotField>
    <pivotField numFmtId="14" showAll="0"/>
    <pivotField showAll="0"/>
    <pivotField numFmtId="22" showAll="0"/>
    <pivotField numFmtId="22" showAll="0"/>
    <pivotField numFmtId="20" showAll="0"/>
    <pivotField showAll="0"/>
    <pivotField showAll="0"/>
    <pivotField showAll="0"/>
    <pivotField showAll="0"/>
    <pivotField dataField="1"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Process" fld="12" subtotal="count" baseField="0" baseItem="0"/>
  </dataFields>
  <chartFormats count="3">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0D865-E36D-4F15-AC29-00F167E0E21F}"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6">
    <pivotField showAll="0"/>
    <pivotField showAll="0">
      <items count="7">
        <item x="0"/>
        <item x="1"/>
        <item x="2"/>
        <item x="3"/>
        <item x="4"/>
        <item x="5"/>
        <item t="default"/>
      </items>
    </pivotField>
    <pivotField showAll="0"/>
    <pivotField numFmtId="14" showAll="0"/>
    <pivotField showAll="0"/>
    <pivotField numFmtId="22" showAll="0"/>
    <pivotField numFmtId="22" showAll="0"/>
    <pivotField dataField="1" numFmtId="20" showAll="0"/>
    <pivotField axis="axisRow" showAll="0">
      <items count="11">
        <item m="1" x="7"/>
        <item m="1" x="5"/>
        <item m="1" x="9"/>
        <item m="1" x="8"/>
        <item m="1" x="6"/>
        <item m="1" x="3"/>
        <item m="1" x="4"/>
        <item x="0"/>
        <item x="1"/>
        <item x="2"/>
        <item t="default"/>
      </items>
    </pivotField>
    <pivotField showAll="0"/>
    <pivotField showAll="0"/>
    <pivotField showAll="0"/>
    <pivotField showAll="0"/>
    <pivotField showAll="0"/>
    <pivotField showAll="0"/>
    <pivotField showAll="0"/>
  </pivotFields>
  <rowFields count="1">
    <field x="8"/>
  </rowFields>
  <rowItems count="4">
    <i>
      <x v="7"/>
    </i>
    <i>
      <x v="8"/>
    </i>
    <i>
      <x v="9"/>
    </i>
    <i t="grand">
      <x/>
    </i>
  </rowItems>
  <colItems count="1">
    <i/>
  </colItems>
  <dataFields count="1">
    <dataField name="Count of TAT" fld="7" subtotal="count" baseField="0" baseItem="0"/>
  </dataFields>
  <chartFormats count="15">
    <chartFormat chart="9"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8" count="1" selected="0">
            <x v="0"/>
          </reference>
        </references>
      </pivotArea>
    </chartFormat>
    <chartFormat chart="16" format="6">
      <pivotArea type="data" outline="0" fieldPosition="0">
        <references count="2">
          <reference field="4294967294" count="1" selected="0">
            <x v="0"/>
          </reference>
          <reference field="8" count="1" selected="0">
            <x v="1"/>
          </reference>
        </references>
      </pivotArea>
    </chartFormat>
    <chartFormat chart="16" format="7">
      <pivotArea type="data" outline="0" fieldPosition="0">
        <references count="2">
          <reference field="4294967294" count="1" selected="0">
            <x v="0"/>
          </reference>
          <reference field="8" count="1" selected="0">
            <x v="3"/>
          </reference>
        </references>
      </pivotArea>
    </chartFormat>
    <chartFormat chart="16" format="8">
      <pivotArea type="data" outline="0" fieldPosition="0">
        <references count="2">
          <reference field="4294967294" count="1" selected="0">
            <x v="0"/>
          </reference>
          <reference field="8" count="1" selected="0">
            <x v="4"/>
          </reference>
        </references>
      </pivotArea>
    </chartFormat>
    <chartFormat chart="9" format="1">
      <pivotArea type="data" outline="0" fieldPosition="0">
        <references count="2">
          <reference field="4294967294" count="1" selected="0">
            <x v="0"/>
          </reference>
          <reference field="8" count="1" selected="0">
            <x v="1"/>
          </reference>
        </references>
      </pivotArea>
    </chartFormat>
    <chartFormat chart="9" format="2">
      <pivotArea type="data" outline="0" fieldPosition="0">
        <references count="2">
          <reference field="4294967294" count="1" selected="0">
            <x v="0"/>
          </reference>
          <reference field="8" count="1" selected="0">
            <x v="3"/>
          </reference>
        </references>
      </pivotArea>
    </chartFormat>
    <chartFormat chart="9" format="3">
      <pivotArea type="data" outline="0" fieldPosition="0">
        <references count="2">
          <reference field="4294967294" count="1" selected="0">
            <x v="0"/>
          </reference>
          <reference field="8" count="1" selected="0">
            <x v="4"/>
          </reference>
        </references>
      </pivotArea>
    </chartFormat>
    <chartFormat chart="16" format="9">
      <pivotArea type="data" outline="0" fieldPosition="0">
        <references count="2">
          <reference field="4294967294" count="1" selected="0">
            <x v="0"/>
          </reference>
          <reference field="8" count="1" selected="0">
            <x v="7"/>
          </reference>
        </references>
      </pivotArea>
    </chartFormat>
    <chartFormat chart="16" format="10">
      <pivotArea type="data" outline="0" fieldPosition="0">
        <references count="2">
          <reference field="4294967294" count="1" selected="0">
            <x v="0"/>
          </reference>
          <reference field="8" count="1" selected="0">
            <x v="8"/>
          </reference>
        </references>
      </pivotArea>
    </chartFormat>
    <chartFormat chart="9" format="4">
      <pivotArea type="data" outline="0" fieldPosition="0">
        <references count="2">
          <reference field="4294967294" count="1" selected="0">
            <x v="0"/>
          </reference>
          <reference field="8" count="1" selected="0">
            <x v="7"/>
          </reference>
        </references>
      </pivotArea>
    </chartFormat>
    <chartFormat chart="9" format="5">
      <pivotArea type="data" outline="0" fieldPosition="0">
        <references count="2">
          <reference field="4294967294" count="1" selected="0">
            <x v="0"/>
          </reference>
          <reference field="8" count="1" selected="0">
            <x v="8"/>
          </reference>
        </references>
      </pivotArea>
    </chartFormat>
    <chartFormat chart="16" format="11">
      <pivotArea type="data" outline="0" fieldPosition="0">
        <references count="2">
          <reference field="4294967294" count="1" selected="0">
            <x v="0"/>
          </reference>
          <reference field="8" count="1" selected="0">
            <x v="9"/>
          </reference>
        </references>
      </pivotArea>
    </chartFormat>
    <chartFormat chart="9" format="6">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CA3D86-1968-45ED-8F92-8E9B546BB35E}"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26" firstHeaderRow="1" firstDataRow="1" firstDataCol="1"/>
  <pivotFields count="16">
    <pivotField showAll="0"/>
    <pivotField axis="axisRow" showAll="0">
      <items count="7">
        <item x="0"/>
        <item x="1"/>
        <item x="2"/>
        <item x="3"/>
        <item x="4"/>
        <item x="5"/>
        <item t="default"/>
      </items>
    </pivotField>
    <pivotField showAll="0"/>
    <pivotField numFmtId="14" showAll="0"/>
    <pivotField showAll="0"/>
    <pivotField numFmtId="22" showAll="0"/>
    <pivotField numFmtId="22" showAll="0"/>
    <pivotField numFmtId="20" showAll="0"/>
    <pivotField axis="axisRow" dataField="1" showAll="0">
      <items count="11">
        <item m="1" x="7"/>
        <item m="1" x="5"/>
        <item m="1" x="9"/>
        <item m="1" x="8"/>
        <item m="1" x="6"/>
        <item m="1" x="3"/>
        <item m="1" x="4"/>
        <item x="0"/>
        <item x="1"/>
        <item x="2"/>
        <item t="default"/>
      </items>
    </pivotField>
    <pivotField showAll="0"/>
    <pivotField showAll="0"/>
    <pivotField showAll="0"/>
    <pivotField showAll="0"/>
    <pivotField showAll="0"/>
    <pivotField showAll="0"/>
    <pivotField showAll="0"/>
  </pivotFields>
  <rowFields count="2">
    <field x="1"/>
    <field x="8"/>
  </rowFields>
  <rowItems count="23">
    <i>
      <x/>
    </i>
    <i r="1">
      <x v="7"/>
    </i>
    <i r="1">
      <x v="8"/>
    </i>
    <i r="1">
      <x v="9"/>
    </i>
    <i>
      <x v="1"/>
    </i>
    <i r="1">
      <x v="7"/>
    </i>
    <i r="1">
      <x v="8"/>
    </i>
    <i>
      <x v="2"/>
    </i>
    <i r="1">
      <x v="7"/>
    </i>
    <i r="1">
      <x v="8"/>
    </i>
    <i r="1">
      <x v="9"/>
    </i>
    <i>
      <x v="3"/>
    </i>
    <i r="1">
      <x v="7"/>
    </i>
    <i r="1">
      <x v="8"/>
    </i>
    <i r="1">
      <x v="9"/>
    </i>
    <i>
      <x v="4"/>
    </i>
    <i r="1">
      <x v="7"/>
    </i>
    <i r="1">
      <x v="8"/>
    </i>
    <i r="1">
      <x v="9"/>
    </i>
    <i>
      <x v="5"/>
    </i>
    <i r="1">
      <x v="7"/>
    </i>
    <i r="1">
      <x v="8"/>
    </i>
    <i t="grand">
      <x/>
    </i>
  </rowItems>
  <colItems count="1">
    <i/>
  </colItems>
  <dataFields count="1">
    <dataField name="Count of TAT2" fld="8" subtotal="count" baseField="0" baseItem="0"/>
  </dataFields>
  <chartFormats count="1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0"/>
          </reference>
          <reference field="8" count="1" selected="0">
            <x v="8"/>
          </reference>
        </references>
      </pivotArea>
    </chartFormat>
    <chartFormat chart="19" format="4">
      <pivotArea type="data" outline="0" fieldPosition="0">
        <references count="3">
          <reference field="4294967294" count="1" selected="0">
            <x v="0"/>
          </reference>
          <reference field="1" count="1" selected="0">
            <x v="1"/>
          </reference>
          <reference field="8" count="1" selected="0">
            <x v="8"/>
          </reference>
        </references>
      </pivotArea>
    </chartFormat>
    <chartFormat chart="19" format="5">
      <pivotArea type="data" outline="0" fieldPosition="0">
        <references count="3">
          <reference field="4294967294" count="1" selected="0">
            <x v="0"/>
          </reference>
          <reference field="1" count="1" selected="0">
            <x v="2"/>
          </reference>
          <reference field="8" count="1" selected="0">
            <x v="8"/>
          </reference>
        </references>
      </pivotArea>
    </chartFormat>
    <chartFormat chart="19" format="6">
      <pivotArea type="data" outline="0" fieldPosition="0">
        <references count="3">
          <reference field="4294967294" count="1" selected="0">
            <x v="0"/>
          </reference>
          <reference field="1" count="1" selected="0">
            <x v="3"/>
          </reference>
          <reference field="8" count="1" selected="0">
            <x v="8"/>
          </reference>
        </references>
      </pivotArea>
    </chartFormat>
    <chartFormat chart="19" format="7">
      <pivotArea type="data" outline="0" fieldPosition="0">
        <references count="3">
          <reference field="4294967294" count="1" selected="0">
            <x v="0"/>
          </reference>
          <reference field="1" count="1" selected="0">
            <x v="4"/>
          </reference>
          <reference field="8" count="1" selected="0">
            <x v="8"/>
          </reference>
        </references>
      </pivotArea>
    </chartFormat>
    <chartFormat chart="19" format="8">
      <pivotArea type="data" outline="0" fieldPosition="0">
        <references count="3">
          <reference field="4294967294" count="1" selected="0">
            <x v="0"/>
          </reference>
          <reference field="1" count="1" selected="0">
            <x v="5"/>
          </reference>
          <reference field="8" count="1" selected="0">
            <x v="8"/>
          </reference>
        </references>
      </pivotArea>
    </chartFormat>
    <chartFormat chart="19" format="9">
      <pivotArea type="data" outline="0" fieldPosition="0">
        <references count="3">
          <reference field="4294967294" count="1" selected="0">
            <x v="0"/>
          </reference>
          <reference field="1" count="1" selected="0">
            <x v="4"/>
          </reference>
          <reference field="8" count="1" selected="0">
            <x v="9"/>
          </reference>
        </references>
      </pivotArea>
    </chartFormat>
    <chartFormat chart="19" format="10">
      <pivotArea type="data" outline="0" fieldPosition="0">
        <references count="3">
          <reference field="4294967294" count="1" selected="0">
            <x v="0"/>
          </reference>
          <reference field="1" count="1" selected="0">
            <x v="0"/>
          </reference>
          <reference field="8" count="1" selected="0">
            <x v="7"/>
          </reference>
        </references>
      </pivotArea>
    </chartFormat>
    <chartFormat chart="19" format="11">
      <pivotArea type="data" outline="0" fieldPosition="0">
        <references count="3">
          <reference field="4294967294" count="1" selected="0">
            <x v="0"/>
          </reference>
          <reference field="1" count="1" selected="0">
            <x v="2"/>
          </reference>
          <reference field="8" count="1" selected="0">
            <x v="9"/>
          </reference>
        </references>
      </pivotArea>
    </chartFormat>
    <chartFormat chart="19" format="12">
      <pivotArea type="data" outline="0" fieldPosition="0">
        <references count="3">
          <reference field="4294967294" count="1" selected="0">
            <x v="0"/>
          </reference>
          <reference field="1" count="1" selected="0">
            <x v="3"/>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CB915C-CA57-4288-BC6D-7A5E4601F26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showAll="0"/>
    <pivotField showAll="0">
      <items count="7">
        <item x="0"/>
        <item x="1"/>
        <item x="2"/>
        <item x="3"/>
        <item x="4"/>
        <item x="5"/>
        <item t="default"/>
      </items>
    </pivotField>
    <pivotField showAll="0"/>
    <pivotField numFmtId="14" showAll="0"/>
    <pivotField showAll="0"/>
    <pivotField numFmtId="22" showAll="0"/>
    <pivotField numFmtId="22" showAll="0"/>
    <pivotField numFmtId="20" showAll="0"/>
    <pivotField showAll="0"/>
    <pivotField dataField="1" showAll="0"/>
    <pivotField showAll="0"/>
    <pivotField showAll="0"/>
    <pivotField axis="axisRow" showAll="0">
      <items count="7">
        <item x="3"/>
        <item x="4"/>
        <item x="0"/>
        <item x="2"/>
        <item x="1"/>
        <item x="5"/>
        <item t="default"/>
      </items>
    </pivotField>
    <pivotField showAll="0"/>
    <pivotField showAll="0"/>
    <pivotField showAll="0"/>
  </pivotFields>
  <rowFields count="1">
    <field x="12"/>
  </rowFields>
  <rowItems count="7">
    <i>
      <x/>
    </i>
    <i>
      <x v="1"/>
    </i>
    <i>
      <x v="2"/>
    </i>
    <i>
      <x v="3"/>
    </i>
    <i>
      <x v="4"/>
    </i>
    <i>
      <x v="5"/>
    </i>
    <i t="grand">
      <x/>
    </i>
  </rowItems>
  <colItems count="1">
    <i/>
  </colItems>
  <dataFields count="1">
    <dataField name="Sum of Unit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AC48DB-5BC9-4903-BFF2-1074BDC359C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6">
    <pivotField showAll="0"/>
    <pivotField showAll="0"/>
    <pivotField showAll="0"/>
    <pivotField numFmtId="14" showAll="0"/>
    <pivotField showAll="0"/>
    <pivotField numFmtId="22" showAll="0"/>
    <pivotField numFmtId="22" showAll="0"/>
    <pivotField numFmtId="20" showAll="0"/>
    <pivotField showAll="0">
      <items count="11">
        <item h="1" m="1" x="8"/>
        <item h="1" m="1" x="6"/>
        <item x="1"/>
        <item h="1" m="1" x="7"/>
        <item h="1" x="0"/>
        <item h="1" x="2"/>
        <item h="1" m="1" x="5"/>
        <item h="1" m="1" x="3"/>
        <item h="1" m="1" x="4"/>
        <item h="1" m="1" x="9"/>
        <item t="default"/>
      </items>
    </pivotField>
    <pivotField showAll="0"/>
    <pivotField showAll="0"/>
    <pivotField showAll="0"/>
    <pivotField axis="axisRow" dataField="1" showAll="0">
      <items count="7">
        <item x="3"/>
        <item h="1" x="4"/>
        <item h="1" x="0"/>
        <item h="1" x="2"/>
        <item h="1" x="1"/>
        <item h="1" x="5"/>
        <item t="default"/>
      </items>
    </pivotField>
    <pivotField showAll="0"/>
    <pivotField showAll="0"/>
    <pivotField showAll="0"/>
  </pivotFields>
  <rowFields count="1">
    <field x="12"/>
  </rowFields>
  <rowItems count="2">
    <i>
      <x/>
    </i>
    <i t="grand">
      <x/>
    </i>
  </rowItems>
  <colItems count="1">
    <i/>
  </colItems>
  <dataFields count="1">
    <dataField name="Count of Proces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6D7C7F-20C5-40DC-931A-4162C2B2F28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16">
    <pivotField showAll="0"/>
    <pivotField showAll="0"/>
    <pivotField showAll="0"/>
    <pivotField numFmtId="14" showAll="0"/>
    <pivotField showAll="0"/>
    <pivotField numFmtId="22" showAll="0"/>
    <pivotField numFmtId="22" showAll="0"/>
    <pivotField numFmtId="20" showAll="0"/>
    <pivotField axis="axisRow" dataField="1" showAll="0">
      <items count="11">
        <item m="1" x="8"/>
        <item m="1" x="6"/>
        <item x="1"/>
        <item m="1" x="7"/>
        <item x="0"/>
        <item x="2"/>
        <item m="1" x="5"/>
        <item m="1" x="3"/>
        <item m="1" x="4"/>
        <item m="1" x="9"/>
        <item t="default"/>
      </items>
    </pivotField>
    <pivotField showAll="0"/>
    <pivotField showAll="0"/>
    <pivotField showAll="0"/>
    <pivotField axis="axisRow" showAll="0">
      <items count="7">
        <item x="3"/>
        <item x="4"/>
        <item x="0"/>
        <item x="2"/>
        <item x="1"/>
        <item x="5"/>
        <item t="default"/>
      </items>
    </pivotField>
    <pivotField showAll="0"/>
    <pivotField showAll="0"/>
    <pivotField showAll="0"/>
  </pivotFields>
  <rowFields count="2">
    <field x="12"/>
    <field x="8"/>
  </rowFields>
  <rowItems count="22">
    <i>
      <x/>
    </i>
    <i r="1">
      <x v="2"/>
    </i>
    <i r="1">
      <x v="4"/>
    </i>
    <i r="1">
      <x v="5"/>
    </i>
    <i>
      <x v="1"/>
    </i>
    <i r="1">
      <x v="2"/>
    </i>
    <i r="1">
      <x v="4"/>
    </i>
    <i r="1">
      <x v="5"/>
    </i>
    <i>
      <x v="2"/>
    </i>
    <i r="1">
      <x v="2"/>
    </i>
    <i r="1">
      <x v="4"/>
    </i>
    <i r="1">
      <x v="5"/>
    </i>
    <i>
      <x v="3"/>
    </i>
    <i r="1">
      <x v="2"/>
    </i>
    <i r="1">
      <x v="4"/>
    </i>
    <i>
      <x v="4"/>
    </i>
    <i r="1">
      <x v="2"/>
    </i>
    <i r="1">
      <x v="4"/>
    </i>
    <i r="1">
      <x v="5"/>
    </i>
    <i>
      <x v="5"/>
    </i>
    <i r="1">
      <x v="2"/>
    </i>
    <i t="grand">
      <x/>
    </i>
  </rowItems>
  <colItems count="1">
    <i/>
  </colItems>
  <dataFields count="1">
    <dataField name="Count of TAT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C69C9E-7520-4393-86C7-E0199F44C2D6}" sourceName="Month">
  <pivotTables>
    <pivotTable tabId="6" name="PivotTable2"/>
    <pivotTable tabId="4" name="PivotTable1"/>
    <pivotTable tabId="8" name="PivotTable4"/>
    <pivotTable tabId="9" name="PivotTable5"/>
    <pivotTable tabId="11" name="PivotTable2"/>
  </pivotTables>
  <data>
    <tabular pivotCacheId="272842133">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3BAE1C4B-096A-4F83-A934-AB7F4620EF40}" sourceName="Process">
  <pivotTables>
    <pivotTable tabId="12" name="PivotTable3"/>
  </pivotTables>
  <data>
    <tabular pivotCacheId="272842133">
      <items count="6">
        <i x="3" s="1"/>
        <i x="4"/>
        <i x="0"/>
        <i x="2"/>
        <i x="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T2" xr10:uid="{CB770628-44BA-4A26-97A0-BFBB273F3916}" sourceName="TAT2">
  <pivotTables>
    <pivotTable tabId="12" name="PivotTable3"/>
  </pivotTables>
  <data>
    <tabular pivotCacheId="272842133">
      <items count="10">
        <i x="1" s="1"/>
        <i x="0"/>
        <i x="2"/>
        <i x="8" nd="1"/>
        <i x="6" nd="1"/>
        <i x="7" nd="1"/>
        <i x="5" nd="1"/>
        <i x="3" nd="1"/>
        <i x="4"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E7F4D8B-8086-448C-9DBC-3BD8C9DCE14F}" cache="Slicer_Month" caption="Month" columnCount="6"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2FA6935-64B3-4433-A539-C0AEC73BC0F7}" cache="Slicer_Month" caption="Month"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 xr10:uid="{2C1F1286-0547-42C4-91DB-1FB085AFF0EC}" cache="Slicer_Process" caption="Process" rowHeight="247650"/>
  <slicer name="TAT2" xr10:uid="{52B9FEC3-C265-4174-BCE8-47BFEA4E1B9F}" cache="Slicer_TAT2" caption="TA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01F32-418C-45A7-9C94-664974B35D10}">
  <dimension ref="A3:N10"/>
  <sheetViews>
    <sheetView workbookViewId="0">
      <selection activeCell="D19" sqref="D19"/>
    </sheetView>
  </sheetViews>
  <sheetFormatPr defaultRowHeight="14.4" x14ac:dyDescent="0.3"/>
  <cols>
    <col min="1" max="1" width="15.44140625" bestFit="1" customWidth="1"/>
    <col min="2" max="2" width="14.77734375" bestFit="1" customWidth="1"/>
    <col min="3" max="3" width="13.33203125" bestFit="1" customWidth="1"/>
    <col min="4" max="4" width="16.33203125" customWidth="1"/>
  </cols>
  <sheetData>
    <row r="3" spans="1:14" x14ac:dyDescent="0.3">
      <c r="A3" s="16" t="s">
        <v>836</v>
      </c>
      <c r="B3" t="s">
        <v>838</v>
      </c>
    </row>
    <row r="4" spans="1:14" x14ac:dyDescent="0.3">
      <c r="A4" s="17" t="s">
        <v>766</v>
      </c>
      <c r="B4" s="28">
        <v>655</v>
      </c>
      <c r="D4" t="s">
        <v>839</v>
      </c>
      <c r="E4">
        <f>GETPIVOTDATA("Process",$A$3)</f>
        <v>867</v>
      </c>
      <c r="F4" s="20"/>
      <c r="H4">
        <f>GETPIVOTDATA("Process",$A$3)</f>
        <v>867</v>
      </c>
      <c r="L4" s="17" t="s">
        <v>766</v>
      </c>
      <c r="N4" s="20">
        <f>IFERROR(E5/($E$5+$E$6+$E$7+$E$8+$E$9+$E$10),0)</f>
        <v>0.75547866205305647</v>
      </c>
    </row>
    <row r="5" spans="1:14" x14ac:dyDescent="0.3">
      <c r="A5" s="17" t="s">
        <v>779</v>
      </c>
      <c r="B5" s="28">
        <v>12</v>
      </c>
      <c r="D5" s="17" t="s">
        <v>766</v>
      </c>
      <c r="E5">
        <f>IFERROR(GETPIVOTDATA("Process",$A$3,"Process","Inventory checks"),0)</f>
        <v>655</v>
      </c>
      <c r="F5" s="20">
        <f>IFERROR(E5/($E$5+$E$6+$E$7+$E$8+$E$9+$E$10),0)</f>
        <v>0.75547866205305647</v>
      </c>
      <c r="H5">
        <f>IFERROR(GETPIVOTDATA("Process",$A$3,"Process","Inventory checks"),0)</f>
        <v>655</v>
      </c>
      <c r="L5" s="17" t="s">
        <v>779</v>
      </c>
      <c r="N5" s="20">
        <f t="shared" ref="N5:N9" si="0">IFERROR(E6/($E$5+$E$6+$E$7+$E$8+$E$9+$E$10),0)</f>
        <v>1.384083044982699E-2</v>
      </c>
    </row>
    <row r="6" spans="1:14" x14ac:dyDescent="0.3">
      <c r="A6" s="17" t="s">
        <v>183</v>
      </c>
      <c r="B6" s="28">
        <v>146</v>
      </c>
      <c r="D6" s="17" t="s">
        <v>779</v>
      </c>
      <c r="E6">
        <f>IFERROR(GETPIVOTDATA("Process",$A$3,"Process","Movement delete"),0)</f>
        <v>12</v>
      </c>
      <c r="F6" s="20">
        <f t="shared" ref="F6:F10" si="1">IFERROR(E6/($E$5+$E$6+$E$7+$E$8+$E$9+$E$10),0)</f>
        <v>1.384083044982699E-2</v>
      </c>
      <c r="H6">
        <f>IFERROR(GETPIVOTDATA("Process",$A$3,"Process","Movement delete"),0)</f>
        <v>12</v>
      </c>
      <c r="L6" s="17" t="s">
        <v>183</v>
      </c>
      <c r="N6" s="20">
        <f t="shared" si="0"/>
        <v>0.16839677047289503</v>
      </c>
    </row>
    <row r="7" spans="1:14" x14ac:dyDescent="0.3">
      <c r="A7" s="17" t="s">
        <v>200</v>
      </c>
      <c r="B7" s="28">
        <v>25</v>
      </c>
      <c r="D7" s="17" t="s">
        <v>183</v>
      </c>
      <c r="E7">
        <f>IFERROR(GETPIVOTDATA("Process",$A$3,"Process","Movement update"),0)</f>
        <v>146</v>
      </c>
      <c r="F7" s="20">
        <f t="shared" si="1"/>
        <v>0.16839677047289503</v>
      </c>
      <c r="H7">
        <f>IFERROR(GETPIVOTDATA("Process",$A$3,"Process","Movement update"),0)</f>
        <v>146</v>
      </c>
      <c r="L7" s="17" t="s">
        <v>200</v>
      </c>
      <c r="N7" s="20">
        <f t="shared" si="0"/>
        <v>2.8835063437139562E-2</v>
      </c>
    </row>
    <row r="8" spans="1:14" x14ac:dyDescent="0.3">
      <c r="A8" s="17" t="s">
        <v>184</v>
      </c>
      <c r="B8" s="28">
        <v>26</v>
      </c>
      <c r="D8" s="17" t="s">
        <v>200</v>
      </c>
      <c r="E8">
        <f>IFERROR(GETPIVOTDATA("Process",$A$3,"Process","Offhire movement"),0)</f>
        <v>25</v>
      </c>
      <c r="F8" s="20">
        <f t="shared" si="1"/>
        <v>2.8835063437139562E-2</v>
      </c>
      <c r="H8">
        <f>IFERROR(GETPIVOTDATA("Process",$A$3,"Process","Offhire movement"),0)</f>
        <v>25</v>
      </c>
      <c r="L8" s="17" t="s">
        <v>184</v>
      </c>
      <c r="N8" s="20">
        <f t="shared" si="0"/>
        <v>2.9988465974625143E-2</v>
      </c>
    </row>
    <row r="9" spans="1:14" x14ac:dyDescent="0.3">
      <c r="A9" s="17" t="s">
        <v>801</v>
      </c>
      <c r="B9" s="28">
        <v>3</v>
      </c>
      <c r="D9" s="17" t="s">
        <v>184</v>
      </c>
      <c r="E9">
        <f>IFERROR(GETPIVOTDATA("Process",$A$3,"Process","Onhire movement"),0)</f>
        <v>26</v>
      </c>
      <c r="F9" s="20">
        <f t="shared" si="1"/>
        <v>2.9988465974625143E-2</v>
      </c>
      <c r="H9">
        <f>IFERROR(GETPIVOTDATA("Process",$A$3,"Process","Onhire movement"),0)</f>
        <v>26</v>
      </c>
      <c r="L9" s="17" t="s">
        <v>801</v>
      </c>
      <c r="N9" s="20">
        <f t="shared" si="0"/>
        <v>3.4602076124567475E-3</v>
      </c>
    </row>
    <row r="10" spans="1:14" x14ac:dyDescent="0.3">
      <c r="A10" s="17" t="s">
        <v>837</v>
      </c>
      <c r="B10" s="28">
        <v>867</v>
      </c>
      <c r="D10" s="17" t="s">
        <v>801</v>
      </c>
      <c r="E10">
        <f>IFERROR(GETPIVOTDATA("Process",$A$3,"Process","Storage invoice"),0)</f>
        <v>3</v>
      </c>
      <c r="F10" s="20">
        <f t="shared" si="1"/>
        <v>3.4602076124567475E-3</v>
      </c>
      <c r="H10">
        <f>IFERROR(GETPIVOTDATA("Process",$A$3,"Process","Storage invoice"),0)</f>
        <v>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20DA5-D112-4C70-BC05-186F9F673EB6}">
  <dimension ref="M6:AE18"/>
  <sheetViews>
    <sheetView tabSelected="1" zoomScale="70" zoomScaleNormal="70" workbookViewId="0">
      <selection activeCell="AB5" sqref="AB5"/>
    </sheetView>
  </sheetViews>
  <sheetFormatPr defaultRowHeight="14.4" x14ac:dyDescent="0.3"/>
  <cols>
    <col min="1" max="27" width="8.88671875" style="19"/>
    <col min="28" max="28" width="14.77734375" style="19" customWidth="1"/>
    <col min="29" max="16384" width="8.88671875" style="19"/>
  </cols>
  <sheetData>
    <row r="6" spans="13:13" x14ac:dyDescent="0.3">
      <c r="M6" s="22" t="s">
        <v>843</v>
      </c>
    </row>
    <row r="18" spans="31:31" x14ac:dyDescent="0.3">
      <c r="AE18"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7E61-2963-403B-A2A1-3F7665A42737}">
  <dimension ref="A3:B14"/>
  <sheetViews>
    <sheetView topLeftCell="U1" workbookViewId="0">
      <selection activeCell="AC25" sqref="AC25"/>
    </sheetView>
  </sheetViews>
  <sheetFormatPr defaultRowHeight="14.4" x14ac:dyDescent="0.3"/>
  <cols>
    <col min="1" max="1" width="13.5546875" bestFit="1" customWidth="1"/>
    <col min="2" max="3" width="14.77734375" bestFit="1" customWidth="1"/>
  </cols>
  <sheetData>
    <row r="3" spans="1:2" x14ac:dyDescent="0.3">
      <c r="A3" s="16" t="s">
        <v>836</v>
      </c>
      <c r="B3" t="s">
        <v>838</v>
      </c>
    </row>
    <row r="4" spans="1:2" x14ac:dyDescent="0.3">
      <c r="A4" s="17" t="s">
        <v>797</v>
      </c>
      <c r="B4" s="28">
        <v>111</v>
      </c>
    </row>
    <row r="5" spans="1:2" x14ac:dyDescent="0.3">
      <c r="A5" s="17" t="s">
        <v>791</v>
      </c>
      <c r="B5" s="28">
        <v>92</v>
      </c>
    </row>
    <row r="6" spans="1:2" x14ac:dyDescent="0.3">
      <c r="A6" s="17" t="s">
        <v>793</v>
      </c>
      <c r="B6" s="28">
        <v>102</v>
      </c>
    </row>
    <row r="7" spans="1:2" x14ac:dyDescent="0.3">
      <c r="A7" s="17" t="s">
        <v>799</v>
      </c>
      <c r="B7" s="28">
        <v>149</v>
      </c>
    </row>
    <row r="8" spans="1:2" x14ac:dyDescent="0.3">
      <c r="A8" s="17" t="s">
        <v>792</v>
      </c>
      <c r="B8" s="28">
        <v>68</v>
      </c>
    </row>
    <row r="9" spans="1:2" x14ac:dyDescent="0.3">
      <c r="A9" s="17" t="s">
        <v>794</v>
      </c>
      <c r="B9" s="28">
        <v>97</v>
      </c>
    </row>
    <row r="10" spans="1:2" x14ac:dyDescent="0.3">
      <c r="A10" s="17" t="s">
        <v>796</v>
      </c>
      <c r="B10" s="28">
        <v>79</v>
      </c>
    </row>
    <row r="11" spans="1:2" x14ac:dyDescent="0.3">
      <c r="A11" s="17" t="s">
        <v>798</v>
      </c>
      <c r="B11" s="28">
        <v>3</v>
      </c>
    </row>
    <row r="12" spans="1:2" x14ac:dyDescent="0.3">
      <c r="A12" s="17" t="s">
        <v>795</v>
      </c>
      <c r="B12" s="28">
        <v>90</v>
      </c>
    </row>
    <row r="13" spans="1:2" x14ac:dyDescent="0.3">
      <c r="A13" s="17" t="s">
        <v>800</v>
      </c>
      <c r="B13" s="28">
        <v>76</v>
      </c>
    </row>
    <row r="14" spans="1:2" x14ac:dyDescent="0.3">
      <c r="A14" s="17" t="s">
        <v>837</v>
      </c>
      <c r="B14" s="28">
        <v>867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0979-0B61-44E2-A792-B010120643AA}">
  <dimension ref="A3:F7"/>
  <sheetViews>
    <sheetView workbookViewId="0">
      <selection activeCell="H2" sqref="H2"/>
    </sheetView>
  </sheetViews>
  <sheetFormatPr defaultRowHeight="14.4" x14ac:dyDescent="0.3"/>
  <cols>
    <col min="1" max="1" width="12.44140625" bestFit="1" customWidth="1"/>
    <col min="2" max="2" width="11" bestFit="1" customWidth="1"/>
  </cols>
  <sheetData>
    <row r="3" spans="1:6" x14ac:dyDescent="0.3">
      <c r="A3" s="16" t="s">
        <v>836</v>
      </c>
      <c r="B3" t="s">
        <v>841</v>
      </c>
    </row>
    <row r="4" spans="1:6" x14ac:dyDescent="0.3">
      <c r="A4" s="17" t="s">
        <v>845</v>
      </c>
      <c r="B4" s="28">
        <v>17</v>
      </c>
      <c r="D4" t="e">
        <f>GETPIVOTDATA("TAT",$A$3,"TAT2","IN_TAT")</f>
        <v>#REF!</v>
      </c>
      <c r="F4" s="20">
        <f>IFERROR(D4/($D$4+$D$5),0)</f>
        <v>0</v>
      </c>
    </row>
    <row r="5" spans="1:6" x14ac:dyDescent="0.3">
      <c r="A5" s="17" t="s">
        <v>846</v>
      </c>
      <c r="B5" s="28">
        <v>824</v>
      </c>
      <c r="D5" t="e">
        <f>GETPIVOTDATA("TAT",$A$3,"TAT2","OUT OF TAT")</f>
        <v>#REF!</v>
      </c>
      <c r="F5" s="20">
        <f>IFERROR(D5/($D$4+$D$5),0)</f>
        <v>0</v>
      </c>
    </row>
    <row r="6" spans="1:6" x14ac:dyDescent="0.3">
      <c r="A6" s="17" t="s">
        <v>847</v>
      </c>
      <c r="B6" s="28">
        <v>26</v>
      </c>
    </row>
    <row r="7" spans="1:6" x14ac:dyDescent="0.3">
      <c r="A7" s="17" t="s">
        <v>837</v>
      </c>
      <c r="B7" s="28">
        <v>867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6DC3-2B23-4799-97B8-515E75EF09C2}">
  <dimension ref="A3:B26"/>
  <sheetViews>
    <sheetView workbookViewId="0">
      <selection activeCell="P20" sqref="P20"/>
    </sheetView>
  </sheetViews>
  <sheetFormatPr defaultRowHeight="14.4" x14ac:dyDescent="0.3"/>
  <cols>
    <col min="1" max="1" width="12.44140625" bestFit="1" customWidth="1"/>
    <col min="2" max="3" width="12" bestFit="1" customWidth="1"/>
  </cols>
  <sheetData>
    <row r="3" spans="1:2" x14ac:dyDescent="0.3">
      <c r="A3" s="16" t="s">
        <v>836</v>
      </c>
      <c r="B3" t="s">
        <v>842</v>
      </c>
    </row>
    <row r="4" spans="1:2" x14ac:dyDescent="0.3">
      <c r="A4" s="17" t="s">
        <v>860</v>
      </c>
      <c r="B4" s="28">
        <v>60</v>
      </c>
    </row>
    <row r="5" spans="1:2" x14ac:dyDescent="0.3">
      <c r="A5" s="18" t="s">
        <v>845</v>
      </c>
      <c r="B5" s="28">
        <v>3</v>
      </c>
    </row>
    <row r="6" spans="1:2" x14ac:dyDescent="0.3">
      <c r="A6" s="18" t="s">
        <v>846</v>
      </c>
      <c r="B6" s="28">
        <v>56</v>
      </c>
    </row>
    <row r="7" spans="1:2" x14ac:dyDescent="0.3">
      <c r="A7" s="18" t="s">
        <v>847</v>
      </c>
      <c r="B7" s="28">
        <v>1</v>
      </c>
    </row>
    <row r="8" spans="1:2" x14ac:dyDescent="0.3">
      <c r="A8" s="17" t="s">
        <v>861</v>
      </c>
      <c r="B8" s="28">
        <v>124</v>
      </c>
    </row>
    <row r="9" spans="1:2" x14ac:dyDescent="0.3">
      <c r="A9" s="18" t="s">
        <v>845</v>
      </c>
      <c r="B9" s="28">
        <v>1</v>
      </c>
    </row>
    <row r="10" spans="1:2" x14ac:dyDescent="0.3">
      <c r="A10" s="18" t="s">
        <v>846</v>
      </c>
      <c r="B10" s="28">
        <v>123</v>
      </c>
    </row>
    <row r="11" spans="1:2" x14ac:dyDescent="0.3">
      <c r="A11" s="17" t="s">
        <v>859</v>
      </c>
      <c r="B11" s="28">
        <v>197</v>
      </c>
    </row>
    <row r="12" spans="1:2" x14ac:dyDescent="0.3">
      <c r="A12" s="18" t="s">
        <v>845</v>
      </c>
      <c r="B12" s="28">
        <v>3</v>
      </c>
    </row>
    <row r="13" spans="1:2" x14ac:dyDescent="0.3">
      <c r="A13" s="18" t="s">
        <v>846</v>
      </c>
      <c r="B13" s="28">
        <v>188</v>
      </c>
    </row>
    <row r="14" spans="1:2" x14ac:dyDescent="0.3">
      <c r="A14" s="18" t="s">
        <v>847</v>
      </c>
      <c r="B14" s="28">
        <v>6</v>
      </c>
    </row>
    <row r="15" spans="1:2" x14ac:dyDescent="0.3">
      <c r="A15" s="17" t="s">
        <v>862</v>
      </c>
      <c r="B15" s="28">
        <v>224</v>
      </c>
    </row>
    <row r="16" spans="1:2" x14ac:dyDescent="0.3">
      <c r="A16" s="18" t="s">
        <v>845</v>
      </c>
      <c r="B16" s="28">
        <v>8</v>
      </c>
    </row>
    <row r="17" spans="1:2" x14ac:dyDescent="0.3">
      <c r="A17" s="18" t="s">
        <v>846</v>
      </c>
      <c r="B17" s="28">
        <v>206</v>
      </c>
    </row>
    <row r="18" spans="1:2" x14ac:dyDescent="0.3">
      <c r="A18" s="18" t="s">
        <v>847</v>
      </c>
      <c r="B18" s="28">
        <v>10</v>
      </c>
    </row>
    <row r="19" spans="1:2" x14ac:dyDescent="0.3">
      <c r="A19" s="17" t="s">
        <v>863</v>
      </c>
      <c r="B19" s="28">
        <v>210</v>
      </c>
    </row>
    <row r="20" spans="1:2" x14ac:dyDescent="0.3">
      <c r="A20" s="18" t="s">
        <v>845</v>
      </c>
      <c r="B20" s="28">
        <v>1</v>
      </c>
    </row>
    <row r="21" spans="1:2" x14ac:dyDescent="0.3">
      <c r="A21" s="18" t="s">
        <v>846</v>
      </c>
      <c r="B21" s="28">
        <v>200</v>
      </c>
    </row>
    <row r="22" spans="1:2" x14ac:dyDescent="0.3">
      <c r="A22" s="18" t="s">
        <v>847</v>
      </c>
      <c r="B22" s="28">
        <v>9</v>
      </c>
    </row>
    <row r="23" spans="1:2" x14ac:dyDescent="0.3">
      <c r="A23" s="17" t="s">
        <v>864</v>
      </c>
      <c r="B23" s="28">
        <v>52</v>
      </c>
    </row>
    <row r="24" spans="1:2" x14ac:dyDescent="0.3">
      <c r="A24" s="18" t="s">
        <v>845</v>
      </c>
      <c r="B24" s="28">
        <v>1</v>
      </c>
    </row>
    <row r="25" spans="1:2" x14ac:dyDescent="0.3">
      <c r="A25" s="18" t="s">
        <v>846</v>
      </c>
      <c r="B25" s="28">
        <v>51</v>
      </c>
    </row>
    <row r="26" spans="1:2" x14ac:dyDescent="0.3">
      <c r="A26" s="17" t="s">
        <v>837</v>
      </c>
      <c r="B26" s="28">
        <v>867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0F8C-7E31-423D-9C38-D1168623629B}">
  <dimension ref="A3:F10"/>
  <sheetViews>
    <sheetView workbookViewId="0">
      <selection activeCell="I28" sqref="I28"/>
    </sheetView>
  </sheetViews>
  <sheetFormatPr defaultRowHeight="14.4" x14ac:dyDescent="0.3"/>
  <cols>
    <col min="1" max="1" width="15.44140625" bestFit="1" customWidth="1"/>
    <col min="2" max="2" width="11.33203125" bestFit="1" customWidth="1"/>
    <col min="5" max="5" width="19" customWidth="1"/>
  </cols>
  <sheetData>
    <row r="3" spans="1:6" x14ac:dyDescent="0.3">
      <c r="A3" s="16" t="s">
        <v>836</v>
      </c>
      <c r="B3" t="s">
        <v>844</v>
      </c>
    </row>
    <row r="4" spans="1:6" x14ac:dyDescent="0.3">
      <c r="A4" s="17" t="s">
        <v>766</v>
      </c>
      <c r="B4" s="28">
        <v>27121</v>
      </c>
      <c r="E4" s="17" t="s">
        <v>766</v>
      </c>
      <c r="F4">
        <f>GETPIVOTDATA("Units",$A$3,"Process","Inventory checks")</f>
        <v>27121</v>
      </c>
    </row>
    <row r="5" spans="1:6" x14ac:dyDescent="0.3">
      <c r="A5" s="17" t="s">
        <v>779</v>
      </c>
      <c r="B5" s="28">
        <v>42</v>
      </c>
      <c r="E5" s="17" t="s">
        <v>779</v>
      </c>
      <c r="F5">
        <f>IFERROR(GETPIVOTDATA("Units",$A$3,"Process","Movement delete"),0)</f>
        <v>42</v>
      </c>
    </row>
    <row r="6" spans="1:6" x14ac:dyDescent="0.3">
      <c r="A6" s="17" t="s">
        <v>183</v>
      </c>
      <c r="B6" s="28">
        <v>1660</v>
      </c>
      <c r="E6" s="17" t="s">
        <v>183</v>
      </c>
      <c r="F6">
        <f>GETPIVOTDATA("Units",$A$3,"Process","Movement update")</f>
        <v>1660</v>
      </c>
    </row>
    <row r="7" spans="1:6" x14ac:dyDescent="0.3">
      <c r="A7" s="17" t="s">
        <v>200</v>
      </c>
      <c r="B7" s="28">
        <v>214</v>
      </c>
      <c r="E7" s="17" t="s">
        <v>200</v>
      </c>
      <c r="F7">
        <f>IFERROR(GETPIVOTDATA("Units",$A$3,"Process","Offhire movement"),0)</f>
        <v>214</v>
      </c>
    </row>
    <row r="8" spans="1:6" x14ac:dyDescent="0.3">
      <c r="A8" s="17" t="s">
        <v>184</v>
      </c>
      <c r="B8" s="28">
        <v>115</v>
      </c>
      <c r="E8" s="17" t="s">
        <v>184</v>
      </c>
      <c r="F8">
        <f>GETPIVOTDATA("Units",$A$3,"Process","Onhire movement")</f>
        <v>115</v>
      </c>
    </row>
    <row r="9" spans="1:6" x14ac:dyDescent="0.3">
      <c r="A9" s="17" t="s">
        <v>801</v>
      </c>
      <c r="B9" s="28">
        <v>3</v>
      </c>
      <c r="E9" s="17" t="s">
        <v>801</v>
      </c>
      <c r="F9">
        <f>IFERROR(GETPIVOTDATA("Units",$A$3,"Process","Storage invoice"),0)</f>
        <v>3</v>
      </c>
    </row>
    <row r="10" spans="1:6" x14ac:dyDescent="0.3">
      <c r="A10" s="17" t="s">
        <v>837</v>
      </c>
      <c r="B10" s="28">
        <v>29155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92D4-334A-4F6E-9677-FD74B7795677}">
  <dimension ref="A3:T24"/>
  <sheetViews>
    <sheetView workbookViewId="0">
      <selection activeCell="T8" sqref="T8"/>
    </sheetView>
  </sheetViews>
  <sheetFormatPr defaultRowHeight="14.4" x14ac:dyDescent="0.3"/>
  <cols>
    <col min="1" max="1" width="14.44140625" bestFit="1" customWidth="1"/>
    <col min="2" max="2" width="14.77734375" bestFit="1" customWidth="1"/>
    <col min="5" max="5" width="10.77734375" customWidth="1"/>
    <col min="17" max="17" width="12.109375" customWidth="1"/>
  </cols>
  <sheetData>
    <row r="3" spans="1:20" x14ac:dyDescent="0.3">
      <c r="A3" s="16" t="s">
        <v>836</v>
      </c>
      <c r="B3" t="s">
        <v>838</v>
      </c>
    </row>
    <row r="4" spans="1:20" x14ac:dyDescent="0.3">
      <c r="A4" s="17" t="s">
        <v>766</v>
      </c>
      <c r="B4">
        <v>629</v>
      </c>
      <c r="D4">
        <f>GETPIVOTDATA("Process",$A$3,"Process","Inventory checks")</f>
        <v>629</v>
      </c>
    </row>
    <row r="5" spans="1:20" x14ac:dyDescent="0.3">
      <c r="A5" s="17" t="s">
        <v>837</v>
      </c>
      <c r="B5">
        <v>629</v>
      </c>
      <c r="D5">
        <f>GETPIVOTDATA("Process",$A$3,"Process","Inventory checks")</f>
        <v>629</v>
      </c>
      <c r="I5">
        <v>629</v>
      </c>
      <c r="J5" s="20">
        <f>IFERROR(I5/($I$5+$I$6+$I$7),0)</f>
        <v>0.96030534351145036</v>
      </c>
      <c r="L5">
        <v>21</v>
      </c>
      <c r="M5" s="20">
        <f>IFERROR(L5/($L$5+$L$6+$L$7),0)</f>
        <v>3.2061068702290078E-2</v>
      </c>
      <c r="T5" t="s">
        <v>849</v>
      </c>
    </row>
    <row r="6" spans="1:20" x14ac:dyDescent="0.3">
      <c r="D6">
        <f>D5</f>
        <v>629</v>
      </c>
      <c r="I6">
        <v>5</v>
      </c>
      <c r="J6" s="20">
        <f t="shared" ref="J6:J7" si="0">IFERROR(I6/($I$5+$I$6+$I$7),0)</f>
        <v>7.6335877862595417E-3</v>
      </c>
      <c r="L6">
        <v>5</v>
      </c>
      <c r="M6" s="20">
        <f t="shared" ref="M6:M7" si="1">IFERROR(L6/($L$5+$L$6+$L$7),0)</f>
        <v>7.6335877862595417E-3</v>
      </c>
      <c r="P6" s="24"/>
      <c r="Q6" s="24" t="s">
        <v>848</v>
      </c>
      <c r="R6" t="s">
        <v>845</v>
      </c>
      <c r="S6">
        <v>5</v>
      </c>
      <c r="T6">
        <v>29</v>
      </c>
    </row>
    <row r="7" spans="1:20" x14ac:dyDescent="0.3">
      <c r="I7">
        <v>21</v>
      </c>
      <c r="J7" s="20">
        <f t="shared" si="0"/>
        <v>3.2061068702290078E-2</v>
      </c>
      <c r="L7">
        <v>629</v>
      </c>
      <c r="M7" s="20">
        <f t="shared" si="1"/>
        <v>0.96030534351145036</v>
      </c>
      <c r="P7" t="s">
        <v>846</v>
      </c>
      <c r="Q7">
        <v>629</v>
      </c>
      <c r="R7" t="s">
        <v>847</v>
      </c>
      <c r="S7">
        <v>21</v>
      </c>
      <c r="T7">
        <v>0</v>
      </c>
    </row>
    <row r="8" spans="1:20" x14ac:dyDescent="0.3">
      <c r="J8" s="25">
        <v>1</v>
      </c>
      <c r="P8" t="s">
        <v>845</v>
      </c>
      <c r="Q8">
        <v>5</v>
      </c>
      <c r="R8" t="s">
        <v>846</v>
      </c>
      <c r="S8">
        <v>629</v>
      </c>
      <c r="T8">
        <v>5</v>
      </c>
    </row>
    <row r="9" spans="1:20" x14ac:dyDescent="0.3">
      <c r="P9" t="s">
        <v>847</v>
      </c>
      <c r="Q9">
        <v>21</v>
      </c>
      <c r="S9">
        <v>600</v>
      </c>
      <c r="T9">
        <f>200-T6-T7-T8</f>
        <v>166</v>
      </c>
    </row>
    <row r="10" spans="1:20" x14ac:dyDescent="0.3">
      <c r="D10" s="26" t="s">
        <v>851</v>
      </c>
      <c r="E10" s="26"/>
      <c r="F10" s="24"/>
      <c r="G10" s="26" t="s">
        <v>852</v>
      </c>
      <c r="H10" s="26"/>
      <c r="I10" s="24"/>
      <c r="Q10">
        <v>655</v>
      </c>
    </row>
    <row r="11" spans="1:20" x14ac:dyDescent="0.3">
      <c r="D11" s="27" t="s">
        <v>853</v>
      </c>
      <c r="E11">
        <v>20</v>
      </c>
      <c r="G11" s="27" t="s">
        <v>857</v>
      </c>
      <c r="H11" s="27">
        <v>30</v>
      </c>
    </row>
    <row r="12" spans="1:20" x14ac:dyDescent="0.3">
      <c r="D12" s="27" t="s">
        <v>854</v>
      </c>
      <c r="E12">
        <v>30</v>
      </c>
      <c r="G12" s="27" t="s">
        <v>858</v>
      </c>
      <c r="H12" s="27">
        <v>30</v>
      </c>
      <c r="N12" t="s">
        <v>850</v>
      </c>
    </row>
    <row r="13" spans="1:20" x14ac:dyDescent="0.3">
      <c r="D13" s="27" t="s">
        <v>855</v>
      </c>
      <c r="E13">
        <v>629</v>
      </c>
      <c r="G13" s="27" t="s">
        <v>856</v>
      </c>
      <c r="H13" s="27" t="b">
        <f>600-H11=H12</f>
        <v>0</v>
      </c>
    </row>
    <row r="14" spans="1:20" x14ac:dyDescent="0.3">
      <c r="D14" s="27" t="s">
        <v>856</v>
      </c>
      <c r="E14" s="27">
        <v>610</v>
      </c>
      <c r="G14" s="27"/>
      <c r="H14" s="27"/>
    </row>
    <row r="15" spans="1:20" x14ac:dyDescent="0.3">
      <c r="D15" s="27"/>
      <c r="E15" s="27"/>
      <c r="G15" s="27"/>
      <c r="H15" s="27"/>
    </row>
    <row r="16" spans="1:20" x14ac:dyDescent="0.3">
      <c r="B16">
        <f>GETPIVOTDATA("Process",$A$3,"Process","Inventory checks")</f>
        <v>629</v>
      </c>
      <c r="D16" s="27"/>
      <c r="E16" s="27"/>
      <c r="G16" s="27"/>
      <c r="H16" s="27"/>
    </row>
    <row r="19" spans="6:7" x14ac:dyDescent="0.3">
      <c r="G19" s="27" t="s">
        <v>853</v>
      </c>
    </row>
    <row r="20" spans="6:7" x14ac:dyDescent="0.3">
      <c r="G20" s="27" t="s">
        <v>854</v>
      </c>
    </row>
    <row r="21" spans="6:7" x14ac:dyDescent="0.3">
      <c r="G21" s="27" t="s">
        <v>855</v>
      </c>
    </row>
    <row r="22" spans="6:7" x14ac:dyDescent="0.3">
      <c r="F22">
        <v>629</v>
      </c>
    </row>
    <row r="23" spans="6:7" x14ac:dyDescent="0.3">
      <c r="F23">
        <v>5</v>
      </c>
    </row>
    <row r="24" spans="6:7" x14ac:dyDescent="0.3">
      <c r="F24">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EF505-DD24-4F8F-A279-B7506C0056E8}">
  <dimension ref="A3:E25"/>
  <sheetViews>
    <sheetView workbookViewId="0">
      <selection activeCell="E4" sqref="E4:E6"/>
    </sheetView>
  </sheetViews>
  <sheetFormatPr defaultRowHeight="14.4" x14ac:dyDescent="0.3"/>
  <cols>
    <col min="1" max="1" width="17.6640625" bestFit="1" customWidth="1"/>
    <col min="2" max="2" width="12" bestFit="1" customWidth="1"/>
  </cols>
  <sheetData>
    <row r="3" spans="1:5" x14ac:dyDescent="0.3">
      <c r="A3" s="16" t="s">
        <v>836</v>
      </c>
      <c r="B3" t="s">
        <v>842</v>
      </c>
    </row>
    <row r="4" spans="1:5" x14ac:dyDescent="0.3">
      <c r="A4" s="17" t="s">
        <v>766</v>
      </c>
      <c r="B4">
        <v>655</v>
      </c>
      <c r="E4">
        <v>629</v>
      </c>
    </row>
    <row r="5" spans="1:5" x14ac:dyDescent="0.3">
      <c r="A5" s="18" t="s">
        <v>846</v>
      </c>
      <c r="B5">
        <v>629</v>
      </c>
      <c r="E5">
        <v>5</v>
      </c>
    </row>
    <row r="6" spans="1:5" x14ac:dyDescent="0.3">
      <c r="A6" s="18" t="s">
        <v>845</v>
      </c>
      <c r="B6">
        <v>5</v>
      </c>
      <c r="E6">
        <v>21</v>
      </c>
    </row>
    <row r="7" spans="1:5" x14ac:dyDescent="0.3">
      <c r="A7" s="18" t="s">
        <v>847</v>
      </c>
      <c r="B7">
        <v>21</v>
      </c>
    </row>
    <row r="8" spans="1:5" x14ac:dyDescent="0.3">
      <c r="A8" s="17" t="s">
        <v>779</v>
      </c>
      <c r="B8">
        <v>12</v>
      </c>
    </row>
    <row r="9" spans="1:5" x14ac:dyDescent="0.3">
      <c r="A9" s="18" t="s">
        <v>846</v>
      </c>
      <c r="B9">
        <v>8</v>
      </c>
    </row>
    <row r="10" spans="1:5" x14ac:dyDescent="0.3">
      <c r="A10" s="18" t="s">
        <v>845</v>
      </c>
      <c r="B10">
        <v>2</v>
      </c>
    </row>
    <row r="11" spans="1:5" x14ac:dyDescent="0.3">
      <c r="A11" s="18" t="s">
        <v>847</v>
      </c>
      <c r="B11">
        <v>2</v>
      </c>
    </row>
    <row r="12" spans="1:5" x14ac:dyDescent="0.3">
      <c r="A12" s="17" t="s">
        <v>183</v>
      </c>
      <c r="B12">
        <v>146</v>
      </c>
    </row>
    <row r="13" spans="1:5" x14ac:dyDescent="0.3">
      <c r="A13" s="18" t="s">
        <v>846</v>
      </c>
      <c r="B13">
        <v>136</v>
      </c>
    </row>
    <row r="14" spans="1:5" x14ac:dyDescent="0.3">
      <c r="A14" s="18" t="s">
        <v>845</v>
      </c>
      <c r="B14">
        <v>8</v>
      </c>
    </row>
    <row r="15" spans="1:5" x14ac:dyDescent="0.3">
      <c r="A15" s="18" t="s">
        <v>847</v>
      </c>
      <c r="B15">
        <v>2</v>
      </c>
    </row>
    <row r="16" spans="1:5" x14ac:dyDescent="0.3">
      <c r="A16" s="17" t="s">
        <v>200</v>
      </c>
      <c r="B16">
        <v>25</v>
      </c>
    </row>
    <row r="17" spans="1:2" x14ac:dyDescent="0.3">
      <c r="A17" s="18" t="s">
        <v>846</v>
      </c>
      <c r="B17">
        <v>24</v>
      </c>
    </row>
    <row r="18" spans="1:2" x14ac:dyDescent="0.3">
      <c r="A18" s="18" t="s">
        <v>845</v>
      </c>
      <c r="B18">
        <v>1</v>
      </c>
    </row>
    <row r="19" spans="1:2" x14ac:dyDescent="0.3">
      <c r="A19" s="17" t="s">
        <v>184</v>
      </c>
      <c r="B19">
        <v>26</v>
      </c>
    </row>
    <row r="20" spans="1:2" x14ac:dyDescent="0.3">
      <c r="A20" s="18" t="s">
        <v>846</v>
      </c>
      <c r="B20">
        <v>24</v>
      </c>
    </row>
    <row r="21" spans="1:2" x14ac:dyDescent="0.3">
      <c r="A21" s="18" t="s">
        <v>845</v>
      </c>
      <c r="B21">
        <v>1</v>
      </c>
    </row>
    <row r="22" spans="1:2" x14ac:dyDescent="0.3">
      <c r="A22" s="18" t="s">
        <v>847</v>
      </c>
      <c r="B22">
        <v>1</v>
      </c>
    </row>
    <row r="23" spans="1:2" x14ac:dyDescent="0.3">
      <c r="A23" s="17" t="s">
        <v>801</v>
      </c>
      <c r="B23">
        <v>3</v>
      </c>
    </row>
    <row r="24" spans="1:2" x14ac:dyDescent="0.3">
      <c r="A24" s="18" t="s">
        <v>846</v>
      </c>
      <c r="B24">
        <v>3</v>
      </c>
    </row>
    <row r="25" spans="1:2" x14ac:dyDescent="0.3">
      <c r="A25" s="17" t="s">
        <v>837</v>
      </c>
      <c r="B25">
        <v>867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A8B3E-D081-445C-B71B-B1E941186AD1}">
  <dimension ref="A1:Q868"/>
  <sheetViews>
    <sheetView zoomScale="90" zoomScaleNormal="90" workbookViewId="0">
      <selection activeCell="E31" sqref="A1:Q868"/>
    </sheetView>
  </sheetViews>
  <sheetFormatPr defaultColWidth="8.77734375" defaultRowHeight="14.4" x14ac:dyDescent="0.3"/>
  <cols>
    <col min="1" max="1" width="4.5546875" style="5" bestFit="1" customWidth="1"/>
    <col min="2" max="2" width="10.109375" style="5" bestFit="1" customWidth="1"/>
    <col min="3" max="3" width="14.77734375" style="5" bestFit="1" customWidth="1"/>
    <col min="4" max="4" width="14.6640625" style="5" bestFit="1" customWidth="1"/>
    <col min="5" max="5" width="77.109375" style="5" customWidth="1"/>
    <col min="6" max="6" width="16.33203125" style="5" bestFit="1" customWidth="1"/>
    <col min="7" max="7" width="18.6640625" style="5" customWidth="1"/>
    <col min="8" max="8" width="7.21875" style="5" customWidth="1"/>
    <col min="9" max="9" width="12.88671875" style="5" customWidth="1"/>
    <col min="10" max="10" width="10.44140625" style="5" customWidth="1"/>
    <col min="11" max="11" width="10.6640625" style="5" customWidth="1"/>
    <col min="12" max="12" width="13" style="5" customWidth="1"/>
    <col min="13" max="13" width="15.33203125" style="5" bestFit="1" customWidth="1"/>
    <col min="14" max="14" width="9.77734375" style="5" bestFit="1" customWidth="1"/>
    <col min="15" max="15" width="11.88671875" style="5" bestFit="1" customWidth="1"/>
    <col min="16" max="16" width="8.33203125" style="5" customWidth="1"/>
    <col min="17" max="16384" width="8.77734375" style="5"/>
  </cols>
  <sheetData>
    <row r="1" spans="1:16" x14ac:dyDescent="0.3">
      <c r="A1" s="7" t="s">
        <v>0</v>
      </c>
      <c r="B1" s="7" t="s">
        <v>1</v>
      </c>
      <c r="C1" s="7" t="s">
        <v>780</v>
      </c>
      <c r="D1" s="7" t="s">
        <v>2</v>
      </c>
      <c r="E1" s="7" t="s">
        <v>3</v>
      </c>
      <c r="F1" s="7" t="s">
        <v>4</v>
      </c>
      <c r="G1" s="7" t="s">
        <v>5</v>
      </c>
      <c r="H1" s="8" t="s">
        <v>6</v>
      </c>
      <c r="I1" s="8" t="s">
        <v>840</v>
      </c>
      <c r="J1" s="7" t="s">
        <v>7</v>
      </c>
      <c r="K1" s="7" t="s">
        <v>814</v>
      </c>
      <c r="L1" s="7" t="s">
        <v>813</v>
      </c>
      <c r="M1" s="7" t="s">
        <v>182</v>
      </c>
      <c r="N1" s="7" t="s">
        <v>8</v>
      </c>
      <c r="O1" s="7" t="s">
        <v>9</v>
      </c>
      <c r="P1" s="7" t="s">
        <v>10</v>
      </c>
    </row>
    <row r="2" spans="1:16" x14ac:dyDescent="0.3">
      <c r="A2" s="5">
        <v>1</v>
      </c>
      <c r="B2" s="5" t="str">
        <f t="shared" ref="B2:B65" si="0">TEXT(D2,"MMMM")</f>
        <v>July</v>
      </c>
      <c r="C2" s="5" t="s">
        <v>795</v>
      </c>
      <c r="D2" s="3">
        <v>45477</v>
      </c>
      <c r="E2" s="5" t="s">
        <v>11</v>
      </c>
      <c r="F2" s="6">
        <v>45476.714583333334</v>
      </c>
      <c r="G2" s="6">
        <v>45477.46875</v>
      </c>
      <c r="H2" s="9">
        <f t="shared" ref="H2:H65" si="1">G2-F2</f>
        <v>0.75416666666569654</v>
      </c>
      <c r="I2" s="21" t="str">
        <f>IF(H2&gt;3,  "IN_TAT", "LOW")</f>
        <v>LOW</v>
      </c>
      <c r="J2" s="1">
        <v>5</v>
      </c>
      <c r="K2" s="1">
        <v>0</v>
      </c>
      <c r="L2" s="15">
        <f>1-(K2/J2)</f>
        <v>1</v>
      </c>
      <c r="M2" s="1" t="s">
        <v>183</v>
      </c>
      <c r="N2" s="1" t="s">
        <v>155</v>
      </c>
      <c r="O2" s="1" t="s">
        <v>156</v>
      </c>
      <c r="P2" s="1" t="s">
        <v>157</v>
      </c>
    </row>
    <row r="3" spans="1:16" x14ac:dyDescent="0.3">
      <c r="A3" s="5">
        <v>2</v>
      </c>
      <c r="B3" s="5" t="str">
        <f t="shared" si="0"/>
        <v>July</v>
      </c>
      <c r="C3" s="5" t="s">
        <v>791</v>
      </c>
      <c r="D3" s="3">
        <v>45477</v>
      </c>
      <c r="E3" s="5" t="s">
        <v>12</v>
      </c>
      <c r="F3" s="6">
        <v>45477.469444444447</v>
      </c>
      <c r="G3" s="6">
        <v>45477.488194444442</v>
      </c>
      <c r="H3" s="9">
        <f t="shared" si="1"/>
        <v>1.8749999995634425E-2</v>
      </c>
      <c r="I3" s="21" t="str">
        <f>IF(H3&lt;3,  "HIGH", "OUT OF TAT")</f>
        <v>HIGH</v>
      </c>
      <c r="J3" s="1">
        <v>18</v>
      </c>
      <c r="K3" s="1">
        <v>0</v>
      </c>
      <c r="L3" s="15">
        <f t="shared" ref="L3:L66" si="2">1-(K3/J3)</f>
        <v>1</v>
      </c>
      <c r="M3" s="1" t="s">
        <v>183</v>
      </c>
      <c r="N3" s="1" t="s">
        <v>155</v>
      </c>
      <c r="O3" s="1" t="s">
        <v>156</v>
      </c>
      <c r="P3" s="1" t="s">
        <v>157</v>
      </c>
    </row>
    <row r="4" spans="1:16" x14ac:dyDescent="0.3">
      <c r="A4" s="5">
        <v>3</v>
      </c>
      <c r="B4" s="5" t="str">
        <f t="shared" si="0"/>
        <v>July</v>
      </c>
      <c r="C4" s="5" t="s">
        <v>798</v>
      </c>
      <c r="D4" s="3">
        <v>45477</v>
      </c>
      <c r="E4" s="5" t="s">
        <v>159</v>
      </c>
      <c r="F4" s="6">
        <v>45477.195833333331</v>
      </c>
      <c r="G4" s="6">
        <v>45477.746527777781</v>
      </c>
      <c r="H4" s="9">
        <f t="shared" si="1"/>
        <v>0.55069444444961846</v>
      </c>
      <c r="I4" s="21" t="str">
        <f>IF(H4&gt;3,  "IN_TAT", "MEDIUM")</f>
        <v>MEDIUM</v>
      </c>
      <c r="J4" s="5">
        <v>13</v>
      </c>
      <c r="K4" s="1">
        <v>0</v>
      </c>
      <c r="L4" s="15">
        <f t="shared" si="2"/>
        <v>1</v>
      </c>
      <c r="M4" s="1" t="s">
        <v>184</v>
      </c>
      <c r="N4" s="1" t="s">
        <v>155</v>
      </c>
      <c r="O4" s="1" t="s">
        <v>156</v>
      </c>
      <c r="P4" s="1" t="s">
        <v>157</v>
      </c>
    </row>
    <row r="5" spans="1:16" x14ac:dyDescent="0.3">
      <c r="A5" s="5">
        <v>4</v>
      </c>
      <c r="B5" s="5" t="str">
        <f t="shared" si="0"/>
        <v>July</v>
      </c>
      <c r="C5" s="5" t="s">
        <v>793</v>
      </c>
      <c r="D5" s="3">
        <v>45481</v>
      </c>
      <c r="E5" s="5" t="s">
        <v>13</v>
      </c>
      <c r="F5" s="6">
        <v>45481.466666666667</v>
      </c>
      <c r="G5" s="6">
        <v>45481.477777777778</v>
      </c>
      <c r="H5" s="9">
        <f t="shared" si="1"/>
        <v>1.1111111110949423E-2</v>
      </c>
      <c r="I5" s="21" t="str">
        <f t="shared" ref="I5:I26" si="3">IF(H5&lt;3,  "HIGH", "OUT OF TAT")</f>
        <v>HIGH</v>
      </c>
      <c r="J5" s="1">
        <v>1</v>
      </c>
      <c r="K5" s="1">
        <v>0</v>
      </c>
      <c r="L5" s="15">
        <f t="shared" si="2"/>
        <v>1</v>
      </c>
      <c r="M5" s="1" t="s">
        <v>183</v>
      </c>
      <c r="N5" s="1" t="s">
        <v>155</v>
      </c>
      <c r="O5" s="1" t="s">
        <v>156</v>
      </c>
      <c r="P5" s="1" t="s">
        <v>157</v>
      </c>
    </row>
    <row r="6" spans="1:16" x14ac:dyDescent="0.3">
      <c r="A6" s="5">
        <v>5</v>
      </c>
      <c r="B6" s="5" t="str">
        <f t="shared" si="0"/>
        <v>July</v>
      </c>
      <c r="C6" s="5" t="s">
        <v>794</v>
      </c>
      <c r="D6" s="3">
        <v>45481</v>
      </c>
      <c r="E6" s="5" t="s">
        <v>14</v>
      </c>
      <c r="F6" s="6">
        <v>45481.474305555559</v>
      </c>
      <c r="G6" s="6">
        <v>45481.614583333336</v>
      </c>
      <c r="H6" s="9">
        <f t="shared" si="1"/>
        <v>0.14027777777664596</v>
      </c>
      <c r="I6" s="21" t="str">
        <f t="shared" si="3"/>
        <v>HIGH</v>
      </c>
      <c r="J6" s="1">
        <v>9</v>
      </c>
      <c r="K6" s="1">
        <v>0</v>
      </c>
      <c r="L6" s="15">
        <f t="shared" si="2"/>
        <v>1</v>
      </c>
      <c r="M6" s="1" t="s">
        <v>183</v>
      </c>
      <c r="N6" s="1" t="s">
        <v>155</v>
      </c>
      <c r="O6" s="1" t="s">
        <v>156</v>
      </c>
      <c r="P6" s="1" t="s">
        <v>157</v>
      </c>
    </row>
    <row r="7" spans="1:16" x14ac:dyDescent="0.3">
      <c r="A7" s="5">
        <v>6</v>
      </c>
      <c r="B7" s="5" t="str">
        <f t="shared" si="0"/>
        <v>July</v>
      </c>
      <c r="C7" s="5" t="s">
        <v>792</v>
      </c>
      <c r="D7" s="3">
        <v>45481</v>
      </c>
      <c r="E7" s="5" t="s">
        <v>15</v>
      </c>
      <c r="F7" s="6">
        <v>45481.685416666667</v>
      </c>
      <c r="G7" s="6">
        <v>45481.736111111109</v>
      </c>
      <c r="H7" s="9">
        <f t="shared" si="1"/>
        <v>5.0694444442342501E-2</v>
      </c>
      <c r="I7" s="21" t="str">
        <f t="shared" si="3"/>
        <v>HIGH</v>
      </c>
      <c r="J7" s="1">
        <v>55</v>
      </c>
      <c r="K7" s="1">
        <v>0</v>
      </c>
      <c r="L7" s="15">
        <f t="shared" si="2"/>
        <v>1</v>
      </c>
      <c r="M7" s="1" t="s">
        <v>183</v>
      </c>
      <c r="N7" s="1" t="s">
        <v>155</v>
      </c>
      <c r="O7" s="1" t="s">
        <v>156</v>
      </c>
      <c r="P7" s="1" t="s">
        <v>157</v>
      </c>
    </row>
    <row r="8" spans="1:16" x14ac:dyDescent="0.3">
      <c r="A8" s="5">
        <v>7</v>
      </c>
      <c r="B8" s="5" t="str">
        <f t="shared" si="0"/>
        <v>July</v>
      </c>
      <c r="C8" s="5" t="s">
        <v>798</v>
      </c>
      <c r="D8" s="2">
        <v>45481</v>
      </c>
      <c r="E8" s="1" t="s">
        <v>159</v>
      </c>
      <c r="F8" s="4">
        <v>45481.709722222222</v>
      </c>
      <c r="G8" s="4">
        <v>45481.775000000001</v>
      </c>
      <c r="H8" s="9">
        <f t="shared" si="1"/>
        <v>6.5277777779556345E-2</v>
      </c>
      <c r="I8" s="21" t="str">
        <f t="shared" si="3"/>
        <v>HIGH</v>
      </c>
      <c r="J8" s="5">
        <v>36</v>
      </c>
      <c r="K8" s="1">
        <v>0</v>
      </c>
      <c r="L8" s="15">
        <f t="shared" si="2"/>
        <v>1</v>
      </c>
      <c r="M8" s="1" t="s">
        <v>184</v>
      </c>
      <c r="N8" s="1" t="s">
        <v>155</v>
      </c>
      <c r="O8" s="1" t="s">
        <v>156</v>
      </c>
      <c r="P8" s="1" t="s">
        <v>157</v>
      </c>
    </row>
    <row r="9" spans="1:16" x14ac:dyDescent="0.3">
      <c r="A9" s="5">
        <v>8</v>
      </c>
      <c r="B9" s="5" t="str">
        <f t="shared" si="0"/>
        <v>July</v>
      </c>
      <c r="C9" s="5" t="s">
        <v>798</v>
      </c>
      <c r="D9" s="3">
        <v>45481</v>
      </c>
      <c r="E9" s="5" t="s">
        <v>185</v>
      </c>
      <c r="F9" s="6">
        <v>45481.563888888886</v>
      </c>
      <c r="G9" s="6">
        <v>45481.694444444445</v>
      </c>
      <c r="H9" s="9">
        <f t="shared" si="1"/>
        <v>0.13055555555911269</v>
      </c>
      <c r="I9" s="21" t="str">
        <f t="shared" si="3"/>
        <v>HIGH</v>
      </c>
      <c r="J9" s="5">
        <v>35</v>
      </c>
      <c r="K9" s="1">
        <v>0</v>
      </c>
      <c r="L9" s="15">
        <f t="shared" si="2"/>
        <v>1</v>
      </c>
      <c r="M9" s="1" t="s">
        <v>200</v>
      </c>
      <c r="N9" s="1" t="s">
        <v>155</v>
      </c>
      <c r="O9" s="1" t="s">
        <v>156</v>
      </c>
      <c r="P9" s="1" t="s">
        <v>157</v>
      </c>
    </row>
    <row r="10" spans="1:16" x14ac:dyDescent="0.3">
      <c r="A10" s="5">
        <v>9</v>
      </c>
      <c r="B10" s="5" t="str">
        <f t="shared" si="0"/>
        <v>July</v>
      </c>
      <c r="C10" s="5" t="s">
        <v>794</v>
      </c>
      <c r="D10" s="3">
        <v>45483</v>
      </c>
      <c r="E10" s="5" t="s">
        <v>16</v>
      </c>
      <c r="F10" s="6">
        <v>45483.414583333331</v>
      </c>
      <c r="G10" s="6">
        <v>45483.477777777778</v>
      </c>
      <c r="H10" s="9">
        <f t="shared" si="1"/>
        <v>6.3194444446708076E-2</v>
      </c>
      <c r="I10" s="21" t="str">
        <f t="shared" si="3"/>
        <v>HIGH</v>
      </c>
      <c r="J10" s="1">
        <v>20</v>
      </c>
      <c r="K10" s="1">
        <v>0</v>
      </c>
      <c r="L10" s="15">
        <f t="shared" si="2"/>
        <v>1</v>
      </c>
      <c r="M10" s="1" t="s">
        <v>183</v>
      </c>
      <c r="N10" s="1" t="s">
        <v>155</v>
      </c>
      <c r="O10" s="1" t="s">
        <v>156</v>
      </c>
      <c r="P10" s="1" t="s">
        <v>157</v>
      </c>
    </row>
    <row r="11" spans="1:16" x14ac:dyDescent="0.3">
      <c r="A11" s="5">
        <v>10</v>
      </c>
      <c r="B11" s="5" t="str">
        <f t="shared" si="0"/>
        <v>July</v>
      </c>
      <c r="C11" s="5" t="s">
        <v>791</v>
      </c>
      <c r="D11" s="3">
        <v>45483</v>
      </c>
      <c r="E11" s="5" t="s">
        <v>17</v>
      </c>
      <c r="F11" s="6">
        <v>45483.421527777777</v>
      </c>
      <c r="G11" s="6">
        <v>45483.555555555555</v>
      </c>
      <c r="H11" s="9">
        <f t="shared" si="1"/>
        <v>0.13402777777810115</v>
      </c>
      <c r="I11" s="21" t="str">
        <f t="shared" si="3"/>
        <v>HIGH</v>
      </c>
      <c r="J11" s="1">
        <v>2</v>
      </c>
      <c r="K11" s="1">
        <v>0</v>
      </c>
      <c r="L11" s="15">
        <f t="shared" si="2"/>
        <v>1</v>
      </c>
      <c r="M11" s="1" t="s">
        <v>183</v>
      </c>
      <c r="N11" s="1" t="s">
        <v>155</v>
      </c>
      <c r="O11" s="1" t="s">
        <v>156</v>
      </c>
      <c r="P11" s="1" t="s">
        <v>157</v>
      </c>
    </row>
    <row r="12" spans="1:16" x14ac:dyDescent="0.3">
      <c r="A12" s="5">
        <v>11</v>
      </c>
      <c r="B12" s="5" t="str">
        <f t="shared" si="0"/>
        <v>July</v>
      </c>
      <c r="C12" s="5" t="s">
        <v>792</v>
      </c>
      <c r="D12" s="3">
        <v>45483</v>
      </c>
      <c r="E12" s="5" t="s">
        <v>18</v>
      </c>
      <c r="F12" s="6">
        <v>45483.634722222225</v>
      </c>
      <c r="G12" s="6">
        <v>45483.668055555558</v>
      </c>
      <c r="H12" s="9">
        <f t="shared" si="1"/>
        <v>3.3333333332848269E-2</v>
      </c>
      <c r="I12" s="21" t="str">
        <f t="shared" si="3"/>
        <v>HIGH</v>
      </c>
      <c r="J12" s="1">
        <v>1</v>
      </c>
      <c r="K12" s="1">
        <v>0</v>
      </c>
      <c r="L12" s="15">
        <f t="shared" si="2"/>
        <v>1</v>
      </c>
      <c r="M12" s="1" t="s">
        <v>183</v>
      </c>
      <c r="N12" s="1" t="s">
        <v>155</v>
      </c>
      <c r="O12" s="1" t="s">
        <v>156</v>
      </c>
      <c r="P12" s="1" t="s">
        <v>157</v>
      </c>
    </row>
    <row r="13" spans="1:16" x14ac:dyDescent="0.3">
      <c r="A13" s="5">
        <v>12</v>
      </c>
      <c r="B13" s="5" t="str">
        <f t="shared" si="0"/>
        <v>July</v>
      </c>
      <c r="C13" s="5" t="s">
        <v>793</v>
      </c>
      <c r="D13" s="3">
        <v>45488</v>
      </c>
      <c r="E13" s="5" t="s">
        <v>19</v>
      </c>
      <c r="F13" s="6">
        <v>45488.429166666669</v>
      </c>
      <c r="G13" s="6">
        <v>45488.459722222222</v>
      </c>
      <c r="H13" s="9">
        <f t="shared" si="1"/>
        <v>3.0555555553291924E-2</v>
      </c>
      <c r="I13" s="21" t="str">
        <f t="shared" si="3"/>
        <v>HIGH</v>
      </c>
      <c r="J13" s="1">
        <v>2</v>
      </c>
      <c r="K13" s="1">
        <v>0</v>
      </c>
      <c r="L13" s="15">
        <f t="shared" si="2"/>
        <v>1</v>
      </c>
      <c r="M13" s="1" t="s">
        <v>183</v>
      </c>
      <c r="N13" s="1" t="s">
        <v>155</v>
      </c>
      <c r="O13" s="1" t="s">
        <v>156</v>
      </c>
      <c r="P13" s="1" t="s">
        <v>157</v>
      </c>
    </row>
    <row r="14" spans="1:16" x14ac:dyDescent="0.3">
      <c r="A14" s="5">
        <v>13</v>
      </c>
      <c r="B14" s="5" t="str">
        <f t="shared" si="0"/>
        <v>July</v>
      </c>
      <c r="C14" s="5" t="s">
        <v>791</v>
      </c>
      <c r="D14" s="3">
        <v>45490</v>
      </c>
      <c r="E14" s="5" t="s">
        <v>20</v>
      </c>
      <c r="F14" s="6">
        <v>45490.54583333333</v>
      </c>
      <c r="G14" s="6">
        <v>45490.607638888891</v>
      </c>
      <c r="H14" s="9">
        <f t="shared" si="1"/>
        <v>6.1805555560567882E-2</v>
      </c>
      <c r="I14" s="21" t="str">
        <f t="shared" si="3"/>
        <v>HIGH</v>
      </c>
      <c r="J14" s="1">
        <v>2</v>
      </c>
      <c r="K14" s="1">
        <v>0</v>
      </c>
      <c r="L14" s="15">
        <f t="shared" si="2"/>
        <v>1</v>
      </c>
      <c r="M14" s="1" t="s">
        <v>183</v>
      </c>
      <c r="N14" s="1" t="s">
        <v>155</v>
      </c>
      <c r="O14" s="1" t="s">
        <v>156</v>
      </c>
      <c r="P14" s="1" t="s">
        <v>157</v>
      </c>
    </row>
    <row r="15" spans="1:16" x14ac:dyDescent="0.3">
      <c r="A15" s="5">
        <v>14</v>
      </c>
      <c r="B15" s="5" t="str">
        <f t="shared" si="0"/>
        <v>July</v>
      </c>
      <c r="C15" s="5" t="s">
        <v>794</v>
      </c>
      <c r="D15" s="3">
        <v>45495</v>
      </c>
      <c r="E15" s="5" t="s">
        <v>21</v>
      </c>
      <c r="F15" s="6">
        <v>45495.481249999997</v>
      </c>
      <c r="G15" s="6">
        <v>45495.51458333333</v>
      </c>
      <c r="H15" s="9">
        <f t="shared" si="1"/>
        <v>3.3333333332848269E-2</v>
      </c>
      <c r="I15" s="21" t="str">
        <f t="shared" si="3"/>
        <v>HIGH</v>
      </c>
      <c r="J15" s="1">
        <v>2</v>
      </c>
      <c r="K15" s="1">
        <v>0</v>
      </c>
      <c r="L15" s="15">
        <f t="shared" si="2"/>
        <v>1</v>
      </c>
      <c r="M15" s="1" t="s">
        <v>183</v>
      </c>
      <c r="N15" s="1" t="s">
        <v>155</v>
      </c>
      <c r="O15" s="1" t="s">
        <v>156</v>
      </c>
      <c r="P15" s="1" t="s">
        <v>157</v>
      </c>
    </row>
    <row r="16" spans="1:16" x14ac:dyDescent="0.3">
      <c r="A16" s="5">
        <v>15</v>
      </c>
      <c r="B16" s="5" t="str">
        <f t="shared" si="0"/>
        <v>July</v>
      </c>
      <c r="C16" s="5" t="s">
        <v>795</v>
      </c>
      <c r="D16" s="3">
        <v>45495</v>
      </c>
      <c r="E16" s="5" t="s">
        <v>22</v>
      </c>
      <c r="F16" s="6">
        <v>45495.43472222222</v>
      </c>
      <c r="G16" s="6">
        <v>45495.526388888888</v>
      </c>
      <c r="H16" s="9">
        <f t="shared" si="1"/>
        <v>9.1666666667151731E-2</v>
      </c>
      <c r="I16" s="21" t="str">
        <f t="shared" si="3"/>
        <v>HIGH</v>
      </c>
      <c r="J16" s="1">
        <v>7</v>
      </c>
      <c r="K16" s="1">
        <v>0</v>
      </c>
      <c r="L16" s="15">
        <f t="shared" si="2"/>
        <v>1</v>
      </c>
      <c r="M16" s="1" t="s">
        <v>183</v>
      </c>
      <c r="N16" s="1" t="s">
        <v>155</v>
      </c>
      <c r="O16" s="1" t="s">
        <v>156</v>
      </c>
      <c r="P16" s="1" t="s">
        <v>157</v>
      </c>
    </row>
    <row r="17" spans="1:16" x14ac:dyDescent="0.3">
      <c r="A17" s="5">
        <v>16</v>
      </c>
      <c r="B17" s="5" t="str">
        <f t="shared" si="0"/>
        <v>July</v>
      </c>
      <c r="C17" s="5" t="s">
        <v>791</v>
      </c>
      <c r="D17" s="3">
        <v>45495</v>
      </c>
      <c r="E17" s="5" t="s">
        <v>23</v>
      </c>
      <c r="F17" s="6">
        <v>45495.499305555553</v>
      </c>
      <c r="G17" s="6">
        <v>45495.604861111111</v>
      </c>
      <c r="H17" s="9">
        <f t="shared" si="1"/>
        <v>0.1055555555576575</v>
      </c>
      <c r="I17" s="21" t="str">
        <f t="shared" si="3"/>
        <v>HIGH</v>
      </c>
      <c r="J17" s="1">
        <v>7</v>
      </c>
      <c r="K17" s="1">
        <v>0</v>
      </c>
      <c r="L17" s="15">
        <f t="shared" si="2"/>
        <v>1</v>
      </c>
      <c r="M17" s="1" t="s">
        <v>184</v>
      </c>
      <c r="N17" s="1" t="s">
        <v>155</v>
      </c>
      <c r="O17" s="1" t="s">
        <v>156</v>
      </c>
      <c r="P17" s="1" t="s">
        <v>157</v>
      </c>
    </row>
    <row r="18" spans="1:16" x14ac:dyDescent="0.3">
      <c r="A18" s="5">
        <v>17</v>
      </c>
      <c r="B18" s="5" t="str">
        <f t="shared" si="0"/>
        <v>July</v>
      </c>
      <c r="C18" s="5" t="s">
        <v>799</v>
      </c>
      <c r="D18" s="3">
        <v>45495</v>
      </c>
      <c r="E18" s="5" t="s">
        <v>201</v>
      </c>
      <c r="F18" s="6">
        <v>45495.394444444442</v>
      </c>
      <c r="G18" s="6">
        <v>45495.394444444442</v>
      </c>
      <c r="H18" s="9">
        <f t="shared" si="1"/>
        <v>0</v>
      </c>
      <c r="I18" s="21" t="str">
        <f t="shared" si="3"/>
        <v>HIGH</v>
      </c>
      <c r="J18" s="5">
        <v>0</v>
      </c>
      <c r="K18" s="1">
        <v>0</v>
      </c>
      <c r="L18" s="15" t="e">
        <f t="shared" si="2"/>
        <v>#DIV/0!</v>
      </c>
      <c r="M18" s="1" t="s">
        <v>766</v>
      </c>
      <c r="N18" s="1" t="s">
        <v>155</v>
      </c>
      <c r="O18" s="1" t="s">
        <v>156</v>
      </c>
      <c r="P18" s="1" t="s">
        <v>157</v>
      </c>
    </row>
    <row r="19" spans="1:16" x14ac:dyDescent="0.3">
      <c r="A19" s="5">
        <v>18</v>
      </c>
      <c r="B19" s="5" t="str">
        <f t="shared" si="0"/>
        <v>July</v>
      </c>
      <c r="C19" s="5" t="s">
        <v>793</v>
      </c>
      <c r="D19" s="3">
        <v>45495</v>
      </c>
      <c r="E19" s="5" t="s">
        <v>202</v>
      </c>
      <c r="F19" s="6">
        <v>45495.501388888886</v>
      </c>
      <c r="G19" s="6">
        <v>45495.501388888886</v>
      </c>
      <c r="H19" s="9">
        <f t="shared" si="1"/>
        <v>0</v>
      </c>
      <c r="I19" s="21" t="str">
        <f t="shared" si="3"/>
        <v>HIGH</v>
      </c>
      <c r="J19" s="5">
        <v>0</v>
      </c>
      <c r="K19" s="1">
        <v>0</v>
      </c>
      <c r="L19" s="15" t="e">
        <f t="shared" si="2"/>
        <v>#DIV/0!</v>
      </c>
      <c r="M19" s="1" t="s">
        <v>766</v>
      </c>
      <c r="N19" s="1" t="s">
        <v>155</v>
      </c>
      <c r="O19" s="1" t="s">
        <v>156</v>
      </c>
      <c r="P19" s="1" t="s">
        <v>157</v>
      </c>
    </row>
    <row r="20" spans="1:16" x14ac:dyDescent="0.3">
      <c r="A20" s="5">
        <v>19</v>
      </c>
      <c r="B20" s="5" t="str">
        <f t="shared" si="0"/>
        <v>July</v>
      </c>
      <c r="C20" s="5" t="s">
        <v>794</v>
      </c>
      <c r="D20" s="3">
        <v>45495</v>
      </c>
      <c r="E20" s="5" t="s">
        <v>203</v>
      </c>
      <c r="F20" s="6">
        <v>45495.712500000001</v>
      </c>
      <c r="G20" s="6">
        <v>45495.712500000001</v>
      </c>
      <c r="H20" s="9">
        <f t="shared" si="1"/>
        <v>0</v>
      </c>
      <c r="I20" s="21" t="str">
        <f t="shared" si="3"/>
        <v>HIGH</v>
      </c>
      <c r="J20" s="5">
        <v>70</v>
      </c>
      <c r="K20" s="1">
        <v>0</v>
      </c>
      <c r="L20" s="15">
        <f t="shared" si="2"/>
        <v>1</v>
      </c>
      <c r="M20" s="1" t="s">
        <v>766</v>
      </c>
      <c r="N20" s="1" t="s">
        <v>155</v>
      </c>
      <c r="O20" s="1" t="s">
        <v>156</v>
      </c>
      <c r="P20" s="1" t="s">
        <v>157</v>
      </c>
    </row>
    <row r="21" spans="1:16" x14ac:dyDescent="0.3">
      <c r="A21" s="5">
        <v>20</v>
      </c>
      <c r="B21" s="5" t="str">
        <f t="shared" si="0"/>
        <v>July</v>
      </c>
      <c r="C21" s="5" t="s">
        <v>795</v>
      </c>
      <c r="D21" s="3">
        <v>45495</v>
      </c>
      <c r="E21" s="5" t="s">
        <v>204</v>
      </c>
      <c r="F21" s="6">
        <v>45495.453472222223</v>
      </c>
      <c r="G21" s="6">
        <v>45495.453472222223</v>
      </c>
      <c r="H21" s="9">
        <f t="shared" si="1"/>
        <v>0</v>
      </c>
      <c r="I21" s="21" t="str">
        <f t="shared" si="3"/>
        <v>HIGH</v>
      </c>
      <c r="J21" s="5">
        <v>149</v>
      </c>
      <c r="K21" s="1">
        <v>0</v>
      </c>
      <c r="L21" s="15">
        <f t="shared" si="2"/>
        <v>1</v>
      </c>
      <c r="M21" s="1" t="s">
        <v>766</v>
      </c>
      <c r="N21" s="1" t="s">
        <v>155</v>
      </c>
      <c r="O21" s="1" t="s">
        <v>156</v>
      </c>
      <c r="P21" s="1" t="s">
        <v>157</v>
      </c>
    </row>
    <row r="22" spans="1:16" x14ac:dyDescent="0.3">
      <c r="A22" s="5">
        <v>21</v>
      </c>
      <c r="B22" s="5" t="str">
        <f t="shared" si="0"/>
        <v>July</v>
      </c>
      <c r="C22" s="5" t="s">
        <v>796</v>
      </c>
      <c r="D22" s="3">
        <v>45496</v>
      </c>
      <c r="E22" s="5" t="s">
        <v>160</v>
      </c>
      <c r="F22" s="6">
        <v>45496.499305555553</v>
      </c>
      <c r="G22" s="6">
        <v>45496.552777777775</v>
      </c>
      <c r="H22" s="9">
        <f t="shared" si="1"/>
        <v>5.3472222221898846E-2</v>
      </c>
      <c r="I22" s="21" t="str">
        <f t="shared" si="3"/>
        <v>HIGH</v>
      </c>
      <c r="J22" s="5">
        <v>2</v>
      </c>
      <c r="K22" s="1">
        <v>0</v>
      </c>
      <c r="L22" s="15">
        <f t="shared" si="2"/>
        <v>1</v>
      </c>
      <c r="M22" s="1" t="s">
        <v>184</v>
      </c>
      <c r="N22" s="1" t="s">
        <v>155</v>
      </c>
      <c r="O22" s="1" t="s">
        <v>156</v>
      </c>
      <c r="P22" s="1" t="s">
        <v>157</v>
      </c>
    </row>
    <row r="23" spans="1:16" x14ac:dyDescent="0.3">
      <c r="A23" s="5">
        <v>22</v>
      </c>
      <c r="B23" s="5" t="str">
        <f t="shared" si="0"/>
        <v>July</v>
      </c>
      <c r="C23" s="5" t="s">
        <v>799</v>
      </c>
      <c r="D23" s="3">
        <v>45496</v>
      </c>
      <c r="E23" s="5" t="s">
        <v>205</v>
      </c>
      <c r="F23" s="6">
        <v>45496.381249999999</v>
      </c>
      <c r="G23" s="6">
        <v>45496.381249999999</v>
      </c>
      <c r="H23" s="9">
        <f t="shared" si="1"/>
        <v>0</v>
      </c>
      <c r="I23" s="21" t="str">
        <f t="shared" si="3"/>
        <v>HIGH</v>
      </c>
      <c r="J23" s="5">
        <v>13</v>
      </c>
      <c r="K23" s="1">
        <v>0</v>
      </c>
      <c r="L23" s="15">
        <f t="shared" si="2"/>
        <v>1</v>
      </c>
      <c r="M23" s="1" t="s">
        <v>766</v>
      </c>
      <c r="N23" s="1" t="s">
        <v>155</v>
      </c>
      <c r="O23" s="1" t="s">
        <v>156</v>
      </c>
      <c r="P23" s="1" t="s">
        <v>157</v>
      </c>
    </row>
    <row r="24" spans="1:16" x14ac:dyDescent="0.3">
      <c r="A24" s="5">
        <v>23</v>
      </c>
      <c r="B24" s="5" t="str">
        <f t="shared" si="0"/>
        <v>July</v>
      </c>
      <c r="C24" s="5" t="s">
        <v>795</v>
      </c>
      <c r="D24" s="3">
        <v>45496</v>
      </c>
      <c r="E24" s="5" t="s">
        <v>206</v>
      </c>
      <c r="F24" s="6">
        <v>45496.45</v>
      </c>
      <c r="G24" s="6">
        <v>45496.45</v>
      </c>
      <c r="H24" s="9">
        <f t="shared" si="1"/>
        <v>0</v>
      </c>
      <c r="I24" s="21" t="str">
        <f t="shared" si="3"/>
        <v>HIGH</v>
      </c>
      <c r="J24" s="5">
        <v>159</v>
      </c>
      <c r="K24" s="1">
        <v>0</v>
      </c>
      <c r="L24" s="15">
        <f t="shared" si="2"/>
        <v>1</v>
      </c>
      <c r="M24" s="1" t="s">
        <v>766</v>
      </c>
      <c r="N24" s="1" t="s">
        <v>155</v>
      </c>
      <c r="O24" s="1" t="s">
        <v>156</v>
      </c>
      <c r="P24" s="1" t="s">
        <v>157</v>
      </c>
    </row>
    <row r="25" spans="1:16" x14ac:dyDescent="0.3">
      <c r="A25" s="5">
        <v>24</v>
      </c>
      <c r="B25" s="5" t="str">
        <f t="shared" si="0"/>
        <v>July</v>
      </c>
      <c r="C25" s="5" t="s">
        <v>796</v>
      </c>
      <c r="D25" s="3">
        <v>45496</v>
      </c>
      <c r="E25" s="5" t="s">
        <v>207</v>
      </c>
      <c r="F25" s="6">
        <v>45496.561111111114</v>
      </c>
      <c r="G25" s="6">
        <v>45496.561111111114</v>
      </c>
      <c r="H25" s="9">
        <f t="shared" si="1"/>
        <v>0</v>
      </c>
      <c r="I25" s="21" t="str">
        <f t="shared" si="3"/>
        <v>HIGH</v>
      </c>
      <c r="J25" s="5">
        <v>2</v>
      </c>
      <c r="K25" s="1">
        <v>0</v>
      </c>
      <c r="L25" s="15">
        <f t="shared" si="2"/>
        <v>1</v>
      </c>
      <c r="M25" s="1" t="s">
        <v>766</v>
      </c>
      <c r="N25" s="1" t="s">
        <v>155</v>
      </c>
      <c r="O25" s="1" t="s">
        <v>156</v>
      </c>
      <c r="P25" s="1" t="s">
        <v>157</v>
      </c>
    </row>
    <row r="26" spans="1:16" x14ac:dyDescent="0.3">
      <c r="A26" s="5">
        <v>25</v>
      </c>
      <c r="B26" s="5" t="str">
        <f t="shared" si="0"/>
        <v>July</v>
      </c>
      <c r="C26" s="5" t="s">
        <v>795</v>
      </c>
      <c r="D26" s="3">
        <v>45497</v>
      </c>
      <c r="E26" s="5" t="s">
        <v>24</v>
      </c>
      <c r="F26" s="6">
        <v>45497.448611111111</v>
      </c>
      <c r="G26" s="6">
        <v>45497.530555555553</v>
      </c>
      <c r="H26" s="9">
        <f t="shared" si="1"/>
        <v>8.1944444442342501E-2</v>
      </c>
      <c r="I26" s="21" t="str">
        <f t="shared" si="3"/>
        <v>HIGH</v>
      </c>
      <c r="J26" s="1">
        <v>8</v>
      </c>
      <c r="K26" s="1">
        <v>0</v>
      </c>
      <c r="L26" s="15">
        <f t="shared" si="2"/>
        <v>1</v>
      </c>
      <c r="M26" s="1" t="s">
        <v>183</v>
      </c>
      <c r="N26" s="1" t="s">
        <v>155</v>
      </c>
      <c r="O26" s="1" t="s">
        <v>156</v>
      </c>
      <c r="P26" s="1" t="s">
        <v>157</v>
      </c>
    </row>
    <row r="27" spans="1:16" x14ac:dyDescent="0.3">
      <c r="A27" s="5">
        <v>26</v>
      </c>
      <c r="B27" s="5" t="str">
        <f t="shared" si="0"/>
        <v>July</v>
      </c>
      <c r="C27" s="5" t="s">
        <v>799</v>
      </c>
      <c r="D27" s="3">
        <v>45497</v>
      </c>
      <c r="E27" s="5" t="s">
        <v>25</v>
      </c>
      <c r="F27" s="6">
        <v>45496.836111111108</v>
      </c>
      <c r="G27" s="6">
        <v>45497.538194444445</v>
      </c>
      <c r="H27" s="9">
        <f t="shared" si="1"/>
        <v>0.70208333333721384</v>
      </c>
      <c r="I27" s="21" t="str">
        <f>IF(H27&gt;3,  "IN_TAT", "LOW")</f>
        <v>LOW</v>
      </c>
      <c r="J27" s="1">
        <v>1</v>
      </c>
      <c r="K27" s="1">
        <v>0</v>
      </c>
      <c r="L27" s="15">
        <f t="shared" si="2"/>
        <v>1</v>
      </c>
      <c r="M27" s="1" t="s">
        <v>183</v>
      </c>
      <c r="N27" s="1" t="s">
        <v>155</v>
      </c>
      <c r="O27" s="1" t="s">
        <v>156</v>
      </c>
      <c r="P27" s="1" t="s">
        <v>157</v>
      </c>
    </row>
    <row r="28" spans="1:16" x14ac:dyDescent="0.3">
      <c r="A28" s="5">
        <v>27</v>
      </c>
      <c r="B28" s="5" t="str">
        <f t="shared" si="0"/>
        <v>July</v>
      </c>
      <c r="C28" s="5" t="s">
        <v>791</v>
      </c>
      <c r="D28" s="3">
        <v>45497</v>
      </c>
      <c r="E28" s="5" t="s">
        <v>26</v>
      </c>
      <c r="F28" s="6">
        <v>45497.664583333331</v>
      </c>
      <c r="G28" s="6">
        <v>45497.755555555559</v>
      </c>
      <c r="H28" s="9">
        <f t="shared" si="1"/>
        <v>9.0972222227719612E-2</v>
      </c>
      <c r="I28" s="21" t="str">
        <f t="shared" ref="I28:I91" si="4">IF(H28&lt;3,  "HIGH", "OUT OF TAT")</f>
        <v>HIGH</v>
      </c>
      <c r="J28" s="1">
        <v>18</v>
      </c>
      <c r="K28" s="1">
        <v>0</v>
      </c>
      <c r="L28" s="15">
        <f t="shared" si="2"/>
        <v>1</v>
      </c>
      <c r="M28" s="1" t="s">
        <v>183</v>
      </c>
      <c r="N28" s="1" t="s">
        <v>155</v>
      </c>
      <c r="O28" s="1" t="s">
        <v>156</v>
      </c>
      <c r="P28" s="1" t="s">
        <v>157</v>
      </c>
    </row>
    <row r="29" spans="1:16" x14ac:dyDescent="0.3">
      <c r="A29" s="5">
        <v>28</v>
      </c>
      <c r="B29" s="5" t="str">
        <f t="shared" si="0"/>
        <v>July</v>
      </c>
      <c r="C29" s="5" t="s">
        <v>794</v>
      </c>
      <c r="D29" s="3">
        <v>45497</v>
      </c>
      <c r="E29" s="5" t="s">
        <v>208</v>
      </c>
      <c r="F29" s="6">
        <v>45496.78402777778</v>
      </c>
      <c r="G29" s="6">
        <v>45496.78402777778</v>
      </c>
      <c r="H29" s="9">
        <f t="shared" si="1"/>
        <v>0</v>
      </c>
      <c r="I29" s="21" t="str">
        <f t="shared" si="4"/>
        <v>HIGH</v>
      </c>
      <c r="J29" s="5">
        <v>80</v>
      </c>
      <c r="K29" s="1">
        <v>0</v>
      </c>
      <c r="L29" s="15">
        <f t="shared" si="2"/>
        <v>1</v>
      </c>
      <c r="M29" s="1" t="s">
        <v>766</v>
      </c>
      <c r="N29" s="1" t="s">
        <v>155</v>
      </c>
      <c r="O29" s="1" t="s">
        <v>156</v>
      </c>
      <c r="P29" s="1" t="s">
        <v>157</v>
      </c>
    </row>
    <row r="30" spans="1:16" x14ac:dyDescent="0.3">
      <c r="A30" s="5">
        <v>29</v>
      </c>
      <c r="B30" s="5" t="str">
        <f t="shared" si="0"/>
        <v>July</v>
      </c>
      <c r="C30" s="5" t="s">
        <v>795</v>
      </c>
      <c r="D30" s="3">
        <v>45497</v>
      </c>
      <c r="E30" s="5" t="s">
        <v>209</v>
      </c>
      <c r="F30" s="6">
        <v>45497.414583333331</v>
      </c>
      <c r="G30" s="6">
        <v>45497.414583333331</v>
      </c>
      <c r="H30" s="9">
        <f t="shared" si="1"/>
        <v>0</v>
      </c>
      <c r="I30" s="21" t="str">
        <f t="shared" si="4"/>
        <v>HIGH</v>
      </c>
      <c r="J30" s="5">
        <v>151</v>
      </c>
      <c r="K30" s="1">
        <v>0</v>
      </c>
      <c r="L30" s="15">
        <f t="shared" si="2"/>
        <v>1</v>
      </c>
      <c r="M30" s="1" t="s">
        <v>766</v>
      </c>
      <c r="N30" s="1" t="s">
        <v>155</v>
      </c>
      <c r="O30" s="1" t="s">
        <v>156</v>
      </c>
      <c r="P30" s="1" t="s">
        <v>157</v>
      </c>
    </row>
    <row r="31" spans="1:16" x14ac:dyDescent="0.3">
      <c r="A31" s="5">
        <v>30</v>
      </c>
      <c r="B31" s="5" t="str">
        <f t="shared" si="0"/>
        <v>July</v>
      </c>
      <c r="C31" s="5" t="s">
        <v>799</v>
      </c>
      <c r="D31" s="3">
        <v>45497</v>
      </c>
      <c r="E31" s="5" t="s">
        <v>210</v>
      </c>
      <c r="F31" s="6">
        <v>45497.402777777781</v>
      </c>
      <c r="G31" s="6">
        <v>45497.402777777781</v>
      </c>
      <c r="H31" s="9">
        <f t="shared" si="1"/>
        <v>0</v>
      </c>
      <c r="I31" s="21" t="str">
        <f t="shared" si="4"/>
        <v>HIGH</v>
      </c>
      <c r="J31" s="5">
        <v>13</v>
      </c>
      <c r="K31" s="1">
        <v>0</v>
      </c>
      <c r="L31" s="15">
        <f t="shared" si="2"/>
        <v>1</v>
      </c>
      <c r="M31" s="1" t="s">
        <v>766</v>
      </c>
      <c r="N31" s="1" t="s">
        <v>155</v>
      </c>
      <c r="O31" s="1" t="s">
        <v>156</v>
      </c>
      <c r="P31" s="1" t="s">
        <v>157</v>
      </c>
    </row>
    <row r="32" spans="1:16" x14ac:dyDescent="0.3">
      <c r="A32" s="5">
        <v>31</v>
      </c>
      <c r="B32" s="5" t="str">
        <f t="shared" si="0"/>
        <v>July</v>
      </c>
      <c r="C32" s="5" t="s">
        <v>793</v>
      </c>
      <c r="D32" s="3">
        <v>45497</v>
      </c>
      <c r="E32" s="5" t="s">
        <v>211</v>
      </c>
      <c r="F32" s="6">
        <v>45497.636805555558</v>
      </c>
      <c r="G32" s="6">
        <v>45497.636805555558</v>
      </c>
      <c r="H32" s="9">
        <f t="shared" si="1"/>
        <v>0</v>
      </c>
      <c r="I32" s="21" t="str">
        <f t="shared" si="4"/>
        <v>HIGH</v>
      </c>
      <c r="J32" s="5">
        <v>0</v>
      </c>
      <c r="K32" s="1">
        <v>0</v>
      </c>
      <c r="L32" s="15" t="e">
        <f t="shared" si="2"/>
        <v>#DIV/0!</v>
      </c>
      <c r="M32" s="1" t="s">
        <v>766</v>
      </c>
      <c r="N32" s="1" t="s">
        <v>155</v>
      </c>
      <c r="O32" s="1" t="s">
        <v>156</v>
      </c>
      <c r="P32" s="1" t="s">
        <v>157</v>
      </c>
    </row>
    <row r="33" spans="1:16" x14ac:dyDescent="0.3">
      <c r="A33" s="5">
        <v>32</v>
      </c>
      <c r="B33" s="5" t="str">
        <f t="shared" si="0"/>
        <v>July</v>
      </c>
      <c r="C33" s="5" t="s">
        <v>794</v>
      </c>
      <c r="D33" s="3">
        <v>45498</v>
      </c>
      <c r="E33" s="5" t="s">
        <v>212</v>
      </c>
      <c r="F33" s="6">
        <v>45497.838194444441</v>
      </c>
      <c r="G33" s="6">
        <v>45497.838194444441</v>
      </c>
      <c r="H33" s="9">
        <f t="shared" si="1"/>
        <v>0</v>
      </c>
      <c r="I33" s="21" t="str">
        <f t="shared" si="4"/>
        <v>HIGH</v>
      </c>
      <c r="J33" s="5">
        <v>81</v>
      </c>
      <c r="K33" s="1">
        <v>0</v>
      </c>
      <c r="L33" s="15">
        <f t="shared" si="2"/>
        <v>1</v>
      </c>
      <c r="M33" s="1" t="s">
        <v>766</v>
      </c>
      <c r="N33" s="1" t="s">
        <v>155</v>
      </c>
      <c r="O33" s="1" t="s">
        <v>156</v>
      </c>
      <c r="P33" s="1" t="s">
        <v>157</v>
      </c>
    </row>
    <row r="34" spans="1:16" x14ac:dyDescent="0.3">
      <c r="A34" s="5">
        <v>33</v>
      </c>
      <c r="B34" s="5" t="str">
        <f t="shared" si="0"/>
        <v>July</v>
      </c>
      <c r="C34" s="5" t="s">
        <v>799</v>
      </c>
      <c r="D34" s="3">
        <v>45498</v>
      </c>
      <c r="E34" s="5" t="s">
        <v>213</v>
      </c>
      <c r="F34" s="6">
        <v>45498.380555555559</v>
      </c>
      <c r="G34" s="6">
        <v>45498.380555555559</v>
      </c>
      <c r="H34" s="9">
        <f t="shared" si="1"/>
        <v>0</v>
      </c>
      <c r="I34" s="21" t="str">
        <f t="shared" si="4"/>
        <v>HIGH</v>
      </c>
      <c r="J34" s="5">
        <v>13</v>
      </c>
      <c r="K34" s="1">
        <v>0</v>
      </c>
      <c r="L34" s="15">
        <f t="shared" si="2"/>
        <v>1</v>
      </c>
      <c r="M34" s="1" t="s">
        <v>766</v>
      </c>
      <c r="N34" s="1" t="s">
        <v>155</v>
      </c>
      <c r="O34" s="1" t="s">
        <v>156</v>
      </c>
      <c r="P34" s="1" t="s">
        <v>157</v>
      </c>
    </row>
    <row r="35" spans="1:16" x14ac:dyDescent="0.3">
      <c r="A35" s="5">
        <v>34</v>
      </c>
      <c r="B35" s="5" t="str">
        <f t="shared" si="0"/>
        <v>July</v>
      </c>
      <c r="C35" s="5" t="s">
        <v>793</v>
      </c>
      <c r="D35" s="3">
        <v>45498</v>
      </c>
      <c r="E35" s="5" t="s">
        <v>214</v>
      </c>
      <c r="F35" s="6">
        <v>45498.441666666666</v>
      </c>
      <c r="G35" s="6">
        <v>45498.441666666666</v>
      </c>
      <c r="H35" s="9">
        <f t="shared" si="1"/>
        <v>0</v>
      </c>
      <c r="I35" s="21" t="str">
        <f t="shared" si="4"/>
        <v>HIGH</v>
      </c>
      <c r="J35" s="5">
        <v>0</v>
      </c>
      <c r="K35" s="1">
        <v>0</v>
      </c>
      <c r="L35" s="15" t="e">
        <f t="shared" si="2"/>
        <v>#DIV/0!</v>
      </c>
      <c r="M35" s="1" t="s">
        <v>766</v>
      </c>
      <c r="N35" s="1" t="s">
        <v>155</v>
      </c>
      <c r="O35" s="1" t="s">
        <v>156</v>
      </c>
      <c r="P35" s="1" t="s">
        <v>157</v>
      </c>
    </row>
    <row r="36" spans="1:16" x14ac:dyDescent="0.3">
      <c r="A36" s="5">
        <v>35</v>
      </c>
      <c r="B36" s="5" t="str">
        <f t="shared" si="0"/>
        <v>July</v>
      </c>
      <c r="C36" s="5" t="s">
        <v>797</v>
      </c>
      <c r="D36" s="3">
        <v>45498</v>
      </c>
      <c r="E36" s="5" t="s">
        <v>215</v>
      </c>
      <c r="F36" s="6">
        <v>45498.456250000003</v>
      </c>
      <c r="G36" s="6">
        <v>45498.456250000003</v>
      </c>
      <c r="H36" s="9">
        <f t="shared" si="1"/>
        <v>0</v>
      </c>
      <c r="I36" s="21" t="str">
        <f t="shared" si="4"/>
        <v>HIGH</v>
      </c>
      <c r="J36" s="5">
        <v>1</v>
      </c>
      <c r="K36" s="1">
        <v>0</v>
      </c>
      <c r="L36" s="15">
        <f t="shared" si="2"/>
        <v>1</v>
      </c>
      <c r="M36" s="1" t="s">
        <v>766</v>
      </c>
      <c r="N36" s="1" t="s">
        <v>155</v>
      </c>
      <c r="O36" s="1" t="s">
        <v>156</v>
      </c>
      <c r="P36" s="1" t="s">
        <v>157</v>
      </c>
    </row>
    <row r="37" spans="1:16" x14ac:dyDescent="0.3">
      <c r="A37" s="5">
        <v>36</v>
      </c>
      <c r="B37" s="5" t="str">
        <f t="shared" si="0"/>
        <v>July</v>
      </c>
      <c r="C37" s="5" t="s">
        <v>795</v>
      </c>
      <c r="D37" s="3">
        <v>45498</v>
      </c>
      <c r="E37" s="5" t="s">
        <v>216</v>
      </c>
      <c r="F37" s="6">
        <v>45498.478472222225</v>
      </c>
      <c r="G37" s="6">
        <v>45498.478472222225</v>
      </c>
      <c r="H37" s="9">
        <f t="shared" si="1"/>
        <v>0</v>
      </c>
      <c r="I37" s="21" t="str">
        <f t="shared" si="4"/>
        <v>HIGH</v>
      </c>
      <c r="J37" s="5">
        <v>147</v>
      </c>
      <c r="K37" s="1">
        <v>0</v>
      </c>
      <c r="L37" s="15">
        <f t="shared" si="2"/>
        <v>1</v>
      </c>
      <c r="M37" s="1" t="s">
        <v>766</v>
      </c>
      <c r="N37" s="1" t="s">
        <v>155</v>
      </c>
      <c r="O37" s="1" t="s">
        <v>156</v>
      </c>
      <c r="P37" s="1" t="s">
        <v>157</v>
      </c>
    </row>
    <row r="38" spans="1:16" x14ac:dyDescent="0.3">
      <c r="A38" s="5">
        <v>37</v>
      </c>
      <c r="B38" s="5" t="str">
        <f t="shared" si="0"/>
        <v>July</v>
      </c>
      <c r="C38" s="5" t="s">
        <v>791</v>
      </c>
      <c r="D38" s="3">
        <v>45499</v>
      </c>
      <c r="E38" s="5" t="s">
        <v>27</v>
      </c>
      <c r="F38" s="6">
        <v>45499.651388888888</v>
      </c>
      <c r="G38" s="6">
        <v>45499.662499999999</v>
      </c>
      <c r="H38" s="9">
        <f t="shared" si="1"/>
        <v>1.1111111110949423E-2</v>
      </c>
      <c r="I38" s="21" t="str">
        <f t="shared" si="4"/>
        <v>HIGH</v>
      </c>
      <c r="J38" s="1">
        <v>17</v>
      </c>
      <c r="K38" s="1">
        <v>0</v>
      </c>
      <c r="L38" s="15">
        <f t="shared" si="2"/>
        <v>1</v>
      </c>
      <c r="M38" s="1" t="s">
        <v>183</v>
      </c>
      <c r="N38" s="1" t="s">
        <v>155</v>
      </c>
      <c r="O38" s="1" t="s">
        <v>156</v>
      </c>
      <c r="P38" s="1" t="s">
        <v>157</v>
      </c>
    </row>
    <row r="39" spans="1:16" x14ac:dyDescent="0.3">
      <c r="A39" s="5">
        <v>38</v>
      </c>
      <c r="B39" s="5" t="str">
        <f t="shared" si="0"/>
        <v>July</v>
      </c>
      <c r="C39" s="5" t="s">
        <v>794</v>
      </c>
      <c r="D39" s="3">
        <v>45499</v>
      </c>
      <c r="E39" s="5" t="s">
        <v>217</v>
      </c>
      <c r="F39" s="6">
        <v>45498.799305555556</v>
      </c>
      <c r="G39" s="6">
        <v>45498.799305555556</v>
      </c>
      <c r="H39" s="9">
        <f t="shared" si="1"/>
        <v>0</v>
      </c>
      <c r="I39" s="21" t="str">
        <f t="shared" si="4"/>
        <v>HIGH</v>
      </c>
      <c r="J39" s="5">
        <v>79</v>
      </c>
      <c r="K39" s="1">
        <v>0</v>
      </c>
      <c r="L39" s="15">
        <f t="shared" si="2"/>
        <v>1</v>
      </c>
      <c r="M39" s="1" t="s">
        <v>766</v>
      </c>
      <c r="N39" s="1" t="s">
        <v>155</v>
      </c>
      <c r="O39" s="1" t="s">
        <v>156</v>
      </c>
      <c r="P39" s="1" t="s">
        <v>157</v>
      </c>
    </row>
    <row r="40" spans="1:16" x14ac:dyDescent="0.3">
      <c r="A40" s="5">
        <v>39</v>
      </c>
      <c r="B40" s="5" t="str">
        <f t="shared" si="0"/>
        <v>July</v>
      </c>
      <c r="C40" s="5" t="s">
        <v>795</v>
      </c>
      <c r="D40" s="3">
        <v>45499</v>
      </c>
      <c r="E40" s="5" t="s">
        <v>218</v>
      </c>
      <c r="F40" s="6">
        <v>45499.259027777778</v>
      </c>
      <c r="G40" s="6">
        <v>45499.259027777778</v>
      </c>
      <c r="H40" s="9">
        <f t="shared" si="1"/>
        <v>0</v>
      </c>
      <c r="I40" s="21" t="str">
        <f t="shared" si="4"/>
        <v>HIGH</v>
      </c>
      <c r="J40" s="5">
        <v>138</v>
      </c>
      <c r="K40" s="1">
        <v>0</v>
      </c>
      <c r="L40" s="15">
        <f t="shared" si="2"/>
        <v>1</v>
      </c>
      <c r="M40" s="1" t="s">
        <v>766</v>
      </c>
      <c r="N40" s="1" t="s">
        <v>155</v>
      </c>
      <c r="O40" s="1" t="s">
        <v>156</v>
      </c>
      <c r="P40" s="1" t="s">
        <v>157</v>
      </c>
    </row>
    <row r="41" spans="1:16" x14ac:dyDescent="0.3">
      <c r="A41" s="5">
        <v>40</v>
      </c>
      <c r="B41" s="5" t="str">
        <f t="shared" si="0"/>
        <v>July</v>
      </c>
      <c r="C41" s="5" t="s">
        <v>799</v>
      </c>
      <c r="D41" s="3">
        <v>45499</v>
      </c>
      <c r="E41" s="5" t="s">
        <v>219</v>
      </c>
      <c r="F41" s="6">
        <v>45499.386111111111</v>
      </c>
      <c r="G41" s="6">
        <v>45499.386111111111</v>
      </c>
      <c r="H41" s="9">
        <f t="shared" si="1"/>
        <v>0</v>
      </c>
      <c r="I41" s="21" t="str">
        <f t="shared" si="4"/>
        <v>HIGH</v>
      </c>
      <c r="J41" s="5">
        <v>13</v>
      </c>
      <c r="K41" s="1">
        <v>0</v>
      </c>
      <c r="L41" s="15">
        <f t="shared" si="2"/>
        <v>1</v>
      </c>
      <c r="M41" s="1" t="s">
        <v>766</v>
      </c>
      <c r="N41" s="1" t="s">
        <v>155</v>
      </c>
      <c r="O41" s="1" t="s">
        <v>156</v>
      </c>
      <c r="P41" s="1" t="s">
        <v>157</v>
      </c>
    </row>
    <row r="42" spans="1:16" x14ac:dyDescent="0.3">
      <c r="A42" s="5">
        <v>41</v>
      </c>
      <c r="B42" s="5" t="str">
        <f t="shared" si="0"/>
        <v>July</v>
      </c>
      <c r="C42" s="5" t="s">
        <v>793</v>
      </c>
      <c r="D42" s="3">
        <v>45499</v>
      </c>
      <c r="E42" s="5" t="s">
        <v>220</v>
      </c>
      <c r="F42" s="6">
        <v>45489.4375</v>
      </c>
      <c r="G42" s="6">
        <v>45489.4375</v>
      </c>
      <c r="H42" s="9">
        <f t="shared" si="1"/>
        <v>0</v>
      </c>
      <c r="I42" s="21" t="str">
        <f t="shared" si="4"/>
        <v>HIGH</v>
      </c>
      <c r="J42" s="5">
        <v>4</v>
      </c>
      <c r="K42" s="1">
        <v>0</v>
      </c>
      <c r="L42" s="15">
        <f t="shared" si="2"/>
        <v>1</v>
      </c>
      <c r="M42" s="1" t="s">
        <v>766</v>
      </c>
      <c r="N42" s="1" t="s">
        <v>155</v>
      </c>
      <c r="O42" s="1" t="s">
        <v>156</v>
      </c>
      <c r="P42" s="1" t="s">
        <v>157</v>
      </c>
    </row>
    <row r="43" spans="1:16" x14ac:dyDescent="0.3">
      <c r="A43" s="5">
        <v>42</v>
      </c>
      <c r="B43" s="5" t="str">
        <f t="shared" si="0"/>
        <v>July</v>
      </c>
      <c r="C43" s="5" t="s">
        <v>799</v>
      </c>
      <c r="D43" s="3">
        <v>45501</v>
      </c>
      <c r="E43" s="5" t="s">
        <v>28</v>
      </c>
      <c r="F43" s="6">
        <v>45500.954861111109</v>
      </c>
      <c r="G43" s="6">
        <v>45501.609722222223</v>
      </c>
      <c r="H43" s="9">
        <f t="shared" si="1"/>
        <v>0.65486111111385981</v>
      </c>
      <c r="I43" s="21" t="str">
        <f>IF(H43&gt;3,  "IN_TAT", "LOW")</f>
        <v>LOW</v>
      </c>
      <c r="J43" s="1">
        <v>18</v>
      </c>
      <c r="K43" s="1">
        <v>0</v>
      </c>
      <c r="L43" s="15">
        <f t="shared" si="2"/>
        <v>1</v>
      </c>
      <c r="M43" s="1" t="s">
        <v>183</v>
      </c>
      <c r="N43" s="1" t="s">
        <v>155</v>
      </c>
      <c r="O43" s="1" t="s">
        <v>156</v>
      </c>
      <c r="P43" s="1" t="s">
        <v>157</v>
      </c>
    </row>
    <row r="44" spans="1:16" x14ac:dyDescent="0.3">
      <c r="A44" s="5">
        <v>43</v>
      </c>
      <c r="B44" s="5" t="str">
        <f t="shared" si="0"/>
        <v>July</v>
      </c>
      <c r="C44" s="5" t="s">
        <v>799</v>
      </c>
      <c r="D44" s="3">
        <v>45502</v>
      </c>
      <c r="E44" s="5" t="s">
        <v>29</v>
      </c>
      <c r="F44" s="6">
        <v>45502.73333333333</v>
      </c>
      <c r="G44" s="6">
        <v>45502.744444444441</v>
      </c>
      <c r="H44" s="9">
        <f t="shared" si="1"/>
        <v>1.1111111110949423E-2</v>
      </c>
      <c r="I44" s="21" t="str">
        <f t="shared" si="4"/>
        <v>HIGH</v>
      </c>
      <c r="J44" s="1">
        <v>3</v>
      </c>
      <c r="K44" s="1">
        <v>0</v>
      </c>
      <c r="L44" s="15">
        <f t="shared" si="2"/>
        <v>1</v>
      </c>
      <c r="M44" s="1" t="s">
        <v>183</v>
      </c>
      <c r="N44" s="1" t="s">
        <v>155</v>
      </c>
      <c r="O44" s="1" t="s">
        <v>156</v>
      </c>
      <c r="P44" s="1" t="s">
        <v>157</v>
      </c>
    </row>
    <row r="45" spans="1:16" x14ac:dyDescent="0.3">
      <c r="A45" s="5">
        <v>44</v>
      </c>
      <c r="B45" s="5" t="str">
        <f t="shared" si="0"/>
        <v>July</v>
      </c>
      <c r="C45" s="5" t="s">
        <v>799</v>
      </c>
      <c r="D45" s="3">
        <v>45502</v>
      </c>
      <c r="E45" s="5" t="s">
        <v>30</v>
      </c>
      <c r="F45" s="6">
        <v>45502.73333333333</v>
      </c>
      <c r="G45" s="6">
        <v>45502.73333333333</v>
      </c>
      <c r="H45" s="9">
        <f t="shared" si="1"/>
        <v>0</v>
      </c>
      <c r="I45" s="21" t="str">
        <f t="shared" si="4"/>
        <v>HIGH</v>
      </c>
      <c r="J45" s="1">
        <v>17</v>
      </c>
      <c r="K45" s="1">
        <v>0</v>
      </c>
      <c r="L45" s="15">
        <f t="shared" si="2"/>
        <v>1</v>
      </c>
      <c r="M45" s="1" t="s">
        <v>183</v>
      </c>
      <c r="N45" s="1" t="s">
        <v>155</v>
      </c>
      <c r="O45" s="1" t="s">
        <v>156</v>
      </c>
      <c r="P45" s="1" t="s">
        <v>157</v>
      </c>
    </row>
    <row r="46" spans="1:16" x14ac:dyDescent="0.3">
      <c r="A46" s="5">
        <v>45</v>
      </c>
      <c r="B46" s="5" t="str">
        <f t="shared" si="0"/>
        <v>July</v>
      </c>
      <c r="C46" s="5" t="s">
        <v>795</v>
      </c>
      <c r="D46" s="3">
        <v>45502</v>
      </c>
      <c r="E46" s="5" t="s">
        <v>221</v>
      </c>
      <c r="F46" s="6">
        <v>45502.34097222222</v>
      </c>
      <c r="G46" s="6">
        <v>45502.34097222222</v>
      </c>
      <c r="H46" s="9">
        <f t="shared" si="1"/>
        <v>0</v>
      </c>
      <c r="I46" s="21" t="str">
        <f t="shared" si="4"/>
        <v>HIGH</v>
      </c>
      <c r="J46" s="5">
        <v>141</v>
      </c>
      <c r="K46" s="1">
        <v>0</v>
      </c>
      <c r="L46" s="15">
        <f t="shared" si="2"/>
        <v>1</v>
      </c>
      <c r="M46" s="1" t="s">
        <v>766</v>
      </c>
      <c r="N46" s="1" t="s">
        <v>155</v>
      </c>
      <c r="O46" s="1" t="s">
        <v>156</v>
      </c>
      <c r="P46" s="1" t="s">
        <v>157</v>
      </c>
    </row>
    <row r="47" spans="1:16" x14ac:dyDescent="0.3">
      <c r="A47" s="5">
        <v>46</v>
      </c>
      <c r="B47" s="5" t="str">
        <f t="shared" si="0"/>
        <v>July</v>
      </c>
      <c r="C47" s="5" t="s">
        <v>799</v>
      </c>
      <c r="D47" s="3">
        <v>45502</v>
      </c>
      <c r="E47" s="5" t="s">
        <v>30</v>
      </c>
      <c r="F47" s="6">
        <v>45502.393750000003</v>
      </c>
      <c r="G47" s="6">
        <v>45502.393750000003</v>
      </c>
      <c r="H47" s="9">
        <f t="shared" si="1"/>
        <v>0</v>
      </c>
      <c r="I47" s="21" t="str">
        <f t="shared" si="4"/>
        <v>HIGH</v>
      </c>
      <c r="J47" s="5">
        <v>21</v>
      </c>
      <c r="K47" s="1">
        <v>0</v>
      </c>
      <c r="L47" s="15">
        <f t="shared" si="2"/>
        <v>1</v>
      </c>
      <c r="M47" s="1" t="s">
        <v>766</v>
      </c>
      <c r="N47" s="1" t="s">
        <v>155</v>
      </c>
      <c r="O47" s="1" t="s">
        <v>156</v>
      </c>
      <c r="P47" s="1" t="s">
        <v>157</v>
      </c>
    </row>
    <row r="48" spans="1:16" x14ac:dyDescent="0.3">
      <c r="A48" s="5">
        <v>47</v>
      </c>
      <c r="B48" s="5" t="str">
        <f t="shared" si="0"/>
        <v>July</v>
      </c>
      <c r="C48" s="5" t="s">
        <v>793</v>
      </c>
      <c r="D48" s="3">
        <v>45502</v>
      </c>
      <c r="E48" s="5" t="s">
        <v>222</v>
      </c>
      <c r="F48" s="6">
        <v>45502.411111111112</v>
      </c>
      <c r="G48" s="6">
        <v>45502.411111111112</v>
      </c>
      <c r="H48" s="9">
        <f t="shared" si="1"/>
        <v>0</v>
      </c>
      <c r="I48" s="21" t="str">
        <f t="shared" si="4"/>
        <v>HIGH</v>
      </c>
      <c r="J48" s="5">
        <v>5</v>
      </c>
      <c r="K48" s="1">
        <v>0</v>
      </c>
      <c r="L48" s="15">
        <f t="shared" si="2"/>
        <v>1</v>
      </c>
      <c r="M48" s="1" t="s">
        <v>766</v>
      </c>
      <c r="N48" s="1" t="s">
        <v>155</v>
      </c>
      <c r="O48" s="1" t="s">
        <v>156</v>
      </c>
      <c r="P48" s="1" t="s">
        <v>157</v>
      </c>
    </row>
    <row r="49" spans="1:16" x14ac:dyDescent="0.3">
      <c r="A49" s="5">
        <v>48</v>
      </c>
      <c r="B49" s="5" t="str">
        <f t="shared" si="0"/>
        <v>July</v>
      </c>
      <c r="C49" s="5" t="s">
        <v>797</v>
      </c>
      <c r="D49" s="3">
        <v>45502</v>
      </c>
      <c r="E49" s="5" t="s">
        <v>215</v>
      </c>
      <c r="F49" s="6">
        <v>45502.671527777777</v>
      </c>
      <c r="G49" s="6">
        <v>45502.671527777777</v>
      </c>
      <c r="H49" s="9">
        <f t="shared" si="1"/>
        <v>0</v>
      </c>
      <c r="I49" s="21" t="str">
        <f t="shared" si="4"/>
        <v>HIGH</v>
      </c>
      <c r="J49" s="5">
        <v>1</v>
      </c>
      <c r="K49" s="1">
        <v>0</v>
      </c>
      <c r="L49" s="15">
        <f t="shared" si="2"/>
        <v>1</v>
      </c>
      <c r="M49" s="1" t="s">
        <v>766</v>
      </c>
      <c r="N49" s="1" t="s">
        <v>155</v>
      </c>
      <c r="O49" s="1" t="s">
        <v>156</v>
      </c>
      <c r="P49" s="1" t="s">
        <v>157</v>
      </c>
    </row>
    <row r="50" spans="1:16" x14ac:dyDescent="0.3">
      <c r="A50" s="5">
        <v>49</v>
      </c>
      <c r="B50" s="5" t="str">
        <f t="shared" si="0"/>
        <v>July</v>
      </c>
      <c r="C50" s="5" t="s">
        <v>794</v>
      </c>
      <c r="D50" s="3">
        <v>45502</v>
      </c>
      <c r="E50" s="5" t="s">
        <v>223</v>
      </c>
      <c r="F50" s="6">
        <v>45502.690972222219</v>
      </c>
      <c r="G50" s="6">
        <v>45502.690972222219</v>
      </c>
      <c r="H50" s="9">
        <f t="shared" si="1"/>
        <v>0</v>
      </c>
      <c r="I50" s="21" t="str">
        <f t="shared" si="4"/>
        <v>HIGH</v>
      </c>
      <c r="J50" s="5">
        <v>78</v>
      </c>
      <c r="K50" s="1">
        <v>0</v>
      </c>
      <c r="L50" s="15">
        <f t="shared" si="2"/>
        <v>1</v>
      </c>
      <c r="M50" s="1" t="s">
        <v>766</v>
      </c>
      <c r="N50" s="1" t="s">
        <v>155</v>
      </c>
      <c r="O50" s="1" t="s">
        <v>156</v>
      </c>
      <c r="P50" s="1" t="s">
        <v>157</v>
      </c>
    </row>
    <row r="51" spans="1:16" x14ac:dyDescent="0.3">
      <c r="A51" s="5">
        <v>50</v>
      </c>
      <c r="B51" s="5" t="str">
        <f t="shared" si="0"/>
        <v>July</v>
      </c>
      <c r="C51" s="5" t="s">
        <v>799</v>
      </c>
      <c r="D51" s="3">
        <v>45503</v>
      </c>
      <c r="E51" s="5" t="s">
        <v>31</v>
      </c>
      <c r="F51" s="6">
        <v>45503.443055555559</v>
      </c>
      <c r="G51" s="6">
        <v>45503.462500000001</v>
      </c>
      <c r="H51" s="9">
        <f t="shared" si="1"/>
        <v>1.9444444442342501E-2</v>
      </c>
      <c r="I51" s="21" t="str">
        <f t="shared" si="4"/>
        <v>HIGH</v>
      </c>
      <c r="J51" s="1">
        <v>3</v>
      </c>
      <c r="K51" s="1">
        <v>0</v>
      </c>
      <c r="L51" s="15">
        <f t="shared" si="2"/>
        <v>1</v>
      </c>
      <c r="M51" s="1" t="s">
        <v>183</v>
      </c>
      <c r="N51" s="1" t="s">
        <v>155</v>
      </c>
      <c r="O51" s="1" t="s">
        <v>156</v>
      </c>
      <c r="P51" s="1" t="s">
        <v>157</v>
      </c>
    </row>
    <row r="52" spans="1:16" x14ac:dyDescent="0.3">
      <c r="A52" s="5">
        <v>51</v>
      </c>
      <c r="B52" s="5" t="str">
        <f t="shared" si="0"/>
        <v>July</v>
      </c>
      <c r="C52" s="5" t="s">
        <v>795</v>
      </c>
      <c r="D52" s="3">
        <v>45503</v>
      </c>
      <c r="E52" s="5" t="s">
        <v>32</v>
      </c>
      <c r="F52" s="6">
        <v>45503.481944444444</v>
      </c>
      <c r="G52" s="6">
        <v>45503.663888888892</v>
      </c>
      <c r="H52" s="9">
        <f t="shared" si="1"/>
        <v>0.18194444444816327</v>
      </c>
      <c r="I52" s="21" t="str">
        <f t="shared" si="4"/>
        <v>HIGH</v>
      </c>
      <c r="J52" s="1">
        <v>5</v>
      </c>
      <c r="K52" s="1">
        <v>0</v>
      </c>
      <c r="L52" s="15">
        <f t="shared" si="2"/>
        <v>1</v>
      </c>
      <c r="M52" s="1" t="s">
        <v>183</v>
      </c>
      <c r="N52" s="1" t="s">
        <v>155</v>
      </c>
      <c r="O52" s="1" t="s">
        <v>156</v>
      </c>
      <c r="P52" s="1" t="s">
        <v>157</v>
      </c>
    </row>
    <row r="53" spans="1:16" x14ac:dyDescent="0.3">
      <c r="A53" s="5">
        <v>52</v>
      </c>
      <c r="B53" s="5" t="str">
        <f t="shared" si="0"/>
        <v>July</v>
      </c>
      <c r="C53" s="5" t="s">
        <v>799</v>
      </c>
      <c r="D53" s="3">
        <v>45503</v>
      </c>
      <c r="E53" s="5" t="s">
        <v>224</v>
      </c>
      <c r="F53" s="6">
        <v>45503.401388888888</v>
      </c>
      <c r="G53" s="6">
        <v>45503.401388888888</v>
      </c>
      <c r="H53" s="9">
        <f t="shared" si="1"/>
        <v>0</v>
      </c>
      <c r="I53" s="21" t="str">
        <f t="shared" si="4"/>
        <v>HIGH</v>
      </c>
      <c r="J53" s="5">
        <v>21</v>
      </c>
      <c r="K53" s="1">
        <v>0</v>
      </c>
      <c r="L53" s="15">
        <f t="shared" si="2"/>
        <v>1</v>
      </c>
      <c r="M53" s="1" t="s">
        <v>766</v>
      </c>
      <c r="N53" s="1" t="s">
        <v>155</v>
      </c>
      <c r="O53" s="1" t="s">
        <v>156</v>
      </c>
      <c r="P53" s="1" t="s">
        <v>157</v>
      </c>
    </row>
    <row r="54" spans="1:16" x14ac:dyDescent="0.3">
      <c r="A54" s="5">
        <v>53</v>
      </c>
      <c r="B54" s="5" t="str">
        <f t="shared" si="0"/>
        <v>July</v>
      </c>
      <c r="C54" s="5" t="s">
        <v>795</v>
      </c>
      <c r="D54" s="3">
        <v>45503</v>
      </c>
      <c r="E54" s="5" t="s">
        <v>225</v>
      </c>
      <c r="F54" s="6">
        <v>45503.345138888886</v>
      </c>
      <c r="G54" s="6">
        <v>45503.345138888886</v>
      </c>
      <c r="H54" s="9">
        <f t="shared" si="1"/>
        <v>0</v>
      </c>
      <c r="I54" s="21" t="str">
        <f t="shared" si="4"/>
        <v>HIGH</v>
      </c>
      <c r="J54" s="5">
        <v>140</v>
      </c>
      <c r="K54" s="1">
        <v>0</v>
      </c>
      <c r="L54" s="15">
        <f t="shared" si="2"/>
        <v>1</v>
      </c>
      <c r="M54" s="1" t="s">
        <v>766</v>
      </c>
      <c r="N54" s="1" t="s">
        <v>155</v>
      </c>
      <c r="O54" s="1" t="s">
        <v>156</v>
      </c>
      <c r="P54" s="1" t="s">
        <v>157</v>
      </c>
    </row>
    <row r="55" spans="1:16" x14ac:dyDescent="0.3">
      <c r="A55" s="5">
        <v>54</v>
      </c>
      <c r="B55" s="5" t="str">
        <f t="shared" si="0"/>
        <v>July</v>
      </c>
      <c r="C55" s="5" t="s">
        <v>793</v>
      </c>
      <c r="D55" s="3">
        <v>45503</v>
      </c>
      <c r="E55" s="5" t="s">
        <v>226</v>
      </c>
      <c r="F55" s="6">
        <v>45503.402083333334</v>
      </c>
      <c r="G55" s="6">
        <v>45503.402083333334</v>
      </c>
      <c r="H55" s="9">
        <f t="shared" si="1"/>
        <v>0</v>
      </c>
      <c r="I55" s="21" t="str">
        <f t="shared" si="4"/>
        <v>HIGH</v>
      </c>
      <c r="J55" s="5">
        <v>5</v>
      </c>
      <c r="K55" s="1">
        <v>0</v>
      </c>
      <c r="L55" s="15">
        <f t="shared" si="2"/>
        <v>1</v>
      </c>
      <c r="M55" s="1" t="s">
        <v>766</v>
      </c>
      <c r="N55" s="1" t="s">
        <v>155</v>
      </c>
      <c r="O55" s="1" t="s">
        <v>156</v>
      </c>
      <c r="P55" s="1" t="s">
        <v>157</v>
      </c>
    </row>
    <row r="56" spans="1:16" x14ac:dyDescent="0.3">
      <c r="A56" s="5">
        <v>55</v>
      </c>
      <c r="B56" s="5" t="str">
        <f t="shared" si="0"/>
        <v>July</v>
      </c>
      <c r="C56" s="5" t="s">
        <v>794</v>
      </c>
      <c r="D56" s="3">
        <v>45503</v>
      </c>
      <c r="E56" s="5" t="s">
        <v>227</v>
      </c>
      <c r="F56" s="6">
        <v>45503.700694444444</v>
      </c>
      <c r="G56" s="6">
        <v>45503.700694444444</v>
      </c>
      <c r="H56" s="9">
        <f t="shared" si="1"/>
        <v>0</v>
      </c>
      <c r="I56" s="21" t="str">
        <f t="shared" si="4"/>
        <v>HIGH</v>
      </c>
      <c r="J56" s="5">
        <v>77</v>
      </c>
      <c r="K56" s="1">
        <v>0</v>
      </c>
      <c r="L56" s="15">
        <f t="shared" si="2"/>
        <v>1</v>
      </c>
      <c r="M56" s="1" t="s">
        <v>766</v>
      </c>
      <c r="N56" s="1" t="s">
        <v>155</v>
      </c>
      <c r="O56" s="1" t="s">
        <v>156</v>
      </c>
      <c r="P56" s="1" t="s">
        <v>157</v>
      </c>
    </row>
    <row r="57" spans="1:16" x14ac:dyDescent="0.3">
      <c r="A57" s="5">
        <v>56</v>
      </c>
      <c r="B57" s="5" t="str">
        <f t="shared" si="0"/>
        <v>July</v>
      </c>
      <c r="C57" s="5" t="s">
        <v>794</v>
      </c>
      <c r="D57" s="3">
        <v>45504</v>
      </c>
      <c r="E57" s="5" t="s">
        <v>33</v>
      </c>
      <c r="F57" s="6">
        <v>45504.433333333334</v>
      </c>
      <c r="G57" s="6">
        <v>45504.439583333333</v>
      </c>
      <c r="H57" s="9">
        <f t="shared" si="1"/>
        <v>6.2499999985448085E-3</v>
      </c>
      <c r="I57" s="21" t="str">
        <f t="shared" si="4"/>
        <v>HIGH</v>
      </c>
      <c r="J57" s="5">
        <v>4</v>
      </c>
      <c r="K57" s="1">
        <v>0</v>
      </c>
      <c r="L57" s="15">
        <f t="shared" si="2"/>
        <v>1</v>
      </c>
      <c r="M57" s="1" t="s">
        <v>183</v>
      </c>
      <c r="N57" s="1" t="s">
        <v>155</v>
      </c>
      <c r="O57" s="1" t="s">
        <v>156</v>
      </c>
      <c r="P57" s="1" t="s">
        <v>157</v>
      </c>
    </row>
    <row r="58" spans="1:16" x14ac:dyDescent="0.3">
      <c r="A58" s="5">
        <v>57</v>
      </c>
      <c r="B58" s="5" t="str">
        <f t="shared" si="0"/>
        <v>July</v>
      </c>
      <c r="C58" s="5" t="s">
        <v>799</v>
      </c>
      <c r="D58" s="3">
        <v>45504</v>
      </c>
      <c r="E58" s="5" t="s">
        <v>228</v>
      </c>
      <c r="F58" s="6">
        <v>45504.404166666667</v>
      </c>
      <c r="G58" s="6">
        <v>45504.404166666667</v>
      </c>
      <c r="H58" s="9">
        <f t="shared" si="1"/>
        <v>0</v>
      </c>
      <c r="I58" s="21" t="str">
        <f t="shared" si="4"/>
        <v>HIGH</v>
      </c>
      <c r="J58" s="5">
        <v>21</v>
      </c>
      <c r="K58" s="1">
        <v>0</v>
      </c>
      <c r="L58" s="15">
        <f t="shared" si="2"/>
        <v>1</v>
      </c>
      <c r="M58" s="1" t="s">
        <v>766</v>
      </c>
      <c r="N58" s="1" t="s">
        <v>155</v>
      </c>
      <c r="O58" s="1" t="s">
        <v>156</v>
      </c>
      <c r="P58" s="1" t="s">
        <v>157</v>
      </c>
    </row>
    <row r="59" spans="1:16" x14ac:dyDescent="0.3">
      <c r="A59" s="5">
        <v>58</v>
      </c>
      <c r="B59" s="5" t="str">
        <f t="shared" si="0"/>
        <v>July</v>
      </c>
      <c r="C59" s="5" t="s">
        <v>793</v>
      </c>
      <c r="D59" s="3">
        <v>45504</v>
      </c>
      <c r="E59" s="5" t="s">
        <v>229</v>
      </c>
      <c r="F59" s="6">
        <v>45504.409722222219</v>
      </c>
      <c r="G59" s="6">
        <v>45504.409722222219</v>
      </c>
      <c r="H59" s="9">
        <f t="shared" si="1"/>
        <v>0</v>
      </c>
      <c r="I59" s="21" t="str">
        <f t="shared" si="4"/>
        <v>HIGH</v>
      </c>
      <c r="J59" s="5">
        <v>5</v>
      </c>
      <c r="K59" s="1">
        <v>0</v>
      </c>
      <c r="L59" s="15">
        <f t="shared" si="2"/>
        <v>1</v>
      </c>
      <c r="M59" s="1" t="s">
        <v>766</v>
      </c>
      <c r="N59" s="1" t="s">
        <v>155</v>
      </c>
      <c r="O59" s="1" t="s">
        <v>156</v>
      </c>
      <c r="P59" s="1" t="s">
        <v>157</v>
      </c>
    </row>
    <row r="60" spans="1:16" x14ac:dyDescent="0.3">
      <c r="A60" s="5">
        <v>59</v>
      </c>
      <c r="B60" s="5" t="str">
        <f t="shared" si="0"/>
        <v>July</v>
      </c>
      <c r="C60" s="5" t="s">
        <v>795</v>
      </c>
      <c r="D60" s="3">
        <v>45504</v>
      </c>
      <c r="E60" s="5" t="s">
        <v>230</v>
      </c>
      <c r="F60" s="6">
        <v>45504.462500000001</v>
      </c>
      <c r="G60" s="6">
        <v>45504.462500000001</v>
      </c>
      <c r="H60" s="9">
        <f t="shared" si="1"/>
        <v>0</v>
      </c>
      <c r="I60" s="21" t="str">
        <f t="shared" si="4"/>
        <v>HIGH</v>
      </c>
      <c r="J60" s="5">
        <v>139</v>
      </c>
      <c r="K60" s="1">
        <v>0</v>
      </c>
      <c r="L60" s="15">
        <f t="shared" si="2"/>
        <v>1</v>
      </c>
      <c r="M60" s="1" t="s">
        <v>766</v>
      </c>
      <c r="N60" s="1" t="s">
        <v>155</v>
      </c>
      <c r="O60" s="1" t="s">
        <v>156</v>
      </c>
      <c r="P60" s="1" t="s">
        <v>157</v>
      </c>
    </row>
    <row r="61" spans="1:16" x14ac:dyDescent="0.3">
      <c r="A61" s="5">
        <v>60</v>
      </c>
      <c r="B61" s="5" t="str">
        <f t="shared" si="0"/>
        <v>July</v>
      </c>
      <c r="C61" s="5" t="s">
        <v>794</v>
      </c>
      <c r="D61" s="3">
        <v>45504</v>
      </c>
      <c r="E61" s="5" t="s">
        <v>231</v>
      </c>
      <c r="F61" s="6">
        <v>45504.570833333331</v>
      </c>
      <c r="G61" s="6">
        <v>45504.570833333331</v>
      </c>
      <c r="H61" s="9">
        <f t="shared" si="1"/>
        <v>0</v>
      </c>
      <c r="I61" s="21" t="str">
        <f t="shared" si="4"/>
        <v>HIGH</v>
      </c>
      <c r="J61" s="5">
        <v>75</v>
      </c>
      <c r="K61" s="1">
        <v>0</v>
      </c>
      <c r="L61" s="15">
        <f t="shared" si="2"/>
        <v>1</v>
      </c>
      <c r="M61" s="1" t="s">
        <v>766</v>
      </c>
      <c r="N61" s="1" t="s">
        <v>155</v>
      </c>
      <c r="O61" s="1" t="s">
        <v>156</v>
      </c>
      <c r="P61" s="1" t="s">
        <v>157</v>
      </c>
    </row>
    <row r="62" spans="1:16" x14ac:dyDescent="0.3">
      <c r="A62" s="5">
        <v>61</v>
      </c>
      <c r="B62" s="5" t="str">
        <f t="shared" si="0"/>
        <v>August</v>
      </c>
      <c r="C62" s="5" t="s">
        <v>794</v>
      </c>
      <c r="D62" s="3">
        <v>45505</v>
      </c>
      <c r="E62" s="5" t="s">
        <v>34</v>
      </c>
      <c r="F62" s="6">
        <v>45505.52847222222</v>
      </c>
      <c r="G62" s="6">
        <v>45505.549305555556</v>
      </c>
      <c r="H62" s="9">
        <f t="shared" si="1"/>
        <v>2.0833333335758653E-2</v>
      </c>
      <c r="I62" s="21" t="str">
        <f t="shared" si="4"/>
        <v>HIGH</v>
      </c>
      <c r="J62" s="1">
        <v>22</v>
      </c>
      <c r="K62" s="1">
        <v>0</v>
      </c>
      <c r="L62" s="15">
        <f t="shared" si="2"/>
        <v>1</v>
      </c>
      <c r="M62" s="1" t="s">
        <v>183</v>
      </c>
      <c r="N62" s="1" t="s">
        <v>155</v>
      </c>
      <c r="O62" s="1" t="s">
        <v>156</v>
      </c>
      <c r="P62" s="1" t="s">
        <v>157</v>
      </c>
    </row>
    <row r="63" spans="1:16" x14ac:dyDescent="0.3">
      <c r="A63" s="5">
        <v>62</v>
      </c>
      <c r="B63" s="5" t="str">
        <f t="shared" si="0"/>
        <v>August</v>
      </c>
      <c r="C63" s="5" t="s">
        <v>799</v>
      </c>
      <c r="D63" s="3">
        <v>45505</v>
      </c>
      <c r="E63" s="5" t="s">
        <v>35</v>
      </c>
      <c r="F63" s="6">
        <v>45505.667361111111</v>
      </c>
      <c r="G63" s="6">
        <v>45505.756249999999</v>
      </c>
      <c r="H63" s="9">
        <f t="shared" si="1"/>
        <v>8.8888888887595385E-2</v>
      </c>
      <c r="I63" s="21" t="str">
        <f t="shared" si="4"/>
        <v>HIGH</v>
      </c>
      <c r="J63" s="1">
        <v>2</v>
      </c>
      <c r="K63" s="1">
        <v>0</v>
      </c>
      <c r="L63" s="15">
        <f t="shared" si="2"/>
        <v>1</v>
      </c>
      <c r="M63" s="1" t="s">
        <v>183</v>
      </c>
      <c r="N63" s="1" t="s">
        <v>155</v>
      </c>
      <c r="O63" s="1" t="s">
        <v>156</v>
      </c>
      <c r="P63" s="1" t="s">
        <v>157</v>
      </c>
    </row>
    <row r="64" spans="1:16" x14ac:dyDescent="0.3">
      <c r="A64" s="5">
        <v>63</v>
      </c>
      <c r="B64" s="5" t="str">
        <f t="shared" si="0"/>
        <v>August</v>
      </c>
      <c r="C64" s="5" t="s">
        <v>792</v>
      </c>
      <c r="D64" s="3">
        <v>45505</v>
      </c>
      <c r="E64" s="5" t="s">
        <v>186</v>
      </c>
      <c r="F64" s="6">
        <v>45505.561111111114</v>
      </c>
      <c r="G64" s="6">
        <v>45505.578472222223</v>
      </c>
      <c r="H64" s="9">
        <f t="shared" si="1"/>
        <v>1.7361111109494232E-2</v>
      </c>
      <c r="I64" s="21" t="str">
        <f t="shared" si="4"/>
        <v>HIGH</v>
      </c>
      <c r="J64" s="5">
        <v>30</v>
      </c>
      <c r="K64" s="1">
        <v>0</v>
      </c>
      <c r="L64" s="15">
        <f t="shared" si="2"/>
        <v>1</v>
      </c>
      <c r="M64" s="1" t="s">
        <v>200</v>
      </c>
      <c r="N64" s="1" t="s">
        <v>155</v>
      </c>
      <c r="O64" s="1" t="s">
        <v>156</v>
      </c>
      <c r="P64" s="1" t="s">
        <v>157</v>
      </c>
    </row>
    <row r="65" spans="1:16" x14ac:dyDescent="0.3">
      <c r="A65" s="5">
        <v>64</v>
      </c>
      <c r="B65" s="5" t="str">
        <f t="shared" si="0"/>
        <v>August</v>
      </c>
      <c r="C65" s="5" t="s">
        <v>795</v>
      </c>
      <c r="D65" s="3">
        <v>45505</v>
      </c>
      <c r="E65" s="5" t="s">
        <v>187</v>
      </c>
      <c r="F65" s="6">
        <v>45505.559027777781</v>
      </c>
      <c r="G65" s="6">
        <v>45505.767361111109</v>
      </c>
      <c r="H65" s="9">
        <f t="shared" si="1"/>
        <v>0.20833333332848269</v>
      </c>
      <c r="I65" s="21" t="str">
        <f t="shared" si="4"/>
        <v>HIGH</v>
      </c>
      <c r="J65" s="5">
        <v>1</v>
      </c>
      <c r="K65" s="1">
        <v>0</v>
      </c>
      <c r="L65" s="15">
        <f t="shared" si="2"/>
        <v>1</v>
      </c>
      <c r="M65" s="1" t="s">
        <v>200</v>
      </c>
      <c r="N65" s="1" t="s">
        <v>155</v>
      </c>
      <c r="O65" s="1" t="s">
        <v>156</v>
      </c>
      <c r="P65" s="1" t="s">
        <v>157</v>
      </c>
    </row>
    <row r="66" spans="1:16" x14ac:dyDescent="0.3">
      <c r="A66" s="5">
        <v>65</v>
      </c>
      <c r="B66" s="5" t="str">
        <f t="shared" ref="B66:B129" si="5">TEXT(D66,"MMMM")</f>
        <v>August</v>
      </c>
      <c r="C66" s="5" t="s">
        <v>799</v>
      </c>
      <c r="D66" s="3">
        <v>45505</v>
      </c>
      <c r="E66" s="5" t="s">
        <v>232</v>
      </c>
      <c r="F66" s="6">
        <v>45505.390277777777</v>
      </c>
      <c r="G66" s="6">
        <v>45505.390277777777</v>
      </c>
      <c r="H66" s="9">
        <f t="shared" ref="H66:H129" si="6">G66-F66</f>
        <v>0</v>
      </c>
      <c r="I66" s="21" t="str">
        <f t="shared" si="4"/>
        <v>HIGH</v>
      </c>
      <c r="J66" s="5">
        <v>20</v>
      </c>
      <c r="K66" s="1">
        <v>0</v>
      </c>
      <c r="L66" s="15">
        <f t="shared" si="2"/>
        <v>1</v>
      </c>
      <c r="M66" s="1" t="s">
        <v>766</v>
      </c>
      <c r="N66" s="1" t="s">
        <v>155</v>
      </c>
      <c r="O66" s="1" t="s">
        <v>156</v>
      </c>
      <c r="P66" s="1" t="s">
        <v>157</v>
      </c>
    </row>
    <row r="67" spans="1:16" x14ac:dyDescent="0.3">
      <c r="A67" s="5">
        <v>66</v>
      </c>
      <c r="B67" s="5" t="str">
        <f t="shared" si="5"/>
        <v>August</v>
      </c>
      <c r="C67" s="5" t="s">
        <v>793</v>
      </c>
      <c r="D67" s="3">
        <v>45505</v>
      </c>
      <c r="E67" s="5" t="s">
        <v>233</v>
      </c>
      <c r="F67" s="6">
        <v>45505.429861111108</v>
      </c>
      <c r="G67" s="6">
        <v>45505.429861111108</v>
      </c>
      <c r="H67" s="9">
        <f t="shared" si="6"/>
        <v>0</v>
      </c>
      <c r="I67" s="21" t="str">
        <f t="shared" si="4"/>
        <v>HIGH</v>
      </c>
      <c r="J67" s="5">
        <v>7</v>
      </c>
      <c r="K67" s="1">
        <v>0</v>
      </c>
      <c r="L67" s="15">
        <f t="shared" ref="L67:L130" si="7">1-(K67/J67)</f>
        <v>1</v>
      </c>
      <c r="M67" s="1" t="s">
        <v>766</v>
      </c>
      <c r="N67" s="1" t="s">
        <v>155</v>
      </c>
      <c r="O67" s="1" t="s">
        <v>156</v>
      </c>
      <c r="P67" s="1" t="s">
        <v>157</v>
      </c>
    </row>
    <row r="68" spans="1:16" x14ac:dyDescent="0.3">
      <c r="A68" s="5">
        <v>67</v>
      </c>
      <c r="B68" s="5" t="str">
        <f t="shared" si="5"/>
        <v>August</v>
      </c>
      <c r="C68" s="5" t="s">
        <v>795</v>
      </c>
      <c r="D68" s="3">
        <v>45506</v>
      </c>
      <c r="E68" s="5" t="s">
        <v>36</v>
      </c>
      <c r="F68" s="6">
        <v>45506.758333333331</v>
      </c>
      <c r="G68" s="6">
        <v>45506.765972222223</v>
      </c>
      <c r="H68" s="9">
        <f t="shared" si="6"/>
        <v>7.6388888919609599E-3</v>
      </c>
      <c r="I68" s="21" t="str">
        <f t="shared" si="4"/>
        <v>HIGH</v>
      </c>
      <c r="J68" s="1">
        <v>6</v>
      </c>
      <c r="K68" s="1">
        <v>0</v>
      </c>
      <c r="L68" s="15">
        <f t="shared" si="7"/>
        <v>1</v>
      </c>
      <c r="M68" s="1" t="s">
        <v>183</v>
      </c>
      <c r="N68" s="1" t="s">
        <v>155</v>
      </c>
      <c r="O68" s="1" t="s">
        <v>156</v>
      </c>
      <c r="P68" s="1" t="s">
        <v>157</v>
      </c>
    </row>
    <row r="69" spans="1:16" x14ac:dyDescent="0.3">
      <c r="A69" s="5">
        <v>68</v>
      </c>
      <c r="B69" s="5" t="str">
        <f t="shared" si="5"/>
        <v>August</v>
      </c>
      <c r="C69" s="5" t="s">
        <v>794</v>
      </c>
      <c r="D69" s="3">
        <v>45506</v>
      </c>
      <c r="E69" s="5" t="s">
        <v>234</v>
      </c>
      <c r="F69" s="6">
        <v>45505.765277777777</v>
      </c>
      <c r="G69" s="6">
        <v>45505.765277777777</v>
      </c>
      <c r="H69" s="9">
        <f t="shared" si="6"/>
        <v>0</v>
      </c>
      <c r="I69" s="21" t="str">
        <f t="shared" si="4"/>
        <v>HIGH</v>
      </c>
      <c r="J69" s="5">
        <v>96</v>
      </c>
      <c r="K69" s="1">
        <v>0</v>
      </c>
      <c r="L69" s="15">
        <f t="shared" si="7"/>
        <v>1</v>
      </c>
      <c r="M69" s="1" t="s">
        <v>766</v>
      </c>
      <c r="N69" s="1" t="s">
        <v>155</v>
      </c>
      <c r="O69" s="1" t="s">
        <v>156</v>
      </c>
      <c r="P69" s="1" t="s">
        <v>157</v>
      </c>
    </row>
    <row r="70" spans="1:16" x14ac:dyDescent="0.3">
      <c r="A70" s="5">
        <v>69</v>
      </c>
      <c r="B70" s="5" t="str">
        <f t="shared" si="5"/>
        <v>August</v>
      </c>
      <c r="C70" s="5" t="s">
        <v>799</v>
      </c>
      <c r="D70" s="3">
        <v>45506</v>
      </c>
      <c r="E70" s="5" t="s">
        <v>235</v>
      </c>
      <c r="F70" s="6">
        <v>45506.378472222219</v>
      </c>
      <c r="G70" s="6">
        <v>45506.378472222219</v>
      </c>
      <c r="H70" s="9">
        <f t="shared" si="6"/>
        <v>0</v>
      </c>
      <c r="I70" s="21" t="str">
        <f t="shared" si="4"/>
        <v>HIGH</v>
      </c>
      <c r="J70" s="5">
        <v>19</v>
      </c>
      <c r="K70" s="1">
        <v>0</v>
      </c>
      <c r="L70" s="15">
        <f t="shared" si="7"/>
        <v>1</v>
      </c>
      <c r="M70" s="1" t="s">
        <v>766</v>
      </c>
      <c r="N70" s="1" t="s">
        <v>155</v>
      </c>
      <c r="O70" s="1" t="s">
        <v>156</v>
      </c>
      <c r="P70" s="1" t="s">
        <v>157</v>
      </c>
    </row>
    <row r="71" spans="1:16" x14ac:dyDescent="0.3">
      <c r="A71" s="5">
        <v>70</v>
      </c>
      <c r="B71" s="5" t="str">
        <f t="shared" si="5"/>
        <v>August</v>
      </c>
      <c r="C71" s="5" t="s">
        <v>795</v>
      </c>
      <c r="D71" s="3">
        <v>45506</v>
      </c>
      <c r="E71" s="5" t="s">
        <v>236</v>
      </c>
      <c r="F71" s="6">
        <v>45506.413194444445</v>
      </c>
      <c r="G71" s="6">
        <v>45506.413194444445</v>
      </c>
      <c r="H71" s="9">
        <f t="shared" si="6"/>
        <v>0</v>
      </c>
      <c r="I71" s="21" t="str">
        <f t="shared" si="4"/>
        <v>HIGH</v>
      </c>
      <c r="J71" s="5">
        <v>125</v>
      </c>
      <c r="K71" s="1">
        <v>0</v>
      </c>
      <c r="L71" s="15">
        <f t="shared" si="7"/>
        <v>1</v>
      </c>
      <c r="M71" s="1" t="s">
        <v>766</v>
      </c>
      <c r="N71" s="1" t="s">
        <v>155</v>
      </c>
      <c r="O71" s="1" t="s">
        <v>156</v>
      </c>
      <c r="P71" s="1" t="s">
        <v>157</v>
      </c>
    </row>
    <row r="72" spans="1:16" x14ac:dyDescent="0.3">
      <c r="A72" s="5">
        <v>71</v>
      </c>
      <c r="B72" s="5" t="str">
        <f t="shared" si="5"/>
        <v>August</v>
      </c>
      <c r="C72" s="5" t="s">
        <v>791</v>
      </c>
      <c r="D72" s="3">
        <v>45506</v>
      </c>
      <c r="E72" s="5" t="s">
        <v>237</v>
      </c>
      <c r="F72" s="6">
        <v>45506.605555555558</v>
      </c>
      <c r="G72" s="6">
        <v>45506.605555555558</v>
      </c>
      <c r="H72" s="9">
        <f t="shared" si="6"/>
        <v>0</v>
      </c>
      <c r="I72" s="21" t="str">
        <f t="shared" si="4"/>
        <v>HIGH</v>
      </c>
      <c r="J72" s="5">
        <v>7</v>
      </c>
      <c r="K72" s="1">
        <v>0</v>
      </c>
      <c r="L72" s="15">
        <f t="shared" si="7"/>
        <v>1</v>
      </c>
      <c r="M72" s="1" t="s">
        <v>766</v>
      </c>
      <c r="N72" s="1" t="s">
        <v>155</v>
      </c>
      <c r="O72" s="1" t="s">
        <v>156</v>
      </c>
      <c r="P72" s="1" t="s">
        <v>157</v>
      </c>
    </row>
    <row r="73" spans="1:16" x14ac:dyDescent="0.3">
      <c r="A73" s="5">
        <v>72</v>
      </c>
      <c r="B73" s="5" t="str">
        <f t="shared" si="5"/>
        <v>August</v>
      </c>
      <c r="C73" s="5" t="s">
        <v>791</v>
      </c>
      <c r="D73" s="3">
        <v>45509</v>
      </c>
      <c r="E73" s="5" t="s">
        <v>37</v>
      </c>
      <c r="F73" s="6">
        <v>45509.45416666667</v>
      </c>
      <c r="G73" s="6">
        <v>45509.467361111114</v>
      </c>
      <c r="H73" s="9">
        <f t="shared" si="6"/>
        <v>1.3194444443797693E-2</v>
      </c>
      <c r="I73" s="21" t="str">
        <f t="shared" si="4"/>
        <v>HIGH</v>
      </c>
      <c r="J73" s="1">
        <v>8</v>
      </c>
      <c r="K73" s="1">
        <v>0</v>
      </c>
      <c r="L73" s="15">
        <f t="shared" si="7"/>
        <v>1</v>
      </c>
      <c r="M73" s="1" t="s">
        <v>183</v>
      </c>
      <c r="N73" s="1" t="s">
        <v>155</v>
      </c>
      <c r="O73" s="1" t="s">
        <v>156</v>
      </c>
      <c r="P73" s="1" t="s">
        <v>157</v>
      </c>
    </row>
    <row r="74" spans="1:16" x14ac:dyDescent="0.3">
      <c r="A74" s="5">
        <v>73</v>
      </c>
      <c r="B74" s="5" t="str">
        <f t="shared" si="5"/>
        <v>August</v>
      </c>
      <c r="C74" s="5" t="s">
        <v>793</v>
      </c>
      <c r="D74" s="3">
        <v>45509</v>
      </c>
      <c r="E74" s="5" t="s">
        <v>38</v>
      </c>
      <c r="F74" s="6">
        <v>45507.434027777781</v>
      </c>
      <c r="G74" s="6">
        <v>45509.644444444442</v>
      </c>
      <c r="H74" s="9">
        <f t="shared" si="6"/>
        <v>2.210416666661331</v>
      </c>
      <c r="I74" s="21" t="str">
        <f t="shared" si="4"/>
        <v>HIGH</v>
      </c>
      <c r="J74" s="1">
        <v>2</v>
      </c>
      <c r="K74" s="1">
        <v>0</v>
      </c>
      <c r="L74" s="15">
        <f t="shared" si="7"/>
        <v>1</v>
      </c>
      <c r="M74" s="1" t="s">
        <v>183</v>
      </c>
      <c r="N74" s="1" t="s">
        <v>155</v>
      </c>
      <c r="O74" s="1" t="s">
        <v>156</v>
      </c>
      <c r="P74" s="1" t="s">
        <v>157</v>
      </c>
    </row>
    <row r="75" spans="1:16" x14ac:dyDescent="0.3">
      <c r="A75" s="5">
        <v>74</v>
      </c>
      <c r="B75" s="5" t="str">
        <f t="shared" si="5"/>
        <v>August</v>
      </c>
      <c r="C75" s="5" t="s">
        <v>794</v>
      </c>
      <c r="D75" s="3">
        <v>45509</v>
      </c>
      <c r="E75" s="5" t="s">
        <v>189</v>
      </c>
      <c r="F75" s="6">
        <v>45507.465277777781</v>
      </c>
      <c r="G75" s="6">
        <v>45509.773611111108</v>
      </c>
      <c r="H75" s="9">
        <f t="shared" si="6"/>
        <v>2.3083333333270275</v>
      </c>
      <c r="I75" s="21" t="str">
        <f t="shared" si="4"/>
        <v>HIGH</v>
      </c>
      <c r="J75" s="5">
        <v>28</v>
      </c>
      <c r="K75" s="1">
        <v>0</v>
      </c>
      <c r="L75" s="15">
        <f t="shared" si="7"/>
        <v>1</v>
      </c>
      <c r="M75" s="1" t="s">
        <v>200</v>
      </c>
      <c r="N75" s="1" t="s">
        <v>155</v>
      </c>
      <c r="O75" s="1" t="s">
        <v>156</v>
      </c>
      <c r="P75" s="1" t="s">
        <v>157</v>
      </c>
    </row>
    <row r="76" spans="1:16" x14ac:dyDescent="0.3">
      <c r="A76" s="5">
        <v>75</v>
      </c>
      <c r="B76" s="5" t="str">
        <f t="shared" si="5"/>
        <v>August</v>
      </c>
      <c r="C76" s="5" t="s">
        <v>793</v>
      </c>
      <c r="D76" s="3">
        <v>45509</v>
      </c>
      <c r="E76" s="5" t="s">
        <v>238</v>
      </c>
      <c r="F76" s="6">
        <v>45509.40902777778</v>
      </c>
      <c r="G76" s="6">
        <v>45509.40902777778</v>
      </c>
      <c r="H76" s="9">
        <f t="shared" si="6"/>
        <v>0</v>
      </c>
      <c r="I76" s="21" t="str">
        <f t="shared" si="4"/>
        <v>HIGH</v>
      </c>
      <c r="J76" s="5">
        <v>5</v>
      </c>
      <c r="K76" s="1">
        <v>0</v>
      </c>
      <c r="L76" s="15">
        <f t="shared" si="7"/>
        <v>1</v>
      </c>
      <c r="M76" s="1" t="s">
        <v>766</v>
      </c>
      <c r="N76" s="1" t="s">
        <v>155</v>
      </c>
      <c r="O76" s="1" t="s">
        <v>156</v>
      </c>
      <c r="P76" s="1" t="s">
        <v>157</v>
      </c>
    </row>
    <row r="77" spans="1:16" x14ac:dyDescent="0.3">
      <c r="A77" s="5">
        <v>76</v>
      </c>
      <c r="B77" s="5" t="str">
        <f t="shared" si="5"/>
        <v>August</v>
      </c>
      <c r="C77" s="5" t="s">
        <v>799</v>
      </c>
      <c r="D77" s="3">
        <v>45509</v>
      </c>
      <c r="E77" s="5" t="s">
        <v>239</v>
      </c>
      <c r="F77" s="6">
        <v>45509.416666666664</v>
      </c>
      <c r="G77" s="6">
        <v>45509.416666666664</v>
      </c>
      <c r="H77" s="9">
        <f t="shared" si="6"/>
        <v>0</v>
      </c>
      <c r="I77" s="21" t="str">
        <f t="shared" si="4"/>
        <v>HIGH</v>
      </c>
      <c r="J77" s="5">
        <v>19</v>
      </c>
      <c r="K77" s="1">
        <v>0</v>
      </c>
      <c r="L77" s="15">
        <f t="shared" si="7"/>
        <v>1</v>
      </c>
      <c r="M77" s="1" t="s">
        <v>766</v>
      </c>
      <c r="N77" s="1" t="s">
        <v>155</v>
      </c>
      <c r="O77" s="1" t="s">
        <v>156</v>
      </c>
      <c r="P77" s="1" t="s">
        <v>157</v>
      </c>
    </row>
    <row r="78" spans="1:16" x14ac:dyDescent="0.3">
      <c r="A78" s="5">
        <v>77</v>
      </c>
      <c r="B78" s="5" t="str">
        <f t="shared" si="5"/>
        <v>August</v>
      </c>
      <c r="C78" s="5" t="s">
        <v>796</v>
      </c>
      <c r="D78" s="2">
        <v>45509</v>
      </c>
      <c r="E78" s="1" t="s">
        <v>767</v>
      </c>
      <c r="F78" s="4">
        <v>45509.607638888891</v>
      </c>
      <c r="G78" s="4">
        <v>45509.753472222219</v>
      </c>
      <c r="H78" s="9">
        <f t="shared" si="6"/>
        <v>0.14583333332848269</v>
      </c>
      <c r="I78" s="21" t="str">
        <f t="shared" si="4"/>
        <v>HIGH</v>
      </c>
      <c r="J78" s="1">
        <v>1</v>
      </c>
      <c r="K78" s="1">
        <v>0</v>
      </c>
      <c r="L78" s="15">
        <f t="shared" si="7"/>
        <v>1</v>
      </c>
      <c r="M78" s="1" t="s">
        <v>779</v>
      </c>
      <c r="N78" s="1" t="s">
        <v>155</v>
      </c>
      <c r="O78" s="1" t="s">
        <v>156</v>
      </c>
      <c r="P78" s="1" t="s">
        <v>157</v>
      </c>
    </row>
    <row r="79" spans="1:16" x14ac:dyDescent="0.3">
      <c r="A79" s="5">
        <v>78</v>
      </c>
      <c r="B79" s="5" t="str">
        <f t="shared" si="5"/>
        <v>August</v>
      </c>
      <c r="C79" s="5" t="s">
        <v>795</v>
      </c>
      <c r="D79" s="3">
        <v>45510</v>
      </c>
      <c r="E79" s="5" t="s">
        <v>188</v>
      </c>
      <c r="F79" s="6">
        <v>45510.62222222222</v>
      </c>
      <c r="G79" s="6">
        <v>45510.627083333333</v>
      </c>
      <c r="H79" s="9">
        <f t="shared" si="6"/>
        <v>4.8611111124046147E-3</v>
      </c>
      <c r="I79" s="21" t="str">
        <f t="shared" si="4"/>
        <v>HIGH</v>
      </c>
      <c r="J79" s="5">
        <v>6</v>
      </c>
      <c r="K79" s="1">
        <v>0</v>
      </c>
      <c r="L79" s="15">
        <f t="shared" si="7"/>
        <v>1</v>
      </c>
      <c r="M79" s="1" t="s">
        <v>200</v>
      </c>
      <c r="N79" s="1" t="s">
        <v>155</v>
      </c>
      <c r="O79" s="1" t="s">
        <v>156</v>
      </c>
      <c r="P79" s="1" t="s">
        <v>157</v>
      </c>
    </row>
    <row r="80" spans="1:16" x14ac:dyDescent="0.3">
      <c r="A80" s="5">
        <v>79</v>
      </c>
      <c r="B80" s="5" t="str">
        <f t="shared" si="5"/>
        <v>August</v>
      </c>
      <c r="C80" s="5" t="s">
        <v>794</v>
      </c>
      <c r="D80" s="10">
        <v>45510</v>
      </c>
      <c r="E80" s="5" t="s">
        <v>190</v>
      </c>
      <c r="F80" s="11">
        <v>45510.697916666664</v>
      </c>
      <c r="G80" s="11">
        <v>45510.72152777778</v>
      </c>
      <c r="H80" s="9">
        <f t="shared" si="6"/>
        <v>2.3611111115314998E-2</v>
      </c>
      <c r="I80" s="21" t="str">
        <f t="shared" si="4"/>
        <v>HIGH</v>
      </c>
      <c r="J80" s="5">
        <v>3</v>
      </c>
      <c r="K80" s="1">
        <v>0</v>
      </c>
      <c r="L80" s="15">
        <f t="shared" si="7"/>
        <v>1</v>
      </c>
      <c r="M80" s="1" t="s">
        <v>200</v>
      </c>
      <c r="N80" s="1" t="s">
        <v>155</v>
      </c>
      <c r="O80" s="1" t="s">
        <v>156</v>
      </c>
      <c r="P80" s="1" t="s">
        <v>157</v>
      </c>
    </row>
    <row r="81" spans="1:16" x14ac:dyDescent="0.3">
      <c r="A81" s="5">
        <v>80</v>
      </c>
      <c r="B81" s="5" t="str">
        <f t="shared" si="5"/>
        <v>August</v>
      </c>
      <c r="C81" s="5" t="s">
        <v>793</v>
      </c>
      <c r="D81" s="3">
        <v>45510</v>
      </c>
      <c r="E81" s="5" t="s">
        <v>240</v>
      </c>
      <c r="F81" s="6">
        <v>45510.397222222222</v>
      </c>
      <c r="G81" s="6">
        <v>45510.397222222222</v>
      </c>
      <c r="H81" s="9">
        <f t="shared" si="6"/>
        <v>0</v>
      </c>
      <c r="I81" s="21" t="str">
        <f t="shared" si="4"/>
        <v>HIGH</v>
      </c>
      <c r="J81" s="5">
        <v>5</v>
      </c>
      <c r="K81" s="1">
        <v>0</v>
      </c>
      <c r="L81" s="15">
        <f t="shared" si="7"/>
        <v>1</v>
      </c>
      <c r="M81" s="1" t="s">
        <v>766</v>
      </c>
      <c r="N81" s="1" t="s">
        <v>155</v>
      </c>
      <c r="O81" s="1" t="s">
        <v>156</v>
      </c>
      <c r="P81" s="1" t="s">
        <v>157</v>
      </c>
    </row>
    <row r="82" spans="1:16" x14ac:dyDescent="0.3">
      <c r="A82" s="5">
        <v>81</v>
      </c>
      <c r="B82" s="5" t="str">
        <f t="shared" si="5"/>
        <v>August</v>
      </c>
      <c r="C82" s="5" t="s">
        <v>791</v>
      </c>
      <c r="D82" s="3">
        <v>45510</v>
      </c>
      <c r="E82" s="5" t="s">
        <v>241</v>
      </c>
      <c r="F82" s="6">
        <v>45509.890972222223</v>
      </c>
      <c r="G82" s="6">
        <v>45509.890972222223</v>
      </c>
      <c r="H82" s="9">
        <f t="shared" si="6"/>
        <v>0</v>
      </c>
      <c r="I82" s="21" t="str">
        <f t="shared" si="4"/>
        <v>HIGH</v>
      </c>
      <c r="J82" s="5">
        <v>5</v>
      </c>
      <c r="K82" s="1">
        <v>0</v>
      </c>
      <c r="L82" s="15">
        <f t="shared" si="7"/>
        <v>1</v>
      </c>
      <c r="M82" s="1" t="s">
        <v>766</v>
      </c>
      <c r="N82" s="1" t="s">
        <v>155</v>
      </c>
      <c r="O82" s="1" t="s">
        <v>156</v>
      </c>
      <c r="P82" s="1" t="s">
        <v>157</v>
      </c>
    </row>
    <row r="83" spans="1:16" x14ac:dyDescent="0.3">
      <c r="A83" s="5">
        <v>82</v>
      </c>
      <c r="B83" s="5" t="str">
        <f t="shared" si="5"/>
        <v>August</v>
      </c>
      <c r="C83" s="5" t="s">
        <v>794</v>
      </c>
      <c r="D83" s="3">
        <v>45510</v>
      </c>
      <c r="E83" s="5" t="s">
        <v>242</v>
      </c>
      <c r="F83" s="6">
        <v>45510.703472222223</v>
      </c>
      <c r="G83" s="6">
        <v>45510.703472222223</v>
      </c>
      <c r="H83" s="9">
        <f t="shared" si="6"/>
        <v>0</v>
      </c>
      <c r="I83" s="21" t="str">
        <f t="shared" si="4"/>
        <v>HIGH</v>
      </c>
      <c r="J83" s="5">
        <v>66</v>
      </c>
      <c r="K83" s="1">
        <v>0</v>
      </c>
      <c r="L83" s="15">
        <f t="shared" si="7"/>
        <v>1</v>
      </c>
      <c r="M83" s="1" t="s">
        <v>766</v>
      </c>
      <c r="N83" s="1" t="s">
        <v>155</v>
      </c>
      <c r="O83" s="1" t="s">
        <v>156</v>
      </c>
      <c r="P83" s="1" t="s">
        <v>157</v>
      </c>
    </row>
    <row r="84" spans="1:16" x14ac:dyDescent="0.3">
      <c r="A84" s="5">
        <v>83</v>
      </c>
      <c r="B84" s="5" t="str">
        <f t="shared" si="5"/>
        <v>August</v>
      </c>
      <c r="C84" s="5" t="s">
        <v>799</v>
      </c>
      <c r="D84" s="3">
        <v>45511</v>
      </c>
      <c r="E84" s="5" t="s">
        <v>243</v>
      </c>
      <c r="F84" s="6">
        <v>45511.384722222225</v>
      </c>
      <c r="G84" s="6">
        <v>45511.384722222225</v>
      </c>
      <c r="H84" s="9">
        <f t="shared" si="6"/>
        <v>0</v>
      </c>
      <c r="I84" s="21" t="str">
        <f t="shared" si="4"/>
        <v>HIGH</v>
      </c>
      <c r="J84" s="5">
        <v>18</v>
      </c>
      <c r="K84" s="1">
        <v>0</v>
      </c>
      <c r="L84" s="15">
        <f t="shared" si="7"/>
        <v>1</v>
      </c>
      <c r="M84" s="1" t="s">
        <v>766</v>
      </c>
      <c r="N84" s="1" t="s">
        <v>155</v>
      </c>
      <c r="O84" s="1" t="s">
        <v>156</v>
      </c>
      <c r="P84" s="1" t="s">
        <v>157</v>
      </c>
    </row>
    <row r="85" spans="1:16" x14ac:dyDescent="0.3">
      <c r="A85" s="5">
        <v>84</v>
      </c>
      <c r="B85" s="5" t="str">
        <f t="shared" si="5"/>
        <v>August</v>
      </c>
      <c r="C85" s="5" t="s">
        <v>791</v>
      </c>
      <c r="D85" s="3">
        <v>45511</v>
      </c>
      <c r="E85" s="5" t="s">
        <v>244</v>
      </c>
      <c r="F85" s="6">
        <v>45511.486111111109</v>
      </c>
      <c r="G85" s="6">
        <v>45511.486111111109</v>
      </c>
      <c r="H85" s="9">
        <f t="shared" si="6"/>
        <v>0</v>
      </c>
      <c r="I85" s="21" t="str">
        <f t="shared" si="4"/>
        <v>HIGH</v>
      </c>
      <c r="J85" s="5">
        <v>6</v>
      </c>
      <c r="K85" s="1">
        <v>0</v>
      </c>
      <c r="L85" s="15">
        <f t="shared" si="7"/>
        <v>1</v>
      </c>
      <c r="M85" s="1" t="s">
        <v>766</v>
      </c>
      <c r="N85" s="1" t="s">
        <v>155</v>
      </c>
      <c r="O85" s="1" t="s">
        <v>156</v>
      </c>
      <c r="P85" s="1" t="s">
        <v>157</v>
      </c>
    </row>
    <row r="86" spans="1:16" x14ac:dyDescent="0.3">
      <c r="A86" s="5">
        <v>85</v>
      </c>
      <c r="B86" s="5" t="str">
        <f t="shared" si="5"/>
        <v>August</v>
      </c>
      <c r="C86" s="5" t="s">
        <v>799</v>
      </c>
      <c r="D86" s="3">
        <v>45512</v>
      </c>
      <c r="E86" s="5" t="s">
        <v>39</v>
      </c>
      <c r="F86" s="6">
        <v>45512.645138888889</v>
      </c>
      <c r="G86" s="6">
        <v>45512.67291666667</v>
      </c>
      <c r="H86" s="9">
        <f t="shared" si="6"/>
        <v>2.7777777781011537E-2</v>
      </c>
      <c r="I86" s="21" t="str">
        <f t="shared" si="4"/>
        <v>HIGH</v>
      </c>
      <c r="J86" s="1">
        <v>2</v>
      </c>
      <c r="K86" s="1">
        <v>0</v>
      </c>
      <c r="L86" s="15">
        <f t="shared" si="7"/>
        <v>1</v>
      </c>
      <c r="M86" s="1" t="s">
        <v>183</v>
      </c>
      <c r="N86" s="1" t="s">
        <v>155</v>
      </c>
      <c r="O86" s="1" t="s">
        <v>156</v>
      </c>
      <c r="P86" s="1" t="s">
        <v>157</v>
      </c>
    </row>
    <row r="87" spans="1:16" x14ac:dyDescent="0.3">
      <c r="A87" s="5">
        <v>86</v>
      </c>
      <c r="B87" s="5" t="str">
        <f t="shared" si="5"/>
        <v>August</v>
      </c>
      <c r="C87" s="5" t="s">
        <v>793</v>
      </c>
      <c r="D87" s="3">
        <v>45512</v>
      </c>
      <c r="E87" s="5" t="s">
        <v>161</v>
      </c>
      <c r="F87" s="6">
        <v>45512.640972222223</v>
      </c>
      <c r="G87" s="6">
        <v>45512.71597222222</v>
      </c>
      <c r="H87" s="9">
        <f t="shared" si="6"/>
        <v>7.4999999997089617E-2</v>
      </c>
      <c r="I87" s="21" t="str">
        <f t="shared" si="4"/>
        <v>HIGH</v>
      </c>
      <c r="J87" s="5">
        <v>2</v>
      </c>
      <c r="K87" s="1">
        <v>0</v>
      </c>
      <c r="L87" s="15">
        <f t="shared" si="7"/>
        <v>1</v>
      </c>
      <c r="M87" s="1" t="s">
        <v>184</v>
      </c>
      <c r="N87" s="1" t="s">
        <v>155</v>
      </c>
      <c r="O87" s="1" t="s">
        <v>156</v>
      </c>
      <c r="P87" s="1" t="s">
        <v>157</v>
      </c>
    </row>
    <row r="88" spans="1:16" x14ac:dyDescent="0.3">
      <c r="A88" s="5">
        <v>87</v>
      </c>
      <c r="B88" s="5" t="str">
        <f t="shared" si="5"/>
        <v>August</v>
      </c>
      <c r="C88" s="5" t="s">
        <v>791</v>
      </c>
      <c r="D88" s="3">
        <v>45512</v>
      </c>
      <c r="E88" s="5" t="s">
        <v>244</v>
      </c>
      <c r="F88" s="6">
        <v>45511.811111111114</v>
      </c>
      <c r="G88" s="6">
        <v>45511.811111111114</v>
      </c>
      <c r="H88" s="9">
        <f t="shared" si="6"/>
        <v>0</v>
      </c>
      <c r="I88" s="21" t="str">
        <f t="shared" si="4"/>
        <v>HIGH</v>
      </c>
      <c r="J88" s="5">
        <v>57</v>
      </c>
      <c r="K88" s="1">
        <v>0</v>
      </c>
      <c r="L88" s="15">
        <f t="shared" si="7"/>
        <v>1</v>
      </c>
      <c r="M88" s="1" t="s">
        <v>766</v>
      </c>
      <c r="N88" s="1" t="s">
        <v>155</v>
      </c>
      <c r="O88" s="1" t="s">
        <v>156</v>
      </c>
      <c r="P88" s="1" t="s">
        <v>157</v>
      </c>
    </row>
    <row r="89" spans="1:16" x14ac:dyDescent="0.3">
      <c r="A89" s="5">
        <v>88</v>
      </c>
      <c r="B89" s="5" t="str">
        <f t="shared" si="5"/>
        <v>August</v>
      </c>
      <c r="C89" s="5" t="s">
        <v>799</v>
      </c>
      <c r="D89" s="3">
        <v>45512</v>
      </c>
      <c r="E89" s="5" t="s">
        <v>245</v>
      </c>
      <c r="F89" s="6">
        <v>45512.399305555555</v>
      </c>
      <c r="G89" s="6">
        <v>45512.399305555555</v>
      </c>
      <c r="H89" s="9">
        <f t="shared" si="6"/>
        <v>0</v>
      </c>
      <c r="I89" s="21" t="str">
        <f t="shared" si="4"/>
        <v>HIGH</v>
      </c>
      <c r="J89" s="5">
        <v>17</v>
      </c>
      <c r="K89" s="1">
        <v>0</v>
      </c>
      <c r="L89" s="15">
        <f t="shared" si="7"/>
        <v>1</v>
      </c>
      <c r="M89" s="1" t="s">
        <v>766</v>
      </c>
      <c r="N89" s="1" t="s">
        <v>155</v>
      </c>
      <c r="O89" s="1" t="s">
        <v>156</v>
      </c>
      <c r="P89" s="1" t="s">
        <v>157</v>
      </c>
    </row>
    <row r="90" spans="1:16" x14ac:dyDescent="0.3">
      <c r="A90" s="5">
        <v>89</v>
      </c>
      <c r="B90" s="5" t="str">
        <f t="shared" si="5"/>
        <v>August</v>
      </c>
      <c r="C90" s="5" t="s">
        <v>794</v>
      </c>
      <c r="D90" s="3">
        <v>45512</v>
      </c>
      <c r="E90" s="5" t="s">
        <v>40</v>
      </c>
      <c r="F90" s="6">
        <v>45512.772222222222</v>
      </c>
      <c r="G90" s="6">
        <v>45512.772222222222</v>
      </c>
      <c r="H90" s="9">
        <f t="shared" si="6"/>
        <v>0</v>
      </c>
      <c r="I90" s="21" t="str">
        <f t="shared" si="4"/>
        <v>HIGH</v>
      </c>
      <c r="J90" s="5">
        <v>22</v>
      </c>
      <c r="K90" s="1">
        <v>0</v>
      </c>
      <c r="L90" s="15">
        <f t="shared" si="7"/>
        <v>1</v>
      </c>
      <c r="M90" s="1" t="s">
        <v>766</v>
      </c>
      <c r="N90" s="1" t="s">
        <v>155</v>
      </c>
      <c r="O90" s="1" t="s">
        <v>156</v>
      </c>
      <c r="P90" s="1" t="s">
        <v>157</v>
      </c>
    </row>
    <row r="91" spans="1:16" x14ac:dyDescent="0.3">
      <c r="A91" s="5">
        <v>90</v>
      </c>
      <c r="B91" s="5" t="str">
        <f t="shared" si="5"/>
        <v>August</v>
      </c>
      <c r="C91" s="5" t="s">
        <v>794</v>
      </c>
      <c r="D91" s="3">
        <v>45513</v>
      </c>
      <c r="E91" s="5" t="s">
        <v>40</v>
      </c>
      <c r="F91" s="6">
        <v>45512.772222222222</v>
      </c>
      <c r="G91" s="6">
        <v>45512.772222222222</v>
      </c>
      <c r="H91" s="9">
        <f t="shared" si="6"/>
        <v>0</v>
      </c>
      <c r="I91" s="21" t="str">
        <f t="shared" si="4"/>
        <v>HIGH</v>
      </c>
      <c r="J91" s="1">
        <v>22</v>
      </c>
      <c r="K91" s="1">
        <v>0</v>
      </c>
      <c r="L91" s="15">
        <f t="shared" si="7"/>
        <v>1</v>
      </c>
      <c r="M91" s="1" t="s">
        <v>183</v>
      </c>
      <c r="N91" s="1" t="s">
        <v>155</v>
      </c>
      <c r="O91" s="1" t="s">
        <v>156</v>
      </c>
      <c r="P91" s="1" t="s">
        <v>157</v>
      </c>
    </row>
    <row r="92" spans="1:16" x14ac:dyDescent="0.3">
      <c r="A92" s="5">
        <v>91</v>
      </c>
      <c r="B92" s="5" t="str">
        <f t="shared" si="5"/>
        <v>August</v>
      </c>
      <c r="C92" s="5" t="s">
        <v>796</v>
      </c>
      <c r="D92" s="3">
        <v>45513</v>
      </c>
      <c r="E92" s="5" t="s">
        <v>41</v>
      </c>
      <c r="F92" s="6">
        <v>45513.526388888888</v>
      </c>
      <c r="G92" s="6">
        <v>45513.526388888888</v>
      </c>
      <c r="H92" s="9">
        <f t="shared" si="6"/>
        <v>0</v>
      </c>
      <c r="I92" s="21" t="str">
        <f t="shared" ref="I92:I155" si="8">IF(H92&lt;3,  "HIGH", "OUT OF TAT")</f>
        <v>HIGH</v>
      </c>
      <c r="J92" s="1">
        <v>1</v>
      </c>
      <c r="K92" s="1">
        <v>0</v>
      </c>
      <c r="L92" s="15">
        <f t="shared" si="7"/>
        <v>1</v>
      </c>
      <c r="M92" s="1" t="s">
        <v>183</v>
      </c>
      <c r="N92" s="1" t="s">
        <v>155</v>
      </c>
      <c r="O92" s="1" t="s">
        <v>156</v>
      </c>
      <c r="P92" s="1" t="s">
        <v>157</v>
      </c>
    </row>
    <row r="93" spans="1:16" x14ac:dyDescent="0.3">
      <c r="A93" s="5">
        <v>92</v>
      </c>
      <c r="B93" s="5" t="str">
        <f t="shared" si="5"/>
        <v>August</v>
      </c>
      <c r="C93" s="5" t="s">
        <v>793</v>
      </c>
      <c r="D93" s="3">
        <v>45513</v>
      </c>
      <c r="E93" s="5" t="s">
        <v>42</v>
      </c>
      <c r="F93" s="6">
        <v>45513.774305555555</v>
      </c>
      <c r="G93" s="6">
        <v>45513.788888888892</v>
      </c>
      <c r="H93" s="9">
        <f t="shared" si="6"/>
        <v>1.4583333337213844E-2</v>
      </c>
      <c r="I93" s="21" t="str">
        <f t="shared" si="8"/>
        <v>HIGH</v>
      </c>
      <c r="J93" s="1">
        <v>3</v>
      </c>
      <c r="K93" s="1">
        <v>0</v>
      </c>
      <c r="L93" s="15">
        <f t="shared" si="7"/>
        <v>1</v>
      </c>
      <c r="M93" s="1" t="s">
        <v>183</v>
      </c>
      <c r="N93" s="1" t="s">
        <v>155</v>
      </c>
      <c r="O93" s="1" t="s">
        <v>156</v>
      </c>
      <c r="P93" s="1" t="s">
        <v>157</v>
      </c>
    </row>
    <row r="94" spans="1:16" x14ac:dyDescent="0.3">
      <c r="A94" s="5">
        <v>93</v>
      </c>
      <c r="B94" s="5" t="str">
        <f t="shared" si="5"/>
        <v>August</v>
      </c>
      <c r="C94" s="5" t="s">
        <v>795</v>
      </c>
      <c r="D94" s="3">
        <v>45513</v>
      </c>
      <c r="E94" s="5" t="s">
        <v>162</v>
      </c>
      <c r="F94" s="6">
        <v>45513.427083333336</v>
      </c>
      <c r="G94" s="6">
        <v>45513.493055555555</v>
      </c>
      <c r="H94" s="9">
        <f t="shared" si="6"/>
        <v>6.5972222218988463E-2</v>
      </c>
      <c r="I94" s="21" t="str">
        <f t="shared" si="8"/>
        <v>HIGH</v>
      </c>
      <c r="J94" s="5">
        <v>2</v>
      </c>
      <c r="K94" s="1">
        <v>0</v>
      </c>
      <c r="L94" s="15">
        <f t="shared" si="7"/>
        <v>1</v>
      </c>
      <c r="M94" s="1" t="s">
        <v>184</v>
      </c>
      <c r="N94" s="1" t="s">
        <v>155</v>
      </c>
      <c r="O94" s="1" t="s">
        <v>156</v>
      </c>
      <c r="P94" s="1" t="s">
        <v>157</v>
      </c>
    </row>
    <row r="95" spans="1:16" x14ac:dyDescent="0.3">
      <c r="A95" s="5">
        <v>94</v>
      </c>
      <c r="B95" s="5" t="str">
        <f t="shared" si="5"/>
        <v>August</v>
      </c>
      <c r="C95" s="5" t="s">
        <v>795</v>
      </c>
      <c r="D95" s="3">
        <v>45513</v>
      </c>
      <c r="E95" s="5" t="s">
        <v>162</v>
      </c>
      <c r="F95" s="6">
        <v>45513.427083333336</v>
      </c>
      <c r="G95" s="6">
        <v>45513.427083333336</v>
      </c>
      <c r="H95" s="9">
        <f t="shared" si="6"/>
        <v>0</v>
      </c>
      <c r="I95" s="21" t="str">
        <f t="shared" si="8"/>
        <v>HIGH</v>
      </c>
      <c r="J95" s="5">
        <v>123</v>
      </c>
      <c r="K95" s="1">
        <v>0</v>
      </c>
      <c r="L95" s="15">
        <f t="shared" si="7"/>
        <v>1</v>
      </c>
      <c r="M95" s="1" t="s">
        <v>766</v>
      </c>
      <c r="N95" s="1" t="s">
        <v>155</v>
      </c>
      <c r="O95" s="1" t="s">
        <v>156</v>
      </c>
      <c r="P95" s="1" t="s">
        <v>157</v>
      </c>
    </row>
    <row r="96" spans="1:16" x14ac:dyDescent="0.3">
      <c r="A96" s="5">
        <v>95</v>
      </c>
      <c r="B96" s="5" t="str">
        <f t="shared" si="5"/>
        <v>August</v>
      </c>
      <c r="C96" s="5" t="s">
        <v>799</v>
      </c>
      <c r="D96" s="2">
        <v>45513</v>
      </c>
      <c r="E96" s="1" t="s">
        <v>246</v>
      </c>
      <c r="F96" s="4">
        <v>45513.371527777781</v>
      </c>
      <c r="G96" s="4">
        <v>45513.371527777781</v>
      </c>
      <c r="H96" s="9">
        <f t="shared" si="6"/>
        <v>0</v>
      </c>
      <c r="I96" s="21" t="str">
        <f t="shared" si="8"/>
        <v>HIGH</v>
      </c>
      <c r="J96" s="1">
        <v>17</v>
      </c>
      <c r="K96" s="1">
        <v>0</v>
      </c>
      <c r="L96" s="15">
        <f t="shared" si="7"/>
        <v>1</v>
      </c>
      <c r="M96" s="1" t="s">
        <v>766</v>
      </c>
      <c r="N96" s="1" t="s">
        <v>155</v>
      </c>
      <c r="O96" s="1" t="s">
        <v>156</v>
      </c>
      <c r="P96" s="1" t="s">
        <v>157</v>
      </c>
    </row>
    <row r="97" spans="1:16" x14ac:dyDescent="0.3">
      <c r="A97" s="5">
        <v>96</v>
      </c>
      <c r="B97" s="5" t="str">
        <f t="shared" si="5"/>
        <v>August</v>
      </c>
      <c r="C97" s="5" t="s">
        <v>794</v>
      </c>
      <c r="D97" s="3">
        <v>45513</v>
      </c>
      <c r="E97" s="5" t="s">
        <v>247</v>
      </c>
      <c r="F97" s="6">
        <v>45513.67083333333</v>
      </c>
      <c r="G97" s="6">
        <v>45513.67083333333</v>
      </c>
      <c r="H97" s="9">
        <f t="shared" si="6"/>
        <v>0</v>
      </c>
      <c r="I97" s="21" t="str">
        <f t="shared" si="8"/>
        <v>HIGH</v>
      </c>
      <c r="J97" s="5">
        <v>22</v>
      </c>
      <c r="K97" s="1">
        <v>0</v>
      </c>
      <c r="L97" s="15">
        <f t="shared" si="7"/>
        <v>1</v>
      </c>
      <c r="M97" s="1" t="s">
        <v>766</v>
      </c>
      <c r="N97" s="1" t="s">
        <v>155</v>
      </c>
      <c r="O97" s="1" t="s">
        <v>156</v>
      </c>
      <c r="P97" s="1" t="s">
        <v>157</v>
      </c>
    </row>
    <row r="98" spans="1:16" x14ac:dyDescent="0.3">
      <c r="A98" s="5">
        <v>97</v>
      </c>
      <c r="B98" s="5" t="str">
        <f t="shared" si="5"/>
        <v>August</v>
      </c>
      <c r="C98" s="5" t="s">
        <v>793</v>
      </c>
      <c r="D98" s="2">
        <v>45513</v>
      </c>
      <c r="E98" s="1" t="s">
        <v>768</v>
      </c>
      <c r="F98" s="4">
        <v>45513.420138888891</v>
      </c>
      <c r="G98" s="4">
        <v>45513.469444444447</v>
      </c>
      <c r="H98" s="9">
        <f t="shared" si="6"/>
        <v>4.9305555556202307E-2</v>
      </c>
      <c r="I98" s="21" t="str">
        <f t="shared" si="8"/>
        <v>HIGH</v>
      </c>
      <c r="J98" s="1">
        <v>2</v>
      </c>
      <c r="K98" s="1">
        <v>0</v>
      </c>
      <c r="L98" s="15">
        <f t="shared" si="7"/>
        <v>1</v>
      </c>
      <c r="M98" s="1" t="s">
        <v>779</v>
      </c>
      <c r="N98" s="1" t="s">
        <v>155</v>
      </c>
      <c r="O98" s="1" t="s">
        <v>156</v>
      </c>
      <c r="P98" s="1" t="s">
        <v>157</v>
      </c>
    </row>
    <row r="99" spans="1:16" x14ac:dyDescent="0.3">
      <c r="A99" s="5">
        <v>98</v>
      </c>
      <c r="B99" s="5" t="str">
        <f t="shared" si="5"/>
        <v>August</v>
      </c>
      <c r="C99" s="5" t="s">
        <v>794</v>
      </c>
      <c r="D99" s="3">
        <v>45516</v>
      </c>
      <c r="E99" s="5" t="s">
        <v>43</v>
      </c>
      <c r="F99" s="6">
        <v>45516.495138888888</v>
      </c>
      <c r="G99" s="6">
        <v>45516.515277777777</v>
      </c>
      <c r="H99" s="9">
        <f t="shared" si="6"/>
        <v>2.0138888889050577E-2</v>
      </c>
      <c r="I99" s="21" t="str">
        <f t="shared" si="8"/>
        <v>HIGH</v>
      </c>
      <c r="J99" s="1">
        <v>63</v>
      </c>
      <c r="K99" s="1">
        <v>0</v>
      </c>
      <c r="L99" s="15">
        <f t="shared" si="7"/>
        <v>1</v>
      </c>
      <c r="M99" s="1" t="s">
        <v>183</v>
      </c>
      <c r="N99" s="1" t="s">
        <v>155</v>
      </c>
      <c r="O99" s="1" t="s">
        <v>156</v>
      </c>
      <c r="P99" s="1" t="s">
        <v>157</v>
      </c>
    </row>
    <row r="100" spans="1:16" x14ac:dyDescent="0.3">
      <c r="A100" s="5">
        <v>99</v>
      </c>
      <c r="B100" s="5" t="str">
        <f t="shared" si="5"/>
        <v>August</v>
      </c>
      <c r="C100" s="5" t="s">
        <v>799</v>
      </c>
      <c r="D100" s="3">
        <v>45516</v>
      </c>
      <c r="E100" s="5" t="s">
        <v>248</v>
      </c>
      <c r="F100" s="6">
        <v>45516.411111111112</v>
      </c>
      <c r="G100" s="6">
        <v>45516.411111111112</v>
      </c>
      <c r="H100" s="9">
        <f t="shared" si="6"/>
        <v>0</v>
      </c>
      <c r="I100" s="21" t="str">
        <f t="shared" si="8"/>
        <v>HIGH</v>
      </c>
      <c r="J100" s="5">
        <v>17</v>
      </c>
      <c r="K100" s="1">
        <v>0</v>
      </c>
      <c r="L100" s="15">
        <f t="shared" si="7"/>
        <v>1</v>
      </c>
      <c r="M100" s="1" t="s">
        <v>766</v>
      </c>
      <c r="N100" s="1" t="s">
        <v>155</v>
      </c>
      <c r="O100" s="1" t="s">
        <v>156</v>
      </c>
      <c r="P100" s="1" t="s">
        <v>157</v>
      </c>
    </row>
    <row r="101" spans="1:16" x14ac:dyDescent="0.3">
      <c r="A101" s="5">
        <v>100</v>
      </c>
      <c r="B101" s="5" t="str">
        <f t="shared" si="5"/>
        <v>August</v>
      </c>
      <c r="C101" s="5" t="s">
        <v>795</v>
      </c>
      <c r="D101" s="3">
        <v>45516</v>
      </c>
      <c r="E101" s="5" t="s">
        <v>249</v>
      </c>
      <c r="F101" s="6">
        <v>45516.452777777777</v>
      </c>
      <c r="G101" s="6">
        <v>45516.452777777777</v>
      </c>
      <c r="H101" s="9">
        <f t="shared" si="6"/>
        <v>0</v>
      </c>
      <c r="I101" s="21" t="str">
        <f t="shared" si="8"/>
        <v>HIGH</v>
      </c>
      <c r="J101" s="5">
        <v>120</v>
      </c>
      <c r="K101" s="1">
        <v>0</v>
      </c>
      <c r="L101" s="15">
        <f t="shared" si="7"/>
        <v>1</v>
      </c>
      <c r="M101" s="1" t="s">
        <v>766</v>
      </c>
      <c r="N101" s="1" t="s">
        <v>155</v>
      </c>
      <c r="O101" s="1" t="s">
        <v>156</v>
      </c>
      <c r="P101" s="1" t="s">
        <v>157</v>
      </c>
    </row>
    <row r="102" spans="1:16" x14ac:dyDescent="0.3">
      <c r="A102" s="5">
        <v>101</v>
      </c>
      <c r="B102" s="5" t="str">
        <f t="shared" si="5"/>
        <v>August</v>
      </c>
      <c r="C102" s="5" t="s">
        <v>793</v>
      </c>
      <c r="D102" s="3">
        <v>45516</v>
      </c>
      <c r="E102" s="6" t="s">
        <v>250</v>
      </c>
      <c r="F102" s="6">
        <v>45516.506944444445</v>
      </c>
      <c r="G102" s="6">
        <v>45516.506944444445</v>
      </c>
      <c r="H102" s="9">
        <f t="shared" si="6"/>
        <v>0</v>
      </c>
      <c r="I102" s="21" t="str">
        <f t="shared" si="8"/>
        <v>HIGH</v>
      </c>
      <c r="J102" s="5">
        <v>8</v>
      </c>
      <c r="K102" s="1">
        <v>0</v>
      </c>
      <c r="L102" s="15">
        <f t="shared" si="7"/>
        <v>1</v>
      </c>
      <c r="M102" s="1" t="s">
        <v>766</v>
      </c>
      <c r="N102" s="1" t="s">
        <v>155</v>
      </c>
      <c r="O102" s="1" t="s">
        <v>156</v>
      </c>
      <c r="P102" s="1" t="s">
        <v>157</v>
      </c>
    </row>
    <row r="103" spans="1:16" x14ac:dyDescent="0.3">
      <c r="A103" s="5">
        <v>102</v>
      </c>
      <c r="B103" s="5" t="str">
        <f t="shared" si="5"/>
        <v>August</v>
      </c>
      <c r="C103" s="5" t="s">
        <v>791</v>
      </c>
      <c r="D103" s="3">
        <v>45516</v>
      </c>
      <c r="E103" s="5" t="s">
        <v>251</v>
      </c>
      <c r="F103" s="6">
        <v>45516.461805555555</v>
      </c>
      <c r="G103" s="6">
        <v>45516.461805555555</v>
      </c>
      <c r="H103" s="9">
        <f t="shared" si="6"/>
        <v>0</v>
      </c>
      <c r="I103" s="21" t="str">
        <f t="shared" si="8"/>
        <v>HIGH</v>
      </c>
      <c r="J103" s="5">
        <v>15</v>
      </c>
      <c r="K103" s="1">
        <v>0</v>
      </c>
      <c r="L103" s="15">
        <f t="shared" si="7"/>
        <v>1</v>
      </c>
      <c r="M103" s="1" t="s">
        <v>766</v>
      </c>
      <c r="N103" s="1" t="s">
        <v>155</v>
      </c>
      <c r="O103" s="1" t="s">
        <v>156</v>
      </c>
      <c r="P103" s="1" t="s">
        <v>157</v>
      </c>
    </row>
    <row r="104" spans="1:16" x14ac:dyDescent="0.3">
      <c r="A104" s="5">
        <v>103</v>
      </c>
      <c r="B104" s="5" t="str">
        <f t="shared" si="5"/>
        <v>August</v>
      </c>
      <c r="C104" s="5" t="s">
        <v>796</v>
      </c>
      <c r="D104" s="3">
        <v>45516</v>
      </c>
      <c r="E104" s="5" t="s">
        <v>252</v>
      </c>
      <c r="F104" s="6">
        <v>45516.654166666667</v>
      </c>
      <c r="G104" s="6">
        <v>45516.654166666667</v>
      </c>
      <c r="H104" s="9">
        <f t="shared" si="6"/>
        <v>0</v>
      </c>
      <c r="I104" s="21" t="str">
        <f t="shared" si="8"/>
        <v>HIGH</v>
      </c>
      <c r="J104" s="5">
        <v>1</v>
      </c>
      <c r="K104" s="1">
        <v>0</v>
      </c>
      <c r="L104" s="15">
        <f t="shared" si="7"/>
        <v>1</v>
      </c>
      <c r="M104" s="1" t="s">
        <v>766</v>
      </c>
      <c r="N104" s="1" t="s">
        <v>155</v>
      </c>
      <c r="O104" s="1" t="s">
        <v>156</v>
      </c>
      <c r="P104" s="1" t="s">
        <v>157</v>
      </c>
    </row>
    <row r="105" spans="1:16" x14ac:dyDescent="0.3">
      <c r="A105" s="5">
        <v>104</v>
      </c>
      <c r="B105" s="5" t="str">
        <f t="shared" si="5"/>
        <v>August</v>
      </c>
      <c r="C105" s="5" t="s">
        <v>794</v>
      </c>
      <c r="D105" s="3">
        <v>45516</v>
      </c>
      <c r="E105" s="5" t="s">
        <v>253</v>
      </c>
      <c r="F105" s="6">
        <v>45516.795138888891</v>
      </c>
      <c r="G105" s="6">
        <v>45516.795138888891</v>
      </c>
      <c r="H105" s="9">
        <f t="shared" si="6"/>
        <v>0</v>
      </c>
      <c r="I105" s="21" t="str">
        <f t="shared" si="8"/>
        <v>HIGH</v>
      </c>
      <c r="J105" s="5">
        <v>127</v>
      </c>
      <c r="K105" s="1">
        <v>0</v>
      </c>
      <c r="L105" s="15">
        <f t="shared" si="7"/>
        <v>1</v>
      </c>
      <c r="M105" s="1" t="s">
        <v>766</v>
      </c>
      <c r="N105" s="1" t="s">
        <v>155</v>
      </c>
      <c r="O105" s="1" t="s">
        <v>156</v>
      </c>
      <c r="P105" s="1" t="s">
        <v>157</v>
      </c>
    </row>
    <row r="106" spans="1:16" x14ac:dyDescent="0.3">
      <c r="A106" s="5">
        <v>105</v>
      </c>
      <c r="B106" s="5" t="str">
        <f t="shared" si="5"/>
        <v>August</v>
      </c>
      <c r="C106" s="5" t="s">
        <v>791</v>
      </c>
      <c r="D106" s="3">
        <v>45517</v>
      </c>
      <c r="E106" s="5" t="s">
        <v>44</v>
      </c>
      <c r="F106" s="6">
        <v>45517.482638888891</v>
      </c>
      <c r="G106" s="6">
        <v>45517.489583333336</v>
      </c>
      <c r="H106" s="9">
        <f t="shared" si="6"/>
        <v>6.9444444452528842E-3</v>
      </c>
      <c r="I106" s="21" t="str">
        <f t="shared" si="8"/>
        <v>HIGH</v>
      </c>
      <c r="J106" s="1">
        <v>12</v>
      </c>
      <c r="K106" s="1">
        <v>0</v>
      </c>
      <c r="L106" s="15">
        <f t="shared" si="7"/>
        <v>1</v>
      </c>
      <c r="M106" s="1" t="s">
        <v>183</v>
      </c>
      <c r="N106" s="1" t="s">
        <v>155</v>
      </c>
      <c r="O106" s="1" t="s">
        <v>156</v>
      </c>
      <c r="P106" s="1" t="s">
        <v>157</v>
      </c>
    </row>
    <row r="107" spans="1:16" x14ac:dyDescent="0.3">
      <c r="A107" s="5">
        <v>106</v>
      </c>
      <c r="B107" s="5" t="str">
        <f t="shared" si="5"/>
        <v>August</v>
      </c>
      <c r="C107" s="5" t="s">
        <v>791</v>
      </c>
      <c r="D107" s="3">
        <v>45517</v>
      </c>
      <c r="E107" s="5" t="s">
        <v>45</v>
      </c>
      <c r="F107" s="6">
        <v>45517.472916666666</v>
      </c>
      <c r="G107" s="6">
        <v>45517.494444444441</v>
      </c>
      <c r="H107" s="9">
        <f t="shared" si="6"/>
        <v>2.1527777775190771E-2</v>
      </c>
      <c r="I107" s="21" t="str">
        <f t="shared" si="8"/>
        <v>HIGH</v>
      </c>
      <c r="J107" s="1">
        <v>1</v>
      </c>
      <c r="K107" s="1">
        <v>0</v>
      </c>
      <c r="L107" s="15">
        <f t="shared" si="7"/>
        <v>1</v>
      </c>
      <c r="M107" s="1" t="s">
        <v>183</v>
      </c>
      <c r="N107" s="1" t="s">
        <v>155</v>
      </c>
      <c r="O107" s="1" t="s">
        <v>156</v>
      </c>
      <c r="P107" s="1" t="s">
        <v>157</v>
      </c>
    </row>
    <row r="108" spans="1:16" x14ac:dyDescent="0.3">
      <c r="A108" s="5">
        <v>107</v>
      </c>
      <c r="B108" s="5" t="str">
        <f t="shared" si="5"/>
        <v>August</v>
      </c>
      <c r="C108" s="5" t="s">
        <v>794</v>
      </c>
      <c r="D108" s="3">
        <v>45517</v>
      </c>
      <c r="E108" s="5" t="s">
        <v>46</v>
      </c>
      <c r="F108" s="6">
        <v>45517.745833333334</v>
      </c>
      <c r="G108" s="6">
        <v>45517.758333333331</v>
      </c>
      <c r="H108" s="9">
        <f t="shared" si="6"/>
        <v>1.2499999997089617E-2</v>
      </c>
      <c r="I108" s="21" t="str">
        <f t="shared" si="8"/>
        <v>HIGH</v>
      </c>
      <c r="J108" s="1">
        <v>3</v>
      </c>
      <c r="K108" s="1">
        <v>0</v>
      </c>
      <c r="L108" s="15">
        <f t="shared" si="7"/>
        <v>1</v>
      </c>
      <c r="M108" s="1" t="s">
        <v>183</v>
      </c>
      <c r="N108" s="1" t="s">
        <v>155</v>
      </c>
      <c r="O108" s="1" t="s">
        <v>156</v>
      </c>
      <c r="P108" s="1" t="s">
        <v>157</v>
      </c>
    </row>
    <row r="109" spans="1:16" x14ac:dyDescent="0.3">
      <c r="A109" s="5">
        <v>108</v>
      </c>
      <c r="B109" s="5" t="str">
        <f t="shared" si="5"/>
        <v>August</v>
      </c>
      <c r="C109" s="5" t="s">
        <v>796</v>
      </c>
      <c r="D109" s="3">
        <v>45517</v>
      </c>
      <c r="E109" s="5" t="s">
        <v>47</v>
      </c>
      <c r="F109" s="6">
        <v>45517.463888888888</v>
      </c>
      <c r="G109" s="6">
        <v>45517.463888888888</v>
      </c>
      <c r="H109" s="9">
        <f t="shared" si="6"/>
        <v>0</v>
      </c>
      <c r="I109" s="21" t="str">
        <f t="shared" si="8"/>
        <v>HIGH</v>
      </c>
      <c r="J109" s="1">
        <v>1</v>
      </c>
      <c r="K109" s="1">
        <v>0</v>
      </c>
      <c r="L109" s="15">
        <f t="shared" si="7"/>
        <v>1</v>
      </c>
      <c r="M109" s="1" t="s">
        <v>183</v>
      </c>
      <c r="N109" s="1" t="s">
        <v>155</v>
      </c>
      <c r="O109" s="1" t="s">
        <v>156</v>
      </c>
      <c r="P109" s="1" t="s">
        <v>157</v>
      </c>
    </row>
    <row r="110" spans="1:16" x14ac:dyDescent="0.3">
      <c r="A110" s="5">
        <v>109</v>
      </c>
      <c r="B110" s="5" t="str">
        <f t="shared" si="5"/>
        <v>August</v>
      </c>
      <c r="C110" s="5" t="s">
        <v>799</v>
      </c>
      <c r="D110" s="3">
        <v>45517</v>
      </c>
      <c r="E110" s="5" t="s">
        <v>254</v>
      </c>
      <c r="F110" s="6">
        <v>45517.392361111109</v>
      </c>
      <c r="G110" s="6">
        <v>45517.392361111109</v>
      </c>
      <c r="H110" s="9">
        <f t="shared" si="6"/>
        <v>0</v>
      </c>
      <c r="I110" s="21" t="str">
        <f t="shared" si="8"/>
        <v>HIGH</v>
      </c>
      <c r="J110" s="5">
        <v>17</v>
      </c>
      <c r="K110" s="1">
        <v>0</v>
      </c>
      <c r="L110" s="15">
        <f t="shared" si="7"/>
        <v>1</v>
      </c>
      <c r="M110" s="1" t="s">
        <v>766</v>
      </c>
      <c r="N110" s="1" t="s">
        <v>155</v>
      </c>
      <c r="O110" s="1" t="s">
        <v>156</v>
      </c>
      <c r="P110" s="1" t="s">
        <v>157</v>
      </c>
    </row>
    <row r="111" spans="1:16" x14ac:dyDescent="0.3">
      <c r="A111" s="5">
        <v>110</v>
      </c>
      <c r="B111" s="5" t="str">
        <f t="shared" si="5"/>
        <v>August</v>
      </c>
      <c r="C111" s="5" t="s">
        <v>793</v>
      </c>
      <c r="D111" s="3">
        <v>45517</v>
      </c>
      <c r="E111" s="5" t="s">
        <v>255</v>
      </c>
      <c r="F111" s="6">
        <v>45517.411805555559</v>
      </c>
      <c r="G111" s="6">
        <v>45517.411805555559</v>
      </c>
      <c r="H111" s="9">
        <f t="shared" si="6"/>
        <v>0</v>
      </c>
      <c r="I111" s="21" t="str">
        <f t="shared" si="8"/>
        <v>HIGH</v>
      </c>
      <c r="J111" s="5">
        <v>8</v>
      </c>
      <c r="K111" s="1">
        <v>0</v>
      </c>
      <c r="L111" s="15">
        <f t="shared" si="7"/>
        <v>1</v>
      </c>
      <c r="M111" s="1" t="s">
        <v>766</v>
      </c>
      <c r="N111" s="1" t="s">
        <v>155</v>
      </c>
      <c r="O111" s="1" t="s">
        <v>156</v>
      </c>
      <c r="P111" s="1" t="s">
        <v>157</v>
      </c>
    </row>
    <row r="112" spans="1:16" x14ac:dyDescent="0.3">
      <c r="A112" s="5">
        <v>111</v>
      </c>
      <c r="B112" s="5" t="str">
        <f t="shared" si="5"/>
        <v>August</v>
      </c>
      <c r="C112" s="5" t="s">
        <v>791</v>
      </c>
      <c r="D112" s="2">
        <v>45517</v>
      </c>
      <c r="E112" s="1" t="s">
        <v>256</v>
      </c>
      <c r="F112" s="4">
        <v>45517.409722222219</v>
      </c>
      <c r="G112" s="4">
        <v>45517.409722222219</v>
      </c>
      <c r="H112" s="9">
        <f t="shared" si="6"/>
        <v>0</v>
      </c>
      <c r="I112" s="21" t="str">
        <f t="shared" si="8"/>
        <v>HIGH</v>
      </c>
      <c r="J112" s="5">
        <v>2</v>
      </c>
      <c r="K112" s="1">
        <v>0</v>
      </c>
      <c r="L112" s="15">
        <f t="shared" si="7"/>
        <v>1</v>
      </c>
      <c r="M112" s="1" t="s">
        <v>766</v>
      </c>
      <c r="N112" s="1" t="s">
        <v>155</v>
      </c>
      <c r="O112" s="1" t="s">
        <v>156</v>
      </c>
      <c r="P112" s="1" t="s">
        <v>157</v>
      </c>
    </row>
    <row r="113" spans="1:16" x14ac:dyDescent="0.3">
      <c r="A113" s="5">
        <v>112</v>
      </c>
      <c r="B113" s="5" t="str">
        <f t="shared" si="5"/>
        <v>August</v>
      </c>
      <c r="C113" s="5" t="s">
        <v>795</v>
      </c>
      <c r="D113" s="3">
        <v>45518</v>
      </c>
      <c r="E113" s="6" t="s">
        <v>48</v>
      </c>
      <c r="F113" s="6">
        <v>45518.459722222222</v>
      </c>
      <c r="G113" s="6">
        <v>45518.472916666666</v>
      </c>
      <c r="H113" s="9">
        <f t="shared" si="6"/>
        <v>1.3194444443797693E-2</v>
      </c>
      <c r="I113" s="21" t="str">
        <f t="shared" si="8"/>
        <v>HIGH</v>
      </c>
      <c r="J113" s="1">
        <v>3</v>
      </c>
      <c r="K113" s="1">
        <v>0</v>
      </c>
      <c r="L113" s="15">
        <f t="shared" si="7"/>
        <v>1</v>
      </c>
      <c r="M113" s="1" t="s">
        <v>183</v>
      </c>
      <c r="N113" s="1" t="s">
        <v>155</v>
      </c>
      <c r="O113" s="1" t="s">
        <v>156</v>
      </c>
      <c r="P113" s="1" t="s">
        <v>157</v>
      </c>
    </row>
    <row r="114" spans="1:16" x14ac:dyDescent="0.3">
      <c r="A114" s="5">
        <v>113</v>
      </c>
      <c r="B114" s="5" t="str">
        <f t="shared" si="5"/>
        <v>August</v>
      </c>
      <c r="C114" s="5" t="s">
        <v>794</v>
      </c>
      <c r="D114" s="3">
        <v>45518</v>
      </c>
      <c r="E114" s="5" t="s">
        <v>257</v>
      </c>
      <c r="F114" s="6">
        <v>45517.85833333333</v>
      </c>
      <c r="G114" s="6">
        <v>45517.85833333333</v>
      </c>
      <c r="H114" s="9">
        <f t="shared" si="6"/>
        <v>0</v>
      </c>
      <c r="I114" s="21" t="str">
        <f t="shared" si="8"/>
        <v>HIGH</v>
      </c>
      <c r="J114" s="5">
        <v>125</v>
      </c>
      <c r="K114" s="1">
        <v>0</v>
      </c>
      <c r="L114" s="15">
        <f t="shared" si="7"/>
        <v>1</v>
      </c>
      <c r="M114" s="1" t="s">
        <v>766</v>
      </c>
      <c r="N114" s="1" t="s">
        <v>155</v>
      </c>
      <c r="O114" s="1" t="s">
        <v>156</v>
      </c>
      <c r="P114" s="1" t="s">
        <v>157</v>
      </c>
    </row>
    <row r="115" spans="1:16" x14ac:dyDescent="0.3">
      <c r="A115" s="5">
        <v>114</v>
      </c>
      <c r="B115" s="5" t="str">
        <f t="shared" si="5"/>
        <v>August</v>
      </c>
      <c r="C115" s="5" t="s">
        <v>799</v>
      </c>
      <c r="D115" s="3">
        <v>45518</v>
      </c>
      <c r="E115" s="5" t="s">
        <v>258</v>
      </c>
      <c r="F115" s="6">
        <v>45518.395138888889</v>
      </c>
      <c r="G115" s="6">
        <v>45518.395138888889</v>
      </c>
      <c r="H115" s="9">
        <f t="shared" si="6"/>
        <v>0</v>
      </c>
      <c r="I115" s="21" t="str">
        <f t="shared" si="8"/>
        <v>HIGH</v>
      </c>
      <c r="J115" s="5">
        <v>17</v>
      </c>
      <c r="K115" s="1">
        <v>0</v>
      </c>
      <c r="L115" s="15">
        <f t="shared" si="7"/>
        <v>1</v>
      </c>
      <c r="M115" s="1" t="s">
        <v>766</v>
      </c>
      <c r="N115" s="1" t="s">
        <v>155</v>
      </c>
      <c r="O115" s="1" t="s">
        <v>156</v>
      </c>
      <c r="P115" s="1" t="s">
        <v>157</v>
      </c>
    </row>
    <row r="116" spans="1:16" x14ac:dyDescent="0.3">
      <c r="A116" s="5">
        <v>115</v>
      </c>
      <c r="B116" s="5" t="str">
        <f t="shared" si="5"/>
        <v>August</v>
      </c>
      <c r="C116" s="5" t="s">
        <v>793</v>
      </c>
      <c r="D116" s="3">
        <v>45518</v>
      </c>
      <c r="E116" s="6" t="s">
        <v>259</v>
      </c>
      <c r="F116" s="6">
        <v>45518.404166666667</v>
      </c>
      <c r="G116" s="6">
        <v>45518.404166666667</v>
      </c>
      <c r="H116" s="9">
        <f t="shared" si="6"/>
        <v>0</v>
      </c>
      <c r="I116" s="21" t="str">
        <f t="shared" si="8"/>
        <v>HIGH</v>
      </c>
      <c r="J116" s="5">
        <v>5</v>
      </c>
      <c r="K116" s="1">
        <v>0</v>
      </c>
      <c r="L116" s="15">
        <f t="shared" si="7"/>
        <v>1</v>
      </c>
      <c r="M116" s="1" t="s">
        <v>766</v>
      </c>
      <c r="N116" s="1" t="s">
        <v>155</v>
      </c>
      <c r="O116" s="1" t="s">
        <v>156</v>
      </c>
      <c r="P116" s="1" t="s">
        <v>157</v>
      </c>
    </row>
    <row r="117" spans="1:16" x14ac:dyDescent="0.3">
      <c r="A117" s="5">
        <v>116</v>
      </c>
      <c r="B117" s="5" t="str">
        <f t="shared" si="5"/>
        <v>August</v>
      </c>
      <c r="C117" s="5" t="s">
        <v>797</v>
      </c>
      <c r="D117" s="3">
        <v>45518</v>
      </c>
      <c r="E117" s="5" t="s">
        <v>215</v>
      </c>
      <c r="F117" s="6">
        <v>45518.51458333333</v>
      </c>
      <c r="G117" s="6">
        <v>45518.51458333333</v>
      </c>
      <c r="H117" s="9">
        <f t="shared" si="6"/>
        <v>0</v>
      </c>
      <c r="I117" s="21" t="str">
        <f t="shared" si="8"/>
        <v>HIGH</v>
      </c>
      <c r="J117" s="5">
        <v>1</v>
      </c>
      <c r="K117" s="1">
        <v>0</v>
      </c>
      <c r="L117" s="15">
        <f t="shared" si="7"/>
        <v>1</v>
      </c>
      <c r="M117" s="1" t="s">
        <v>766</v>
      </c>
      <c r="N117" s="1" t="s">
        <v>155</v>
      </c>
      <c r="O117" s="1" t="s">
        <v>156</v>
      </c>
      <c r="P117" s="1" t="s">
        <v>157</v>
      </c>
    </row>
    <row r="118" spans="1:16" x14ac:dyDescent="0.3">
      <c r="A118" s="5">
        <v>117</v>
      </c>
      <c r="B118" s="5" t="str">
        <f t="shared" si="5"/>
        <v>August</v>
      </c>
      <c r="C118" s="5" t="s">
        <v>799</v>
      </c>
      <c r="D118" s="3">
        <v>45520</v>
      </c>
      <c r="E118" s="5" t="s">
        <v>49</v>
      </c>
      <c r="F118" s="6">
        <v>45520.566666666666</v>
      </c>
      <c r="G118" s="6">
        <v>45520.612500000003</v>
      </c>
      <c r="H118" s="9">
        <f t="shared" si="6"/>
        <v>4.5833333337213844E-2</v>
      </c>
      <c r="I118" s="21" t="str">
        <f t="shared" si="8"/>
        <v>HIGH</v>
      </c>
      <c r="J118" s="1">
        <v>1</v>
      </c>
      <c r="K118" s="1">
        <v>0</v>
      </c>
      <c r="L118" s="15">
        <f t="shared" si="7"/>
        <v>1</v>
      </c>
      <c r="M118" s="1" t="s">
        <v>183</v>
      </c>
      <c r="N118" s="1" t="s">
        <v>155</v>
      </c>
      <c r="O118" s="1" t="s">
        <v>156</v>
      </c>
      <c r="P118" s="1" t="s">
        <v>157</v>
      </c>
    </row>
    <row r="119" spans="1:16" x14ac:dyDescent="0.3">
      <c r="A119" s="5">
        <v>118</v>
      </c>
      <c r="B119" s="5" t="str">
        <f t="shared" si="5"/>
        <v>August</v>
      </c>
      <c r="C119" s="5" t="s">
        <v>795</v>
      </c>
      <c r="D119" s="10">
        <v>45520</v>
      </c>
      <c r="E119" s="5" t="s">
        <v>191</v>
      </c>
      <c r="F119" s="11">
        <v>45520.620833333334</v>
      </c>
      <c r="G119" s="11">
        <v>45520.690972222219</v>
      </c>
      <c r="H119" s="9">
        <f t="shared" si="6"/>
        <v>7.0138888884685002E-2</v>
      </c>
      <c r="I119" s="21" t="str">
        <f t="shared" si="8"/>
        <v>HIGH</v>
      </c>
      <c r="J119" s="5">
        <v>17</v>
      </c>
      <c r="K119" s="1">
        <v>0</v>
      </c>
      <c r="L119" s="15">
        <f t="shared" si="7"/>
        <v>1</v>
      </c>
      <c r="M119" s="1" t="s">
        <v>200</v>
      </c>
      <c r="N119" s="1" t="s">
        <v>155</v>
      </c>
      <c r="O119" s="1" t="s">
        <v>156</v>
      </c>
      <c r="P119" s="1" t="s">
        <v>157</v>
      </c>
    </row>
    <row r="120" spans="1:16" x14ac:dyDescent="0.3">
      <c r="A120" s="5">
        <v>119</v>
      </c>
      <c r="B120" s="5" t="str">
        <f t="shared" si="5"/>
        <v>August</v>
      </c>
      <c r="C120" s="5" t="s">
        <v>794</v>
      </c>
      <c r="D120" s="3">
        <v>45520</v>
      </c>
      <c r="E120" s="5" t="s">
        <v>260</v>
      </c>
      <c r="F120" s="6">
        <v>45518.76666666667</v>
      </c>
      <c r="G120" s="6">
        <v>45518.76666666667</v>
      </c>
      <c r="H120" s="9">
        <f t="shared" si="6"/>
        <v>0</v>
      </c>
      <c r="I120" s="21" t="str">
        <f t="shared" si="8"/>
        <v>HIGH</v>
      </c>
      <c r="J120" s="5">
        <v>77</v>
      </c>
      <c r="K120" s="1">
        <v>0</v>
      </c>
      <c r="L120" s="15">
        <f t="shared" si="7"/>
        <v>1</v>
      </c>
      <c r="M120" s="1" t="s">
        <v>766</v>
      </c>
      <c r="N120" s="1" t="s">
        <v>155</v>
      </c>
      <c r="O120" s="1" t="s">
        <v>156</v>
      </c>
      <c r="P120" s="1" t="s">
        <v>157</v>
      </c>
    </row>
    <row r="121" spans="1:16" x14ac:dyDescent="0.3">
      <c r="A121" s="5">
        <v>120</v>
      </c>
      <c r="B121" s="5" t="str">
        <f t="shared" si="5"/>
        <v>August</v>
      </c>
      <c r="C121" s="5" t="s">
        <v>799</v>
      </c>
      <c r="D121" s="3">
        <v>45520</v>
      </c>
      <c r="E121" s="5" t="s">
        <v>261</v>
      </c>
      <c r="F121" s="6">
        <v>45519.370138888888</v>
      </c>
      <c r="G121" s="6">
        <v>45519.370138888888</v>
      </c>
      <c r="H121" s="9">
        <f t="shared" si="6"/>
        <v>0</v>
      </c>
      <c r="I121" s="21" t="str">
        <f t="shared" si="8"/>
        <v>HIGH</v>
      </c>
      <c r="J121" s="5">
        <v>17</v>
      </c>
      <c r="K121" s="1">
        <v>0</v>
      </c>
      <c r="L121" s="15">
        <f t="shared" si="7"/>
        <v>1</v>
      </c>
      <c r="M121" s="1" t="s">
        <v>766</v>
      </c>
      <c r="N121" s="1" t="s">
        <v>155</v>
      </c>
      <c r="O121" s="1" t="s">
        <v>156</v>
      </c>
      <c r="P121" s="1" t="s">
        <v>157</v>
      </c>
    </row>
    <row r="122" spans="1:16" x14ac:dyDescent="0.3">
      <c r="A122" s="5">
        <v>121</v>
      </c>
      <c r="B122" s="5" t="str">
        <f t="shared" si="5"/>
        <v>August</v>
      </c>
      <c r="C122" s="5" t="s">
        <v>799</v>
      </c>
      <c r="D122" s="2">
        <v>45520</v>
      </c>
      <c r="E122" s="1" t="s">
        <v>262</v>
      </c>
      <c r="F122" s="4">
        <v>45520.400694444441</v>
      </c>
      <c r="G122" s="4">
        <v>45520.400694444441</v>
      </c>
      <c r="H122" s="9">
        <f t="shared" si="6"/>
        <v>0</v>
      </c>
      <c r="I122" s="21" t="str">
        <f t="shared" si="8"/>
        <v>HIGH</v>
      </c>
      <c r="J122" s="5">
        <v>16</v>
      </c>
      <c r="K122" s="1">
        <v>0</v>
      </c>
      <c r="L122" s="15">
        <f t="shared" si="7"/>
        <v>1</v>
      </c>
      <c r="M122" s="1" t="s">
        <v>766</v>
      </c>
      <c r="N122" s="1" t="s">
        <v>155</v>
      </c>
      <c r="O122" s="1" t="s">
        <v>156</v>
      </c>
      <c r="P122" s="1" t="s">
        <v>157</v>
      </c>
    </row>
    <row r="123" spans="1:16" x14ac:dyDescent="0.3">
      <c r="A123" s="5">
        <v>122</v>
      </c>
      <c r="B123" s="5" t="str">
        <f t="shared" si="5"/>
        <v>August</v>
      </c>
      <c r="C123" s="5" t="s">
        <v>793</v>
      </c>
      <c r="D123" s="2">
        <v>45520</v>
      </c>
      <c r="E123" s="5" t="s">
        <v>263</v>
      </c>
      <c r="F123" s="6">
        <v>45520.425694444442</v>
      </c>
      <c r="G123" s="6">
        <v>45520.425694444442</v>
      </c>
      <c r="H123" s="9">
        <f t="shared" si="6"/>
        <v>0</v>
      </c>
      <c r="I123" s="21" t="str">
        <f t="shared" si="8"/>
        <v>HIGH</v>
      </c>
      <c r="J123" s="5">
        <v>3</v>
      </c>
      <c r="K123" s="1">
        <v>0</v>
      </c>
      <c r="L123" s="15">
        <f t="shared" si="7"/>
        <v>1</v>
      </c>
      <c r="M123" s="1" t="s">
        <v>766</v>
      </c>
      <c r="N123" s="1" t="s">
        <v>155</v>
      </c>
      <c r="O123" s="1" t="s">
        <v>156</v>
      </c>
      <c r="P123" s="1" t="s">
        <v>157</v>
      </c>
    </row>
    <row r="124" spans="1:16" x14ac:dyDescent="0.3">
      <c r="A124" s="5">
        <v>123</v>
      </c>
      <c r="B124" s="5" t="str">
        <f t="shared" si="5"/>
        <v>August</v>
      </c>
      <c r="C124" s="5" t="s">
        <v>795</v>
      </c>
      <c r="D124" s="3">
        <v>45520</v>
      </c>
      <c r="E124" s="5" t="s">
        <v>191</v>
      </c>
      <c r="F124" s="6">
        <v>45520.620833333334</v>
      </c>
      <c r="G124" s="6">
        <v>45520.620833333334</v>
      </c>
      <c r="H124" s="9">
        <f t="shared" si="6"/>
        <v>0</v>
      </c>
      <c r="I124" s="21" t="str">
        <f t="shared" si="8"/>
        <v>HIGH</v>
      </c>
      <c r="J124" s="5">
        <v>3</v>
      </c>
      <c r="K124" s="1">
        <v>0</v>
      </c>
      <c r="L124" s="15">
        <f t="shared" si="7"/>
        <v>1</v>
      </c>
      <c r="M124" s="1" t="s">
        <v>766</v>
      </c>
      <c r="N124" s="1" t="s">
        <v>155</v>
      </c>
      <c r="O124" s="1" t="s">
        <v>156</v>
      </c>
      <c r="P124" s="1" t="s">
        <v>157</v>
      </c>
    </row>
    <row r="125" spans="1:16" x14ac:dyDescent="0.3">
      <c r="A125" s="5">
        <v>124</v>
      </c>
      <c r="B125" s="5" t="str">
        <f t="shared" si="5"/>
        <v>August</v>
      </c>
      <c r="C125" s="5" t="s">
        <v>793</v>
      </c>
      <c r="D125" s="3">
        <v>45523</v>
      </c>
      <c r="E125" s="5" t="s">
        <v>50</v>
      </c>
      <c r="F125" s="6">
        <v>45523.474305555559</v>
      </c>
      <c r="G125" s="6">
        <v>45523.484027777777</v>
      </c>
      <c r="H125" s="9">
        <f t="shared" si="6"/>
        <v>9.7222222175332718E-3</v>
      </c>
      <c r="I125" s="21" t="str">
        <f t="shared" si="8"/>
        <v>HIGH</v>
      </c>
      <c r="J125" s="1">
        <v>1</v>
      </c>
      <c r="K125" s="1">
        <v>0</v>
      </c>
      <c r="L125" s="15">
        <f t="shared" si="7"/>
        <v>1</v>
      </c>
      <c r="M125" s="1" t="s">
        <v>183</v>
      </c>
      <c r="N125" s="1" t="s">
        <v>155</v>
      </c>
      <c r="O125" s="1" t="s">
        <v>156</v>
      </c>
      <c r="P125" s="1" t="s">
        <v>157</v>
      </c>
    </row>
    <row r="126" spans="1:16" x14ac:dyDescent="0.3">
      <c r="A126" s="5">
        <v>125</v>
      </c>
      <c r="B126" s="5" t="str">
        <f t="shared" si="5"/>
        <v>August</v>
      </c>
      <c r="C126" s="5" t="s">
        <v>797</v>
      </c>
      <c r="D126" s="3">
        <v>45523</v>
      </c>
      <c r="E126" s="5" t="s">
        <v>51</v>
      </c>
      <c r="F126" s="6">
        <v>45523.464583333334</v>
      </c>
      <c r="G126" s="6">
        <v>45523.595138888886</v>
      </c>
      <c r="H126" s="9">
        <f t="shared" si="6"/>
        <v>0.13055555555183673</v>
      </c>
      <c r="I126" s="21" t="str">
        <f t="shared" si="8"/>
        <v>HIGH</v>
      </c>
      <c r="J126" s="1">
        <v>53</v>
      </c>
      <c r="K126" s="1">
        <v>0</v>
      </c>
      <c r="L126" s="15">
        <f t="shared" si="7"/>
        <v>1</v>
      </c>
      <c r="M126" s="1" t="s">
        <v>183</v>
      </c>
      <c r="N126" s="1" t="s">
        <v>155</v>
      </c>
      <c r="O126" s="1" t="s">
        <v>156</v>
      </c>
      <c r="P126" s="1" t="s">
        <v>157</v>
      </c>
    </row>
    <row r="127" spans="1:16" x14ac:dyDescent="0.3">
      <c r="A127" s="5">
        <v>126</v>
      </c>
      <c r="B127" s="5" t="str">
        <f t="shared" si="5"/>
        <v>August</v>
      </c>
      <c r="C127" s="5" t="s">
        <v>794</v>
      </c>
      <c r="D127" s="3">
        <v>45523</v>
      </c>
      <c r="E127" s="5" t="s">
        <v>52</v>
      </c>
      <c r="F127" s="6">
        <v>45523.454861111109</v>
      </c>
      <c r="G127" s="6">
        <v>45523.611111111109</v>
      </c>
      <c r="H127" s="9">
        <f t="shared" si="6"/>
        <v>0.15625</v>
      </c>
      <c r="I127" s="21" t="str">
        <f t="shared" si="8"/>
        <v>HIGH</v>
      </c>
      <c r="J127" s="1">
        <v>30</v>
      </c>
      <c r="K127" s="1">
        <v>0</v>
      </c>
      <c r="L127" s="15">
        <f t="shared" si="7"/>
        <v>1</v>
      </c>
      <c r="M127" s="1" t="s">
        <v>183</v>
      </c>
      <c r="N127" s="1" t="s">
        <v>155</v>
      </c>
      <c r="O127" s="1" t="s">
        <v>156</v>
      </c>
      <c r="P127" s="1" t="s">
        <v>157</v>
      </c>
    </row>
    <row r="128" spans="1:16" x14ac:dyDescent="0.3">
      <c r="A128" s="5">
        <v>127</v>
      </c>
      <c r="B128" s="5" t="str">
        <f t="shared" si="5"/>
        <v>August</v>
      </c>
      <c r="C128" s="5" t="s">
        <v>799</v>
      </c>
      <c r="D128" s="3">
        <v>45523</v>
      </c>
      <c r="E128" s="5" t="s">
        <v>53</v>
      </c>
      <c r="F128" s="6">
        <v>45523.40347222222</v>
      </c>
      <c r="G128" s="6">
        <v>45523.40347222222</v>
      </c>
      <c r="H128" s="9">
        <f t="shared" si="6"/>
        <v>0</v>
      </c>
      <c r="I128" s="21" t="str">
        <f t="shared" si="8"/>
        <v>HIGH</v>
      </c>
      <c r="J128" s="1">
        <v>1</v>
      </c>
      <c r="K128" s="1">
        <v>0</v>
      </c>
      <c r="L128" s="15">
        <f t="shared" si="7"/>
        <v>1</v>
      </c>
      <c r="M128" s="1" t="s">
        <v>183</v>
      </c>
      <c r="N128" s="1" t="s">
        <v>155</v>
      </c>
      <c r="O128" s="1" t="s">
        <v>156</v>
      </c>
      <c r="P128" s="1" t="s">
        <v>157</v>
      </c>
    </row>
    <row r="129" spans="1:16" x14ac:dyDescent="0.3">
      <c r="A129" s="5">
        <v>128</v>
      </c>
      <c r="B129" s="5" t="str">
        <f t="shared" si="5"/>
        <v>August</v>
      </c>
      <c r="C129" s="5" t="s">
        <v>799</v>
      </c>
      <c r="D129" s="3">
        <v>45523</v>
      </c>
      <c r="E129" s="5" t="s">
        <v>54</v>
      </c>
      <c r="F129" s="6">
        <v>45523.476388888892</v>
      </c>
      <c r="G129" s="6">
        <v>45523.625694444447</v>
      </c>
      <c r="H129" s="9">
        <f t="shared" si="6"/>
        <v>0.14930555555474712</v>
      </c>
      <c r="I129" s="21" t="str">
        <f t="shared" si="8"/>
        <v>HIGH</v>
      </c>
      <c r="J129" s="1">
        <v>1</v>
      </c>
      <c r="K129" s="1">
        <v>0</v>
      </c>
      <c r="L129" s="15">
        <f t="shared" si="7"/>
        <v>1</v>
      </c>
      <c r="M129" s="1" t="s">
        <v>183</v>
      </c>
      <c r="N129" s="1" t="s">
        <v>155</v>
      </c>
      <c r="O129" s="1" t="s">
        <v>156</v>
      </c>
      <c r="P129" s="1" t="s">
        <v>157</v>
      </c>
    </row>
    <row r="130" spans="1:16" x14ac:dyDescent="0.3">
      <c r="A130" s="5">
        <v>129</v>
      </c>
      <c r="B130" s="5" t="str">
        <f t="shared" ref="B130:B193" si="9">TEXT(D130,"MMMM")</f>
        <v>August</v>
      </c>
      <c r="C130" s="5" t="s">
        <v>799</v>
      </c>
      <c r="D130" s="3">
        <v>45523</v>
      </c>
      <c r="E130" s="5" t="s">
        <v>53</v>
      </c>
      <c r="F130" s="6">
        <v>45523.40347222222</v>
      </c>
      <c r="G130" s="6">
        <v>45523.40347222222</v>
      </c>
      <c r="H130" s="9">
        <f t="shared" ref="H130:H193" si="10">G130-F130</f>
        <v>0</v>
      </c>
      <c r="I130" s="21" t="str">
        <f t="shared" si="8"/>
        <v>HIGH</v>
      </c>
      <c r="J130" s="5">
        <v>12</v>
      </c>
      <c r="K130" s="1">
        <v>0</v>
      </c>
      <c r="L130" s="15">
        <f t="shared" si="7"/>
        <v>1</v>
      </c>
      <c r="M130" s="1" t="s">
        <v>766</v>
      </c>
      <c r="N130" s="1" t="s">
        <v>155</v>
      </c>
      <c r="O130" s="1" t="s">
        <v>156</v>
      </c>
      <c r="P130" s="1" t="s">
        <v>157</v>
      </c>
    </row>
    <row r="131" spans="1:16" x14ac:dyDescent="0.3">
      <c r="A131" s="5">
        <v>130</v>
      </c>
      <c r="B131" s="5" t="str">
        <f t="shared" si="9"/>
        <v>August</v>
      </c>
      <c r="C131" s="5" t="s">
        <v>793</v>
      </c>
      <c r="D131" s="3">
        <v>45523</v>
      </c>
      <c r="E131" s="5" t="s">
        <v>264</v>
      </c>
      <c r="F131" s="6">
        <v>45523.620138888888</v>
      </c>
      <c r="G131" s="6">
        <v>45523.620138888888</v>
      </c>
      <c r="H131" s="9">
        <f t="shared" si="10"/>
        <v>0</v>
      </c>
      <c r="I131" s="21" t="str">
        <f t="shared" si="8"/>
        <v>HIGH</v>
      </c>
      <c r="J131" s="5">
        <v>2</v>
      </c>
      <c r="K131" s="1">
        <v>0</v>
      </c>
      <c r="L131" s="15">
        <f t="shared" ref="L131:L194" si="11">1-(K131/J131)</f>
        <v>1</v>
      </c>
      <c r="M131" s="1" t="s">
        <v>766</v>
      </c>
      <c r="N131" s="1" t="s">
        <v>155</v>
      </c>
      <c r="O131" s="1" t="s">
        <v>156</v>
      </c>
      <c r="P131" s="1" t="s">
        <v>157</v>
      </c>
    </row>
    <row r="132" spans="1:16" x14ac:dyDescent="0.3">
      <c r="A132" s="5">
        <v>131</v>
      </c>
      <c r="B132" s="5" t="str">
        <f t="shared" si="9"/>
        <v>August</v>
      </c>
      <c r="C132" s="5" t="s">
        <v>794</v>
      </c>
      <c r="D132" s="3">
        <v>45523</v>
      </c>
      <c r="E132" s="5" t="s">
        <v>265</v>
      </c>
      <c r="F132" s="6">
        <v>45523.697916666664</v>
      </c>
      <c r="G132" s="6">
        <v>45523.697916666664</v>
      </c>
      <c r="H132" s="9">
        <f t="shared" si="10"/>
        <v>0</v>
      </c>
      <c r="I132" s="21" t="str">
        <f t="shared" si="8"/>
        <v>HIGH</v>
      </c>
      <c r="J132" s="5">
        <v>62</v>
      </c>
      <c r="K132" s="1">
        <v>0</v>
      </c>
      <c r="L132" s="15">
        <f t="shared" si="11"/>
        <v>1</v>
      </c>
      <c r="M132" s="1" t="s">
        <v>766</v>
      </c>
      <c r="N132" s="1" t="s">
        <v>155</v>
      </c>
      <c r="O132" s="1" t="s">
        <v>156</v>
      </c>
      <c r="P132" s="1" t="s">
        <v>157</v>
      </c>
    </row>
    <row r="133" spans="1:16" x14ac:dyDescent="0.3">
      <c r="A133" s="5">
        <v>132</v>
      </c>
      <c r="B133" s="5" t="str">
        <f t="shared" si="9"/>
        <v>August</v>
      </c>
      <c r="C133" s="5" t="s">
        <v>797</v>
      </c>
      <c r="D133" s="3">
        <v>45523</v>
      </c>
      <c r="E133" s="5" t="s">
        <v>215</v>
      </c>
      <c r="F133" s="6">
        <v>45522.677083333336</v>
      </c>
      <c r="G133" s="6">
        <v>45522.677083333336</v>
      </c>
      <c r="H133" s="9">
        <f t="shared" si="10"/>
        <v>0</v>
      </c>
      <c r="I133" s="21" t="str">
        <f t="shared" si="8"/>
        <v>HIGH</v>
      </c>
      <c r="J133" s="5">
        <v>53</v>
      </c>
      <c r="K133" s="1">
        <v>0</v>
      </c>
      <c r="L133" s="15">
        <f t="shared" si="11"/>
        <v>1</v>
      </c>
      <c r="M133" s="1" t="s">
        <v>766</v>
      </c>
      <c r="N133" s="1" t="s">
        <v>155</v>
      </c>
      <c r="O133" s="1" t="s">
        <v>156</v>
      </c>
      <c r="P133" s="1" t="s">
        <v>157</v>
      </c>
    </row>
    <row r="134" spans="1:16" x14ac:dyDescent="0.3">
      <c r="A134" s="5">
        <v>133</v>
      </c>
      <c r="B134" s="5" t="str">
        <f t="shared" si="9"/>
        <v>August</v>
      </c>
      <c r="C134" s="5" t="s">
        <v>791</v>
      </c>
      <c r="D134" s="3">
        <v>45523</v>
      </c>
      <c r="E134" s="5" t="s">
        <v>266</v>
      </c>
      <c r="F134" s="6">
        <v>45523.415277777778</v>
      </c>
      <c r="G134" s="6">
        <v>45523.415277777778</v>
      </c>
      <c r="H134" s="9">
        <f t="shared" si="10"/>
        <v>0</v>
      </c>
      <c r="I134" s="21" t="str">
        <f t="shared" si="8"/>
        <v>HIGH</v>
      </c>
      <c r="J134" s="5">
        <v>2</v>
      </c>
      <c r="K134" s="1">
        <v>0</v>
      </c>
      <c r="L134" s="15">
        <f t="shared" si="11"/>
        <v>1</v>
      </c>
      <c r="M134" s="1" t="s">
        <v>766</v>
      </c>
      <c r="N134" s="1" t="s">
        <v>155</v>
      </c>
      <c r="O134" s="1" t="s">
        <v>156</v>
      </c>
      <c r="P134" s="1" t="s">
        <v>157</v>
      </c>
    </row>
    <row r="135" spans="1:16" x14ac:dyDescent="0.3">
      <c r="A135" s="5">
        <v>134</v>
      </c>
      <c r="B135" s="5" t="str">
        <f t="shared" si="9"/>
        <v>August</v>
      </c>
      <c r="C135" s="5" t="s">
        <v>799</v>
      </c>
      <c r="D135" s="3">
        <v>45524</v>
      </c>
      <c r="E135" s="5" t="s">
        <v>267</v>
      </c>
      <c r="F135" s="6">
        <v>45524.395833333336</v>
      </c>
      <c r="G135" s="6">
        <v>45524.395833333336</v>
      </c>
      <c r="H135" s="9">
        <f t="shared" si="10"/>
        <v>0</v>
      </c>
      <c r="I135" s="21" t="str">
        <f t="shared" si="8"/>
        <v>HIGH</v>
      </c>
      <c r="J135" s="5">
        <v>12</v>
      </c>
      <c r="K135" s="1">
        <v>0</v>
      </c>
      <c r="L135" s="15">
        <f t="shared" si="11"/>
        <v>1</v>
      </c>
      <c r="M135" s="1" t="s">
        <v>766</v>
      </c>
      <c r="N135" s="1" t="s">
        <v>155</v>
      </c>
      <c r="O135" s="1" t="s">
        <v>156</v>
      </c>
      <c r="P135" s="1" t="s">
        <v>157</v>
      </c>
    </row>
    <row r="136" spans="1:16" x14ac:dyDescent="0.3">
      <c r="A136" s="5">
        <v>135</v>
      </c>
      <c r="B136" s="5" t="str">
        <f t="shared" si="9"/>
        <v>August</v>
      </c>
      <c r="C136" s="5" t="s">
        <v>793</v>
      </c>
      <c r="D136" s="3">
        <v>45524</v>
      </c>
      <c r="E136" s="5" t="s">
        <v>268</v>
      </c>
      <c r="F136" s="6">
        <v>45524.675694444442</v>
      </c>
      <c r="G136" s="6">
        <v>45524.675694444442</v>
      </c>
      <c r="H136" s="9">
        <f t="shared" si="10"/>
        <v>0</v>
      </c>
      <c r="I136" s="21" t="str">
        <f t="shared" si="8"/>
        <v>HIGH</v>
      </c>
      <c r="J136" s="5">
        <v>6</v>
      </c>
      <c r="K136" s="1">
        <v>0</v>
      </c>
      <c r="L136" s="15">
        <f t="shared" si="11"/>
        <v>1</v>
      </c>
      <c r="M136" s="1" t="s">
        <v>766</v>
      </c>
      <c r="N136" s="1" t="s">
        <v>155</v>
      </c>
      <c r="O136" s="1" t="s">
        <v>156</v>
      </c>
      <c r="P136" s="1" t="s">
        <v>157</v>
      </c>
    </row>
    <row r="137" spans="1:16" x14ac:dyDescent="0.3">
      <c r="A137" s="5">
        <v>136</v>
      </c>
      <c r="B137" s="5" t="str">
        <f t="shared" si="9"/>
        <v>August</v>
      </c>
      <c r="C137" s="5" t="s">
        <v>794</v>
      </c>
      <c r="D137" s="3">
        <v>45524</v>
      </c>
      <c r="E137" s="5" t="s">
        <v>269</v>
      </c>
      <c r="F137" s="6">
        <v>45524.713888888888</v>
      </c>
      <c r="G137" s="6">
        <v>45524.713888888888</v>
      </c>
      <c r="H137" s="9">
        <f t="shared" si="10"/>
        <v>0</v>
      </c>
      <c r="I137" s="21" t="str">
        <f t="shared" si="8"/>
        <v>HIGH</v>
      </c>
      <c r="J137" s="5">
        <v>50</v>
      </c>
      <c r="K137" s="1">
        <v>0</v>
      </c>
      <c r="L137" s="15">
        <f t="shared" si="11"/>
        <v>1</v>
      </c>
      <c r="M137" s="1" t="s">
        <v>766</v>
      </c>
      <c r="N137" s="1" t="s">
        <v>155</v>
      </c>
      <c r="O137" s="1" t="s">
        <v>156</v>
      </c>
      <c r="P137" s="1" t="s">
        <v>157</v>
      </c>
    </row>
    <row r="138" spans="1:16" x14ac:dyDescent="0.3">
      <c r="A138" s="5">
        <v>137</v>
      </c>
      <c r="B138" s="5" t="str">
        <f t="shared" si="9"/>
        <v>August</v>
      </c>
      <c r="C138" s="5" t="s">
        <v>799</v>
      </c>
      <c r="D138" s="3">
        <v>45525</v>
      </c>
      <c r="E138" s="5" t="s">
        <v>55</v>
      </c>
      <c r="F138" s="6">
        <v>45525.396527777775</v>
      </c>
      <c r="G138" s="6">
        <v>45525.549305555556</v>
      </c>
      <c r="H138" s="9">
        <f t="shared" si="10"/>
        <v>0.15277777778101154</v>
      </c>
      <c r="I138" s="21" t="str">
        <f t="shared" si="8"/>
        <v>HIGH</v>
      </c>
      <c r="J138" s="1">
        <v>4</v>
      </c>
      <c r="K138" s="1">
        <v>0</v>
      </c>
      <c r="L138" s="15">
        <f t="shared" si="11"/>
        <v>1</v>
      </c>
      <c r="M138" s="1" t="s">
        <v>183</v>
      </c>
      <c r="N138" s="1" t="s">
        <v>155</v>
      </c>
      <c r="O138" s="1" t="s">
        <v>156</v>
      </c>
      <c r="P138" s="1" t="s">
        <v>157</v>
      </c>
    </row>
    <row r="139" spans="1:16" x14ac:dyDescent="0.3">
      <c r="A139" s="5">
        <v>138</v>
      </c>
      <c r="B139" s="5" t="str">
        <f t="shared" si="9"/>
        <v>August</v>
      </c>
      <c r="C139" s="5" t="s">
        <v>799</v>
      </c>
      <c r="D139" s="3">
        <v>45525</v>
      </c>
      <c r="E139" s="5" t="s">
        <v>270</v>
      </c>
      <c r="F139" s="6">
        <v>45525.369444444441</v>
      </c>
      <c r="G139" s="6">
        <v>45525.369444444441</v>
      </c>
      <c r="H139" s="9">
        <f t="shared" si="10"/>
        <v>0</v>
      </c>
      <c r="I139" s="21" t="str">
        <f t="shared" si="8"/>
        <v>HIGH</v>
      </c>
      <c r="J139" s="5">
        <v>12</v>
      </c>
      <c r="K139" s="1">
        <v>0</v>
      </c>
      <c r="L139" s="15">
        <f t="shared" si="11"/>
        <v>1</v>
      </c>
      <c r="M139" s="1" t="s">
        <v>766</v>
      </c>
      <c r="N139" s="1" t="s">
        <v>155</v>
      </c>
      <c r="O139" s="1" t="s">
        <v>156</v>
      </c>
      <c r="P139" s="1" t="s">
        <v>157</v>
      </c>
    </row>
    <row r="140" spans="1:16" x14ac:dyDescent="0.3">
      <c r="A140" s="5">
        <v>139</v>
      </c>
      <c r="B140" s="5" t="str">
        <f t="shared" si="9"/>
        <v>August</v>
      </c>
      <c r="C140" s="5" t="s">
        <v>793</v>
      </c>
      <c r="D140" s="2">
        <v>45525</v>
      </c>
      <c r="E140" s="1" t="s">
        <v>271</v>
      </c>
      <c r="F140" s="4">
        <v>45525.402083333334</v>
      </c>
      <c r="G140" s="4">
        <v>45525.402083333334</v>
      </c>
      <c r="H140" s="9">
        <f t="shared" si="10"/>
        <v>0</v>
      </c>
      <c r="I140" s="21" t="str">
        <f t="shared" si="8"/>
        <v>HIGH</v>
      </c>
      <c r="J140" s="1">
        <v>6</v>
      </c>
      <c r="K140" s="1">
        <v>0</v>
      </c>
      <c r="L140" s="15">
        <f t="shared" si="11"/>
        <v>1</v>
      </c>
      <c r="M140" s="1" t="s">
        <v>766</v>
      </c>
      <c r="N140" s="1" t="s">
        <v>155</v>
      </c>
      <c r="O140" s="1" t="s">
        <v>156</v>
      </c>
      <c r="P140" s="1" t="s">
        <v>157</v>
      </c>
    </row>
    <row r="141" spans="1:16" x14ac:dyDescent="0.3">
      <c r="A141" s="5">
        <v>140</v>
      </c>
      <c r="B141" s="5" t="str">
        <f t="shared" si="9"/>
        <v>August</v>
      </c>
      <c r="C141" s="5" t="s">
        <v>795</v>
      </c>
      <c r="D141" s="3">
        <v>45525</v>
      </c>
      <c r="E141" s="5" t="s">
        <v>272</v>
      </c>
      <c r="F141" s="6">
        <v>45525.476388888892</v>
      </c>
      <c r="G141" s="6">
        <v>45525.476388888892</v>
      </c>
      <c r="H141" s="9">
        <f t="shared" si="10"/>
        <v>0</v>
      </c>
      <c r="I141" s="21" t="str">
        <f t="shared" si="8"/>
        <v>HIGH</v>
      </c>
      <c r="J141" s="5">
        <v>5</v>
      </c>
      <c r="K141" s="1">
        <v>0</v>
      </c>
      <c r="L141" s="15">
        <f t="shared" si="11"/>
        <v>1</v>
      </c>
      <c r="M141" s="1" t="s">
        <v>766</v>
      </c>
      <c r="N141" s="1" t="s">
        <v>155</v>
      </c>
      <c r="O141" s="1" t="s">
        <v>156</v>
      </c>
      <c r="P141" s="1" t="s">
        <v>157</v>
      </c>
    </row>
    <row r="142" spans="1:16" x14ac:dyDescent="0.3">
      <c r="A142" s="5">
        <v>141</v>
      </c>
      <c r="B142" s="5" t="str">
        <f t="shared" si="9"/>
        <v>August</v>
      </c>
      <c r="C142" s="5" t="s">
        <v>792</v>
      </c>
      <c r="D142" s="3">
        <v>45525</v>
      </c>
      <c r="E142" s="5" t="s">
        <v>273</v>
      </c>
      <c r="F142" s="6">
        <v>45525.545138888891</v>
      </c>
      <c r="G142" s="6">
        <v>45525.545138888891</v>
      </c>
      <c r="H142" s="9">
        <f t="shared" si="10"/>
        <v>0</v>
      </c>
      <c r="I142" s="21" t="str">
        <f t="shared" si="8"/>
        <v>HIGH</v>
      </c>
      <c r="J142" s="5">
        <v>71</v>
      </c>
      <c r="K142" s="1">
        <v>0</v>
      </c>
      <c r="L142" s="15">
        <f t="shared" si="11"/>
        <v>1</v>
      </c>
      <c r="M142" s="1" t="s">
        <v>766</v>
      </c>
      <c r="N142" s="1" t="s">
        <v>155</v>
      </c>
      <c r="O142" s="1" t="s">
        <v>156</v>
      </c>
      <c r="P142" s="1" t="s">
        <v>157</v>
      </c>
    </row>
    <row r="143" spans="1:16" x14ac:dyDescent="0.3">
      <c r="A143" s="5">
        <v>142</v>
      </c>
      <c r="B143" s="5" t="str">
        <f t="shared" si="9"/>
        <v>August</v>
      </c>
      <c r="C143" s="5" t="s">
        <v>794</v>
      </c>
      <c r="D143" s="3">
        <v>45525</v>
      </c>
      <c r="E143" s="5" t="s">
        <v>274</v>
      </c>
      <c r="F143" s="6">
        <v>45525.659722222219</v>
      </c>
      <c r="G143" s="6">
        <v>45525.659722222219</v>
      </c>
      <c r="H143" s="9">
        <f t="shared" si="10"/>
        <v>0</v>
      </c>
      <c r="I143" s="21" t="str">
        <f t="shared" si="8"/>
        <v>HIGH</v>
      </c>
      <c r="J143" s="5">
        <v>30</v>
      </c>
      <c r="K143" s="1">
        <v>0</v>
      </c>
      <c r="L143" s="15">
        <f t="shared" si="11"/>
        <v>1</v>
      </c>
      <c r="M143" s="1" t="s">
        <v>766</v>
      </c>
      <c r="N143" s="1" t="s">
        <v>155</v>
      </c>
      <c r="O143" s="1" t="s">
        <v>156</v>
      </c>
      <c r="P143" s="1" t="s">
        <v>157</v>
      </c>
    </row>
    <row r="144" spans="1:16" x14ac:dyDescent="0.3">
      <c r="A144" s="5">
        <v>143</v>
      </c>
      <c r="B144" s="5" t="str">
        <f t="shared" si="9"/>
        <v>August</v>
      </c>
      <c r="C144" s="5" t="s">
        <v>799</v>
      </c>
      <c r="D144" s="3">
        <v>45526</v>
      </c>
      <c r="E144" s="5" t="s">
        <v>56</v>
      </c>
      <c r="F144" s="6">
        <v>45526.433333333334</v>
      </c>
      <c r="G144" s="6">
        <v>45526.47152777778</v>
      </c>
      <c r="H144" s="9">
        <f t="shared" si="10"/>
        <v>3.8194444445252884E-2</v>
      </c>
      <c r="I144" s="21" t="str">
        <f t="shared" si="8"/>
        <v>HIGH</v>
      </c>
      <c r="J144" s="1">
        <v>4</v>
      </c>
      <c r="K144" s="1">
        <v>0</v>
      </c>
      <c r="L144" s="15">
        <f t="shared" si="11"/>
        <v>1</v>
      </c>
      <c r="M144" s="1" t="s">
        <v>183</v>
      </c>
      <c r="N144" s="1" t="s">
        <v>155</v>
      </c>
      <c r="O144" s="1" t="s">
        <v>156</v>
      </c>
      <c r="P144" s="1" t="s">
        <v>157</v>
      </c>
    </row>
    <row r="145" spans="1:16" x14ac:dyDescent="0.3">
      <c r="A145" s="5">
        <v>144</v>
      </c>
      <c r="B145" s="5" t="str">
        <f t="shared" si="9"/>
        <v>August</v>
      </c>
      <c r="C145" s="5" t="s">
        <v>792</v>
      </c>
      <c r="D145" s="10">
        <v>45526</v>
      </c>
      <c r="E145" s="5" t="s">
        <v>192</v>
      </c>
      <c r="F145" s="11">
        <v>45526.636805555558</v>
      </c>
      <c r="G145" s="11">
        <v>45526.731249999997</v>
      </c>
      <c r="H145" s="9">
        <f t="shared" si="10"/>
        <v>9.4444444439432118E-2</v>
      </c>
      <c r="I145" s="21" t="str">
        <f t="shared" si="8"/>
        <v>HIGH</v>
      </c>
      <c r="J145" s="5">
        <v>13</v>
      </c>
      <c r="K145" s="1">
        <v>0</v>
      </c>
      <c r="L145" s="15">
        <f t="shared" si="11"/>
        <v>1</v>
      </c>
      <c r="M145" s="1" t="s">
        <v>200</v>
      </c>
      <c r="N145" s="1" t="s">
        <v>155</v>
      </c>
      <c r="O145" s="1" t="s">
        <v>156</v>
      </c>
      <c r="P145" s="1" t="s">
        <v>157</v>
      </c>
    </row>
    <row r="146" spans="1:16" x14ac:dyDescent="0.3">
      <c r="A146" s="5">
        <v>145</v>
      </c>
      <c r="B146" s="5" t="str">
        <f t="shared" si="9"/>
        <v>August</v>
      </c>
      <c r="C146" s="5" t="s">
        <v>799</v>
      </c>
      <c r="D146" s="3">
        <v>45526</v>
      </c>
      <c r="E146" s="5" t="s">
        <v>275</v>
      </c>
      <c r="F146" s="6">
        <v>45526.368750000001</v>
      </c>
      <c r="G146" s="6">
        <v>45526.368750000001</v>
      </c>
      <c r="H146" s="9">
        <f t="shared" si="10"/>
        <v>0</v>
      </c>
      <c r="I146" s="21" t="str">
        <f t="shared" si="8"/>
        <v>HIGH</v>
      </c>
      <c r="J146" s="5">
        <v>12</v>
      </c>
      <c r="K146" s="1">
        <v>0</v>
      </c>
      <c r="L146" s="15">
        <f t="shared" si="11"/>
        <v>1</v>
      </c>
      <c r="M146" s="1" t="s">
        <v>766</v>
      </c>
      <c r="N146" s="1" t="s">
        <v>155</v>
      </c>
      <c r="O146" s="1" t="s">
        <v>156</v>
      </c>
      <c r="P146" s="1" t="s">
        <v>157</v>
      </c>
    </row>
    <row r="147" spans="1:16" x14ac:dyDescent="0.3">
      <c r="A147" s="5">
        <v>146</v>
      </c>
      <c r="B147" s="5" t="str">
        <f t="shared" si="9"/>
        <v>August</v>
      </c>
      <c r="C147" s="5" t="s">
        <v>793</v>
      </c>
      <c r="D147" s="3">
        <v>45526</v>
      </c>
      <c r="E147" s="5" t="s">
        <v>276</v>
      </c>
      <c r="F147" s="6">
        <v>45526.377083333333</v>
      </c>
      <c r="G147" s="6">
        <v>45526.377083333333</v>
      </c>
      <c r="H147" s="9">
        <f t="shared" si="10"/>
        <v>0</v>
      </c>
      <c r="I147" s="21" t="str">
        <f t="shared" si="8"/>
        <v>HIGH</v>
      </c>
      <c r="J147" s="5">
        <v>11</v>
      </c>
      <c r="K147" s="1">
        <v>0</v>
      </c>
      <c r="L147" s="15">
        <f t="shared" si="11"/>
        <v>1</v>
      </c>
      <c r="M147" s="1" t="s">
        <v>766</v>
      </c>
      <c r="N147" s="1" t="s">
        <v>155</v>
      </c>
      <c r="O147" s="1" t="s">
        <v>156</v>
      </c>
      <c r="P147" s="1" t="s">
        <v>157</v>
      </c>
    </row>
    <row r="148" spans="1:16" x14ac:dyDescent="0.3">
      <c r="A148" s="5">
        <v>147</v>
      </c>
      <c r="B148" s="5" t="str">
        <f t="shared" si="9"/>
        <v>August</v>
      </c>
      <c r="C148" s="5" t="s">
        <v>792</v>
      </c>
      <c r="D148" s="3">
        <v>45526</v>
      </c>
      <c r="E148" s="5" t="s">
        <v>186</v>
      </c>
      <c r="F148" s="11">
        <v>45526.636805555558</v>
      </c>
      <c r="G148" s="6">
        <v>45526.731249999997</v>
      </c>
      <c r="H148" s="9">
        <f t="shared" si="10"/>
        <v>9.4444444439432118E-2</v>
      </c>
      <c r="I148" s="21" t="str">
        <f t="shared" si="8"/>
        <v>HIGH</v>
      </c>
      <c r="J148" s="5">
        <v>72</v>
      </c>
      <c r="K148" s="1">
        <v>0</v>
      </c>
      <c r="L148" s="15">
        <f t="shared" si="11"/>
        <v>1</v>
      </c>
      <c r="M148" s="1" t="s">
        <v>766</v>
      </c>
      <c r="N148" s="1" t="s">
        <v>155</v>
      </c>
      <c r="O148" s="1" t="s">
        <v>156</v>
      </c>
      <c r="P148" s="1" t="s">
        <v>157</v>
      </c>
    </row>
    <row r="149" spans="1:16" x14ac:dyDescent="0.3">
      <c r="A149" s="5">
        <v>148</v>
      </c>
      <c r="B149" s="5" t="str">
        <f t="shared" si="9"/>
        <v>August</v>
      </c>
      <c r="C149" s="5" t="s">
        <v>791</v>
      </c>
      <c r="D149" s="3">
        <v>45526</v>
      </c>
      <c r="E149" s="5" t="s">
        <v>277</v>
      </c>
      <c r="F149" s="6">
        <v>45526.619444444441</v>
      </c>
      <c r="G149" s="6">
        <v>45526.619444444441</v>
      </c>
      <c r="H149" s="9">
        <f t="shared" si="10"/>
        <v>0</v>
      </c>
      <c r="I149" s="21" t="str">
        <f t="shared" si="8"/>
        <v>HIGH</v>
      </c>
      <c r="J149" s="5">
        <v>6</v>
      </c>
      <c r="K149" s="1">
        <v>0</v>
      </c>
      <c r="L149" s="15">
        <f t="shared" si="11"/>
        <v>1</v>
      </c>
      <c r="M149" s="1" t="s">
        <v>766</v>
      </c>
      <c r="N149" s="1" t="s">
        <v>155</v>
      </c>
      <c r="O149" s="1" t="s">
        <v>156</v>
      </c>
      <c r="P149" s="1" t="s">
        <v>157</v>
      </c>
    </row>
    <row r="150" spans="1:16" x14ac:dyDescent="0.3">
      <c r="A150" s="5">
        <v>149</v>
      </c>
      <c r="B150" s="5" t="str">
        <f t="shared" si="9"/>
        <v>August</v>
      </c>
      <c r="C150" s="5" t="s">
        <v>794</v>
      </c>
      <c r="D150" s="3">
        <v>45526</v>
      </c>
      <c r="E150" s="5" t="s">
        <v>278</v>
      </c>
      <c r="F150" s="6">
        <v>45526.699305555558</v>
      </c>
      <c r="G150" s="6">
        <v>45526.699305555558</v>
      </c>
      <c r="H150" s="9">
        <f t="shared" si="10"/>
        <v>0</v>
      </c>
      <c r="I150" s="21" t="str">
        <f t="shared" si="8"/>
        <v>HIGH</v>
      </c>
      <c r="J150" s="5">
        <v>86</v>
      </c>
      <c r="K150" s="1">
        <v>0</v>
      </c>
      <c r="L150" s="15">
        <f t="shared" si="11"/>
        <v>1</v>
      </c>
      <c r="M150" s="1" t="s">
        <v>766</v>
      </c>
      <c r="N150" s="1" t="s">
        <v>155</v>
      </c>
      <c r="O150" s="1" t="s">
        <v>156</v>
      </c>
      <c r="P150" s="1" t="s">
        <v>157</v>
      </c>
    </row>
    <row r="151" spans="1:16" x14ac:dyDescent="0.3">
      <c r="A151" s="5">
        <v>150</v>
      </c>
      <c r="B151" s="5" t="str">
        <f t="shared" si="9"/>
        <v>August</v>
      </c>
      <c r="C151" s="5" t="s">
        <v>793</v>
      </c>
      <c r="D151" s="3">
        <v>45527</v>
      </c>
      <c r="E151" s="5" t="s">
        <v>279</v>
      </c>
      <c r="F151" s="6">
        <v>45527.40625</v>
      </c>
      <c r="G151" s="6">
        <v>45527.511805555558</v>
      </c>
      <c r="H151" s="9">
        <f t="shared" si="10"/>
        <v>0.1055555555576575</v>
      </c>
      <c r="I151" s="21" t="str">
        <f t="shared" si="8"/>
        <v>HIGH</v>
      </c>
      <c r="J151" s="5">
        <v>12</v>
      </c>
      <c r="K151" s="1">
        <v>0</v>
      </c>
      <c r="L151" s="15">
        <f t="shared" si="11"/>
        <v>1</v>
      </c>
      <c r="M151" s="1" t="s">
        <v>766</v>
      </c>
      <c r="N151" s="1" t="s">
        <v>155</v>
      </c>
      <c r="O151" s="1" t="s">
        <v>156</v>
      </c>
      <c r="P151" s="1" t="s">
        <v>157</v>
      </c>
    </row>
    <row r="152" spans="1:16" x14ac:dyDescent="0.3">
      <c r="A152" s="5">
        <v>151</v>
      </c>
      <c r="B152" s="5" t="str">
        <f t="shared" si="9"/>
        <v>August</v>
      </c>
      <c r="C152" s="5" t="s">
        <v>799</v>
      </c>
      <c r="D152" s="3">
        <v>45527</v>
      </c>
      <c r="E152" s="5" t="s">
        <v>280</v>
      </c>
      <c r="F152" s="6">
        <v>45527.410416666666</v>
      </c>
      <c r="G152" s="6">
        <v>45527.410416666666</v>
      </c>
      <c r="H152" s="9">
        <f t="shared" si="10"/>
        <v>0</v>
      </c>
      <c r="I152" s="21" t="str">
        <f t="shared" si="8"/>
        <v>HIGH</v>
      </c>
      <c r="J152" s="5">
        <v>13</v>
      </c>
      <c r="K152" s="1">
        <v>0</v>
      </c>
      <c r="L152" s="15">
        <f t="shared" si="11"/>
        <v>1</v>
      </c>
      <c r="M152" s="1" t="s">
        <v>766</v>
      </c>
      <c r="N152" s="1" t="s">
        <v>155</v>
      </c>
      <c r="O152" s="1" t="s">
        <v>156</v>
      </c>
      <c r="P152" s="1" t="s">
        <v>157</v>
      </c>
    </row>
    <row r="153" spans="1:16" x14ac:dyDescent="0.3">
      <c r="A153" s="5">
        <v>152</v>
      </c>
      <c r="B153" s="5" t="str">
        <f t="shared" si="9"/>
        <v>August</v>
      </c>
      <c r="C153" s="5" t="s">
        <v>795</v>
      </c>
      <c r="D153" s="3">
        <v>45527</v>
      </c>
      <c r="E153" s="5" t="s">
        <v>281</v>
      </c>
      <c r="F153" s="6">
        <v>45527.474999999999</v>
      </c>
      <c r="G153" s="6">
        <v>45527.691666666666</v>
      </c>
      <c r="H153" s="9">
        <f t="shared" si="10"/>
        <v>0.21666666666715173</v>
      </c>
      <c r="I153" s="21" t="str">
        <f t="shared" si="8"/>
        <v>HIGH</v>
      </c>
      <c r="J153" s="5">
        <v>97</v>
      </c>
      <c r="K153" s="1">
        <v>0</v>
      </c>
      <c r="L153" s="15">
        <f t="shared" si="11"/>
        <v>1</v>
      </c>
      <c r="M153" s="1" t="s">
        <v>766</v>
      </c>
      <c r="N153" s="1" t="s">
        <v>155</v>
      </c>
      <c r="O153" s="1" t="s">
        <v>156</v>
      </c>
      <c r="P153" s="1" t="s">
        <v>157</v>
      </c>
    </row>
    <row r="154" spans="1:16" x14ac:dyDescent="0.3">
      <c r="A154" s="5">
        <v>153</v>
      </c>
      <c r="B154" s="5" t="str">
        <f t="shared" si="9"/>
        <v>August</v>
      </c>
      <c r="C154" s="5" t="s">
        <v>797</v>
      </c>
      <c r="D154" s="3">
        <v>45527</v>
      </c>
      <c r="E154" s="5" t="s">
        <v>282</v>
      </c>
      <c r="F154" s="6">
        <v>45527.50277777778</v>
      </c>
      <c r="G154" s="6">
        <v>45527.50277777778</v>
      </c>
      <c r="H154" s="9">
        <f t="shared" si="10"/>
        <v>0</v>
      </c>
      <c r="I154" s="21" t="str">
        <f t="shared" si="8"/>
        <v>HIGH</v>
      </c>
      <c r="J154" s="5">
        <v>54</v>
      </c>
      <c r="K154" s="1">
        <v>0</v>
      </c>
      <c r="L154" s="15">
        <f t="shared" si="11"/>
        <v>1</v>
      </c>
      <c r="M154" s="1" t="s">
        <v>766</v>
      </c>
      <c r="N154" s="1" t="s">
        <v>155</v>
      </c>
      <c r="O154" s="1" t="s">
        <v>156</v>
      </c>
      <c r="P154" s="1" t="s">
        <v>157</v>
      </c>
    </row>
    <row r="155" spans="1:16" x14ac:dyDescent="0.3">
      <c r="A155" s="5">
        <v>154</v>
      </c>
      <c r="B155" s="5" t="str">
        <f t="shared" si="9"/>
        <v>August</v>
      </c>
      <c r="C155" s="5" t="s">
        <v>794</v>
      </c>
      <c r="D155" s="3">
        <v>45530</v>
      </c>
      <c r="E155" s="5" t="s">
        <v>283</v>
      </c>
      <c r="F155" s="6">
        <v>45527.787499999999</v>
      </c>
      <c r="G155" s="6">
        <v>45527.787499999999</v>
      </c>
      <c r="H155" s="9">
        <f t="shared" si="10"/>
        <v>0</v>
      </c>
      <c r="I155" s="21" t="str">
        <f t="shared" si="8"/>
        <v>HIGH</v>
      </c>
      <c r="J155" s="5">
        <v>82</v>
      </c>
      <c r="K155" s="1">
        <v>0</v>
      </c>
      <c r="L155" s="15">
        <f t="shared" si="11"/>
        <v>1</v>
      </c>
      <c r="M155" s="1" t="s">
        <v>766</v>
      </c>
      <c r="N155" s="1" t="s">
        <v>155</v>
      </c>
      <c r="O155" s="1" t="s">
        <v>156</v>
      </c>
      <c r="P155" s="1" t="s">
        <v>157</v>
      </c>
    </row>
    <row r="156" spans="1:16" x14ac:dyDescent="0.3">
      <c r="A156" s="5">
        <v>155</v>
      </c>
      <c r="B156" s="5" t="str">
        <f t="shared" si="9"/>
        <v>August</v>
      </c>
      <c r="C156" s="5" t="s">
        <v>799</v>
      </c>
      <c r="D156" s="3">
        <v>45530</v>
      </c>
      <c r="E156" s="5" t="s">
        <v>284</v>
      </c>
      <c r="F156" s="6">
        <v>45528.432638888888</v>
      </c>
      <c r="G156" s="6">
        <v>45528.432638888888</v>
      </c>
      <c r="H156" s="9">
        <f t="shared" si="10"/>
        <v>0</v>
      </c>
      <c r="I156" s="21" t="str">
        <f t="shared" ref="I156" si="12">IF(H156&lt;3,  "HIGH", "OUT OF TAT")</f>
        <v>HIGH</v>
      </c>
      <c r="J156" s="5">
        <v>12</v>
      </c>
      <c r="K156" s="1">
        <v>0</v>
      </c>
      <c r="L156" s="15">
        <f t="shared" si="11"/>
        <v>1</v>
      </c>
      <c r="M156" s="1" t="s">
        <v>766</v>
      </c>
      <c r="N156" s="1" t="s">
        <v>155</v>
      </c>
      <c r="O156" s="1" t="s">
        <v>156</v>
      </c>
      <c r="P156" s="1" t="s">
        <v>157</v>
      </c>
    </row>
    <row r="157" spans="1:16" x14ac:dyDescent="0.3">
      <c r="A157" s="5">
        <v>156</v>
      </c>
      <c r="B157" s="5" t="str">
        <f t="shared" si="9"/>
        <v>August</v>
      </c>
      <c r="C157" s="5" t="s">
        <v>796</v>
      </c>
      <c r="D157" s="3">
        <v>45530</v>
      </c>
      <c r="E157" s="5" t="s">
        <v>285</v>
      </c>
      <c r="F157" s="6">
        <v>45527.936805555553</v>
      </c>
      <c r="G157" s="6">
        <v>45530.65625</v>
      </c>
      <c r="H157" s="9">
        <f t="shared" si="10"/>
        <v>2.7194444444467081</v>
      </c>
      <c r="I157" s="21" t="str">
        <f>IF(H157&gt;3,  "IN_TAT", "LOW")</f>
        <v>LOW</v>
      </c>
      <c r="J157" s="5">
        <v>1</v>
      </c>
      <c r="K157" s="1">
        <v>0</v>
      </c>
      <c r="L157" s="15">
        <f t="shared" si="11"/>
        <v>1</v>
      </c>
      <c r="M157" s="1" t="s">
        <v>766</v>
      </c>
      <c r="N157" s="1" t="s">
        <v>155</v>
      </c>
      <c r="O157" s="1" t="s">
        <v>156</v>
      </c>
      <c r="P157" s="1" t="s">
        <v>157</v>
      </c>
    </row>
    <row r="158" spans="1:16" x14ac:dyDescent="0.3">
      <c r="A158" s="5">
        <v>157</v>
      </c>
      <c r="B158" s="5" t="str">
        <f t="shared" si="9"/>
        <v>August</v>
      </c>
      <c r="C158" s="5" t="s">
        <v>797</v>
      </c>
      <c r="D158" s="3">
        <v>45530</v>
      </c>
      <c r="E158" s="5" t="s">
        <v>286</v>
      </c>
      <c r="F158" s="6">
        <v>45529.62222222222</v>
      </c>
      <c r="G158" s="6">
        <v>45530.672222222223</v>
      </c>
      <c r="H158" s="9">
        <f t="shared" si="10"/>
        <v>1.0500000000029104</v>
      </c>
      <c r="I158" s="21" t="str">
        <f t="shared" ref="I158:I206" si="13">IF(H158&lt;3,  "HIGH", "OUT OF TAT")</f>
        <v>HIGH</v>
      </c>
      <c r="J158" s="5">
        <v>54</v>
      </c>
      <c r="K158" s="1">
        <v>0</v>
      </c>
      <c r="L158" s="15">
        <f t="shared" si="11"/>
        <v>1</v>
      </c>
      <c r="M158" s="1" t="s">
        <v>766</v>
      </c>
      <c r="N158" s="1" t="s">
        <v>155</v>
      </c>
      <c r="O158" s="1" t="s">
        <v>156</v>
      </c>
      <c r="P158" s="1" t="s">
        <v>157</v>
      </c>
    </row>
    <row r="159" spans="1:16" x14ac:dyDescent="0.3">
      <c r="A159" s="5">
        <v>158</v>
      </c>
      <c r="B159" s="5" t="str">
        <f t="shared" si="9"/>
        <v>August</v>
      </c>
      <c r="C159" s="5" t="s">
        <v>793</v>
      </c>
      <c r="D159" s="2">
        <v>45530</v>
      </c>
      <c r="E159" s="1" t="s">
        <v>287</v>
      </c>
      <c r="F159" s="4">
        <v>45530.410416666666</v>
      </c>
      <c r="G159" s="4">
        <v>45530.410416666666</v>
      </c>
      <c r="H159" s="9">
        <f t="shared" si="10"/>
        <v>0</v>
      </c>
      <c r="I159" s="21" t="str">
        <f t="shared" si="13"/>
        <v>HIGH</v>
      </c>
      <c r="J159" s="1">
        <v>10</v>
      </c>
      <c r="K159" s="1">
        <v>0</v>
      </c>
      <c r="L159" s="15">
        <f t="shared" si="11"/>
        <v>1</v>
      </c>
      <c r="M159" s="1" t="s">
        <v>766</v>
      </c>
      <c r="N159" s="1" t="s">
        <v>155</v>
      </c>
      <c r="O159" s="1" t="s">
        <v>156</v>
      </c>
      <c r="P159" s="1" t="s">
        <v>157</v>
      </c>
    </row>
    <row r="160" spans="1:16" x14ac:dyDescent="0.3">
      <c r="A160" s="5">
        <v>159</v>
      </c>
      <c r="B160" s="5" t="str">
        <f t="shared" si="9"/>
        <v>August</v>
      </c>
      <c r="C160" s="5" t="s">
        <v>799</v>
      </c>
      <c r="D160" s="3">
        <v>45530</v>
      </c>
      <c r="E160" s="5" t="s">
        <v>288</v>
      </c>
      <c r="F160" s="6">
        <v>45530.425694444442</v>
      </c>
      <c r="G160" s="6">
        <v>45530.425694444442</v>
      </c>
      <c r="H160" s="9">
        <f t="shared" si="10"/>
        <v>0</v>
      </c>
      <c r="I160" s="21" t="str">
        <f t="shared" si="13"/>
        <v>HIGH</v>
      </c>
      <c r="J160" s="5">
        <v>12</v>
      </c>
      <c r="K160" s="1">
        <v>0</v>
      </c>
      <c r="L160" s="15">
        <f t="shared" si="11"/>
        <v>1</v>
      </c>
      <c r="M160" s="1" t="s">
        <v>766</v>
      </c>
      <c r="N160" s="1" t="s">
        <v>155</v>
      </c>
      <c r="O160" s="1" t="s">
        <v>156</v>
      </c>
      <c r="P160" s="1" t="s">
        <v>157</v>
      </c>
    </row>
    <row r="161" spans="1:16" x14ac:dyDescent="0.3">
      <c r="A161" s="5">
        <v>160</v>
      </c>
      <c r="B161" s="5" t="str">
        <f t="shared" si="9"/>
        <v>August</v>
      </c>
      <c r="C161" s="5" t="s">
        <v>792</v>
      </c>
      <c r="D161" s="3">
        <v>45530</v>
      </c>
      <c r="E161" s="5" t="s">
        <v>289</v>
      </c>
      <c r="F161" s="6">
        <v>45530.472222222219</v>
      </c>
      <c r="G161" s="6">
        <v>45530.472222222219</v>
      </c>
      <c r="H161" s="9">
        <f t="shared" si="10"/>
        <v>0</v>
      </c>
      <c r="I161" s="21" t="str">
        <f t="shared" si="13"/>
        <v>HIGH</v>
      </c>
      <c r="J161" s="5">
        <v>48</v>
      </c>
      <c r="K161" s="1">
        <v>0</v>
      </c>
      <c r="L161" s="15">
        <f t="shared" si="11"/>
        <v>1</v>
      </c>
      <c r="M161" s="1" t="s">
        <v>766</v>
      </c>
      <c r="N161" s="1" t="s">
        <v>155</v>
      </c>
      <c r="O161" s="1" t="s">
        <v>156</v>
      </c>
      <c r="P161" s="1" t="s">
        <v>157</v>
      </c>
    </row>
    <row r="162" spans="1:16" x14ac:dyDescent="0.3">
      <c r="A162" s="5">
        <v>161</v>
      </c>
      <c r="B162" s="5" t="str">
        <f t="shared" si="9"/>
        <v>August</v>
      </c>
      <c r="C162" s="5" t="s">
        <v>792</v>
      </c>
      <c r="D162" s="3">
        <v>45530</v>
      </c>
      <c r="E162" s="5" t="s">
        <v>290</v>
      </c>
      <c r="F162" s="6">
        <v>45530.47152777778</v>
      </c>
      <c r="G162" s="6">
        <v>45530.47152777778</v>
      </c>
      <c r="H162" s="9">
        <f t="shared" si="10"/>
        <v>0</v>
      </c>
      <c r="I162" s="21" t="str">
        <f t="shared" si="13"/>
        <v>HIGH</v>
      </c>
      <c r="J162" s="5">
        <v>8</v>
      </c>
      <c r="K162" s="1">
        <v>0</v>
      </c>
      <c r="L162" s="15">
        <f t="shared" si="11"/>
        <v>1</v>
      </c>
      <c r="M162" s="1" t="s">
        <v>766</v>
      </c>
      <c r="N162" s="1" t="s">
        <v>155</v>
      </c>
      <c r="O162" s="1" t="s">
        <v>156</v>
      </c>
      <c r="P162" s="1" t="s">
        <v>157</v>
      </c>
    </row>
    <row r="163" spans="1:16" x14ac:dyDescent="0.3">
      <c r="A163" s="5">
        <v>162</v>
      </c>
      <c r="B163" s="5" t="str">
        <f t="shared" si="9"/>
        <v>August</v>
      </c>
      <c r="C163" s="5" t="s">
        <v>794</v>
      </c>
      <c r="D163" s="3">
        <v>45530</v>
      </c>
      <c r="E163" s="5" t="s">
        <v>291</v>
      </c>
      <c r="F163" s="6">
        <v>45530.663194444445</v>
      </c>
      <c r="G163" s="6">
        <v>45530.663194444445</v>
      </c>
      <c r="H163" s="9">
        <f t="shared" si="10"/>
        <v>0</v>
      </c>
      <c r="I163" s="21" t="str">
        <f t="shared" si="13"/>
        <v>HIGH</v>
      </c>
      <c r="J163" s="5">
        <v>24</v>
      </c>
      <c r="K163" s="1">
        <v>0</v>
      </c>
      <c r="L163" s="15">
        <f t="shared" si="11"/>
        <v>1</v>
      </c>
      <c r="M163" s="1" t="s">
        <v>766</v>
      </c>
      <c r="N163" s="1" t="s">
        <v>155</v>
      </c>
      <c r="O163" s="1" t="s">
        <v>156</v>
      </c>
      <c r="P163" s="1" t="s">
        <v>157</v>
      </c>
    </row>
    <row r="164" spans="1:16" x14ac:dyDescent="0.3">
      <c r="A164" s="5">
        <v>163</v>
      </c>
      <c r="B164" s="5" t="str">
        <f t="shared" si="9"/>
        <v>August</v>
      </c>
      <c r="C164" s="5" t="s">
        <v>800</v>
      </c>
      <c r="D164" s="3">
        <v>45531</v>
      </c>
      <c r="E164" s="5" t="s">
        <v>163</v>
      </c>
      <c r="F164" s="6">
        <v>45531.649305555555</v>
      </c>
      <c r="G164" s="6">
        <v>45531.656944444447</v>
      </c>
      <c r="H164" s="9">
        <f t="shared" si="10"/>
        <v>7.6388888919609599E-3</v>
      </c>
      <c r="I164" s="21" t="str">
        <f t="shared" si="13"/>
        <v>HIGH</v>
      </c>
      <c r="J164" s="5">
        <v>1</v>
      </c>
      <c r="K164" s="1">
        <v>0</v>
      </c>
      <c r="L164" s="15">
        <f t="shared" si="11"/>
        <v>1</v>
      </c>
      <c r="M164" s="1" t="s">
        <v>184</v>
      </c>
      <c r="N164" s="1" t="s">
        <v>155</v>
      </c>
      <c r="O164" s="1" t="s">
        <v>156</v>
      </c>
      <c r="P164" s="1" t="s">
        <v>157</v>
      </c>
    </row>
    <row r="165" spans="1:16" x14ac:dyDescent="0.3">
      <c r="A165" s="5">
        <v>164</v>
      </c>
      <c r="B165" s="5" t="str">
        <f t="shared" si="9"/>
        <v>August</v>
      </c>
      <c r="C165" s="5" t="s">
        <v>799</v>
      </c>
      <c r="D165" s="3">
        <v>45531</v>
      </c>
      <c r="E165" s="5" t="s">
        <v>292</v>
      </c>
      <c r="F165" s="6">
        <v>45531.431250000001</v>
      </c>
      <c r="G165" s="6">
        <v>45531.431250000001</v>
      </c>
      <c r="H165" s="9">
        <f t="shared" si="10"/>
        <v>0</v>
      </c>
      <c r="I165" s="21" t="str">
        <f t="shared" si="13"/>
        <v>HIGH</v>
      </c>
      <c r="J165" s="5">
        <v>12</v>
      </c>
      <c r="K165" s="1">
        <v>0</v>
      </c>
      <c r="L165" s="15">
        <f t="shared" si="11"/>
        <v>1</v>
      </c>
      <c r="M165" s="1" t="s">
        <v>766</v>
      </c>
      <c r="N165" s="1" t="s">
        <v>155</v>
      </c>
      <c r="O165" s="1" t="s">
        <v>156</v>
      </c>
      <c r="P165" s="1" t="s">
        <v>157</v>
      </c>
    </row>
    <row r="166" spans="1:16" x14ac:dyDescent="0.3">
      <c r="A166" s="5">
        <v>165</v>
      </c>
      <c r="B166" s="5" t="str">
        <f t="shared" si="9"/>
        <v>August</v>
      </c>
      <c r="C166" s="5" t="s">
        <v>793</v>
      </c>
      <c r="D166" s="3">
        <v>45531</v>
      </c>
      <c r="E166" s="5" t="s">
        <v>293</v>
      </c>
      <c r="F166" s="6">
        <v>45531.433333333334</v>
      </c>
      <c r="G166" s="6">
        <v>45531.433333333334</v>
      </c>
      <c r="H166" s="9">
        <f t="shared" si="10"/>
        <v>0</v>
      </c>
      <c r="I166" s="21" t="str">
        <f t="shared" si="13"/>
        <v>HIGH</v>
      </c>
      <c r="J166" s="5">
        <v>10</v>
      </c>
      <c r="K166" s="1">
        <v>0</v>
      </c>
      <c r="L166" s="15">
        <f t="shared" si="11"/>
        <v>1</v>
      </c>
      <c r="M166" s="1" t="s">
        <v>766</v>
      </c>
      <c r="N166" s="1" t="s">
        <v>155</v>
      </c>
      <c r="O166" s="1" t="s">
        <v>156</v>
      </c>
      <c r="P166" s="1" t="s">
        <v>157</v>
      </c>
    </row>
    <row r="167" spans="1:16" x14ac:dyDescent="0.3">
      <c r="A167" s="5">
        <v>166</v>
      </c>
      <c r="B167" s="5" t="str">
        <f t="shared" si="9"/>
        <v>August</v>
      </c>
      <c r="C167" s="5" t="s">
        <v>795</v>
      </c>
      <c r="D167" s="3">
        <v>45531</v>
      </c>
      <c r="E167" s="5" t="s">
        <v>294</v>
      </c>
      <c r="F167" s="6">
        <v>45531.468055555553</v>
      </c>
      <c r="G167" s="6">
        <v>45531.468055555553</v>
      </c>
      <c r="H167" s="9">
        <f t="shared" si="10"/>
        <v>0</v>
      </c>
      <c r="I167" s="21" t="str">
        <f t="shared" si="13"/>
        <v>HIGH</v>
      </c>
      <c r="J167" s="5">
        <v>28</v>
      </c>
      <c r="K167" s="1">
        <v>0</v>
      </c>
      <c r="L167" s="15">
        <f t="shared" si="11"/>
        <v>1</v>
      </c>
      <c r="M167" s="1" t="s">
        <v>766</v>
      </c>
      <c r="N167" s="1" t="s">
        <v>155</v>
      </c>
      <c r="O167" s="1" t="s">
        <v>156</v>
      </c>
      <c r="P167" s="1" t="s">
        <v>157</v>
      </c>
    </row>
    <row r="168" spans="1:16" x14ac:dyDescent="0.3">
      <c r="A168" s="5">
        <v>167</v>
      </c>
      <c r="B168" s="5" t="str">
        <f t="shared" si="9"/>
        <v>August</v>
      </c>
      <c r="C168" s="5" t="s">
        <v>797</v>
      </c>
      <c r="D168" s="3">
        <v>45531</v>
      </c>
      <c r="E168" s="5" t="s">
        <v>295</v>
      </c>
      <c r="F168" s="6">
        <v>45531.540972222225</v>
      </c>
      <c r="G168" s="6">
        <v>45531.540972222225</v>
      </c>
      <c r="H168" s="9">
        <f t="shared" si="10"/>
        <v>0</v>
      </c>
      <c r="I168" s="21" t="str">
        <f t="shared" si="13"/>
        <v>HIGH</v>
      </c>
      <c r="J168" s="5">
        <v>54</v>
      </c>
      <c r="K168" s="1">
        <v>0</v>
      </c>
      <c r="L168" s="15">
        <f t="shared" si="11"/>
        <v>1</v>
      </c>
      <c r="M168" s="1" t="s">
        <v>766</v>
      </c>
      <c r="N168" s="1" t="s">
        <v>155</v>
      </c>
      <c r="O168" s="1" t="s">
        <v>156</v>
      </c>
      <c r="P168" s="1" t="s">
        <v>157</v>
      </c>
    </row>
    <row r="169" spans="1:16" x14ac:dyDescent="0.3">
      <c r="A169" s="5">
        <v>168</v>
      </c>
      <c r="B169" s="5" t="str">
        <f t="shared" si="9"/>
        <v>August</v>
      </c>
      <c r="C169" s="5" t="s">
        <v>799</v>
      </c>
      <c r="D169" s="3">
        <v>45532</v>
      </c>
      <c r="E169" s="5" t="s">
        <v>57</v>
      </c>
      <c r="F169" s="6">
        <v>45532.374305555553</v>
      </c>
      <c r="G169" s="6">
        <v>45532.505555555559</v>
      </c>
      <c r="H169" s="9">
        <f t="shared" si="10"/>
        <v>0.13125000000582077</v>
      </c>
      <c r="I169" s="21" t="str">
        <f t="shared" si="13"/>
        <v>HIGH</v>
      </c>
      <c r="J169" s="1">
        <v>3</v>
      </c>
      <c r="K169" s="1">
        <v>0</v>
      </c>
      <c r="L169" s="15">
        <f t="shared" si="11"/>
        <v>1</v>
      </c>
      <c r="M169" s="1" t="s">
        <v>183</v>
      </c>
      <c r="N169" s="1" t="s">
        <v>155</v>
      </c>
      <c r="O169" s="1" t="s">
        <v>156</v>
      </c>
      <c r="P169" s="1" t="s">
        <v>157</v>
      </c>
    </row>
    <row r="170" spans="1:16" x14ac:dyDescent="0.3">
      <c r="A170" s="5">
        <v>169</v>
      </c>
      <c r="B170" s="5" t="str">
        <f t="shared" si="9"/>
        <v>August</v>
      </c>
      <c r="C170" s="5" t="s">
        <v>797</v>
      </c>
      <c r="D170" s="3">
        <v>45532</v>
      </c>
      <c r="E170" s="5" t="s">
        <v>58</v>
      </c>
      <c r="F170" s="6">
        <v>45532.486111111109</v>
      </c>
      <c r="G170" s="6">
        <v>45532.661805555559</v>
      </c>
      <c r="H170" s="9">
        <f t="shared" si="10"/>
        <v>0.17569444444961846</v>
      </c>
      <c r="I170" s="21" t="str">
        <f t="shared" si="13"/>
        <v>HIGH</v>
      </c>
      <c r="J170" s="1">
        <v>14</v>
      </c>
      <c r="K170" s="1">
        <v>0</v>
      </c>
      <c r="L170" s="15">
        <f t="shared" si="11"/>
        <v>1</v>
      </c>
      <c r="M170" s="1" t="s">
        <v>183</v>
      </c>
      <c r="N170" s="1" t="s">
        <v>155</v>
      </c>
      <c r="O170" s="1" t="s">
        <v>156</v>
      </c>
      <c r="P170" s="1" t="s">
        <v>157</v>
      </c>
    </row>
    <row r="171" spans="1:16" x14ac:dyDescent="0.3">
      <c r="A171" s="5">
        <v>170</v>
      </c>
      <c r="B171" s="5" t="str">
        <f t="shared" si="9"/>
        <v>August</v>
      </c>
      <c r="C171" s="5" t="s">
        <v>794</v>
      </c>
      <c r="D171" s="3">
        <v>45532</v>
      </c>
      <c r="E171" s="5" t="s">
        <v>296</v>
      </c>
      <c r="F171" s="6">
        <v>45531.759027777778</v>
      </c>
      <c r="G171" s="6">
        <v>45531.759027777778</v>
      </c>
      <c r="H171" s="9">
        <f t="shared" si="10"/>
        <v>0</v>
      </c>
      <c r="I171" s="21" t="str">
        <f t="shared" si="13"/>
        <v>HIGH</v>
      </c>
      <c r="J171" s="5">
        <v>91</v>
      </c>
      <c r="K171" s="1">
        <v>0</v>
      </c>
      <c r="L171" s="15">
        <f t="shared" si="11"/>
        <v>1</v>
      </c>
      <c r="M171" s="1" t="s">
        <v>766</v>
      </c>
      <c r="N171" s="1" t="s">
        <v>155</v>
      </c>
      <c r="O171" s="1" t="s">
        <v>156</v>
      </c>
      <c r="P171" s="1" t="s">
        <v>157</v>
      </c>
    </row>
    <row r="172" spans="1:16" x14ac:dyDescent="0.3">
      <c r="A172" s="5">
        <v>171</v>
      </c>
      <c r="B172" s="5" t="str">
        <f t="shared" si="9"/>
        <v>August</v>
      </c>
      <c r="C172" s="5" t="s">
        <v>793</v>
      </c>
      <c r="D172" s="2">
        <v>45532</v>
      </c>
      <c r="E172" s="1" t="s">
        <v>297</v>
      </c>
      <c r="F172" s="6">
        <v>45532.393750000003</v>
      </c>
      <c r="G172" s="6">
        <v>45532.525694444441</v>
      </c>
      <c r="H172" s="9">
        <f t="shared" si="10"/>
        <v>0.13194444443797693</v>
      </c>
      <c r="I172" s="21" t="str">
        <f t="shared" si="13"/>
        <v>HIGH</v>
      </c>
      <c r="J172" s="5">
        <v>10</v>
      </c>
      <c r="K172" s="1">
        <v>0</v>
      </c>
      <c r="L172" s="15">
        <f t="shared" si="11"/>
        <v>1</v>
      </c>
      <c r="M172" s="1" t="s">
        <v>766</v>
      </c>
      <c r="N172" s="1" t="s">
        <v>155</v>
      </c>
      <c r="O172" s="1" t="s">
        <v>156</v>
      </c>
      <c r="P172" s="1" t="s">
        <v>157</v>
      </c>
    </row>
    <row r="173" spans="1:16" x14ac:dyDescent="0.3">
      <c r="A173" s="5">
        <v>172</v>
      </c>
      <c r="B173" s="5" t="str">
        <f t="shared" si="9"/>
        <v>August</v>
      </c>
      <c r="C173" s="5" t="s">
        <v>800</v>
      </c>
      <c r="D173" s="3">
        <v>45532</v>
      </c>
      <c r="E173" s="5" t="s">
        <v>298</v>
      </c>
      <c r="F173" s="6">
        <v>45532.461111111108</v>
      </c>
      <c r="G173" s="6">
        <v>45532.617361111108</v>
      </c>
      <c r="H173" s="9">
        <f t="shared" si="10"/>
        <v>0.15625</v>
      </c>
      <c r="I173" s="21" t="str">
        <f t="shared" si="13"/>
        <v>HIGH</v>
      </c>
      <c r="J173" s="5">
        <v>1</v>
      </c>
      <c r="K173" s="1">
        <v>0</v>
      </c>
      <c r="L173" s="15">
        <f t="shared" si="11"/>
        <v>1</v>
      </c>
      <c r="M173" s="1" t="s">
        <v>766</v>
      </c>
      <c r="N173" s="1" t="s">
        <v>155</v>
      </c>
      <c r="O173" s="1" t="s">
        <v>156</v>
      </c>
      <c r="P173" s="1" t="s">
        <v>157</v>
      </c>
    </row>
    <row r="174" spans="1:16" x14ac:dyDescent="0.3">
      <c r="A174" s="5">
        <v>173</v>
      </c>
      <c r="B174" s="5" t="str">
        <f t="shared" si="9"/>
        <v>August</v>
      </c>
      <c r="C174" s="5" t="s">
        <v>794</v>
      </c>
      <c r="D174" s="2">
        <v>45532</v>
      </c>
      <c r="E174" s="1" t="s">
        <v>299</v>
      </c>
      <c r="F174" s="4">
        <v>45532.560416666667</v>
      </c>
      <c r="G174" s="4">
        <v>45532.681250000001</v>
      </c>
      <c r="H174" s="9">
        <f t="shared" si="10"/>
        <v>0.12083333333430346</v>
      </c>
      <c r="I174" s="21" t="str">
        <f t="shared" si="13"/>
        <v>HIGH</v>
      </c>
      <c r="J174" s="1">
        <v>90</v>
      </c>
      <c r="K174" s="1">
        <v>0</v>
      </c>
      <c r="L174" s="15">
        <f t="shared" si="11"/>
        <v>1</v>
      </c>
      <c r="M174" s="1" t="s">
        <v>766</v>
      </c>
      <c r="N174" s="1" t="s">
        <v>155</v>
      </c>
      <c r="O174" s="1" t="s">
        <v>156</v>
      </c>
      <c r="P174" s="1" t="s">
        <v>157</v>
      </c>
    </row>
    <row r="175" spans="1:16" x14ac:dyDescent="0.3">
      <c r="A175" s="5">
        <v>174</v>
      </c>
      <c r="B175" s="5" t="str">
        <f t="shared" si="9"/>
        <v>August</v>
      </c>
      <c r="C175" s="5" t="s">
        <v>797</v>
      </c>
      <c r="D175" s="3">
        <v>45533</v>
      </c>
      <c r="E175" s="5" t="s">
        <v>59</v>
      </c>
      <c r="F175" s="6">
        <v>45533.492361111108</v>
      </c>
      <c r="G175" s="6">
        <v>45533.674305555556</v>
      </c>
      <c r="H175" s="9">
        <f t="shared" si="10"/>
        <v>0.18194444444816327</v>
      </c>
      <c r="I175" s="21" t="str">
        <f t="shared" si="13"/>
        <v>HIGH</v>
      </c>
      <c r="J175" s="1">
        <v>34</v>
      </c>
      <c r="K175" s="1">
        <v>0</v>
      </c>
      <c r="L175" s="15">
        <f t="shared" si="11"/>
        <v>1</v>
      </c>
      <c r="M175" s="1" t="s">
        <v>183</v>
      </c>
      <c r="N175" s="1" t="s">
        <v>155</v>
      </c>
      <c r="O175" s="1" t="s">
        <v>156</v>
      </c>
      <c r="P175" s="1" t="s">
        <v>157</v>
      </c>
    </row>
    <row r="176" spans="1:16" x14ac:dyDescent="0.3">
      <c r="A176" s="5">
        <v>175</v>
      </c>
      <c r="B176" s="5" t="str">
        <f t="shared" si="9"/>
        <v>August</v>
      </c>
      <c r="C176" s="5" t="s">
        <v>797</v>
      </c>
      <c r="D176" s="3">
        <v>45533</v>
      </c>
      <c r="E176" s="5" t="s">
        <v>59</v>
      </c>
      <c r="F176" s="6">
        <v>45533.492361111108</v>
      </c>
      <c r="G176" s="6">
        <v>45533.674305555556</v>
      </c>
      <c r="H176" s="9">
        <f t="shared" si="10"/>
        <v>0.18194444444816327</v>
      </c>
      <c r="I176" s="21" t="str">
        <f t="shared" si="13"/>
        <v>HIGH</v>
      </c>
      <c r="J176" s="5">
        <v>22</v>
      </c>
      <c r="K176" s="1">
        <v>0</v>
      </c>
      <c r="L176" s="15">
        <f t="shared" si="11"/>
        <v>1</v>
      </c>
      <c r="M176" s="1" t="s">
        <v>766</v>
      </c>
      <c r="N176" s="1" t="s">
        <v>155</v>
      </c>
      <c r="O176" s="1" t="s">
        <v>156</v>
      </c>
      <c r="P176" s="1" t="s">
        <v>157</v>
      </c>
    </row>
    <row r="177" spans="1:16" x14ac:dyDescent="0.3">
      <c r="A177" s="5">
        <v>176</v>
      </c>
      <c r="B177" s="5" t="str">
        <f t="shared" si="9"/>
        <v>August</v>
      </c>
      <c r="C177" s="5" t="s">
        <v>800</v>
      </c>
      <c r="D177" s="3">
        <v>45533</v>
      </c>
      <c r="E177" s="5" t="s">
        <v>298</v>
      </c>
      <c r="F177" s="6">
        <v>45533.406944444447</v>
      </c>
      <c r="G177" s="6">
        <v>45533.406944444447</v>
      </c>
      <c r="H177" s="9">
        <f t="shared" si="10"/>
        <v>0</v>
      </c>
      <c r="I177" s="21" t="str">
        <f t="shared" si="13"/>
        <v>HIGH</v>
      </c>
      <c r="J177" s="5">
        <v>1</v>
      </c>
      <c r="K177" s="1">
        <v>0</v>
      </c>
      <c r="L177" s="15">
        <f t="shared" si="11"/>
        <v>1</v>
      </c>
      <c r="M177" s="1" t="s">
        <v>766</v>
      </c>
      <c r="N177" s="1" t="s">
        <v>155</v>
      </c>
      <c r="O177" s="1" t="s">
        <v>156</v>
      </c>
      <c r="P177" s="1" t="s">
        <v>157</v>
      </c>
    </row>
    <row r="178" spans="1:16" x14ac:dyDescent="0.3">
      <c r="A178" s="5">
        <v>177</v>
      </c>
      <c r="B178" s="5" t="str">
        <f t="shared" si="9"/>
        <v>August</v>
      </c>
      <c r="C178" s="5" t="s">
        <v>799</v>
      </c>
      <c r="D178" s="3">
        <v>45533</v>
      </c>
      <c r="E178" s="5" t="s">
        <v>300</v>
      </c>
      <c r="F178" s="6">
        <v>45533.40625</v>
      </c>
      <c r="G178" s="6">
        <v>45533.40625</v>
      </c>
      <c r="H178" s="9">
        <f t="shared" si="10"/>
        <v>0</v>
      </c>
      <c r="I178" s="21" t="str">
        <f t="shared" si="13"/>
        <v>HIGH</v>
      </c>
      <c r="J178" s="5">
        <v>12</v>
      </c>
      <c r="K178" s="1">
        <v>0</v>
      </c>
      <c r="L178" s="15">
        <f t="shared" si="11"/>
        <v>1</v>
      </c>
      <c r="M178" s="1" t="s">
        <v>766</v>
      </c>
      <c r="N178" s="1" t="s">
        <v>155</v>
      </c>
      <c r="O178" s="1" t="s">
        <v>156</v>
      </c>
      <c r="P178" s="1" t="s">
        <v>157</v>
      </c>
    </row>
    <row r="179" spans="1:16" x14ac:dyDescent="0.3">
      <c r="A179" s="5">
        <v>178</v>
      </c>
      <c r="B179" s="5" t="str">
        <f t="shared" si="9"/>
        <v>August</v>
      </c>
      <c r="C179" s="5" t="s">
        <v>795</v>
      </c>
      <c r="D179" s="3">
        <v>45533</v>
      </c>
      <c r="E179" s="5" t="s">
        <v>301</v>
      </c>
      <c r="F179" s="6">
        <v>45533.529166666667</v>
      </c>
      <c r="G179" s="6">
        <v>45533.529166666667</v>
      </c>
      <c r="H179" s="9">
        <f t="shared" si="10"/>
        <v>0</v>
      </c>
      <c r="I179" s="21" t="str">
        <f t="shared" si="13"/>
        <v>HIGH</v>
      </c>
      <c r="J179" s="5">
        <v>97</v>
      </c>
      <c r="K179" s="1">
        <v>0</v>
      </c>
      <c r="L179" s="15">
        <f t="shared" si="11"/>
        <v>1</v>
      </c>
      <c r="M179" s="1" t="s">
        <v>766</v>
      </c>
      <c r="N179" s="1" t="s">
        <v>155</v>
      </c>
      <c r="O179" s="1" t="s">
        <v>156</v>
      </c>
      <c r="P179" s="1" t="s">
        <v>157</v>
      </c>
    </row>
    <row r="180" spans="1:16" x14ac:dyDescent="0.3">
      <c r="A180" s="5">
        <v>179</v>
      </c>
      <c r="B180" s="5" t="str">
        <f t="shared" si="9"/>
        <v>August</v>
      </c>
      <c r="C180" s="5" t="s">
        <v>793</v>
      </c>
      <c r="D180" s="3">
        <v>45533</v>
      </c>
      <c r="E180" s="5" t="s">
        <v>302</v>
      </c>
      <c r="F180" s="6">
        <v>45533.67083333333</v>
      </c>
      <c r="G180" s="6">
        <v>45533.67083333333</v>
      </c>
      <c r="H180" s="9">
        <f t="shared" si="10"/>
        <v>0</v>
      </c>
      <c r="I180" s="21" t="str">
        <f t="shared" si="13"/>
        <v>HIGH</v>
      </c>
      <c r="J180" s="5">
        <v>10</v>
      </c>
      <c r="K180" s="1">
        <v>0</v>
      </c>
      <c r="L180" s="15">
        <f t="shared" si="11"/>
        <v>1</v>
      </c>
      <c r="M180" s="1" t="s">
        <v>766</v>
      </c>
      <c r="N180" s="1" t="s">
        <v>155</v>
      </c>
      <c r="O180" s="1" t="s">
        <v>156</v>
      </c>
      <c r="P180" s="1" t="s">
        <v>157</v>
      </c>
    </row>
    <row r="181" spans="1:16" x14ac:dyDescent="0.3">
      <c r="A181" s="5">
        <v>180</v>
      </c>
      <c r="B181" s="5" t="str">
        <f t="shared" si="9"/>
        <v>August</v>
      </c>
      <c r="C181" s="5" t="s">
        <v>797</v>
      </c>
      <c r="D181" s="3">
        <v>45534</v>
      </c>
      <c r="E181" s="5" t="s">
        <v>60</v>
      </c>
      <c r="F181" s="6">
        <v>45534.461805555555</v>
      </c>
      <c r="G181" s="6">
        <v>45534.740277777775</v>
      </c>
      <c r="H181" s="9">
        <f t="shared" si="10"/>
        <v>0.27847222222044365</v>
      </c>
      <c r="I181" s="21" t="str">
        <f t="shared" si="13"/>
        <v>HIGH</v>
      </c>
      <c r="J181" s="1">
        <v>16</v>
      </c>
      <c r="K181" s="1">
        <v>0</v>
      </c>
      <c r="L181" s="15">
        <f t="shared" si="11"/>
        <v>1</v>
      </c>
      <c r="M181" s="1" t="s">
        <v>183</v>
      </c>
      <c r="N181" s="1" t="s">
        <v>155</v>
      </c>
      <c r="O181" s="1" t="s">
        <v>156</v>
      </c>
      <c r="P181" s="1" t="s">
        <v>157</v>
      </c>
    </row>
    <row r="182" spans="1:16" x14ac:dyDescent="0.3">
      <c r="A182" s="5">
        <v>181</v>
      </c>
      <c r="B182" s="5" t="str">
        <f t="shared" si="9"/>
        <v>August</v>
      </c>
      <c r="C182" s="5" t="s">
        <v>793</v>
      </c>
      <c r="D182" s="3">
        <v>45534</v>
      </c>
      <c r="E182" s="5" t="s">
        <v>164</v>
      </c>
      <c r="F182" s="6">
        <v>45534.59652777778</v>
      </c>
      <c r="G182" s="6">
        <v>45534.640972222223</v>
      </c>
      <c r="H182" s="9">
        <f t="shared" si="10"/>
        <v>4.4444444443797693E-2</v>
      </c>
      <c r="I182" s="21" t="str">
        <f t="shared" si="13"/>
        <v>HIGH</v>
      </c>
      <c r="J182" s="5">
        <v>1</v>
      </c>
      <c r="K182" s="1">
        <v>0</v>
      </c>
      <c r="L182" s="15">
        <f t="shared" si="11"/>
        <v>1</v>
      </c>
      <c r="M182" s="1" t="s">
        <v>184</v>
      </c>
      <c r="N182" s="1" t="s">
        <v>155</v>
      </c>
      <c r="O182" s="1" t="s">
        <v>156</v>
      </c>
      <c r="P182" s="1" t="s">
        <v>157</v>
      </c>
    </row>
    <row r="183" spans="1:16" x14ac:dyDescent="0.3">
      <c r="A183" s="5">
        <v>182</v>
      </c>
      <c r="B183" s="5" t="str">
        <f t="shared" si="9"/>
        <v>August</v>
      </c>
      <c r="C183" s="5" t="s">
        <v>799</v>
      </c>
      <c r="D183" s="3">
        <v>45534</v>
      </c>
      <c r="E183" s="5" t="s">
        <v>303</v>
      </c>
      <c r="F183" s="6">
        <v>45534.40347222222</v>
      </c>
      <c r="G183" s="6">
        <v>45534.40347222222</v>
      </c>
      <c r="H183" s="9">
        <f t="shared" si="10"/>
        <v>0</v>
      </c>
      <c r="I183" s="21" t="str">
        <f t="shared" si="13"/>
        <v>HIGH</v>
      </c>
      <c r="J183" s="5">
        <v>11</v>
      </c>
      <c r="K183" s="1">
        <v>0</v>
      </c>
      <c r="L183" s="15">
        <f t="shared" si="11"/>
        <v>1</v>
      </c>
      <c r="M183" s="1" t="s">
        <v>766</v>
      </c>
      <c r="N183" s="1" t="s">
        <v>155</v>
      </c>
      <c r="O183" s="1" t="s">
        <v>156</v>
      </c>
      <c r="P183" s="1" t="s">
        <v>157</v>
      </c>
    </row>
    <row r="184" spans="1:16" x14ac:dyDescent="0.3">
      <c r="A184" s="5">
        <v>183</v>
      </c>
      <c r="B184" s="5" t="str">
        <f t="shared" si="9"/>
        <v>August</v>
      </c>
      <c r="C184" s="5" t="s">
        <v>793</v>
      </c>
      <c r="D184" s="3">
        <v>45534</v>
      </c>
      <c r="E184" s="5" t="s">
        <v>304</v>
      </c>
      <c r="F184" s="6">
        <v>45534.447916666664</v>
      </c>
      <c r="G184" s="6">
        <v>45534.651388888888</v>
      </c>
      <c r="H184" s="9">
        <f t="shared" si="10"/>
        <v>0.20347222222335404</v>
      </c>
      <c r="I184" s="21" t="str">
        <f t="shared" si="13"/>
        <v>HIGH</v>
      </c>
      <c r="J184" s="5">
        <v>11</v>
      </c>
      <c r="K184" s="1">
        <v>0</v>
      </c>
      <c r="L184" s="15">
        <f t="shared" si="11"/>
        <v>1</v>
      </c>
      <c r="M184" s="1" t="s">
        <v>766</v>
      </c>
      <c r="N184" s="1" t="s">
        <v>155</v>
      </c>
      <c r="O184" s="1" t="s">
        <v>156</v>
      </c>
      <c r="P184" s="1" t="s">
        <v>157</v>
      </c>
    </row>
    <row r="185" spans="1:16" x14ac:dyDescent="0.3">
      <c r="A185" s="5">
        <v>184</v>
      </c>
      <c r="B185" s="5" t="str">
        <f t="shared" si="9"/>
        <v>August</v>
      </c>
      <c r="C185" s="5" t="s">
        <v>795</v>
      </c>
      <c r="D185" s="3">
        <v>45534</v>
      </c>
      <c r="E185" s="5" t="s">
        <v>305</v>
      </c>
      <c r="F185" s="6">
        <v>45534.452777777777</v>
      </c>
      <c r="G185" s="6">
        <v>45534.452777777777</v>
      </c>
      <c r="H185" s="9">
        <f t="shared" si="10"/>
        <v>0</v>
      </c>
      <c r="I185" s="21" t="str">
        <f t="shared" si="13"/>
        <v>HIGH</v>
      </c>
      <c r="J185" s="5">
        <v>70</v>
      </c>
      <c r="K185" s="1">
        <v>0</v>
      </c>
      <c r="L185" s="15">
        <f t="shared" si="11"/>
        <v>1</v>
      </c>
      <c r="M185" s="1" t="s">
        <v>766</v>
      </c>
      <c r="N185" s="1" t="s">
        <v>155</v>
      </c>
      <c r="O185" s="1" t="s">
        <v>156</v>
      </c>
      <c r="P185" s="1" t="s">
        <v>157</v>
      </c>
    </row>
    <row r="186" spans="1:16" x14ac:dyDescent="0.3">
      <c r="A186" s="5">
        <v>185</v>
      </c>
      <c r="B186" s="5" t="str">
        <f t="shared" si="9"/>
        <v>September</v>
      </c>
      <c r="C186" s="5" t="s">
        <v>796</v>
      </c>
      <c r="D186" s="3">
        <v>45537</v>
      </c>
      <c r="E186" s="5" t="s">
        <v>61</v>
      </c>
      <c r="F186" s="6">
        <v>45537.573611111111</v>
      </c>
      <c r="G186" s="6">
        <v>45537.604166666664</v>
      </c>
      <c r="H186" s="9">
        <f t="shared" si="10"/>
        <v>3.0555555553291924E-2</v>
      </c>
      <c r="I186" s="21" t="str">
        <f t="shared" si="13"/>
        <v>HIGH</v>
      </c>
      <c r="J186" s="1">
        <v>40</v>
      </c>
      <c r="K186" s="1">
        <v>0</v>
      </c>
      <c r="L186" s="15">
        <f t="shared" si="11"/>
        <v>1</v>
      </c>
      <c r="M186" s="1" t="s">
        <v>183</v>
      </c>
      <c r="N186" s="1" t="s">
        <v>155</v>
      </c>
      <c r="O186" s="1" t="s">
        <v>156</v>
      </c>
      <c r="P186" s="1" t="s">
        <v>158</v>
      </c>
    </row>
    <row r="187" spans="1:16" x14ac:dyDescent="0.3">
      <c r="A187" s="5">
        <v>186</v>
      </c>
      <c r="B187" s="5" t="str">
        <f t="shared" si="9"/>
        <v>September</v>
      </c>
      <c r="C187" s="5" t="s">
        <v>799</v>
      </c>
      <c r="D187" s="3">
        <v>45537</v>
      </c>
      <c r="E187" s="5" t="s">
        <v>62</v>
      </c>
      <c r="F187" s="6">
        <v>45537.38958333333</v>
      </c>
      <c r="G187" s="6">
        <v>45537.38958333333</v>
      </c>
      <c r="H187" s="9">
        <f t="shared" si="10"/>
        <v>0</v>
      </c>
      <c r="I187" s="21" t="str">
        <f t="shared" si="13"/>
        <v>HIGH</v>
      </c>
      <c r="J187" s="1">
        <v>3</v>
      </c>
      <c r="K187" s="1">
        <v>0</v>
      </c>
      <c r="L187" s="15">
        <f t="shared" si="11"/>
        <v>1</v>
      </c>
      <c r="M187" s="1" t="s">
        <v>183</v>
      </c>
      <c r="N187" s="1" t="s">
        <v>155</v>
      </c>
      <c r="O187" s="1" t="s">
        <v>156</v>
      </c>
      <c r="P187" s="1" t="s">
        <v>157</v>
      </c>
    </row>
    <row r="188" spans="1:16" x14ac:dyDescent="0.3">
      <c r="A188" s="5">
        <v>187</v>
      </c>
      <c r="B188" s="5" t="str">
        <f t="shared" si="9"/>
        <v>September</v>
      </c>
      <c r="C188" s="5" t="s">
        <v>797</v>
      </c>
      <c r="D188" s="3">
        <v>45537</v>
      </c>
      <c r="E188" s="5" t="s">
        <v>63</v>
      </c>
      <c r="F188" s="6">
        <v>45537.525694444441</v>
      </c>
      <c r="G188" s="6">
        <v>45537.769444444442</v>
      </c>
      <c r="H188" s="9">
        <f t="shared" si="10"/>
        <v>0.24375000000145519</v>
      </c>
      <c r="I188" s="21" t="str">
        <f t="shared" si="13"/>
        <v>HIGH</v>
      </c>
      <c r="J188" s="1">
        <v>20</v>
      </c>
      <c r="K188" s="1">
        <v>0</v>
      </c>
      <c r="L188" s="15">
        <f t="shared" si="11"/>
        <v>1</v>
      </c>
      <c r="M188" s="1" t="s">
        <v>183</v>
      </c>
      <c r="N188" s="1" t="s">
        <v>155</v>
      </c>
      <c r="O188" s="1" t="s">
        <v>156</v>
      </c>
      <c r="P188" s="1" t="s">
        <v>157</v>
      </c>
    </row>
    <row r="189" spans="1:16" x14ac:dyDescent="0.3">
      <c r="A189" s="5">
        <v>188</v>
      </c>
      <c r="B189" s="5" t="str">
        <f t="shared" si="9"/>
        <v>September</v>
      </c>
      <c r="C189" s="5" t="s">
        <v>793</v>
      </c>
      <c r="D189" s="3">
        <v>45537</v>
      </c>
      <c r="E189" s="5" t="s">
        <v>306</v>
      </c>
      <c r="F189" s="4">
        <v>45537.38958333333</v>
      </c>
      <c r="G189" s="4">
        <v>45537.38958333333</v>
      </c>
      <c r="H189" s="9">
        <f t="shared" si="10"/>
        <v>0</v>
      </c>
      <c r="I189" s="21" t="str">
        <f t="shared" si="13"/>
        <v>HIGH</v>
      </c>
      <c r="J189" s="1">
        <v>10</v>
      </c>
      <c r="K189" s="1">
        <v>0</v>
      </c>
      <c r="L189" s="15">
        <f t="shared" si="11"/>
        <v>1</v>
      </c>
      <c r="M189" s="1" t="s">
        <v>766</v>
      </c>
      <c r="N189" s="1" t="s">
        <v>155</v>
      </c>
      <c r="O189" s="1" t="s">
        <v>156</v>
      </c>
      <c r="P189" s="1" t="s">
        <v>157</v>
      </c>
    </row>
    <row r="190" spans="1:16" x14ac:dyDescent="0.3">
      <c r="A190" s="5">
        <v>189</v>
      </c>
      <c r="B190" s="5" t="str">
        <f t="shared" si="9"/>
        <v>September</v>
      </c>
      <c r="C190" s="5" t="s">
        <v>799</v>
      </c>
      <c r="D190" s="2">
        <v>45537</v>
      </c>
      <c r="E190" s="1" t="s">
        <v>62</v>
      </c>
      <c r="F190" s="4">
        <v>45537.38958333333</v>
      </c>
      <c r="G190" s="4">
        <v>45537.38958333333</v>
      </c>
      <c r="H190" s="9">
        <f t="shared" si="10"/>
        <v>0</v>
      </c>
      <c r="I190" s="21" t="str">
        <f t="shared" si="13"/>
        <v>HIGH</v>
      </c>
      <c r="J190" s="5">
        <v>7</v>
      </c>
      <c r="K190" s="1">
        <v>0</v>
      </c>
      <c r="L190" s="15">
        <f t="shared" si="11"/>
        <v>1</v>
      </c>
      <c r="M190" s="1" t="s">
        <v>766</v>
      </c>
      <c r="N190" s="1" t="s">
        <v>155</v>
      </c>
      <c r="O190" s="1" t="s">
        <v>156</v>
      </c>
      <c r="P190" s="1" t="s">
        <v>157</v>
      </c>
    </row>
    <row r="191" spans="1:16" x14ac:dyDescent="0.3">
      <c r="A191" s="5">
        <v>190</v>
      </c>
      <c r="B191" s="5" t="str">
        <f t="shared" si="9"/>
        <v>September</v>
      </c>
      <c r="C191" s="5" t="s">
        <v>800</v>
      </c>
      <c r="D191" s="3">
        <v>45537</v>
      </c>
      <c r="E191" s="5" t="s">
        <v>307</v>
      </c>
      <c r="F191" s="6">
        <v>45537.423611111109</v>
      </c>
      <c r="G191" s="6">
        <v>45537.423611111109</v>
      </c>
      <c r="H191" s="9">
        <f t="shared" si="10"/>
        <v>0</v>
      </c>
      <c r="I191" s="21" t="str">
        <f t="shared" si="13"/>
        <v>HIGH</v>
      </c>
      <c r="J191" s="5">
        <v>1</v>
      </c>
      <c r="K191" s="1">
        <v>0</v>
      </c>
      <c r="L191" s="15">
        <f t="shared" si="11"/>
        <v>1</v>
      </c>
      <c r="M191" s="1" t="s">
        <v>766</v>
      </c>
      <c r="N191" s="1" t="s">
        <v>155</v>
      </c>
      <c r="O191" s="1" t="s">
        <v>156</v>
      </c>
      <c r="P191" s="1" t="s">
        <v>157</v>
      </c>
    </row>
    <row r="192" spans="1:16" x14ac:dyDescent="0.3">
      <c r="A192" s="5">
        <v>191</v>
      </c>
      <c r="B192" s="5" t="str">
        <f t="shared" si="9"/>
        <v>September</v>
      </c>
      <c r="C192" s="5" t="s">
        <v>797</v>
      </c>
      <c r="D192" s="3">
        <v>45537</v>
      </c>
      <c r="E192" s="5" t="s">
        <v>63</v>
      </c>
      <c r="F192" s="6">
        <v>45537.525694444441</v>
      </c>
      <c r="G192" s="6">
        <v>45537.769444444442</v>
      </c>
      <c r="H192" s="9">
        <f t="shared" si="10"/>
        <v>0.24375000000145519</v>
      </c>
      <c r="I192" s="21" t="str">
        <f t="shared" si="13"/>
        <v>HIGH</v>
      </c>
      <c r="J192" s="5">
        <v>15</v>
      </c>
      <c r="K192" s="1">
        <v>0</v>
      </c>
      <c r="L192" s="15">
        <f t="shared" si="11"/>
        <v>1</v>
      </c>
      <c r="M192" s="1" t="s">
        <v>766</v>
      </c>
      <c r="N192" s="1" t="s">
        <v>155</v>
      </c>
      <c r="O192" s="1" t="s">
        <v>156</v>
      </c>
      <c r="P192" s="1" t="s">
        <v>157</v>
      </c>
    </row>
    <row r="193" spans="1:16" x14ac:dyDescent="0.3">
      <c r="A193" s="5">
        <v>192</v>
      </c>
      <c r="B193" s="5" t="str">
        <f t="shared" si="9"/>
        <v>September</v>
      </c>
      <c r="C193" s="5" t="s">
        <v>796</v>
      </c>
      <c r="D193" s="3">
        <v>45537</v>
      </c>
      <c r="E193" s="5" t="s">
        <v>308</v>
      </c>
      <c r="F193" s="6">
        <v>45537.532638888886</v>
      </c>
      <c r="G193" s="6">
        <v>45537.532638888886</v>
      </c>
      <c r="H193" s="9">
        <f t="shared" si="10"/>
        <v>0</v>
      </c>
      <c r="I193" s="21" t="str">
        <f t="shared" si="13"/>
        <v>HIGH</v>
      </c>
      <c r="J193" s="5">
        <v>61</v>
      </c>
      <c r="K193" s="1">
        <v>0</v>
      </c>
      <c r="L193" s="15">
        <f t="shared" si="11"/>
        <v>1</v>
      </c>
      <c r="M193" s="1" t="s">
        <v>766</v>
      </c>
      <c r="N193" s="1" t="s">
        <v>155</v>
      </c>
      <c r="O193" s="1" t="s">
        <v>156</v>
      </c>
      <c r="P193" s="1" t="s">
        <v>157</v>
      </c>
    </row>
    <row r="194" spans="1:16" x14ac:dyDescent="0.3">
      <c r="A194" s="5">
        <v>193</v>
      </c>
      <c r="B194" s="5" t="str">
        <f t="shared" ref="B194:B257" si="14">TEXT(D194,"MMMM")</f>
        <v>September</v>
      </c>
      <c r="C194" s="5" t="s">
        <v>795</v>
      </c>
      <c r="D194" s="3">
        <v>45537</v>
      </c>
      <c r="E194" s="5" t="s">
        <v>309</v>
      </c>
      <c r="F194" s="6">
        <v>45537.556250000001</v>
      </c>
      <c r="G194" s="6">
        <v>45537.8</v>
      </c>
      <c r="H194" s="9">
        <f t="shared" ref="H194:H257" si="15">G194-F194</f>
        <v>0.24375000000145519</v>
      </c>
      <c r="I194" s="21" t="str">
        <f t="shared" si="13"/>
        <v>HIGH</v>
      </c>
      <c r="J194" s="5">
        <v>97</v>
      </c>
      <c r="K194" s="1">
        <v>0</v>
      </c>
      <c r="L194" s="15">
        <f t="shared" si="11"/>
        <v>1</v>
      </c>
      <c r="M194" s="1" t="s">
        <v>766</v>
      </c>
      <c r="N194" s="1" t="s">
        <v>155</v>
      </c>
      <c r="O194" s="1" t="s">
        <v>156</v>
      </c>
      <c r="P194" s="1" t="s">
        <v>157</v>
      </c>
    </row>
    <row r="195" spans="1:16" x14ac:dyDescent="0.3">
      <c r="A195" s="5">
        <v>194</v>
      </c>
      <c r="B195" s="5" t="str">
        <f t="shared" si="14"/>
        <v>September</v>
      </c>
      <c r="C195" s="5" t="s">
        <v>794</v>
      </c>
      <c r="D195" s="3">
        <v>45537</v>
      </c>
      <c r="E195" s="5" t="s">
        <v>310</v>
      </c>
      <c r="F195" s="6">
        <v>45537.615277777775</v>
      </c>
      <c r="G195" s="6">
        <v>45537.806944444441</v>
      </c>
      <c r="H195" s="9">
        <f t="shared" si="15"/>
        <v>0.19166666666569654</v>
      </c>
      <c r="I195" s="21" t="str">
        <f t="shared" si="13"/>
        <v>HIGH</v>
      </c>
      <c r="J195" s="5">
        <v>94</v>
      </c>
      <c r="K195" s="1">
        <v>0</v>
      </c>
      <c r="L195" s="15">
        <f t="shared" ref="L195:L258" si="16">1-(K195/J195)</f>
        <v>1</v>
      </c>
      <c r="M195" s="1" t="s">
        <v>766</v>
      </c>
      <c r="N195" s="1" t="s">
        <v>155</v>
      </c>
      <c r="O195" s="1" t="s">
        <v>156</v>
      </c>
      <c r="P195" s="1" t="s">
        <v>157</v>
      </c>
    </row>
    <row r="196" spans="1:16" x14ac:dyDescent="0.3">
      <c r="A196" s="5">
        <v>195</v>
      </c>
      <c r="B196" s="5" t="str">
        <f t="shared" si="14"/>
        <v>September</v>
      </c>
      <c r="C196" s="5" t="s">
        <v>799</v>
      </c>
      <c r="D196" s="3">
        <v>45538</v>
      </c>
      <c r="E196" s="5" t="s">
        <v>64</v>
      </c>
      <c r="F196" s="6">
        <v>45538.512499999997</v>
      </c>
      <c r="G196" s="6">
        <v>45538.560416666667</v>
      </c>
      <c r="H196" s="9">
        <f t="shared" si="15"/>
        <v>4.7916666670062114E-2</v>
      </c>
      <c r="I196" s="21" t="str">
        <f t="shared" si="13"/>
        <v>HIGH</v>
      </c>
      <c r="J196" s="1">
        <v>1</v>
      </c>
      <c r="K196" s="1">
        <v>0</v>
      </c>
      <c r="L196" s="15">
        <f t="shared" si="16"/>
        <v>1</v>
      </c>
      <c r="M196" s="1" t="s">
        <v>183</v>
      </c>
      <c r="N196" s="1" t="s">
        <v>155</v>
      </c>
      <c r="O196" s="1" t="s">
        <v>156</v>
      </c>
      <c r="P196" s="1" t="s">
        <v>157</v>
      </c>
    </row>
    <row r="197" spans="1:16" x14ac:dyDescent="0.3">
      <c r="A197" s="5">
        <v>196</v>
      </c>
      <c r="B197" s="5" t="str">
        <f t="shared" si="14"/>
        <v>September</v>
      </c>
      <c r="C197" s="5" t="s">
        <v>797</v>
      </c>
      <c r="D197" s="3">
        <v>45538</v>
      </c>
      <c r="E197" s="5" t="s">
        <v>65</v>
      </c>
      <c r="F197" s="6">
        <v>45538.636805555558</v>
      </c>
      <c r="G197" s="6">
        <v>45538.755555555559</v>
      </c>
      <c r="H197" s="9">
        <f t="shared" si="15"/>
        <v>0.11875000000145519</v>
      </c>
      <c r="I197" s="21" t="str">
        <f t="shared" si="13"/>
        <v>HIGH</v>
      </c>
      <c r="J197" s="1">
        <v>21</v>
      </c>
      <c r="K197" s="1">
        <v>0</v>
      </c>
      <c r="L197" s="15">
        <f t="shared" si="16"/>
        <v>1</v>
      </c>
      <c r="M197" s="1" t="s">
        <v>183</v>
      </c>
      <c r="N197" s="1" t="s">
        <v>155</v>
      </c>
      <c r="O197" s="1" t="s">
        <v>156</v>
      </c>
      <c r="P197" s="1" t="s">
        <v>157</v>
      </c>
    </row>
    <row r="198" spans="1:16" x14ac:dyDescent="0.3">
      <c r="A198" s="5">
        <v>197</v>
      </c>
      <c r="B198" s="5" t="str">
        <f t="shared" si="14"/>
        <v>September</v>
      </c>
      <c r="C198" s="5" t="s">
        <v>797</v>
      </c>
      <c r="D198" s="3">
        <v>45538</v>
      </c>
      <c r="E198" s="5" t="s">
        <v>66</v>
      </c>
      <c r="F198" s="6">
        <v>45538.463888888888</v>
      </c>
      <c r="G198" s="6">
        <v>45538.73541666667</v>
      </c>
      <c r="H198" s="9">
        <f t="shared" si="15"/>
        <v>0.27152777778246673</v>
      </c>
      <c r="I198" s="21" t="str">
        <f t="shared" si="13"/>
        <v>HIGH</v>
      </c>
      <c r="J198" s="1">
        <v>2</v>
      </c>
      <c r="K198" s="1">
        <v>0</v>
      </c>
      <c r="L198" s="15">
        <f t="shared" si="16"/>
        <v>1</v>
      </c>
      <c r="M198" s="1" t="s">
        <v>183</v>
      </c>
      <c r="N198" s="1" t="s">
        <v>155</v>
      </c>
      <c r="O198" s="1" t="s">
        <v>156</v>
      </c>
      <c r="P198" s="1" t="s">
        <v>157</v>
      </c>
    </row>
    <row r="199" spans="1:16" x14ac:dyDescent="0.3">
      <c r="A199" s="5">
        <v>198</v>
      </c>
      <c r="B199" s="5" t="str">
        <f t="shared" si="14"/>
        <v>September</v>
      </c>
      <c r="C199" s="5" t="s">
        <v>793</v>
      </c>
      <c r="D199" s="3">
        <v>45538</v>
      </c>
      <c r="E199" s="5" t="s">
        <v>165</v>
      </c>
      <c r="F199" s="6">
        <v>45538.5</v>
      </c>
      <c r="G199" s="6">
        <v>45538.545138888891</v>
      </c>
      <c r="H199" s="9">
        <f t="shared" si="15"/>
        <v>4.5138888890505768E-2</v>
      </c>
      <c r="I199" s="21" t="str">
        <f t="shared" si="13"/>
        <v>HIGH</v>
      </c>
      <c r="J199" s="5">
        <v>1</v>
      </c>
      <c r="K199" s="1">
        <v>0</v>
      </c>
      <c r="L199" s="15">
        <f t="shared" si="16"/>
        <v>1</v>
      </c>
      <c r="M199" s="1" t="s">
        <v>184</v>
      </c>
      <c r="N199" s="1" t="s">
        <v>155</v>
      </c>
      <c r="O199" s="1" t="s">
        <v>156</v>
      </c>
      <c r="P199" s="1" t="s">
        <v>157</v>
      </c>
    </row>
    <row r="200" spans="1:16" x14ac:dyDescent="0.3">
      <c r="A200" s="5">
        <v>199</v>
      </c>
      <c r="B200" s="5" t="str">
        <f t="shared" si="14"/>
        <v>September</v>
      </c>
      <c r="C200" s="5" t="s">
        <v>799</v>
      </c>
      <c r="D200" s="3">
        <v>45538</v>
      </c>
      <c r="E200" s="6" t="s">
        <v>64</v>
      </c>
      <c r="F200" s="6">
        <v>45538.512499999997</v>
      </c>
      <c r="G200" s="6">
        <v>45538.560416666667</v>
      </c>
      <c r="H200" s="9">
        <f t="shared" si="15"/>
        <v>4.7916666670062114E-2</v>
      </c>
      <c r="I200" s="21" t="str">
        <f t="shared" si="13"/>
        <v>HIGH</v>
      </c>
      <c r="J200" s="5">
        <v>12</v>
      </c>
      <c r="K200" s="1">
        <v>0</v>
      </c>
      <c r="L200" s="15">
        <f t="shared" si="16"/>
        <v>1</v>
      </c>
      <c r="M200" s="1" t="s">
        <v>766</v>
      </c>
      <c r="N200" s="1" t="s">
        <v>155</v>
      </c>
      <c r="O200" s="1" t="s">
        <v>156</v>
      </c>
      <c r="P200" s="1" t="s">
        <v>157</v>
      </c>
    </row>
    <row r="201" spans="1:16" x14ac:dyDescent="0.3">
      <c r="A201" s="5">
        <v>200</v>
      </c>
      <c r="B201" s="5" t="str">
        <f t="shared" si="14"/>
        <v>September</v>
      </c>
      <c r="C201" s="5" t="s">
        <v>800</v>
      </c>
      <c r="D201" s="3">
        <v>45538</v>
      </c>
      <c r="E201" s="5" t="s">
        <v>311</v>
      </c>
      <c r="F201" s="6">
        <v>45538.399305555555</v>
      </c>
      <c r="G201" s="6">
        <v>45538.399305555555</v>
      </c>
      <c r="H201" s="9">
        <f t="shared" si="15"/>
        <v>0</v>
      </c>
      <c r="I201" s="21" t="str">
        <f t="shared" si="13"/>
        <v>HIGH</v>
      </c>
      <c r="J201" s="5">
        <v>1</v>
      </c>
      <c r="K201" s="1">
        <v>0</v>
      </c>
      <c r="L201" s="15">
        <f t="shared" si="16"/>
        <v>1</v>
      </c>
      <c r="M201" s="1" t="s">
        <v>766</v>
      </c>
      <c r="N201" s="1" t="s">
        <v>155</v>
      </c>
      <c r="O201" s="1" t="s">
        <v>156</v>
      </c>
      <c r="P201" s="1" t="s">
        <v>157</v>
      </c>
    </row>
    <row r="202" spans="1:16" x14ac:dyDescent="0.3">
      <c r="A202" s="5">
        <v>201</v>
      </c>
      <c r="B202" s="5" t="str">
        <f t="shared" si="14"/>
        <v>September</v>
      </c>
      <c r="C202" s="5" t="s">
        <v>793</v>
      </c>
      <c r="D202" s="3">
        <v>45538</v>
      </c>
      <c r="E202" s="5" t="s">
        <v>312</v>
      </c>
      <c r="F202" s="6">
        <v>45538.418055555558</v>
      </c>
      <c r="G202" s="6">
        <v>45538.418055555558</v>
      </c>
      <c r="H202" s="9">
        <f t="shared" si="15"/>
        <v>0</v>
      </c>
      <c r="I202" s="21" t="str">
        <f t="shared" si="13"/>
        <v>HIGH</v>
      </c>
      <c r="J202" s="5">
        <v>9</v>
      </c>
      <c r="K202" s="1">
        <v>0</v>
      </c>
      <c r="L202" s="15">
        <f t="shared" si="16"/>
        <v>1</v>
      </c>
      <c r="M202" s="1" t="s">
        <v>766</v>
      </c>
      <c r="N202" s="1" t="s">
        <v>155</v>
      </c>
      <c r="O202" s="1" t="s">
        <v>156</v>
      </c>
      <c r="P202" s="1" t="s">
        <v>157</v>
      </c>
    </row>
    <row r="203" spans="1:16" x14ac:dyDescent="0.3">
      <c r="A203" s="5">
        <v>202</v>
      </c>
      <c r="B203" s="5" t="str">
        <f t="shared" si="14"/>
        <v>September</v>
      </c>
      <c r="C203" s="5" t="s">
        <v>795</v>
      </c>
      <c r="D203" s="3">
        <v>45538</v>
      </c>
      <c r="E203" s="5" t="s">
        <v>313</v>
      </c>
      <c r="F203" s="6">
        <v>45538.427777777775</v>
      </c>
      <c r="G203" s="6">
        <v>45538.427777777775</v>
      </c>
      <c r="H203" s="9">
        <f t="shared" si="15"/>
        <v>0</v>
      </c>
      <c r="I203" s="21" t="str">
        <f t="shared" si="13"/>
        <v>HIGH</v>
      </c>
      <c r="J203" s="5">
        <v>99</v>
      </c>
      <c r="K203" s="1">
        <v>0</v>
      </c>
      <c r="L203" s="15">
        <f t="shared" si="16"/>
        <v>1</v>
      </c>
      <c r="M203" s="1" t="s">
        <v>766</v>
      </c>
      <c r="N203" s="1" t="s">
        <v>155</v>
      </c>
      <c r="O203" s="1" t="s">
        <v>156</v>
      </c>
      <c r="P203" s="1" t="s">
        <v>157</v>
      </c>
    </row>
    <row r="204" spans="1:16" x14ac:dyDescent="0.3">
      <c r="A204" s="5">
        <v>203</v>
      </c>
      <c r="B204" s="5" t="str">
        <f t="shared" si="14"/>
        <v>September</v>
      </c>
      <c r="C204" s="5" t="s">
        <v>797</v>
      </c>
      <c r="D204" s="3">
        <v>45538</v>
      </c>
      <c r="E204" s="5" t="s">
        <v>65</v>
      </c>
      <c r="F204" s="6">
        <v>45538.636805555558</v>
      </c>
      <c r="G204" s="6">
        <v>45538.755555555559</v>
      </c>
      <c r="H204" s="9">
        <f t="shared" si="15"/>
        <v>0.11875000000145519</v>
      </c>
      <c r="I204" s="21" t="str">
        <f t="shared" si="13"/>
        <v>HIGH</v>
      </c>
      <c r="J204" s="5">
        <v>52</v>
      </c>
      <c r="K204" s="1">
        <v>0</v>
      </c>
      <c r="L204" s="15">
        <f t="shared" si="16"/>
        <v>1</v>
      </c>
      <c r="M204" s="1" t="s">
        <v>766</v>
      </c>
      <c r="N204" s="1" t="s">
        <v>155</v>
      </c>
      <c r="O204" s="1" t="s">
        <v>156</v>
      </c>
      <c r="P204" s="1" t="s">
        <v>157</v>
      </c>
    </row>
    <row r="205" spans="1:16" x14ac:dyDescent="0.3">
      <c r="A205" s="5">
        <v>204</v>
      </c>
      <c r="B205" s="5" t="str">
        <f t="shared" si="14"/>
        <v>September</v>
      </c>
      <c r="C205" s="5" t="s">
        <v>799</v>
      </c>
      <c r="D205" s="3">
        <v>45539</v>
      </c>
      <c r="E205" s="5" t="s">
        <v>67</v>
      </c>
      <c r="F205" s="6">
        <v>45539.398611111108</v>
      </c>
      <c r="G205" s="6">
        <v>45539.712500000001</v>
      </c>
      <c r="H205" s="9">
        <f t="shared" si="15"/>
        <v>0.31388888889341615</v>
      </c>
      <c r="I205" s="21" t="str">
        <f t="shared" si="13"/>
        <v>HIGH</v>
      </c>
      <c r="J205" s="1">
        <v>1</v>
      </c>
      <c r="K205" s="1">
        <v>0</v>
      </c>
      <c r="L205" s="15">
        <f t="shared" si="16"/>
        <v>1</v>
      </c>
      <c r="M205" s="1" t="s">
        <v>183</v>
      </c>
      <c r="N205" s="1" t="s">
        <v>155</v>
      </c>
      <c r="O205" s="1" t="s">
        <v>156</v>
      </c>
      <c r="P205" s="1" t="s">
        <v>157</v>
      </c>
    </row>
    <row r="206" spans="1:16" x14ac:dyDescent="0.3">
      <c r="A206" s="5">
        <v>205</v>
      </c>
      <c r="B206" s="5" t="str">
        <f t="shared" si="14"/>
        <v>September</v>
      </c>
      <c r="C206" s="5" t="s">
        <v>797</v>
      </c>
      <c r="D206" s="3">
        <v>45539</v>
      </c>
      <c r="E206" s="5" t="s">
        <v>68</v>
      </c>
      <c r="F206" s="6">
        <v>45539.513888888891</v>
      </c>
      <c r="G206" s="6">
        <v>45539.72152777778</v>
      </c>
      <c r="H206" s="9">
        <f t="shared" si="15"/>
        <v>0.20763888888905058</v>
      </c>
      <c r="I206" s="21" t="str">
        <f t="shared" si="13"/>
        <v>HIGH</v>
      </c>
      <c r="J206" s="1">
        <v>6</v>
      </c>
      <c r="K206" s="1">
        <v>0</v>
      </c>
      <c r="L206" s="15">
        <f t="shared" si="16"/>
        <v>1</v>
      </c>
      <c r="M206" s="1" t="s">
        <v>183</v>
      </c>
      <c r="N206" s="1" t="s">
        <v>155</v>
      </c>
      <c r="O206" s="1" t="s">
        <v>156</v>
      </c>
      <c r="P206" s="1" t="s">
        <v>157</v>
      </c>
    </row>
    <row r="207" spans="1:16" x14ac:dyDescent="0.3">
      <c r="A207" s="5">
        <v>206</v>
      </c>
      <c r="B207" s="5" t="str">
        <f t="shared" si="14"/>
        <v>September</v>
      </c>
      <c r="C207" s="5" t="s">
        <v>794</v>
      </c>
      <c r="D207" s="3">
        <v>45539</v>
      </c>
      <c r="E207" s="5" t="s">
        <v>314</v>
      </c>
      <c r="F207" s="6">
        <v>45538.79791666667</v>
      </c>
      <c r="G207" s="6">
        <v>45539.53402777778</v>
      </c>
      <c r="H207" s="9">
        <f t="shared" si="15"/>
        <v>0.73611111110949423</v>
      </c>
      <c r="I207" s="21" t="str">
        <f>IF(H207&gt;3,  "IN_TAT", "LOW")</f>
        <v>LOW</v>
      </c>
      <c r="J207" s="5">
        <v>94</v>
      </c>
      <c r="K207" s="1">
        <v>0</v>
      </c>
      <c r="L207" s="15">
        <f t="shared" si="16"/>
        <v>1</v>
      </c>
      <c r="M207" s="1" t="s">
        <v>766</v>
      </c>
      <c r="N207" s="1" t="s">
        <v>155</v>
      </c>
      <c r="O207" s="1" t="s">
        <v>156</v>
      </c>
      <c r="P207" s="1" t="s">
        <v>157</v>
      </c>
    </row>
    <row r="208" spans="1:16" x14ac:dyDescent="0.3">
      <c r="A208" s="5">
        <v>207</v>
      </c>
      <c r="B208" s="5" t="str">
        <f t="shared" si="14"/>
        <v>September</v>
      </c>
      <c r="C208" s="5" t="s">
        <v>799</v>
      </c>
      <c r="D208" s="3">
        <v>45539</v>
      </c>
      <c r="E208" s="5" t="s">
        <v>315</v>
      </c>
      <c r="F208" s="6">
        <v>45539.398611111108</v>
      </c>
      <c r="G208" s="6">
        <v>45539.712500000001</v>
      </c>
      <c r="H208" s="9">
        <f t="shared" si="15"/>
        <v>0.31388888889341615</v>
      </c>
      <c r="I208" s="21" t="str">
        <f t="shared" ref="I208:I230" si="17">IF(H208&lt;3,  "HIGH", "OUT OF TAT")</f>
        <v>HIGH</v>
      </c>
      <c r="J208" s="5">
        <v>8</v>
      </c>
      <c r="K208" s="1">
        <v>0</v>
      </c>
      <c r="L208" s="15">
        <f t="shared" si="16"/>
        <v>1</v>
      </c>
      <c r="M208" s="1" t="s">
        <v>766</v>
      </c>
      <c r="N208" s="1" t="s">
        <v>155</v>
      </c>
      <c r="O208" s="1" t="s">
        <v>156</v>
      </c>
      <c r="P208" s="1" t="s">
        <v>157</v>
      </c>
    </row>
    <row r="209" spans="1:16" x14ac:dyDescent="0.3">
      <c r="A209" s="5">
        <v>208</v>
      </c>
      <c r="B209" s="5" t="str">
        <f t="shared" si="14"/>
        <v>September</v>
      </c>
      <c r="C209" s="5" t="s">
        <v>796</v>
      </c>
      <c r="D209" s="3">
        <v>45539</v>
      </c>
      <c r="E209" s="5" t="s">
        <v>316</v>
      </c>
      <c r="F209" s="6">
        <v>45539.484027777777</v>
      </c>
      <c r="G209" s="6">
        <v>45539.484027777777</v>
      </c>
      <c r="H209" s="9">
        <f t="shared" si="15"/>
        <v>0</v>
      </c>
      <c r="I209" s="21" t="str">
        <f t="shared" si="17"/>
        <v>HIGH</v>
      </c>
      <c r="J209" s="5">
        <v>61</v>
      </c>
      <c r="K209" s="1">
        <v>0</v>
      </c>
      <c r="L209" s="15">
        <f t="shared" si="16"/>
        <v>1</v>
      </c>
      <c r="M209" s="1" t="s">
        <v>766</v>
      </c>
      <c r="N209" s="1" t="s">
        <v>155</v>
      </c>
      <c r="O209" s="1" t="s">
        <v>156</v>
      </c>
      <c r="P209" s="1" t="s">
        <v>157</v>
      </c>
    </row>
    <row r="210" spans="1:16" x14ac:dyDescent="0.3">
      <c r="A210" s="5">
        <v>209</v>
      </c>
      <c r="B210" s="5" t="str">
        <f t="shared" si="14"/>
        <v>September</v>
      </c>
      <c r="C210" s="5" t="s">
        <v>793</v>
      </c>
      <c r="D210" s="3">
        <v>45539</v>
      </c>
      <c r="E210" s="5" t="s">
        <v>317</v>
      </c>
      <c r="F210" s="6">
        <v>45539.518750000003</v>
      </c>
      <c r="G210" s="6">
        <v>45539.518750000003</v>
      </c>
      <c r="H210" s="9">
        <f t="shared" si="15"/>
        <v>0</v>
      </c>
      <c r="I210" s="21" t="str">
        <f t="shared" si="17"/>
        <v>HIGH</v>
      </c>
      <c r="J210" s="5">
        <v>9</v>
      </c>
      <c r="K210" s="1">
        <v>0</v>
      </c>
      <c r="L210" s="15">
        <f t="shared" si="16"/>
        <v>1</v>
      </c>
      <c r="M210" s="1" t="s">
        <v>766</v>
      </c>
      <c r="N210" s="1" t="s">
        <v>155</v>
      </c>
      <c r="O210" s="1" t="s">
        <v>156</v>
      </c>
      <c r="P210" s="1" t="s">
        <v>157</v>
      </c>
    </row>
    <row r="211" spans="1:16" x14ac:dyDescent="0.3">
      <c r="A211" s="5">
        <v>210</v>
      </c>
      <c r="B211" s="5" t="str">
        <f t="shared" si="14"/>
        <v>September</v>
      </c>
      <c r="C211" s="5" t="s">
        <v>800</v>
      </c>
      <c r="D211" s="3">
        <v>45539</v>
      </c>
      <c r="E211" s="5" t="s">
        <v>318</v>
      </c>
      <c r="F211" s="6">
        <v>45539.542361111111</v>
      </c>
      <c r="G211" s="6">
        <v>45539.542361111111</v>
      </c>
      <c r="H211" s="9">
        <f t="shared" si="15"/>
        <v>0</v>
      </c>
      <c r="I211" s="21" t="str">
        <f t="shared" si="17"/>
        <v>HIGH</v>
      </c>
      <c r="J211" s="5">
        <v>1</v>
      </c>
      <c r="K211" s="1">
        <v>0</v>
      </c>
      <c r="L211" s="15">
        <f t="shared" si="16"/>
        <v>1</v>
      </c>
      <c r="M211" s="1" t="s">
        <v>766</v>
      </c>
      <c r="N211" s="1" t="s">
        <v>155</v>
      </c>
      <c r="O211" s="1" t="s">
        <v>156</v>
      </c>
      <c r="P211" s="1" t="s">
        <v>157</v>
      </c>
    </row>
    <row r="212" spans="1:16" x14ac:dyDescent="0.3">
      <c r="A212" s="5">
        <v>211</v>
      </c>
      <c r="B212" s="5" t="str">
        <f t="shared" si="14"/>
        <v>September</v>
      </c>
      <c r="C212" s="5" t="s">
        <v>794</v>
      </c>
      <c r="D212" s="3">
        <v>45539</v>
      </c>
      <c r="E212" s="5" t="s">
        <v>319</v>
      </c>
      <c r="F212" s="6">
        <v>45539.665972222225</v>
      </c>
      <c r="G212" s="6">
        <v>45539.665972222225</v>
      </c>
      <c r="H212" s="9">
        <f t="shared" si="15"/>
        <v>0</v>
      </c>
      <c r="I212" s="21" t="str">
        <f t="shared" si="17"/>
        <v>HIGH</v>
      </c>
      <c r="J212" s="5">
        <v>94</v>
      </c>
      <c r="K212" s="1">
        <v>0</v>
      </c>
      <c r="L212" s="15">
        <f t="shared" si="16"/>
        <v>1</v>
      </c>
      <c r="M212" s="1" t="s">
        <v>766</v>
      </c>
      <c r="N212" s="1" t="s">
        <v>155</v>
      </c>
      <c r="O212" s="1" t="s">
        <v>156</v>
      </c>
      <c r="P212" s="1" t="s">
        <v>157</v>
      </c>
    </row>
    <row r="213" spans="1:16" x14ac:dyDescent="0.3">
      <c r="A213" s="5">
        <v>212</v>
      </c>
      <c r="B213" s="5" t="str">
        <f t="shared" si="14"/>
        <v>September</v>
      </c>
      <c r="C213" s="5" t="s">
        <v>799</v>
      </c>
      <c r="D213" s="3">
        <v>45540</v>
      </c>
      <c r="E213" s="5" t="s">
        <v>69</v>
      </c>
      <c r="F213" s="6">
        <v>45540.585416666669</v>
      </c>
      <c r="G213" s="6">
        <v>45540.602777777778</v>
      </c>
      <c r="H213" s="9">
        <f t="shared" si="15"/>
        <v>1.7361111109494232E-2</v>
      </c>
      <c r="I213" s="21" t="str">
        <f t="shared" si="17"/>
        <v>HIGH</v>
      </c>
      <c r="J213" s="1">
        <v>3</v>
      </c>
      <c r="K213" s="1">
        <v>0</v>
      </c>
      <c r="L213" s="15">
        <f t="shared" si="16"/>
        <v>1</v>
      </c>
      <c r="M213" s="1" t="s">
        <v>183</v>
      </c>
      <c r="N213" s="1" t="s">
        <v>155</v>
      </c>
      <c r="O213" s="1" t="s">
        <v>156</v>
      </c>
      <c r="P213" s="1" t="s">
        <v>157</v>
      </c>
    </row>
    <row r="214" spans="1:16" x14ac:dyDescent="0.3">
      <c r="A214" s="5">
        <v>213</v>
      </c>
      <c r="B214" s="5" t="str">
        <f t="shared" si="14"/>
        <v>September</v>
      </c>
      <c r="C214" s="5" t="s">
        <v>797</v>
      </c>
      <c r="D214" s="3">
        <v>45540</v>
      </c>
      <c r="E214" s="5" t="s">
        <v>70</v>
      </c>
      <c r="F214" s="6">
        <v>45540.525000000001</v>
      </c>
      <c r="G214" s="6">
        <v>45540.782638888886</v>
      </c>
      <c r="H214" s="9">
        <f t="shared" si="15"/>
        <v>0.257638888884685</v>
      </c>
      <c r="I214" s="21" t="str">
        <f t="shared" si="17"/>
        <v>HIGH</v>
      </c>
      <c r="J214" s="1">
        <v>5</v>
      </c>
      <c r="K214" s="1">
        <v>0</v>
      </c>
      <c r="L214" s="15">
        <f t="shared" si="16"/>
        <v>1</v>
      </c>
      <c r="M214" s="1" t="s">
        <v>183</v>
      </c>
      <c r="N214" s="1" t="s">
        <v>155</v>
      </c>
      <c r="O214" s="1" t="s">
        <v>156</v>
      </c>
      <c r="P214" s="1" t="s">
        <v>157</v>
      </c>
    </row>
    <row r="215" spans="1:16" x14ac:dyDescent="0.3">
      <c r="A215" s="5">
        <v>214</v>
      </c>
      <c r="B215" s="5" t="str">
        <f t="shared" si="14"/>
        <v>September</v>
      </c>
      <c r="C215" s="5" t="s">
        <v>800</v>
      </c>
      <c r="D215" s="3">
        <v>45540</v>
      </c>
      <c r="E215" s="5" t="s">
        <v>166</v>
      </c>
      <c r="F215" s="6">
        <v>45540.624305555553</v>
      </c>
      <c r="G215" s="6">
        <v>45540.636805555558</v>
      </c>
      <c r="H215" s="9">
        <f t="shared" si="15"/>
        <v>1.2500000004365575E-2</v>
      </c>
      <c r="I215" s="21" t="str">
        <f t="shared" si="17"/>
        <v>HIGH</v>
      </c>
      <c r="J215" s="5">
        <v>3</v>
      </c>
      <c r="K215" s="1">
        <v>0</v>
      </c>
      <c r="L215" s="15">
        <f t="shared" si="16"/>
        <v>1</v>
      </c>
      <c r="M215" s="1" t="s">
        <v>184</v>
      </c>
      <c r="N215" s="1" t="s">
        <v>155</v>
      </c>
      <c r="O215" s="1" t="s">
        <v>156</v>
      </c>
      <c r="P215" s="1" t="s">
        <v>157</v>
      </c>
    </row>
    <row r="216" spans="1:16" x14ac:dyDescent="0.3">
      <c r="A216" s="5">
        <v>215</v>
      </c>
      <c r="B216" s="5" t="str">
        <f t="shared" si="14"/>
        <v>September</v>
      </c>
      <c r="C216" s="5" t="s">
        <v>799</v>
      </c>
      <c r="D216" s="3">
        <v>45540</v>
      </c>
      <c r="E216" s="5" t="s">
        <v>320</v>
      </c>
      <c r="F216" s="6">
        <v>45540.386111111111</v>
      </c>
      <c r="G216" s="6">
        <v>45540.386111111111</v>
      </c>
      <c r="H216" s="9">
        <f t="shared" si="15"/>
        <v>0</v>
      </c>
      <c r="I216" s="21" t="str">
        <f t="shared" si="17"/>
        <v>HIGH</v>
      </c>
      <c r="J216" s="5">
        <v>9</v>
      </c>
      <c r="K216" s="1">
        <v>0</v>
      </c>
      <c r="L216" s="15">
        <f t="shared" si="16"/>
        <v>1</v>
      </c>
      <c r="M216" s="1" t="s">
        <v>766</v>
      </c>
      <c r="N216" s="1" t="s">
        <v>155</v>
      </c>
      <c r="O216" s="1" t="s">
        <v>156</v>
      </c>
      <c r="P216" s="1" t="s">
        <v>157</v>
      </c>
    </row>
    <row r="217" spans="1:16" x14ac:dyDescent="0.3">
      <c r="A217" s="5">
        <v>216</v>
      </c>
      <c r="B217" s="5" t="str">
        <f t="shared" si="14"/>
        <v>September</v>
      </c>
      <c r="C217" s="5" t="s">
        <v>797</v>
      </c>
      <c r="D217" s="3">
        <v>45540</v>
      </c>
      <c r="E217" s="1" t="s">
        <v>70</v>
      </c>
      <c r="F217" s="4">
        <v>45540.525000000001</v>
      </c>
      <c r="G217" s="4">
        <v>45540.782638888886</v>
      </c>
      <c r="H217" s="9">
        <f t="shared" si="15"/>
        <v>0.257638888884685</v>
      </c>
      <c r="I217" s="21" t="str">
        <f t="shared" si="17"/>
        <v>HIGH</v>
      </c>
      <c r="J217" s="5">
        <v>47</v>
      </c>
      <c r="K217" s="1">
        <v>0</v>
      </c>
      <c r="L217" s="15">
        <f t="shared" si="16"/>
        <v>1</v>
      </c>
      <c r="M217" s="1" t="s">
        <v>766</v>
      </c>
      <c r="N217" s="1" t="s">
        <v>155</v>
      </c>
      <c r="O217" s="1" t="s">
        <v>156</v>
      </c>
      <c r="P217" s="1" t="s">
        <v>157</v>
      </c>
    </row>
    <row r="218" spans="1:16" x14ac:dyDescent="0.3">
      <c r="A218" s="5">
        <v>217</v>
      </c>
      <c r="B218" s="5" t="str">
        <f t="shared" si="14"/>
        <v>September</v>
      </c>
      <c r="C218" s="5" t="s">
        <v>793</v>
      </c>
      <c r="D218" s="3">
        <v>45540</v>
      </c>
      <c r="E218" s="5" t="s">
        <v>321</v>
      </c>
      <c r="F218" s="6">
        <v>45540.675694444442</v>
      </c>
      <c r="G218" s="6">
        <v>45540.675694444442</v>
      </c>
      <c r="H218" s="9">
        <f t="shared" si="15"/>
        <v>0</v>
      </c>
      <c r="I218" s="21" t="str">
        <f t="shared" si="17"/>
        <v>HIGH</v>
      </c>
      <c r="J218" s="5">
        <v>8</v>
      </c>
      <c r="K218" s="1">
        <v>0</v>
      </c>
      <c r="L218" s="15">
        <f t="shared" si="16"/>
        <v>1</v>
      </c>
      <c r="M218" s="1" t="s">
        <v>766</v>
      </c>
      <c r="N218" s="1" t="s">
        <v>155</v>
      </c>
      <c r="O218" s="1" t="s">
        <v>156</v>
      </c>
      <c r="P218" s="1" t="s">
        <v>157</v>
      </c>
    </row>
    <row r="219" spans="1:16" x14ac:dyDescent="0.3">
      <c r="A219" s="5">
        <v>218</v>
      </c>
      <c r="B219" s="5" t="str">
        <f t="shared" si="14"/>
        <v>September</v>
      </c>
      <c r="C219" s="5" t="s">
        <v>800</v>
      </c>
      <c r="D219" s="3">
        <v>45540</v>
      </c>
      <c r="E219" s="5" t="s">
        <v>322</v>
      </c>
      <c r="F219" s="6">
        <v>45540.699305555558</v>
      </c>
      <c r="G219" s="6">
        <v>45540.699305555558</v>
      </c>
      <c r="H219" s="9">
        <f t="shared" si="15"/>
        <v>0</v>
      </c>
      <c r="I219" s="21" t="str">
        <f t="shared" si="17"/>
        <v>HIGH</v>
      </c>
      <c r="J219" s="5">
        <v>4</v>
      </c>
      <c r="K219" s="1">
        <v>0</v>
      </c>
      <c r="L219" s="15">
        <f t="shared" si="16"/>
        <v>1</v>
      </c>
      <c r="M219" s="1" t="s">
        <v>766</v>
      </c>
      <c r="N219" s="1" t="s">
        <v>155</v>
      </c>
      <c r="O219" s="1" t="s">
        <v>156</v>
      </c>
      <c r="P219" s="1" t="s">
        <v>157</v>
      </c>
    </row>
    <row r="220" spans="1:16" x14ac:dyDescent="0.3">
      <c r="A220" s="5">
        <v>219</v>
      </c>
      <c r="B220" s="5" t="str">
        <f t="shared" si="14"/>
        <v>September</v>
      </c>
      <c r="C220" s="5" t="s">
        <v>795</v>
      </c>
      <c r="D220" s="3">
        <v>45540</v>
      </c>
      <c r="E220" s="5" t="s">
        <v>323</v>
      </c>
      <c r="F220" s="6">
        <v>45540.720138888886</v>
      </c>
      <c r="G220" s="6">
        <v>45540.720138888886</v>
      </c>
      <c r="H220" s="9">
        <f t="shared" si="15"/>
        <v>0</v>
      </c>
      <c r="I220" s="21" t="str">
        <f t="shared" si="17"/>
        <v>HIGH</v>
      </c>
      <c r="J220" s="5">
        <v>97</v>
      </c>
      <c r="K220" s="1">
        <v>0</v>
      </c>
      <c r="L220" s="15">
        <f t="shared" si="16"/>
        <v>1</v>
      </c>
      <c r="M220" s="1" t="s">
        <v>766</v>
      </c>
      <c r="N220" s="1" t="s">
        <v>155</v>
      </c>
      <c r="O220" s="1" t="s">
        <v>156</v>
      </c>
      <c r="P220" s="1" t="s">
        <v>157</v>
      </c>
    </row>
    <row r="221" spans="1:16" x14ac:dyDescent="0.3">
      <c r="A221" s="5">
        <v>220</v>
      </c>
      <c r="B221" s="5" t="str">
        <f t="shared" si="14"/>
        <v>September</v>
      </c>
      <c r="C221" s="5" t="s">
        <v>797</v>
      </c>
      <c r="D221" s="3">
        <v>45541</v>
      </c>
      <c r="E221" s="5" t="s">
        <v>71</v>
      </c>
      <c r="F221" s="6">
        <v>45541.76666666667</v>
      </c>
      <c r="G221" s="6">
        <v>45541.775694444441</v>
      </c>
      <c r="H221" s="9">
        <f t="shared" si="15"/>
        <v>9.0277777708251961E-3</v>
      </c>
      <c r="I221" s="21" t="str">
        <f t="shared" si="17"/>
        <v>HIGH</v>
      </c>
      <c r="J221" s="1">
        <v>1</v>
      </c>
      <c r="K221" s="1">
        <v>0</v>
      </c>
      <c r="L221" s="15">
        <f t="shared" si="16"/>
        <v>1</v>
      </c>
      <c r="M221" s="1" t="s">
        <v>183</v>
      </c>
      <c r="N221" s="1" t="s">
        <v>155</v>
      </c>
      <c r="O221" s="1" t="s">
        <v>156</v>
      </c>
      <c r="P221" s="1" t="s">
        <v>157</v>
      </c>
    </row>
    <row r="222" spans="1:16" x14ac:dyDescent="0.3">
      <c r="A222" s="5">
        <v>221</v>
      </c>
      <c r="B222" s="5" t="str">
        <f t="shared" si="14"/>
        <v>September</v>
      </c>
      <c r="C222" s="5" t="s">
        <v>797</v>
      </c>
      <c r="D222" s="3">
        <v>45541</v>
      </c>
      <c r="E222" s="5" t="s">
        <v>167</v>
      </c>
      <c r="F222" s="6">
        <v>45541.722916666666</v>
      </c>
      <c r="G222" s="6">
        <v>45541.732638888891</v>
      </c>
      <c r="H222" s="9">
        <f t="shared" si="15"/>
        <v>9.7222222248092294E-3</v>
      </c>
      <c r="I222" s="21" t="str">
        <f t="shared" si="17"/>
        <v>HIGH</v>
      </c>
      <c r="J222" s="5">
        <v>1</v>
      </c>
      <c r="K222" s="1">
        <v>0</v>
      </c>
      <c r="L222" s="15">
        <f t="shared" si="16"/>
        <v>1</v>
      </c>
      <c r="M222" s="1" t="s">
        <v>184</v>
      </c>
      <c r="N222" s="1" t="s">
        <v>155</v>
      </c>
      <c r="O222" s="1" t="s">
        <v>156</v>
      </c>
      <c r="P222" s="1" t="s">
        <v>157</v>
      </c>
    </row>
    <row r="223" spans="1:16" x14ac:dyDescent="0.3">
      <c r="A223" s="5">
        <v>222</v>
      </c>
      <c r="B223" s="5" t="str">
        <f t="shared" si="14"/>
        <v>September</v>
      </c>
      <c r="C223" s="5" t="s">
        <v>800</v>
      </c>
      <c r="D223" s="3">
        <v>45541</v>
      </c>
      <c r="E223" s="5" t="s">
        <v>168</v>
      </c>
      <c r="F223" s="6">
        <v>45541.736111111109</v>
      </c>
      <c r="G223" s="6">
        <v>45541.743055555555</v>
      </c>
      <c r="H223" s="9">
        <f t="shared" si="15"/>
        <v>6.9444444452528842E-3</v>
      </c>
      <c r="I223" s="21" t="str">
        <f t="shared" si="17"/>
        <v>HIGH</v>
      </c>
      <c r="J223" s="5">
        <v>1</v>
      </c>
      <c r="K223" s="1">
        <v>0</v>
      </c>
      <c r="L223" s="15">
        <f t="shared" si="16"/>
        <v>1</v>
      </c>
      <c r="M223" s="1" t="s">
        <v>184</v>
      </c>
      <c r="N223" s="1" t="s">
        <v>155</v>
      </c>
      <c r="O223" s="1" t="s">
        <v>156</v>
      </c>
      <c r="P223" s="1" t="s">
        <v>157</v>
      </c>
    </row>
    <row r="224" spans="1:16" x14ac:dyDescent="0.3">
      <c r="A224" s="5">
        <v>223</v>
      </c>
      <c r="B224" s="5" t="str">
        <f t="shared" si="14"/>
        <v>September</v>
      </c>
      <c r="C224" s="5" t="s">
        <v>792</v>
      </c>
      <c r="D224" s="10">
        <v>45541</v>
      </c>
      <c r="E224" s="6" t="s">
        <v>192</v>
      </c>
      <c r="F224" s="11">
        <v>45541.726388888892</v>
      </c>
      <c r="G224" s="11">
        <v>45541.765972222223</v>
      </c>
      <c r="H224" s="9">
        <f t="shared" si="15"/>
        <v>3.9583333331393078E-2</v>
      </c>
      <c r="I224" s="21" t="str">
        <f t="shared" si="17"/>
        <v>HIGH</v>
      </c>
      <c r="J224" s="5">
        <v>2</v>
      </c>
      <c r="K224" s="1">
        <v>0</v>
      </c>
      <c r="L224" s="15">
        <f t="shared" si="16"/>
        <v>1</v>
      </c>
      <c r="M224" s="1" t="s">
        <v>200</v>
      </c>
      <c r="N224" s="1" t="s">
        <v>155</v>
      </c>
      <c r="O224" s="1" t="s">
        <v>156</v>
      </c>
      <c r="P224" s="1" t="s">
        <v>157</v>
      </c>
    </row>
    <row r="225" spans="1:16" x14ac:dyDescent="0.3">
      <c r="A225" s="5">
        <v>224</v>
      </c>
      <c r="B225" s="5" t="str">
        <f t="shared" si="14"/>
        <v>September</v>
      </c>
      <c r="C225" s="5" t="s">
        <v>799</v>
      </c>
      <c r="D225" s="3">
        <v>45541</v>
      </c>
      <c r="E225" s="5" t="s">
        <v>324</v>
      </c>
      <c r="F225" s="6">
        <v>45541.38958333333</v>
      </c>
      <c r="G225" s="6">
        <v>45541.38958333333</v>
      </c>
      <c r="H225" s="9">
        <f t="shared" si="15"/>
        <v>0</v>
      </c>
      <c r="I225" s="21" t="str">
        <f t="shared" si="17"/>
        <v>HIGH</v>
      </c>
      <c r="J225" s="5">
        <v>9</v>
      </c>
      <c r="K225" s="1">
        <v>0</v>
      </c>
      <c r="L225" s="15">
        <f t="shared" si="16"/>
        <v>1</v>
      </c>
      <c r="M225" s="1" t="s">
        <v>766</v>
      </c>
      <c r="N225" s="1" t="s">
        <v>155</v>
      </c>
      <c r="O225" s="1" t="s">
        <v>156</v>
      </c>
      <c r="P225" s="1" t="s">
        <v>157</v>
      </c>
    </row>
    <row r="226" spans="1:16" x14ac:dyDescent="0.3">
      <c r="A226" s="5">
        <v>225</v>
      </c>
      <c r="B226" s="5" t="str">
        <f t="shared" si="14"/>
        <v>September</v>
      </c>
      <c r="C226" s="5" t="s">
        <v>795</v>
      </c>
      <c r="D226" s="3">
        <v>45541</v>
      </c>
      <c r="E226" s="5" t="s">
        <v>325</v>
      </c>
      <c r="F226" s="6">
        <v>45541.445833333331</v>
      </c>
      <c r="G226" s="6">
        <v>45541.445833333331</v>
      </c>
      <c r="H226" s="9">
        <f t="shared" si="15"/>
        <v>0</v>
      </c>
      <c r="I226" s="21" t="str">
        <f t="shared" si="17"/>
        <v>HIGH</v>
      </c>
      <c r="J226" s="5">
        <v>70</v>
      </c>
      <c r="K226" s="1">
        <v>0</v>
      </c>
      <c r="L226" s="15">
        <f t="shared" si="16"/>
        <v>1</v>
      </c>
      <c r="M226" s="1" t="s">
        <v>766</v>
      </c>
      <c r="N226" s="1" t="s">
        <v>155</v>
      </c>
      <c r="O226" s="1" t="s">
        <v>156</v>
      </c>
      <c r="P226" s="1" t="s">
        <v>157</v>
      </c>
    </row>
    <row r="227" spans="1:16" x14ac:dyDescent="0.3">
      <c r="A227" s="5">
        <v>226</v>
      </c>
      <c r="B227" s="5" t="str">
        <f t="shared" si="14"/>
        <v>September</v>
      </c>
      <c r="C227" s="5" t="s">
        <v>797</v>
      </c>
      <c r="D227" s="3">
        <v>45541</v>
      </c>
      <c r="E227" s="6" t="s">
        <v>326</v>
      </c>
      <c r="F227" s="6">
        <v>45541.476388888892</v>
      </c>
      <c r="G227" s="6">
        <v>45541.476388888892</v>
      </c>
      <c r="H227" s="9">
        <f t="shared" si="15"/>
        <v>0</v>
      </c>
      <c r="I227" s="21" t="str">
        <f t="shared" si="17"/>
        <v>HIGH</v>
      </c>
      <c r="J227" s="5">
        <v>45</v>
      </c>
      <c r="K227" s="1">
        <v>0</v>
      </c>
      <c r="L227" s="15">
        <f t="shared" si="16"/>
        <v>1</v>
      </c>
      <c r="M227" s="1" t="s">
        <v>766</v>
      </c>
      <c r="N227" s="1" t="s">
        <v>155</v>
      </c>
      <c r="O227" s="1" t="s">
        <v>156</v>
      </c>
      <c r="P227" s="1" t="s">
        <v>157</v>
      </c>
    </row>
    <row r="228" spans="1:16" x14ac:dyDescent="0.3">
      <c r="A228" s="5">
        <v>227</v>
      </c>
      <c r="B228" s="5" t="str">
        <f t="shared" si="14"/>
        <v>September</v>
      </c>
      <c r="C228" s="5" t="s">
        <v>800</v>
      </c>
      <c r="D228" s="3">
        <v>45541</v>
      </c>
      <c r="E228" s="5" t="s">
        <v>327</v>
      </c>
      <c r="F228" s="6">
        <v>45541.53125</v>
      </c>
      <c r="G228" s="6">
        <v>45541.53125</v>
      </c>
      <c r="H228" s="9">
        <f t="shared" si="15"/>
        <v>0</v>
      </c>
      <c r="I228" s="21" t="str">
        <f t="shared" si="17"/>
        <v>HIGH</v>
      </c>
      <c r="J228" s="5">
        <v>3</v>
      </c>
      <c r="K228" s="1">
        <v>0</v>
      </c>
      <c r="L228" s="15">
        <f t="shared" si="16"/>
        <v>1</v>
      </c>
      <c r="M228" s="1" t="s">
        <v>766</v>
      </c>
      <c r="N228" s="1" t="s">
        <v>155</v>
      </c>
      <c r="O228" s="1" t="s">
        <v>156</v>
      </c>
      <c r="P228" s="1" t="s">
        <v>157</v>
      </c>
    </row>
    <row r="229" spans="1:16" x14ac:dyDescent="0.3">
      <c r="A229" s="5">
        <v>228</v>
      </c>
      <c r="B229" s="5" t="str">
        <f t="shared" si="14"/>
        <v>September</v>
      </c>
      <c r="C229" s="5" t="s">
        <v>794</v>
      </c>
      <c r="D229" s="3">
        <v>45541</v>
      </c>
      <c r="E229" s="5" t="s">
        <v>328</v>
      </c>
      <c r="F229" s="6">
        <v>45541.643750000003</v>
      </c>
      <c r="G229" s="6">
        <v>45541.643750000003</v>
      </c>
      <c r="H229" s="9">
        <f t="shared" si="15"/>
        <v>0</v>
      </c>
      <c r="I229" s="21" t="str">
        <f t="shared" si="17"/>
        <v>HIGH</v>
      </c>
      <c r="J229" s="5">
        <v>91</v>
      </c>
      <c r="K229" s="1">
        <v>0</v>
      </c>
      <c r="L229" s="15">
        <f t="shared" si="16"/>
        <v>1</v>
      </c>
      <c r="M229" s="1" t="s">
        <v>766</v>
      </c>
      <c r="N229" s="1" t="s">
        <v>155</v>
      </c>
      <c r="O229" s="1" t="s">
        <v>156</v>
      </c>
      <c r="P229" s="1" t="s">
        <v>157</v>
      </c>
    </row>
    <row r="230" spans="1:16" x14ac:dyDescent="0.3">
      <c r="A230" s="5">
        <v>229</v>
      </c>
      <c r="B230" s="5" t="str">
        <f t="shared" si="14"/>
        <v>September</v>
      </c>
      <c r="C230" s="5" t="s">
        <v>799</v>
      </c>
      <c r="D230" s="3">
        <v>45544</v>
      </c>
      <c r="E230" s="5" t="s">
        <v>72</v>
      </c>
      <c r="F230" s="6">
        <v>45544.484027777777</v>
      </c>
      <c r="G230" s="6">
        <v>45544.491666666669</v>
      </c>
      <c r="H230" s="9">
        <f t="shared" si="15"/>
        <v>7.6388888919609599E-3</v>
      </c>
      <c r="I230" s="21" t="str">
        <f t="shared" si="17"/>
        <v>HIGH</v>
      </c>
      <c r="J230" s="1">
        <v>11</v>
      </c>
      <c r="K230" s="1">
        <v>0</v>
      </c>
      <c r="L230" s="15">
        <f t="shared" si="16"/>
        <v>1</v>
      </c>
      <c r="M230" s="1" t="s">
        <v>183</v>
      </c>
      <c r="N230" s="1" t="s">
        <v>155</v>
      </c>
      <c r="O230" s="1" t="s">
        <v>156</v>
      </c>
      <c r="P230" s="1" t="s">
        <v>158</v>
      </c>
    </row>
    <row r="231" spans="1:16" x14ac:dyDescent="0.3">
      <c r="A231" s="5">
        <v>230</v>
      </c>
      <c r="B231" s="5" t="str">
        <f t="shared" si="14"/>
        <v>September</v>
      </c>
      <c r="C231" s="5" t="s">
        <v>797</v>
      </c>
      <c r="D231" s="3">
        <v>45544</v>
      </c>
      <c r="E231" s="5" t="s">
        <v>73</v>
      </c>
      <c r="F231" s="6">
        <v>45543.539583333331</v>
      </c>
      <c r="G231" s="6">
        <v>45544.536111111112</v>
      </c>
      <c r="H231" s="9">
        <f t="shared" si="15"/>
        <v>0.99652777778101154</v>
      </c>
      <c r="I231" s="21" t="str">
        <f>IF(H231&gt;3,  "IN_TAT", "LOW")</f>
        <v>LOW</v>
      </c>
      <c r="J231" s="1">
        <v>1</v>
      </c>
      <c r="K231" s="1">
        <v>0</v>
      </c>
      <c r="L231" s="15">
        <f t="shared" si="16"/>
        <v>1</v>
      </c>
      <c r="M231" s="1" t="s">
        <v>183</v>
      </c>
      <c r="N231" s="1" t="s">
        <v>155</v>
      </c>
      <c r="O231" s="1" t="s">
        <v>156</v>
      </c>
      <c r="P231" s="1" t="s">
        <v>157</v>
      </c>
    </row>
    <row r="232" spans="1:16" x14ac:dyDescent="0.3">
      <c r="A232" s="5">
        <v>231</v>
      </c>
      <c r="B232" s="5" t="str">
        <f t="shared" si="14"/>
        <v>September</v>
      </c>
      <c r="C232" s="5" t="s">
        <v>796</v>
      </c>
      <c r="D232" s="3">
        <v>45544</v>
      </c>
      <c r="E232" s="5" t="s">
        <v>74</v>
      </c>
      <c r="F232" s="6">
        <v>45544.643055555556</v>
      </c>
      <c r="G232" s="6">
        <v>45544.668749999997</v>
      </c>
      <c r="H232" s="9">
        <f t="shared" si="15"/>
        <v>2.569444444088731E-2</v>
      </c>
      <c r="I232" s="21" t="str">
        <f t="shared" ref="I232:I252" si="18">IF(H232&lt;3,  "HIGH", "OUT OF TAT")</f>
        <v>HIGH</v>
      </c>
      <c r="J232" s="1">
        <v>10</v>
      </c>
      <c r="K232" s="1">
        <v>0</v>
      </c>
      <c r="L232" s="15">
        <f t="shared" si="16"/>
        <v>1</v>
      </c>
      <c r="M232" s="1" t="s">
        <v>183</v>
      </c>
      <c r="N232" s="1" t="s">
        <v>155</v>
      </c>
      <c r="O232" s="1" t="s">
        <v>156</v>
      </c>
      <c r="P232" s="1" t="s">
        <v>157</v>
      </c>
    </row>
    <row r="233" spans="1:16" x14ac:dyDescent="0.3">
      <c r="A233" s="5">
        <v>232</v>
      </c>
      <c r="B233" s="5" t="str">
        <f t="shared" si="14"/>
        <v>September</v>
      </c>
      <c r="C233" s="5" t="s">
        <v>799</v>
      </c>
      <c r="D233" s="3">
        <v>45544</v>
      </c>
      <c r="E233" s="5" t="s">
        <v>329</v>
      </c>
      <c r="F233" s="6">
        <v>45544.380555555559</v>
      </c>
      <c r="G233" s="6">
        <v>45544.380555555559</v>
      </c>
      <c r="H233" s="9">
        <f t="shared" si="15"/>
        <v>0</v>
      </c>
      <c r="I233" s="21" t="str">
        <f t="shared" si="18"/>
        <v>HIGH</v>
      </c>
      <c r="J233" s="5">
        <v>8</v>
      </c>
      <c r="K233" s="1">
        <v>0</v>
      </c>
      <c r="L233" s="15">
        <f t="shared" si="16"/>
        <v>1</v>
      </c>
      <c r="M233" s="1" t="s">
        <v>766</v>
      </c>
      <c r="N233" s="1" t="s">
        <v>155</v>
      </c>
      <c r="O233" s="1" t="s">
        <v>156</v>
      </c>
      <c r="P233" s="1" t="s">
        <v>157</v>
      </c>
    </row>
    <row r="234" spans="1:16" x14ac:dyDescent="0.3">
      <c r="A234" s="5">
        <v>233</v>
      </c>
      <c r="B234" s="5" t="str">
        <f t="shared" si="14"/>
        <v>September</v>
      </c>
      <c r="C234" s="5" t="s">
        <v>793</v>
      </c>
      <c r="D234" s="3">
        <v>45544</v>
      </c>
      <c r="E234" s="5" t="s">
        <v>330</v>
      </c>
      <c r="F234" s="6">
        <v>45544.407638888886</v>
      </c>
      <c r="G234" s="6">
        <v>45544.63958333333</v>
      </c>
      <c r="H234" s="9">
        <f t="shared" si="15"/>
        <v>0.23194444444379769</v>
      </c>
      <c r="I234" s="21" t="str">
        <f t="shared" si="18"/>
        <v>HIGH</v>
      </c>
      <c r="J234" s="5">
        <v>5</v>
      </c>
      <c r="K234" s="1">
        <v>0</v>
      </c>
      <c r="L234" s="15">
        <f t="shared" si="16"/>
        <v>1</v>
      </c>
      <c r="M234" s="1" t="s">
        <v>766</v>
      </c>
      <c r="N234" s="1" t="s">
        <v>155</v>
      </c>
      <c r="O234" s="1" t="s">
        <v>156</v>
      </c>
      <c r="P234" s="1" t="s">
        <v>157</v>
      </c>
    </row>
    <row r="235" spans="1:16" x14ac:dyDescent="0.3">
      <c r="A235" s="5">
        <v>234</v>
      </c>
      <c r="B235" s="5" t="str">
        <f t="shared" si="14"/>
        <v>September</v>
      </c>
      <c r="C235" s="5" t="s">
        <v>792</v>
      </c>
      <c r="D235" s="3">
        <v>45544</v>
      </c>
      <c r="E235" s="5" t="s">
        <v>331</v>
      </c>
      <c r="F235" s="6">
        <v>45544.429166666669</v>
      </c>
      <c r="G235" s="6">
        <v>45544.709027777775</v>
      </c>
      <c r="H235" s="9">
        <f t="shared" si="15"/>
        <v>0.27986111110658385</v>
      </c>
      <c r="I235" s="21" t="str">
        <f t="shared" si="18"/>
        <v>HIGH</v>
      </c>
      <c r="J235" s="5">
        <v>15</v>
      </c>
      <c r="K235" s="1">
        <v>0</v>
      </c>
      <c r="L235" s="15">
        <f t="shared" si="16"/>
        <v>1</v>
      </c>
      <c r="M235" s="1" t="s">
        <v>766</v>
      </c>
      <c r="N235" s="1" t="s">
        <v>155</v>
      </c>
      <c r="O235" s="1" t="s">
        <v>156</v>
      </c>
      <c r="P235" s="1" t="s">
        <v>157</v>
      </c>
    </row>
    <row r="236" spans="1:16" x14ac:dyDescent="0.3">
      <c r="A236" s="5">
        <v>235</v>
      </c>
      <c r="B236" s="5" t="str">
        <f t="shared" si="14"/>
        <v>September</v>
      </c>
      <c r="C236" s="5" t="s">
        <v>800</v>
      </c>
      <c r="D236" s="3">
        <v>45544</v>
      </c>
      <c r="E236" s="5" t="s">
        <v>332</v>
      </c>
      <c r="F236" s="6">
        <v>45544.527777777781</v>
      </c>
      <c r="G236" s="6">
        <v>45544.527777777781</v>
      </c>
      <c r="H236" s="9">
        <f t="shared" si="15"/>
        <v>0</v>
      </c>
      <c r="I236" s="21" t="str">
        <f t="shared" si="18"/>
        <v>HIGH</v>
      </c>
      <c r="J236" s="5">
        <v>5</v>
      </c>
      <c r="K236" s="1">
        <v>0</v>
      </c>
      <c r="L236" s="15">
        <f t="shared" si="16"/>
        <v>1</v>
      </c>
      <c r="M236" s="1" t="s">
        <v>766</v>
      </c>
      <c r="N236" s="1" t="s">
        <v>155</v>
      </c>
      <c r="O236" s="1" t="s">
        <v>156</v>
      </c>
      <c r="P236" s="1" t="s">
        <v>157</v>
      </c>
    </row>
    <row r="237" spans="1:16" x14ac:dyDescent="0.3">
      <c r="A237" s="5">
        <v>236</v>
      </c>
      <c r="B237" s="5" t="str">
        <f t="shared" si="14"/>
        <v>September</v>
      </c>
      <c r="C237" s="5" t="s">
        <v>797</v>
      </c>
      <c r="D237" s="3">
        <v>45545</v>
      </c>
      <c r="E237" s="5" t="s">
        <v>75</v>
      </c>
      <c r="F237" s="6">
        <v>45545.694444444445</v>
      </c>
      <c r="G237" s="6">
        <v>45545.715277777781</v>
      </c>
      <c r="H237" s="9">
        <f t="shared" si="15"/>
        <v>2.0833333335758653E-2</v>
      </c>
      <c r="I237" s="21" t="str">
        <f t="shared" si="18"/>
        <v>HIGH</v>
      </c>
      <c r="J237" s="1">
        <v>12</v>
      </c>
      <c r="K237" s="1">
        <v>0</v>
      </c>
      <c r="L237" s="15">
        <f t="shared" si="16"/>
        <v>1</v>
      </c>
      <c r="M237" s="1" t="s">
        <v>183</v>
      </c>
      <c r="N237" s="1" t="s">
        <v>155</v>
      </c>
      <c r="O237" s="1" t="s">
        <v>156</v>
      </c>
      <c r="P237" s="1" t="s">
        <v>157</v>
      </c>
    </row>
    <row r="238" spans="1:16" x14ac:dyDescent="0.3">
      <c r="A238" s="5">
        <v>237</v>
      </c>
      <c r="B238" s="5" t="str">
        <f t="shared" si="14"/>
        <v>September</v>
      </c>
      <c r="C238" s="5" t="s">
        <v>799</v>
      </c>
      <c r="D238" s="3">
        <v>45545</v>
      </c>
      <c r="E238" s="5" t="s">
        <v>333</v>
      </c>
      <c r="F238" s="6">
        <v>45545.390972222223</v>
      </c>
      <c r="G238" s="6">
        <v>45545.606249999997</v>
      </c>
      <c r="H238" s="9">
        <f t="shared" si="15"/>
        <v>0.21527777777373558</v>
      </c>
      <c r="I238" s="21" t="str">
        <f t="shared" si="18"/>
        <v>HIGH</v>
      </c>
      <c r="J238" s="5">
        <v>8</v>
      </c>
      <c r="K238" s="1">
        <v>0</v>
      </c>
      <c r="L238" s="15">
        <f t="shared" si="16"/>
        <v>1</v>
      </c>
      <c r="M238" s="1" t="s">
        <v>766</v>
      </c>
      <c r="N238" s="1" t="s">
        <v>155</v>
      </c>
      <c r="O238" s="1" t="s">
        <v>156</v>
      </c>
      <c r="P238" s="1" t="s">
        <v>157</v>
      </c>
    </row>
    <row r="239" spans="1:16" x14ac:dyDescent="0.3">
      <c r="A239" s="5">
        <v>238</v>
      </c>
      <c r="B239" s="5" t="str">
        <f t="shared" si="14"/>
        <v>September</v>
      </c>
      <c r="C239" s="5" t="s">
        <v>793</v>
      </c>
      <c r="D239" s="3">
        <v>45545</v>
      </c>
      <c r="E239" s="5" t="s">
        <v>334</v>
      </c>
      <c r="F239" s="6">
        <v>45545.454861111109</v>
      </c>
      <c r="G239" s="6">
        <v>45545.693749999999</v>
      </c>
      <c r="H239" s="9">
        <f t="shared" si="15"/>
        <v>0.23888888888905058</v>
      </c>
      <c r="I239" s="21" t="str">
        <f t="shared" si="18"/>
        <v>HIGH</v>
      </c>
      <c r="J239" s="5">
        <v>5</v>
      </c>
      <c r="K239" s="1">
        <v>0</v>
      </c>
      <c r="L239" s="15">
        <f t="shared" si="16"/>
        <v>1</v>
      </c>
      <c r="M239" s="1" t="s">
        <v>766</v>
      </c>
      <c r="N239" s="1" t="s">
        <v>155</v>
      </c>
      <c r="O239" s="1" t="s">
        <v>156</v>
      </c>
      <c r="P239" s="1" t="s">
        <v>157</v>
      </c>
    </row>
    <row r="240" spans="1:16" x14ac:dyDescent="0.3">
      <c r="A240" s="5">
        <v>239</v>
      </c>
      <c r="B240" s="5" t="str">
        <f t="shared" si="14"/>
        <v>September</v>
      </c>
      <c r="C240" s="5" t="s">
        <v>795</v>
      </c>
      <c r="D240" s="3">
        <v>45545</v>
      </c>
      <c r="E240" s="6" t="s">
        <v>335</v>
      </c>
      <c r="F240" s="6">
        <v>45545.466666666667</v>
      </c>
      <c r="G240" s="6">
        <v>45545.725694444445</v>
      </c>
      <c r="H240" s="9">
        <f t="shared" si="15"/>
        <v>0.25902777777810115</v>
      </c>
      <c r="I240" s="21" t="str">
        <f t="shared" si="18"/>
        <v>HIGH</v>
      </c>
      <c r="J240" s="5">
        <v>63</v>
      </c>
      <c r="K240" s="1">
        <v>0</v>
      </c>
      <c r="L240" s="15">
        <f t="shared" si="16"/>
        <v>1</v>
      </c>
      <c r="M240" s="1" t="s">
        <v>766</v>
      </c>
      <c r="N240" s="1" t="s">
        <v>155</v>
      </c>
      <c r="O240" s="1" t="s">
        <v>156</v>
      </c>
      <c r="P240" s="1" t="s">
        <v>157</v>
      </c>
    </row>
    <row r="241" spans="1:16" x14ac:dyDescent="0.3">
      <c r="A241" s="5">
        <v>240</v>
      </c>
      <c r="B241" s="5" t="str">
        <f t="shared" si="14"/>
        <v>September</v>
      </c>
      <c r="C241" s="5" t="s">
        <v>794</v>
      </c>
      <c r="D241" s="3">
        <v>45545</v>
      </c>
      <c r="E241" s="5" t="s">
        <v>336</v>
      </c>
      <c r="F241" s="6">
        <v>45545.670138888891</v>
      </c>
      <c r="G241" s="6">
        <v>45545.670138888891</v>
      </c>
      <c r="H241" s="9">
        <f t="shared" si="15"/>
        <v>0</v>
      </c>
      <c r="I241" s="21" t="str">
        <f t="shared" si="18"/>
        <v>HIGH</v>
      </c>
      <c r="J241" s="5">
        <v>91</v>
      </c>
      <c r="K241" s="1">
        <v>0</v>
      </c>
      <c r="L241" s="15">
        <f t="shared" si="16"/>
        <v>1</v>
      </c>
      <c r="M241" s="1" t="s">
        <v>766</v>
      </c>
      <c r="N241" s="1" t="s">
        <v>155</v>
      </c>
      <c r="O241" s="1" t="s">
        <v>156</v>
      </c>
      <c r="P241" s="1" t="s">
        <v>157</v>
      </c>
    </row>
    <row r="242" spans="1:16" x14ac:dyDescent="0.3">
      <c r="A242" s="5">
        <v>241</v>
      </c>
      <c r="B242" s="5" t="str">
        <f t="shared" si="14"/>
        <v>September</v>
      </c>
      <c r="C242" s="5" t="s">
        <v>797</v>
      </c>
      <c r="D242" s="3">
        <v>45545</v>
      </c>
      <c r="E242" s="5" t="s">
        <v>337</v>
      </c>
      <c r="F242" s="6">
        <v>45545.510416666664</v>
      </c>
      <c r="G242" s="6">
        <v>45545.510416666664</v>
      </c>
      <c r="H242" s="9">
        <f t="shared" si="15"/>
        <v>0</v>
      </c>
      <c r="I242" s="21" t="str">
        <f t="shared" si="18"/>
        <v>HIGH</v>
      </c>
      <c r="J242" s="5">
        <v>14</v>
      </c>
      <c r="K242" s="1">
        <v>0</v>
      </c>
      <c r="L242" s="15">
        <f t="shared" si="16"/>
        <v>1</v>
      </c>
      <c r="M242" s="1" t="s">
        <v>766</v>
      </c>
      <c r="N242" s="1" t="s">
        <v>155</v>
      </c>
      <c r="O242" s="1" t="s">
        <v>156</v>
      </c>
      <c r="P242" s="1" t="s">
        <v>157</v>
      </c>
    </row>
    <row r="243" spans="1:16" x14ac:dyDescent="0.3">
      <c r="A243" s="5">
        <v>242</v>
      </c>
      <c r="B243" s="5" t="str">
        <f t="shared" si="14"/>
        <v>September</v>
      </c>
      <c r="C243" s="5" t="s">
        <v>799</v>
      </c>
      <c r="D243" s="3">
        <v>45546</v>
      </c>
      <c r="E243" s="5" t="s">
        <v>76</v>
      </c>
      <c r="F243" s="6">
        <v>45546.708333333336</v>
      </c>
      <c r="G243" s="6">
        <v>45546.739583333336</v>
      </c>
      <c r="H243" s="9">
        <f t="shared" si="15"/>
        <v>3.125E-2</v>
      </c>
      <c r="I243" s="21" t="str">
        <f t="shared" si="18"/>
        <v>HIGH</v>
      </c>
      <c r="J243" s="1">
        <v>13</v>
      </c>
      <c r="K243" s="1">
        <v>0</v>
      </c>
      <c r="L243" s="15">
        <f t="shared" si="16"/>
        <v>1</v>
      </c>
      <c r="M243" s="1" t="s">
        <v>183</v>
      </c>
      <c r="N243" s="1" t="s">
        <v>155</v>
      </c>
      <c r="O243" s="1" t="s">
        <v>156</v>
      </c>
      <c r="P243" s="1" t="s">
        <v>157</v>
      </c>
    </row>
    <row r="244" spans="1:16" x14ac:dyDescent="0.3">
      <c r="A244" s="5">
        <v>243</v>
      </c>
      <c r="B244" s="5" t="str">
        <f t="shared" si="14"/>
        <v>September</v>
      </c>
      <c r="C244" s="5" t="s">
        <v>797</v>
      </c>
      <c r="D244" s="3">
        <v>45546</v>
      </c>
      <c r="E244" s="5" t="s">
        <v>77</v>
      </c>
      <c r="F244" s="6">
        <v>45546.469444444447</v>
      </c>
      <c r="G244" s="6">
        <v>45546.820138888892</v>
      </c>
      <c r="H244" s="9">
        <f t="shared" si="15"/>
        <v>0.35069444444525288</v>
      </c>
      <c r="I244" s="21" t="str">
        <f t="shared" si="18"/>
        <v>HIGH</v>
      </c>
      <c r="J244" s="1">
        <v>1</v>
      </c>
      <c r="K244" s="1">
        <v>0</v>
      </c>
      <c r="L244" s="15">
        <f t="shared" si="16"/>
        <v>1</v>
      </c>
      <c r="M244" s="1" t="s">
        <v>183</v>
      </c>
      <c r="N244" s="1" t="s">
        <v>155</v>
      </c>
      <c r="O244" s="1" t="s">
        <v>156</v>
      </c>
      <c r="P244" s="1" t="s">
        <v>157</v>
      </c>
    </row>
    <row r="245" spans="1:16" x14ac:dyDescent="0.3">
      <c r="A245" s="5">
        <v>244</v>
      </c>
      <c r="B245" s="5" t="str">
        <f t="shared" si="14"/>
        <v>September</v>
      </c>
      <c r="C245" s="5" t="s">
        <v>793</v>
      </c>
      <c r="D245" s="3">
        <v>45546</v>
      </c>
      <c r="E245" s="5" t="s">
        <v>169</v>
      </c>
      <c r="F245" s="6">
        <v>45546.357638888891</v>
      </c>
      <c r="G245" s="6">
        <v>45546.473611111112</v>
      </c>
      <c r="H245" s="9">
        <f t="shared" si="15"/>
        <v>0.11597222222189885</v>
      </c>
      <c r="I245" s="21" t="str">
        <f t="shared" si="18"/>
        <v>HIGH</v>
      </c>
      <c r="J245" s="5">
        <v>1</v>
      </c>
      <c r="K245" s="1">
        <v>0</v>
      </c>
      <c r="L245" s="15">
        <f t="shared" si="16"/>
        <v>1</v>
      </c>
      <c r="M245" s="1" t="s">
        <v>184</v>
      </c>
      <c r="N245" s="1" t="s">
        <v>155</v>
      </c>
      <c r="O245" s="1" t="s">
        <v>156</v>
      </c>
      <c r="P245" s="1" t="s">
        <v>157</v>
      </c>
    </row>
    <row r="246" spans="1:16" x14ac:dyDescent="0.3">
      <c r="A246" s="5">
        <v>245</v>
      </c>
      <c r="B246" s="5" t="str">
        <f t="shared" si="14"/>
        <v>September</v>
      </c>
      <c r="C246" s="5" t="s">
        <v>795</v>
      </c>
      <c r="D246" s="3">
        <v>45546</v>
      </c>
      <c r="E246" s="5" t="s">
        <v>338</v>
      </c>
      <c r="F246" s="6">
        <v>45546.320138888892</v>
      </c>
      <c r="G246" s="6">
        <v>45546.676388888889</v>
      </c>
      <c r="H246" s="9">
        <f t="shared" si="15"/>
        <v>0.35624999999708962</v>
      </c>
      <c r="I246" s="21" t="str">
        <f t="shared" si="18"/>
        <v>HIGH</v>
      </c>
      <c r="J246" s="5">
        <v>70</v>
      </c>
      <c r="K246" s="1">
        <v>0</v>
      </c>
      <c r="L246" s="15">
        <f t="shared" si="16"/>
        <v>1</v>
      </c>
      <c r="M246" s="1" t="s">
        <v>766</v>
      </c>
      <c r="N246" s="1" t="s">
        <v>155</v>
      </c>
      <c r="O246" s="1" t="s">
        <v>156</v>
      </c>
      <c r="P246" s="1" t="s">
        <v>157</v>
      </c>
    </row>
    <row r="247" spans="1:16" x14ac:dyDescent="0.3">
      <c r="A247" s="5">
        <v>246</v>
      </c>
      <c r="B247" s="5" t="str">
        <f t="shared" si="14"/>
        <v>September</v>
      </c>
      <c r="C247" s="5" t="s">
        <v>799</v>
      </c>
      <c r="D247" s="3">
        <v>45546</v>
      </c>
      <c r="E247" s="5" t="s">
        <v>339</v>
      </c>
      <c r="F247" s="6">
        <v>45546.42083333333</v>
      </c>
      <c r="G247" s="6">
        <v>45546.728472222225</v>
      </c>
      <c r="H247" s="9">
        <f t="shared" si="15"/>
        <v>0.30763888889487134</v>
      </c>
      <c r="I247" s="21" t="str">
        <f t="shared" si="18"/>
        <v>HIGH</v>
      </c>
      <c r="J247" s="5">
        <v>8</v>
      </c>
      <c r="K247" s="1">
        <v>0</v>
      </c>
      <c r="L247" s="15">
        <f t="shared" si="16"/>
        <v>1</v>
      </c>
      <c r="M247" s="1" t="s">
        <v>766</v>
      </c>
      <c r="N247" s="1" t="s">
        <v>155</v>
      </c>
      <c r="O247" s="1" t="s">
        <v>156</v>
      </c>
      <c r="P247" s="1" t="s">
        <v>157</v>
      </c>
    </row>
    <row r="248" spans="1:16" x14ac:dyDescent="0.3">
      <c r="A248" s="5">
        <v>247</v>
      </c>
      <c r="B248" s="5" t="str">
        <f t="shared" si="14"/>
        <v>September</v>
      </c>
      <c r="C248" s="5" t="s">
        <v>797</v>
      </c>
      <c r="D248" s="3">
        <v>45546</v>
      </c>
      <c r="E248" s="5" t="s">
        <v>77</v>
      </c>
      <c r="F248" s="4">
        <v>45546.469444444447</v>
      </c>
      <c r="G248" s="4">
        <v>45546.820138888892</v>
      </c>
      <c r="H248" s="9">
        <f t="shared" si="15"/>
        <v>0.35069444444525288</v>
      </c>
      <c r="I248" s="21" t="str">
        <f t="shared" si="18"/>
        <v>HIGH</v>
      </c>
      <c r="J248" s="5">
        <v>52</v>
      </c>
      <c r="K248" s="1">
        <v>0</v>
      </c>
      <c r="L248" s="15">
        <f t="shared" si="16"/>
        <v>1</v>
      </c>
      <c r="M248" s="1" t="s">
        <v>766</v>
      </c>
      <c r="N248" s="1" t="s">
        <v>155</v>
      </c>
      <c r="O248" s="1" t="s">
        <v>156</v>
      </c>
      <c r="P248" s="1" t="s">
        <v>157</v>
      </c>
    </row>
    <row r="249" spans="1:16" x14ac:dyDescent="0.3">
      <c r="A249" s="5">
        <v>248</v>
      </c>
      <c r="B249" s="5" t="str">
        <f t="shared" si="14"/>
        <v>September</v>
      </c>
      <c r="C249" s="5" t="s">
        <v>796</v>
      </c>
      <c r="D249" s="3">
        <v>45546</v>
      </c>
      <c r="E249" s="5" t="s">
        <v>340</v>
      </c>
      <c r="F249" s="6">
        <v>45546.486805555556</v>
      </c>
      <c r="G249" s="6">
        <v>45546.822916666664</v>
      </c>
      <c r="H249" s="9">
        <f t="shared" si="15"/>
        <v>0.33611111110803904</v>
      </c>
      <c r="I249" s="21" t="str">
        <f t="shared" si="18"/>
        <v>HIGH</v>
      </c>
      <c r="J249" s="5">
        <v>61</v>
      </c>
      <c r="K249" s="1">
        <v>0</v>
      </c>
      <c r="L249" s="15">
        <f t="shared" si="16"/>
        <v>1</v>
      </c>
      <c r="M249" s="1" t="s">
        <v>766</v>
      </c>
      <c r="N249" s="1" t="s">
        <v>155</v>
      </c>
      <c r="O249" s="1" t="s">
        <v>156</v>
      </c>
      <c r="P249" s="1" t="s">
        <v>157</v>
      </c>
    </row>
    <row r="250" spans="1:16" x14ac:dyDescent="0.3">
      <c r="A250" s="5">
        <v>249</v>
      </c>
      <c r="B250" s="5" t="str">
        <f t="shared" si="14"/>
        <v>September</v>
      </c>
      <c r="C250" s="5" t="s">
        <v>800</v>
      </c>
      <c r="D250" s="3">
        <v>45546</v>
      </c>
      <c r="E250" s="5" t="s">
        <v>341</v>
      </c>
      <c r="F250" s="6">
        <v>45546.545138888891</v>
      </c>
      <c r="G250" s="6">
        <v>45546.825694444444</v>
      </c>
      <c r="H250" s="9">
        <f t="shared" si="15"/>
        <v>0.28055555555329192</v>
      </c>
      <c r="I250" s="21" t="str">
        <f t="shared" si="18"/>
        <v>HIGH</v>
      </c>
      <c r="J250" s="5">
        <v>1</v>
      </c>
      <c r="K250" s="1">
        <v>0</v>
      </c>
      <c r="L250" s="15">
        <f t="shared" si="16"/>
        <v>1</v>
      </c>
      <c r="M250" s="1" t="s">
        <v>766</v>
      </c>
      <c r="N250" s="1" t="s">
        <v>155</v>
      </c>
      <c r="O250" s="1" t="s">
        <v>156</v>
      </c>
      <c r="P250" s="1" t="s">
        <v>157</v>
      </c>
    </row>
    <row r="251" spans="1:16" x14ac:dyDescent="0.3">
      <c r="A251" s="5">
        <v>250</v>
      </c>
      <c r="B251" s="5" t="str">
        <f t="shared" si="14"/>
        <v>September</v>
      </c>
      <c r="C251" s="5" t="s">
        <v>794</v>
      </c>
      <c r="D251" s="3">
        <v>45546</v>
      </c>
      <c r="E251" s="5" t="s">
        <v>342</v>
      </c>
      <c r="F251" s="6">
        <v>45546.65625</v>
      </c>
      <c r="G251" s="6">
        <v>45546.830555555556</v>
      </c>
      <c r="H251" s="9">
        <f t="shared" si="15"/>
        <v>0.17430555555620231</v>
      </c>
      <c r="I251" s="21" t="str">
        <f t="shared" si="18"/>
        <v>HIGH</v>
      </c>
      <c r="J251" s="5">
        <v>95</v>
      </c>
      <c r="K251" s="1">
        <v>0</v>
      </c>
      <c r="L251" s="15">
        <f t="shared" si="16"/>
        <v>1</v>
      </c>
      <c r="M251" s="1" t="s">
        <v>766</v>
      </c>
      <c r="N251" s="1" t="s">
        <v>155</v>
      </c>
      <c r="O251" s="1" t="s">
        <v>156</v>
      </c>
      <c r="P251" s="1" t="s">
        <v>157</v>
      </c>
    </row>
    <row r="252" spans="1:16" x14ac:dyDescent="0.3">
      <c r="A252" s="5">
        <v>251</v>
      </c>
      <c r="B252" s="5" t="str">
        <f t="shared" si="14"/>
        <v>September</v>
      </c>
      <c r="C252" s="5" t="s">
        <v>793</v>
      </c>
      <c r="D252" s="3">
        <v>45546</v>
      </c>
      <c r="E252" s="5" t="s">
        <v>343</v>
      </c>
      <c r="F252" s="6">
        <v>45546.693055555559</v>
      </c>
      <c r="G252" s="6">
        <v>45546.834722222222</v>
      </c>
      <c r="H252" s="9">
        <f t="shared" si="15"/>
        <v>0.14166666666278616</v>
      </c>
      <c r="I252" s="21" t="str">
        <f t="shared" si="18"/>
        <v>HIGH</v>
      </c>
      <c r="J252" s="5">
        <v>36</v>
      </c>
      <c r="K252" s="1">
        <v>0</v>
      </c>
      <c r="L252" s="15">
        <f t="shared" si="16"/>
        <v>1</v>
      </c>
      <c r="M252" s="1" t="s">
        <v>766</v>
      </c>
      <c r="N252" s="1" t="s">
        <v>155</v>
      </c>
      <c r="O252" s="1" t="s">
        <v>156</v>
      </c>
      <c r="P252" s="1" t="s">
        <v>157</v>
      </c>
    </row>
    <row r="253" spans="1:16" x14ac:dyDescent="0.3">
      <c r="A253" s="5">
        <v>252</v>
      </c>
      <c r="B253" s="5" t="str">
        <f t="shared" si="14"/>
        <v>September</v>
      </c>
      <c r="C253" s="5" t="s">
        <v>791</v>
      </c>
      <c r="D253" s="3">
        <v>45546</v>
      </c>
      <c r="E253" s="5" t="s">
        <v>344</v>
      </c>
      <c r="F253" s="6">
        <v>45546.382638888892</v>
      </c>
      <c r="G253" s="6">
        <v>45546.845138888886</v>
      </c>
      <c r="H253" s="9">
        <f t="shared" si="15"/>
        <v>0.46249999999417923</v>
      </c>
      <c r="I253" s="21" t="str">
        <f t="shared" ref="I253:I254" si="19">IF(H253&gt;3,  "IN_TAT", "MEDIUM")</f>
        <v>MEDIUM</v>
      </c>
      <c r="J253" s="5">
        <v>38</v>
      </c>
      <c r="K253" s="1">
        <v>0</v>
      </c>
      <c r="L253" s="15">
        <f t="shared" si="16"/>
        <v>1</v>
      </c>
      <c r="M253" s="1" t="s">
        <v>766</v>
      </c>
      <c r="N253" s="1" t="s">
        <v>155</v>
      </c>
      <c r="O253" s="1" t="s">
        <v>156</v>
      </c>
      <c r="P253" s="1" t="s">
        <v>157</v>
      </c>
    </row>
    <row r="254" spans="1:16" x14ac:dyDescent="0.3">
      <c r="A254" s="5">
        <v>253</v>
      </c>
      <c r="B254" s="5" t="str">
        <f t="shared" si="14"/>
        <v>September</v>
      </c>
      <c r="C254" s="5" t="s">
        <v>791</v>
      </c>
      <c r="D254" s="3">
        <v>45546</v>
      </c>
      <c r="E254" s="5" t="s">
        <v>345</v>
      </c>
      <c r="F254" s="6">
        <v>45546.383333333331</v>
      </c>
      <c r="G254" s="6">
        <v>45546.859722222223</v>
      </c>
      <c r="H254" s="9">
        <f t="shared" si="15"/>
        <v>0.47638888889196096</v>
      </c>
      <c r="I254" s="21" t="str">
        <f t="shared" si="19"/>
        <v>MEDIUM</v>
      </c>
      <c r="J254" s="5">
        <v>9</v>
      </c>
      <c r="K254" s="1">
        <v>0</v>
      </c>
      <c r="L254" s="15">
        <f t="shared" si="16"/>
        <v>1</v>
      </c>
      <c r="M254" s="1" t="s">
        <v>766</v>
      </c>
      <c r="N254" s="1" t="s">
        <v>155</v>
      </c>
      <c r="O254" s="1" t="s">
        <v>156</v>
      </c>
      <c r="P254" s="1" t="s">
        <v>157</v>
      </c>
    </row>
    <row r="255" spans="1:16" x14ac:dyDescent="0.3">
      <c r="A255" s="5">
        <v>254</v>
      </c>
      <c r="B255" s="5" t="str">
        <f t="shared" si="14"/>
        <v>September</v>
      </c>
      <c r="C255" s="5" t="s">
        <v>799</v>
      </c>
      <c r="D255" s="3">
        <v>45547</v>
      </c>
      <c r="E255" s="5" t="s">
        <v>78</v>
      </c>
      <c r="F255" s="6">
        <v>45547.409722222219</v>
      </c>
      <c r="G255" s="6">
        <v>45547.647222222222</v>
      </c>
      <c r="H255" s="9">
        <f t="shared" si="15"/>
        <v>0.23750000000291038</v>
      </c>
      <c r="I255" s="21" t="str">
        <f t="shared" ref="I255:I274" si="20">IF(H255&lt;3,  "HIGH", "OUT OF TAT")</f>
        <v>HIGH</v>
      </c>
      <c r="J255" s="1">
        <v>13</v>
      </c>
      <c r="K255" s="1">
        <v>0</v>
      </c>
      <c r="L255" s="15">
        <f t="shared" si="16"/>
        <v>1</v>
      </c>
      <c r="M255" s="1" t="s">
        <v>183</v>
      </c>
      <c r="N255" s="1" t="s">
        <v>155</v>
      </c>
      <c r="O255" s="1" t="s">
        <v>156</v>
      </c>
      <c r="P255" s="1" t="s">
        <v>157</v>
      </c>
    </row>
    <row r="256" spans="1:16" x14ac:dyDescent="0.3">
      <c r="A256" s="5">
        <v>255</v>
      </c>
      <c r="B256" s="5" t="str">
        <f t="shared" si="14"/>
        <v>September</v>
      </c>
      <c r="C256" s="5" t="s">
        <v>797</v>
      </c>
      <c r="D256" s="3">
        <v>45547</v>
      </c>
      <c r="E256" s="5" t="s">
        <v>79</v>
      </c>
      <c r="F256" s="6">
        <v>45547.676388888889</v>
      </c>
      <c r="G256" s="6">
        <v>45547.686111111114</v>
      </c>
      <c r="H256" s="9">
        <f t="shared" si="15"/>
        <v>9.7222222248092294E-3</v>
      </c>
      <c r="I256" s="21" t="str">
        <f t="shared" si="20"/>
        <v>HIGH</v>
      </c>
      <c r="J256" s="1">
        <v>7</v>
      </c>
      <c r="K256" s="1">
        <v>0</v>
      </c>
      <c r="L256" s="15">
        <f t="shared" si="16"/>
        <v>1</v>
      </c>
      <c r="M256" s="1" t="s">
        <v>183</v>
      </c>
      <c r="N256" s="1" t="s">
        <v>155</v>
      </c>
      <c r="O256" s="1" t="s">
        <v>156</v>
      </c>
      <c r="P256" s="1" t="s">
        <v>157</v>
      </c>
    </row>
    <row r="257" spans="1:16" x14ac:dyDescent="0.3">
      <c r="A257" s="5">
        <v>256</v>
      </c>
      <c r="B257" s="5" t="str">
        <f t="shared" si="14"/>
        <v>September</v>
      </c>
      <c r="C257" s="5" t="s">
        <v>795</v>
      </c>
      <c r="D257" s="3">
        <v>45547</v>
      </c>
      <c r="E257" s="5" t="s">
        <v>346</v>
      </c>
      <c r="F257" s="6">
        <v>45547.304861111108</v>
      </c>
      <c r="G257" s="6">
        <v>45547.640972222223</v>
      </c>
      <c r="H257" s="9">
        <f t="shared" si="15"/>
        <v>0.336111111115315</v>
      </c>
      <c r="I257" s="21" t="str">
        <f t="shared" si="20"/>
        <v>HIGH</v>
      </c>
      <c r="J257" s="5">
        <v>69</v>
      </c>
      <c r="K257" s="1">
        <v>0</v>
      </c>
      <c r="L257" s="15">
        <f t="shared" si="16"/>
        <v>1</v>
      </c>
      <c r="M257" s="1" t="s">
        <v>766</v>
      </c>
      <c r="N257" s="1" t="s">
        <v>155</v>
      </c>
      <c r="O257" s="1" t="s">
        <v>156</v>
      </c>
      <c r="P257" s="1" t="s">
        <v>157</v>
      </c>
    </row>
    <row r="258" spans="1:16" x14ac:dyDescent="0.3">
      <c r="A258" s="5">
        <v>257</v>
      </c>
      <c r="B258" s="5" t="str">
        <f t="shared" ref="B258:B321" si="21">TEXT(D258,"MMMM")</f>
        <v>September</v>
      </c>
      <c r="C258" s="5" t="s">
        <v>799</v>
      </c>
      <c r="D258" s="3">
        <v>45547</v>
      </c>
      <c r="E258" s="5" t="s">
        <v>78</v>
      </c>
      <c r="F258" s="6">
        <v>45547.409722222219</v>
      </c>
      <c r="G258" s="6">
        <v>45547.647222222222</v>
      </c>
      <c r="H258" s="9">
        <f t="shared" ref="H258:H321" si="22">G258-F258</f>
        <v>0.23750000000291038</v>
      </c>
      <c r="I258" s="21" t="str">
        <f t="shared" si="20"/>
        <v>HIGH</v>
      </c>
      <c r="J258" s="5">
        <v>8</v>
      </c>
      <c r="K258" s="1">
        <v>0</v>
      </c>
      <c r="L258" s="15">
        <f t="shared" si="16"/>
        <v>1</v>
      </c>
      <c r="M258" s="1" t="s">
        <v>766</v>
      </c>
      <c r="N258" s="1" t="s">
        <v>155</v>
      </c>
      <c r="O258" s="1" t="s">
        <v>156</v>
      </c>
      <c r="P258" s="1" t="s">
        <v>157</v>
      </c>
    </row>
    <row r="259" spans="1:16" x14ac:dyDescent="0.3">
      <c r="A259" s="5">
        <v>258</v>
      </c>
      <c r="B259" s="5" t="str">
        <f t="shared" si="21"/>
        <v>September</v>
      </c>
      <c r="C259" s="5" t="s">
        <v>800</v>
      </c>
      <c r="D259" s="3">
        <v>45547</v>
      </c>
      <c r="E259" s="6" t="s">
        <v>347</v>
      </c>
      <c r="F259" s="6">
        <v>45547.421527777777</v>
      </c>
      <c r="G259" s="6">
        <v>45547.65347222222</v>
      </c>
      <c r="H259" s="9">
        <f t="shared" si="22"/>
        <v>0.23194444444379769</v>
      </c>
      <c r="I259" s="21" t="str">
        <f t="shared" si="20"/>
        <v>HIGH</v>
      </c>
      <c r="J259" s="5">
        <v>1</v>
      </c>
      <c r="K259" s="1">
        <v>0</v>
      </c>
      <c r="L259" s="15">
        <f t="shared" ref="L259:L322" si="23">1-(K259/J259)</f>
        <v>1</v>
      </c>
      <c r="M259" s="1" t="s">
        <v>766</v>
      </c>
      <c r="N259" s="1" t="s">
        <v>155</v>
      </c>
      <c r="O259" s="1" t="s">
        <v>156</v>
      </c>
      <c r="P259" s="1" t="s">
        <v>157</v>
      </c>
    </row>
    <row r="260" spans="1:16" x14ac:dyDescent="0.3">
      <c r="A260" s="5">
        <v>259</v>
      </c>
      <c r="B260" s="5" t="str">
        <f t="shared" si="21"/>
        <v>September</v>
      </c>
      <c r="C260" s="5" t="s">
        <v>793</v>
      </c>
      <c r="D260" s="3">
        <v>45547</v>
      </c>
      <c r="E260" s="5" t="s">
        <v>348</v>
      </c>
      <c r="F260" s="6">
        <v>45547.441666666666</v>
      </c>
      <c r="G260" s="6">
        <v>45547.678472222222</v>
      </c>
      <c r="H260" s="9">
        <f t="shared" si="22"/>
        <v>0.23680555555620231</v>
      </c>
      <c r="I260" s="21" t="str">
        <f t="shared" si="20"/>
        <v>HIGH</v>
      </c>
      <c r="J260" s="5">
        <v>27</v>
      </c>
      <c r="K260" s="1">
        <v>0</v>
      </c>
      <c r="L260" s="15">
        <f t="shared" si="23"/>
        <v>1</v>
      </c>
      <c r="M260" s="1" t="s">
        <v>766</v>
      </c>
      <c r="N260" s="1" t="s">
        <v>155</v>
      </c>
      <c r="O260" s="1" t="s">
        <v>156</v>
      </c>
      <c r="P260" s="1" t="s">
        <v>157</v>
      </c>
    </row>
    <row r="261" spans="1:16" x14ac:dyDescent="0.3">
      <c r="A261" s="5">
        <v>260</v>
      </c>
      <c r="B261" s="5" t="str">
        <f t="shared" si="21"/>
        <v>September</v>
      </c>
      <c r="C261" s="5" t="s">
        <v>797</v>
      </c>
      <c r="D261" s="2">
        <v>45547</v>
      </c>
      <c r="E261" s="1" t="s">
        <v>349</v>
      </c>
      <c r="F261" s="4">
        <v>45547.436805555553</v>
      </c>
      <c r="G261" s="4">
        <v>45547.743055555555</v>
      </c>
      <c r="H261" s="9">
        <f t="shared" si="22"/>
        <v>0.30625000000145519</v>
      </c>
      <c r="I261" s="21" t="str">
        <f t="shared" si="20"/>
        <v>HIGH</v>
      </c>
      <c r="J261" s="1">
        <v>45</v>
      </c>
      <c r="K261" s="1">
        <v>0</v>
      </c>
      <c r="L261" s="15">
        <f t="shared" si="23"/>
        <v>1</v>
      </c>
      <c r="M261" s="1" t="s">
        <v>766</v>
      </c>
      <c r="N261" s="1" t="s">
        <v>155</v>
      </c>
      <c r="O261" s="1" t="s">
        <v>156</v>
      </c>
      <c r="P261" s="1" t="s">
        <v>157</v>
      </c>
    </row>
    <row r="262" spans="1:16" x14ac:dyDescent="0.3">
      <c r="A262" s="5">
        <v>261</v>
      </c>
      <c r="B262" s="5" t="str">
        <f t="shared" si="21"/>
        <v>September</v>
      </c>
      <c r="C262" s="5" t="s">
        <v>794</v>
      </c>
      <c r="D262" s="3">
        <v>45547</v>
      </c>
      <c r="E262" s="6" t="s">
        <v>350</v>
      </c>
      <c r="F262" s="6">
        <v>45547.645138888889</v>
      </c>
      <c r="G262" s="6">
        <v>45547.751388888886</v>
      </c>
      <c r="H262" s="9">
        <f t="shared" si="22"/>
        <v>0.10624999999708962</v>
      </c>
      <c r="I262" s="21" t="str">
        <f t="shared" si="20"/>
        <v>HIGH</v>
      </c>
      <c r="J262" s="5">
        <v>91</v>
      </c>
      <c r="K262" s="1">
        <v>0</v>
      </c>
      <c r="L262" s="15">
        <f t="shared" si="23"/>
        <v>1</v>
      </c>
      <c r="M262" s="1" t="s">
        <v>766</v>
      </c>
      <c r="N262" s="1" t="s">
        <v>155</v>
      </c>
      <c r="O262" s="1" t="s">
        <v>156</v>
      </c>
      <c r="P262" s="1" t="s">
        <v>157</v>
      </c>
    </row>
    <row r="263" spans="1:16" x14ac:dyDescent="0.3">
      <c r="A263" s="5">
        <v>262</v>
      </c>
      <c r="B263" s="5" t="str">
        <f t="shared" si="21"/>
        <v>September</v>
      </c>
      <c r="C263" s="5" t="s">
        <v>795</v>
      </c>
      <c r="D263" s="2">
        <v>45547</v>
      </c>
      <c r="E263" s="1" t="s">
        <v>769</v>
      </c>
      <c r="F263" s="4">
        <v>45547.767361111109</v>
      </c>
      <c r="G263" s="4">
        <v>45547.793749999997</v>
      </c>
      <c r="H263" s="9">
        <f t="shared" si="22"/>
        <v>2.6388888887595385E-2</v>
      </c>
      <c r="I263" s="21" t="str">
        <f t="shared" si="20"/>
        <v>HIGH</v>
      </c>
      <c r="J263" s="1">
        <v>1</v>
      </c>
      <c r="K263" s="1">
        <v>0</v>
      </c>
      <c r="L263" s="15">
        <f t="shared" si="23"/>
        <v>1</v>
      </c>
      <c r="M263" s="1" t="s">
        <v>779</v>
      </c>
      <c r="N263" s="1" t="s">
        <v>155</v>
      </c>
      <c r="O263" s="1" t="s">
        <v>156</v>
      </c>
      <c r="P263" s="1" t="s">
        <v>157</v>
      </c>
    </row>
    <row r="264" spans="1:16" x14ac:dyDescent="0.3">
      <c r="A264" s="5">
        <v>263</v>
      </c>
      <c r="B264" s="5" t="str">
        <f t="shared" si="21"/>
        <v>September</v>
      </c>
      <c r="C264" s="5" t="s">
        <v>799</v>
      </c>
      <c r="D264" s="3">
        <v>45548</v>
      </c>
      <c r="E264" s="5" t="s">
        <v>80</v>
      </c>
      <c r="F264" s="6">
        <v>45548.418749999997</v>
      </c>
      <c r="G264" s="6">
        <v>45548.5625</v>
      </c>
      <c r="H264" s="9">
        <f t="shared" si="22"/>
        <v>0.14375000000291038</v>
      </c>
      <c r="I264" s="21" t="str">
        <f t="shared" si="20"/>
        <v>HIGH</v>
      </c>
      <c r="J264" s="1">
        <v>2</v>
      </c>
      <c r="K264" s="1">
        <v>0</v>
      </c>
      <c r="L264" s="15">
        <f t="shared" si="23"/>
        <v>1</v>
      </c>
      <c r="M264" s="1" t="s">
        <v>183</v>
      </c>
      <c r="N264" s="1" t="s">
        <v>155</v>
      </c>
      <c r="O264" s="1" t="s">
        <v>156</v>
      </c>
      <c r="P264" s="1" t="s">
        <v>157</v>
      </c>
    </row>
    <row r="265" spans="1:16" x14ac:dyDescent="0.3">
      <c r="A265" s="5">
        <v>264</v>
      </c>
      <c r="B265" s="5" t="str">
        <f t="shared" si="21"/>
        <v>September</v>
      </c>
      <c r="C265" s="5" t="s">
        <v>797</v>
      </c>
      <c r="D265" s="3">
        <v>45548</v>
      </c>
      <c r="E265" s="5" t="s">
        <v>81</v>
      </c>
      <c r="F265" s="6">
        <v>45548.490277777775</v>
      </c>
      <c r="G265" s="6">
        <v>45548.59652777778</v>
      </c>
      <c r="H265" s="9">
        <f t="shared" si="22"/>
        <v>0.10625000000436557</v>
      </c>
      <c r="I265" s="21" t="str">
        <f t="shared" si="20"/>
        <v>HIGH</v>
      </c>
      <c r="J265" s="1">
        <v>18</v>
      </c>
      <c r="K265" s="1">
        <v>0</v>
      </c>
      <c r="L265" s="15">
        <f t="shared" si="23"/>
        <v>1</v>
      </c>
      <c r="M265" s="1" t="s">
        <v>183</v>
      </c>
      <c r="N265" s="1" t="s">
        <v>155</v>
      </c>
      <c r="O265" s="1" t="s">
        <v>156</v>
      </c>
      <c r="P265" s="1" t="s">
        <v>157</v>
      </c>
    </row>
    <row r="266" spans="1:16" x14ac:dyDescent="0.3">
      <c r="A266" s="5">
        <v>265</v>
      </c>
      <c r="B266" s="5" t="str">
        <f t="shared" si="21"/>
        <v>September</v>
      </c>
      <c r="C266" s="5" t="s">
        <v>796</v>
      </c>
      <c r="D266" s="3">
        <v>45548</v>
      </c>
      <c r="E266" s="5" t="s">
        <v>82</v>
      </c>
      <c r="F266" s="6">
        <v>45548.509722222225</v>
      </c>
      <c r="G266" s="6">
        <v>45548.606249999997</v>
      </c>
      <c r="H266" s="9">
        <f t="shared" si="22"/>
        <v>9.6527777772280388E-2</v>
      </c>
      <c r="I266" s="21" t="str">
        <f t="shared" si="20"/>
        <v>HIGH</v>
      </c>
      <c r="J266" s="1">
        <v>34</v>
      </c>
      <c r="K266" s="1">
        <v>0</v>
      </c>
      <c r="L266" s="15">
        <f t="shared" si="23"/>
        <v>1</v>
      </c>
      <c r="M266" s="1" t="s">
        <v>183</v>
      </c>
      <c r="N266" s="1" t="s">
        <v>155</v>
      </c>
      <c r="O266" s="1" t="s">
        <v>156</v>
      </c>
      <c r="P266" s="1" t="s">
        <v>157</v>
      </c>
    </row>
    <row r="267" spans="1:16" x14ac:dyDescent="0.3">
      <c r="A267" s="5">
        <v>266</v>
      </c>
      <c r="B267" s="5" t="str">
        <f t="shared" si="21"/>
        <v>September</v>
      </c>
      <c r="C267" s="5" t="s">
        <v>791</v>
      </c>
      <c r="D267" s="3">
        <v>45548</v>
      </c>
      <c r="E267" s="5" t="s">
        <v>351</v>
      </c>
      <c r="F267" s="6">
        <v>45548.40347222222</v>
      </c>
      <c r="G267" s="6">
        <v>45548.529861111114</v>
      </c>
      <c r="H267" s="9">
        <f t="shared" si="22"/>
        <v>0.12638888889341615</v>
      </c>
      <c r="I267" s="21" t="str">
        <f t="shared" si="20"/>
        <v>HIGH</v>
      </c>
      <c r="J267" s="5">
        <v>40</v>
      </c>
      <c r="K267" s="1">
        <v>0</v>
      </c>
      <c r="L267" s="15">
        <f t="shared" si="23"/>
        <v>1</v>
      </c>
      <c r="M267" s="1" t="s">
        <v>766</v>
      </c>
      <c r="N267" s="1" t="s">
        <v>155</v>
      </c>
      <c r="O267" s="1" t="s">
        <v>156</v>
      </c>
      <c r="P267" s="1" t="s">
        <v>157</v>
      </c>
    </row>
    <row r="268" spans="1:16" x14ac:dyDescent="0.3">
      <c r="A268" s="5">
        <v>267</v>
      </c>
      <c r="B268" s="5" t="str">
        <f t="shared" si="21"/>
        <v>September</v>
      </c>
      <c r="C268" s="5" t="s">
        <v>792</v>
      </c>
      <c r="D268" s="3">
        <v>45548</v>
      </c>
      <c r="E268" s="5" t="s">
        <v>352</v>
      </c>
      <c r="F268" s="6">
        <v>45548.404861111114</v>
      </c>
      <c r="G268" s="6">
        <v>45548.536805555559</v>
      </c>
      <c r="H268" s="9">
        <f t="shared" si="22"/>
        <v>0.13194444444525288</v>
      </c>
      <c r="I268" s="21" t="str">
        <f t="shared" si="20"/>
        <v>HIGH</v>
      </c>
      <c r="J268" s="5">
        <v>9</v>
      </c>
      <c r="K268" s="1">
        <v>0</v>
      </c>
      <c r="L268" s="15">
        <f t="shared" si="23"/>
        <v>1</v>
      </c>
      <c r="M268" s="1" t="s">
        <v>766</v>
      </c>
      <c r="N268" s="1" t="s">
        <v>155</v>
      </c>
      <c r="O268" s="1" t="s">
        <v>156</v>
      </c>
      <c r="P268" s="1" t="s">
        <v>157</v>
      </c>
    </row>
    <row r="269" spans="1:16" x14ac:dyDescent="0.3">
      <c r="A269" s="5">
        <v>268</v>
      </c>
      <c r="B269" s="5" t="str">
        <f t="shared" si="21"/>
        <v>September</v>
      </c>
      <c r="C269" s="5" t="s">
        <v>793</v>
      </c>
      <c r="D269" s="3">
        <v>45548</v>
      </c>
      <c r="E269" s="5" t="s">
        <v>353</v>
      </c>
      <c r="F269" s="6">
        <v>45548.40347222222</v>
      </c>
      <c r="G269" s="6">
        <v>45548.544444444444</v>
      </c>
      <c r="H269" s="9">
        <f t="shared" si="22"/>
        <v>0.14097222222335404</v>
      </c>
      <c r="I269" s="21" t="str">
        <f t="shared" si="20"/>
        <v>HIGH</v>
      </c>
      <c r="J269" s="5">
        <v>35</v>
      </c>
      <c r="K269" s="1">
        <v>0</v>
      </c>
      <c r="L269" s="15">
        <f t="shared" si="23"/>
        <v>1</v>
      </c>
      <c r="M269" s="1" t="s">
        <v>766</v>
      </c>
      <c r="N269" s="1" t="s">
        <v>155</v>
      </c>
      <c r="O269" s="1" t="s">
        <v>156</v>
      </c>
      <c r="P269" s="1" t="s">
        <v>157</v>
      </c>
    </row>
    <row r="270" spans="1:16" x14ac:dyDescent="0.3">
      <c r="A270" s="5">
        <v>269</v>
      </c>
      <c r="B270" s="5" t="str">
        <f t="shared" si="21"/>
        <v>September</v>
      </c>
      <c r="C270" s="5" t="s">
        <v>799</v>
      </c>
      <c r="D270" s="3">
        <v>45548</v>
      </c>
      <c r="E270" s="5" t="s">
        <v>80</v>
      </c>
      <c r="F270" s="6">
        <v>45548.418749999997</v>
      </c>
      <c r="G270" s="6">
        <v>45548.5625</v>
      </c>
      <c r="H270" s="9">
        <f t="shared" si="22"/>
        <v>0.14375000000291038</v>
      </c>
      <c r="I270" s="21" t="str">
        <f t="shared" si="20"/>
        <v>HIGH</v>
      </c>
      <c r="J270" s="5">
        <v>22</v>
      </c>
      <c r="K270" s="1">
        <v>0</v>
      </c>
      <c r="L270" s="15">
        <f t="shared" si="23"/>
        <v>1</v>
      </c>
      <c r="M270" s="1" t="s">
        <v>766</v>
      </c>
      <c r="N270" s="1" t="s">
        <v>155</v>
      </c>
      <c r="O270" s="1" t="s">
        <v>156</v>
      </c>
      <c r="P270" s="1" t="s">
        <v>157</v>
      </c>
    </row>
    <row r="271" spans="1:16" x14ac:dyDescent="0.3">
      <c r="A271" s="5">
        <v>270</v>
      </c>
      <c r="B271" s="5" t="str">
        <f t="shared" si="21"/>
        <v>September</v>
      </c>
      <c r="C271" s="5" t="s">
        <v>795</v>
      </c>
      <c r="D271" s="3">
        <v>45548</v>
      </c>
      <c r="E271" s="5" t="s">
        <v>354</v>
      </c>
      <c r="F271" s="6">
        <v>45548.430555555555</v>
      </c>
      <c r="G271" s="6">
        <v>45548.584722222222</v>
      </c>
      <c r="H271" s="9">
        <f t="shared" si="22"/>
        <v>0.15416666666715173</v>
      </c>
      <c r="I271" s="21" t="str">
        <f t="shared" si="20"/>
        <v>HIGH</v>
      </c>
      <c r="J271" s="5">
        <v>62</v>
      </c>
      <c r="K271" s="1">
        <v>0</v>
      </c>
      <c r="L271" s="15">
        <f t="shared" si="23"/>
        <v>1</v>
      </c>
      <c r="M271" s="1" t="s">
        <v>766</v>
      </c>
      <c r="N271" s="1" t="s">
        <v>155</v>
      </c>
      <c r="O271" s="1" t="s">
        <v>156</v>
      </c>
      <c r="P271" s="1" t="s">
        <v>157</v>
      </c>
    </row>
    <row r="272" spans="1:16" x14ac:dyDescent="0.3">
      <c r="A272" s="5">
        <v>271</v>
      </c>
      <c r="B272" s="5" t="str">
        <f t="shared" si="21"/>
        <v>September</v>
      </c>
      <c r="C272" s="5" t="s">
        <v>800</v>
      </c>
      <c r="D272" s="3">
        <v>45548</v>
      </c>
      <c r="E272" s="5" t="s">
        <v>355</v>
      </c>
      <c r="F272" s="6">
        <v>45548.45208333333</v>
      </c>
      <c r="G272" s="6">
        <v>45548.586805555555</v>
      </c>
      <c r="H272" s="9">
        <f t="shared" si="22"/>
        <v>0.13472222222480923</v>
      </c>
      <c r="I272" s="21" t="str">
        <f t="shared" si="20"/>
        <v>HIGH</v>
      </c>
      <c r="J272" s="5">
        <v>1</v>
      </c>
      <c r="K272" s="1">
        <v>0</v>
      </c>
      <c r="L272" s="15">
        <f t="shared" si="23"/>
        <v>1</v>
      </c>
      <c r="M272" s="1" t="s">
        <v>766</v>
      </c>
      <c r="N272" s="1" t="s">
        <v>155</v>
      </c>
      <c r="O272" s="1" t="s">
        <v>156</v>
      </c>
      <c r="P272" s="1" t="s">
        <v>157</v>
      </c>
    </row>
    <row r="273" spans="1:16" x14ac:dyDescent="0.3">
      <c r="A273" s="5">
        <v>272</v>
      </c>
      <c r="B273" s="5" t="str">
        <f t="shared" si="21"/>
        <v>September</v>
      </c>
      <c r="C273" s="5" t="s">
        <v>797</v>
      </c>
      <c r="D273" s="3">
        <v>45548</v>
      </c>
      <c r="E273" s="1" t="s">
        <v>81</v>
      </c>
      <c r="F273" s="4">
        <v>45548.490277777775</v>
      </c>
      <c r="G273" s="4">
        <v>45548.59652777778</v>
      </c>
      <c r="H273" s="9">
        <f t="shared" si="22"/>
        <v>0.10625000000436557</v>
      </c>
      <c r="I273" s="21" t="str">
        <f t="shared" si="20"/>
        <v>HIGH</v>
      </c>
      <c r="J273" s="5">
        <v>45</v>
      </c>
      <c r="K273" s="1">
        <v>0</v>
      </c>
      <c r="L273" s="15">
        <f t="shared" si="23"/>
        <v>1</v>
      </c>
      <c r="M273" s="1" t="s">
        <v>766</v>
      </c>
      <c r="N273" s="1" t="s">
        <v>155</v>
      </c>
      <c r="O273" s="1" t="s">
        <v>156</v>
      </c>
      <c r="P273" s="1" t="s">
        <v>157</v>
      </c>
    </row>
    <row r="274" spans="1:16" x14ac:dyDescent="0.3">
      <c r="A274" s="5">
        <v>273</v>
      </c>
      <c r="B274" s="5" t="str">
        <f t="shared" si="21"/>
        <v>September</v>
      </c>
      <c r="C274" s="5" t="s">
        <v>796</v>
      </c>
      <c r="D274" s="2">
        <v>45548</v>
      </c>
      <c r="E274" s="1" t="s">
        <v>82</v>
      </c>
      <c r="F274" s="4">
        <v>45548.509722222225</v>
      </c>
      <c r="G274" s="4">
        <v>45548.606249999997</v>
      </c>
      <c r="H274" s="9">
        <f t="shared" si="22"/>
        <v>9.6527777772280388E-2</v>
      </c>
      <c r="I274" s="21" t="str">
        <f t="shared" si="20"/>
        <v>HIGH</v>
      </c>
      <c r="J274" s="5">
        <v>64</v>
      </c>
      <c r="K274" s="1">
        <v>0</v>
      </c>
      <c r="L274" s="15">
        <f t="shared" si="23"/>
        <v>1</v>
      </c>
      <c r="M274" s="1" t="s">
        <v>766</v>
      </c>
      <c r="N274" s="1" t="s">
        <v>155</v>
      </c>
      <c r="O274" s="1" t="s">
        <v>156</v>
      </c>
      <c r="P274" s="1" t="s">
        <v>157</v>
      </c>
    </row>
    <row r="275" spans="1:16" x14ac:dyDescent="0.3">
      <c r="A275" s="5">
        <v>274</v>
      </c>
      <c r="B275" s="5" t="str">
        <f t="shared" si="21"/>
        <v>September</v>
      </c>
      <c r="C275" s="5" t="s">
        <v>797</v>
      </c>
      <c r="D275" s="3">
        <v>45551</v>
      </c>
      <c r="E275" s="5" t="s">
        <v>83</v>
      </c>
      <c r="F275" s="6">
        <v>45549.672222222223</v>
      </c>
      <c r="G275" s="6">
        <v>45551.467361111114</v>
      </c>
      <c r="H275" s="9">
        <f t="shared" si="22"/>
        <v>1.7951388888905058</v>
      </c>
      <c r="I275" s="21" t="str">
        <f>IF(H275&gt;3,  "IN_TAT", "LOW")</f>
        <v>LOW</v>
      </c>
      <c r="J275" s="1">
        <v>6</v>
      </c>
      <c r="K275" s="1">
        <v>0</v>
      </c>
      <c r="L275" s="15">
        <f t="shared" si="23"/>
        <v>1</v>
      </c>
      <c r="M275" s="1" t="s">
        <v>183</v>
      </c>
      <c r="N275" s="1" t="s">
        <v>155</v>
      </c>
      <c r="O275" s="1" t="s">
        <v>156</v>
      </c>
      <c r="P275" s="1" t="s">
        <v>157</v>
      </c>
    </row>
    <row r="276" spans="1:16" x14ac:dyDescent="0.3">
      <c r="A276" s="5">
        <v>275</v>
      </c>
      <c r="B276" s="5" t="str">
        <f t="shared" si="21"/>
        <v>September</v>
      </c>
      <c r="C276" s="5" t="s">
        <v>799</v>
      </c>
      <c r="D276" s="3">
        <v>45551</v>
      </c>
      <c r="E276" s="5" t="s">
        <v>84</v>
      </c>
      <c r="F276" s="6">
        <v>45551.446527777778</v>
      </c>
      <c r="G276" s="6">
        <v>45551.500694444447</v>
      </c>
      <c r="H276" s="9">
        <f t="shared" si="22"/>
        <v>5.4166666668606922E-2</v>
      </c>
      <c r="I276" s="21" t="str">
        <f t="shared" ref="I276:I284" si="24">IF(H276&lt;3,  "HIGH", "OUT OF TAT")</f>
        <v>HIGH</v>
      </c>
      <c r="J276" s="1">
        <v>1</v>
      </c>
      <c r="K276" s="1">
        <v>0</v>
      </c>
      <c r="L276" s="15">
        <f t="shared" si="23"/>
        <v>1</v>
      </c>
      <c r="M276" s="1" t="s">
        <v>183</v>
      </c>
      <c r="N276" s="1" t="s">
        <v>155</v>
      </c>
      <c r="O276" s="1" t="s">
        <v>156</v>
      </c>
      <c r="P276" s="1" t="s">
        <v>157</v>
      </c>
    </row>
    <row r="277" spans="1:16" x14ac:dyDescent="0.3">
      <c r="A277" s="5">
        <v>276</v>
      </c>
      <c r="B277" s="5" t="str">
        <f t="shared" si="21"/>
        <v>September</v>
      </c>
      <c r="C277" s="5" t="s">
        <v>799</v>
      </c>
      <c r="D277" s="3">
        <v>45551</v>
      </c>
      <c r="E277" s="5" t="s">
        <v>85</v>
      </c>
      <c r="F277" s="6">
        <v>45551.42291666667</v>
      </c>
      <c r="G277" s="6">
        <v>45551.697916666664</v>
      </c>
      <c r="H277" s="9">
        <f t="shared" si="22"/>
        <v>0.27499999999417923</v>
      </c>
      <c r="I277" s="21" t="str">
        <f t="shared" si="24"/>
        <v>HIGH</v>
      </c>
      <c r="J277" s="1">
        <v>3</v>
      </c>
      <c r="K277" s="1">
        <v>0</v>
      </c>
      <c r="L277" s="15">
        <f t="shared" si="23"/>
        <v>1</v>
      </c>
      <c r="M277" s="1" t="s">
        <v>183</v>
      </c>
      <c r="N277" s="1" t="s">
        <v>155</v>
      </c>
      <c r="O277" s="1" t="s">
        <v>156</v>
      </c>
      <c r="P277" s="1" t="s">
        <v>157</v>
      </c>
    </row>
    <row r="278" spans="1:16" x14ac:dyDescent="0.3">
      <c r="A278" s="5">
        <v>277</v>
      </c>
      <c r="B278" s="5" t="str">
        <f t="shared" si="21"/>
        <v>September</v>
      </c>
      <c r="C278" s="5" t="s">
        <v>796</v>
      </c>
      <c r="D278" s="3">
        <v>45551</v>
      </c>
      <c r="E278" s="5" t="s">
        <v>86</v>
      </c>
      <c r="F278" s="6">
        <v>45551.511111111111</v>
      </c>
      <c r="G278" s="6">
        <v>45551.736805555556</v>
      </c>
      <c r="H278" s="9">
        <f t="shared" si="22"/>
        <v>0.22569444444525288</v>
      </c>
      <c r="I278" s="21" t="str">
        <f t="shared" si="24"/>
        <v>HIGH</v>
      </c>
      <c r="J278" s="1">
        <v>88</v>
      </c>
      <c r="K278" s="1">
        <v>0</v>
      </c>
      <c r="L278" s="15">
        <f t="shared" si="23"/>
        <v>1</v>
      </c>
      <c r="M278" s="1" t="s">
        <v>183</v>
      </c>
      <c r="N278" s="1" t="s">
        <v>155</v>
      </c>
      <c r="O278" s="1" t="s">
        <v>156</v>
      </c>
      <c r="P278" s="1" t="s">
        <v>157</v>
      </c>
    </row>
    <row r="279" spans="1:16" x14ac:dyDescent="0.3">
      <c r="A279" s="5">
        <v>278</v>
      </c>
      <c r="B279" s="5" t="str">
        <f t="shared" si="21"/>
        <v>September</v>
      </c>
      <c r="C279" s="5" t="s">
        <v>797</v>
      </c>
      <c r="D279" s="3">
        <v>45551</v>
      </c>
      <c r="E279" s="5" t="s">
        <v>87</v>
      </c>
      <c r="F279" s="6">
        <v>45550.560416666667</v>
      </c>
      <c r="G279" s="6">
        <v>45551.743750000001</v>
      </c>
      <c r="H279" s="9">
        <f t="shared" si="22"/>
        <v>1.1833333333343035</v>
      </c>
      <c r="I279" s="21" t="str">
        <f t="shared" si="24"/>
        <v>HIGH</v>
      </c>
      <c r="J279" s="1">
        <v>12</v>
      </c>
      <c r="K279" s="1">
        <v>0</v>
      </c>
      <c r="L279" s="15">
        <f t="shared" si="23"/>
        <v>1</v>
      </c>
      <c r="M279" s="1" t="s">
        <v>183</v>
      </c>
      <c r="N279" s="1" t="s">
        <v>155</v>
      </c>
      <c r="O279" s="1" t="s">
        <v>156</v>
      </c>
      <c r="P279" s="1" t="s">
        <v>157</v>
      </c>
    </row>
    <row r="280" spans="1:16" x14ac:dyDescent="0.3">
      <c r="A280" s="5">
        <v>279</v>
      </c>
      <c r="B280" s="5" t="str">
        <f t="shared" si="21"/>
        <v>September</v>
      </c>
      <c r="C280" s="5" t="s">
        <v>799</v>
      </c>
      <c r="D280" s="2">
        <v>45551</v>
      </c>
      <c r="E280" s="1" t="s">
        <v>85</v>
      </c>
      <c r="F280" s="4">
        <v>45551.42291666667</v>
      </c>
      <c r="G280" s="4">
        <v>45551.697916666664</v>
      </c>
      <c r="H280" s="9">
        <f t="shared" si="22"/>
        <v>0.27499999999417923</v>
      </c>
      <c r="I280" s="21" t="str">
        <f t="shared" si="24"/>
        <v>HIGH</v>
      </c>
      <c r="J280" s="5">
        <v>21</v>
      </c>
      <c r="K280" s="1">
        <v>0</v>
      </c>
      <c r="L280" s="15">
        <f t="shared" si="23"/>
        <v>1</v>
      </c>
      <c r="M280" s="1" t="s">
        <v>766</v>
      </c>
      <c r="N280" s="1" t="s">
        <v>155</v>
      </c>
      <c r="O280" s="1" t="s">
        <v>156</v>
      </c>
      <c r="P280" s="1" t="s">
        <v>157</v>
      </c>
    </row>
    <row r="281" spans="1:16" x14ac:dyDescent="0.3">
      <c r="A281" s="5">
        <v>280</v>
      </c>
      <c r="B281" s="5" t="str">
        <f t="shared" si="21"/>
        <v>September</v>
      </c>
      <c r="C281" s="5" t="s">
        <v>793</v>
      </c>
      <c r="D281" s="3">
        <v>45551</v>
      </c>
      <c r="E281" s="5" t="s">
        <v>356</v>
      </c>
      <c r="F281" s="6">
        <v>45551.423611111109</v>
      </c>
      <c r="G281" s="6">
        <v>45551.708333333336</v>
      </c>
      <c r="H281" s="9">
        <f t="shared" si="22"/>
        <v>0.28472222222626442</v>
      </c>
      <c r="I281" s="21" t="str">
        <f t="shared" si="24"/>
        <v>HIGH</v>
      </c>
      <c r="J281" s="5">
        <v>36</v>
      </c>
      <c r="K281" s="1">
        <v>0</v>
      </c>
      <c r="L281" s="15">
        <f t="shared" si="23"/>
        <v>1</v>
      </c>
      <c r="M281" s="1" t="s">
        <v>766</v>
      </c>
      <c r="N281" s="1" t="s">
        <v>155</v>
      </c>
      <c r="O281" s="1" t="s">
        <v>156</v>
      </c>
      <c r="P281" s="1" t="s">
        <v>157</v>
      </c>
    </row>
    <row r="282" spans="1:16" x14ac:dyDescent="0.3">
      <c r="A282" s="5">
        <v>281</v>
      </c>
      <c r="B282" s="5" t="str">
        <f t="shared" si="21"/>
        <v>September</v>
      </c>
      <c r="C282" s="5" t="s">
        <v>800</v>
      </c>
      <c r="D282" s="3">
        <v>45551</v>
      </c>
      <c r="E282" s="5" t="s">
        <v>357</v>
      </c>
      <c r="F282" s="6">
        <v>45551.461805555555</v>
      </c>
      <c r="G282" s="6">
        <v>45551.709722222222</v>
      </c>
      <c r="H282" s="9">
        <f t="shared" si="22"/>
        <v>0.24791666666715173</v>
      </c>
      <c r="I282" s="21" t="str">
        <f t="shared" si="24"/>
        <v>HIGH</v>
      </c>
      <c r="J282" s="5">
        <v>1</v>
      </c>
      <c r="K282" s="1">
        <v>0</v>
      </c>
      <c r="L282" s="15">
        <f t="shared" si="23"/>
        <v>1</v>
      </c>
      <c r="M282" s="1" t="s">
        <v>766</v>
      </c>
      <c r="N282" s="1" t="s">
        <v>155</v>
      </c>
      <c r="O282" s="1" t="s">
        <v>156</v>
      </c>
      <c r="P282" s="1" t="s">
        <v>157</v>
      </c>
    </row>
    <row r="283" spans="1:16" x14ac:dyDescent="0.3">
      <c r="A283" s="5">
        <v>282</v>
      </c>
      <c r="B283" s="5" t="str">
        <f t="shared" si="21"/>
        <v>September</v>
      </c>
      <c r="C283" s="5" t="s">
        <v>796</v>
      </c>
      <c r="D283" s="2">
        <v>45551</v>
      </c>
      <c r="E283" s="1" t="s">
        <v>86</v>
      </c>
      <c r="F283" s="4">
        <v>45551.511111111111</v>
      </c>
      <c r="G283" s="4">
        <v>45551.736805555556</v>
      </c>
      <c r="H283" s="9">
        <f t="shared" si="22"/>
        <v>0.22569444444525288</v>
      </c>
      <c r="I283" s="21" t="str">
        <f t="shared" si="24"/>
        <v>HIGH</v>
      </c>
      <c r="J283" s="5">
        <v>61</v>
      </c>
      <c r="K283" s="1">
        <v>0</v>
      </c>
      <c r="L283" s="15">
        <f t="shared" si="23"/>
        <v>1</v>
      </c>
      <c r="M283" s="1" t="s">
        <v>766</v>
      </c>
      <c r="N283" s="1" t="s">
        <v>155</v>
      </c>
      <c r="O283" s="1" t="s">
        <v>156</v>
      </c>
      <c r="P283" s="1" t="s">
        <v>157</v>
      </c>
    </row>
    <row r="284" spans="1:16" x14ac:dyDescent="0.3">
      <c r="A284" s="5">
        <v>283</v>
      </c>
      <c r="B284" s="5" t="str">
        <f t="shared" si="21"/>
        <v>September</v>
      </c>
      <c r="C284" s="5" t="s">
        <v>794</v>
      </c>
      <c r="D284" s="3">
        <v>45551</v>
      </c>
      <c r="E284" s="5" t="s">
        <v>358</v>
      </c>
      <c r="F284" s="6">
        <v>45551.675000000003</v>
      </c>
      <c r="G284" s="6">
        <v>45551.742361111108</v>
      </c>
      <c r="H284" s="9">
        <f t="shared" si="22"/>
        <v>6.7361111105128657E-2</v>
      </c>
      <c r="I284" s="21" t="str">
        <f t="shared" si="24"/>
        <v>HIGH</v>
      </c>
      <c r="J284" s="5">
        <v>91</v>
      </c>
      <c r="K284" s="1">
        <v>0</v>
      </c>
      <c r="L284" s="15">
        <f t="shared" si="23"/>
        <v>1</v>
      </c>
      <c r="M284" s="1" t="s">
        <v>766</v>
      </c>
      <c r="N284" s="1" t="s">
        <v>155</v>
      </c>
      <c r="O284" s="1" t="s">
        <v>156</v>
      </c>
      <c r="P284" s="1" t="s">
        <v>157</v>
      </c>
    </row>
    <row r="285" spans="1:16" x14ac:dyDescent="0.3">
      <c r="A285" s="5">
        <v>284</v>
      </c>
      <c r="B285" s="5" t="str">
        <f t="shared" si="21"/>
        <v>September</v>
      </c>
      <c r="C285" s="5" t="s">
        <v>791</v>
      </c>
      <c r="D285" s="3">
        <v>45551</v>
      </c>
      <c r="E285" s="5" t="s">
        <v>359</v>
      </c>
      <c r="F285" s="6">
        <v>45551.421527777777</v>
      </c>
      <c r="G285" s="6">
        <v>45551.801388888889</v>
      </c>
      <c r="H285" s="9">
        <f t="shared" si="22"/>
        <v>0.37986111111240461</v>
      </c>
      <c r="I285" s="21" t="str">
        <f t="shared" ref="I285:I286" si="25">IF(H285&gt;3,  "IN_TAT", "MEDIUM")</f>
        <v>MEDIUM</v>
      </c>
      <c r="J285" s="5">
        <v>9</v>
      </c>
      <c r="K285" s="1">
        <v>0</v>
      </c>
      <c r="L285" s="15">
        <f t="shared" si="23"/>
        <v>1</v>
      </c>
      <c r="M285" s="1" t="s">
        <v>766</v>
      </c>
      <c r="N285" s="1" t="s">
        <v>155</v>
      </c>
      <c r="O285" s="1" t="s">
        <v>156</v>
      </c>
      <c r="P285" s="1" t="s">
        <v>157</v>
      </c>
    </row>
    <row r="286" spans="1:16" x14ac:dyDescent="0.3">
      <c r="A286" s="5">
        <v>285</v>
      </c>
      <c r="B286" s="5" t="str">
        <f t="shared" si="21"/>
        <v>September</v>
      </c>
      <c r="C286" s="5" t="s">
        <v>792</v>
      </c>
      <c r="D286" s="3">
        <v>45551</v>
      </c>
      <c r="E286" s="5" t="s">
        <v>360</v>
      </c>
      <c r="F286" s="6">
        <v>45551.42291666667</v>
      </c>
      <c r="G286" s="6">
        <v>45551.801388888889</v>
      </c>
      <c r="H286" s="9">
        <f t="shared" si="22"/>
        <v>0.37847222221898846</v>
      </c>
      <c r="I286" s="21" t="str">
        <f t="shared" si="25"/>
        <v>MEDIUM</v>
      </c>
      <c r="J286" s="5">
        <v>3</v>
      </c>
      <c r="K286" s="1">
        <v>0</v>
      </c>
      <c r="L286" s="15">
        <f t="shared" si="23"/>
        <v>1</v>
      </c>
      <c r="M286" s="1" t="s">
        <v>766</v>
      </c>
      <c r="N286" s="1" t="s">
        <v>155</v>
      </c>
      <c r="O286" s="1" t="s">
        <v>156</v>
      </c>
      <c r="P286" s="1" t="s">
        <v>157</v>
      </c>
    </row>
    <row r="287" spans="1:16" x14ac:dyDescent="0.3">
      <c r="A287" s="5">
        <v>286</v>
      </c>
      <c r="B287" s="5" t="str">
        <f t="shared" si="21"/>
        <v>September</v>
      </c>
      <c r="C287" s="5" t="s">
        <v>797</v>
      </c>
      <c r="D287" s="2">
        <v>45551</v>
      </c>
      <c r="E287" s="1" t="s">
        <v>87</v>
      </c>
      <c r="F287" s="4">
        <v>45550.560416666667</v>
      </c>
      <c r="G287" s="4">
        <v>45551.743750000001</v>
      </c>
      <c r="H287" s="9">
        <f t="shared" si="22"/>
        <v>1.1833333333343035</v>
      </c>
      <c r="I287" s="21" t="str">
        <f t="shared" ref="I287:I298" si="26">IF(H287&lt;3,  "HIGH", "OUT OF TAT")</f>
        <v>HIGH</v>
      </c>
      <c r="J287" s="5">
        <v>39</v>
      </c>
      <c r="K287" s="1">
        <v>0</v>
      </c>
      <c r="L287" s="15">
        <f t="shared" si="23"/>
        <v>1</v>
      </c>
      <c r="M287" s="1" t="s">
        <v>766</v>
      </c>
      <c r="N287" s="1" t="s">
        <v>155</v>
      </c>
      <c r="O287" s="1" t="s">
        <v>156</v>
      </c>
      <c r="P287" s="1" t="s">
        <v>157</v>
      </c>
    </row>
    <row r="288" spans="1:16" x14ac:dyDescent="0.3">
      <c r="A288" s="5">
        <v>287</v>
      </c>
      <c r="B288" s="5" t="str">
        <f t="shared" si="21"/>
        <v>September</v>
      </c>
      <c r="C288" s="5" t="s">
        <v>795</v>
      </c>
      <c r="D288" s="3">
        <v>45552</v>
      </c>
      <c r="E288" s="5" t="s">
        <v>361</v>
      </c>
      <c r="F288" s="6">
        <v>45552.315972222219</v>
      </c>
      <c r="G288" s="6">
        <v>45552.59652777778</v>
      </c>
      <c r="H288" s="9">
        <f t="shared" si="22"/>
        <v>0.28055555556056788</v>
      </c>
      <c r="I288" s="21" t="str">
        <f t="shared" si="26"/>
        <v>HIGH</v>
      </c>
      <c r="J288" s="5">
        <v>62</v>
      </c>
      <c r="K288" s="1">
        <v>0</v>
      </c>
      <c r="L288" s="15">
        <f t="shared" si="23"/>
        <v>1</v>
      </c>
      <c r="M288" s="1" t="s">
        <v>766</v>
      </c>
      <c r="N288" s="1" t="s">
        <v>155</v>
      </c>
      <c r="O288" s="1" t="s">
        <v>156</v>
      </c>
      <c r="P288" s="1" t="s">
        <v>157</v>
      </c>
    </row>
    <row r="289" spans="1:16" x14ac:dyDescent="0.3">
      <c r="A289" s="5">
        <v>288</v>
      </c>
      <c r="B289" s="5" t="str">
        <f t="shared" si="21"/>
        <v>September</v>
      </c>
      <c r="C289" s="5" t="s">
        <v>793</v>
      </c>
      <c r="D289" s="3">
        <v>45552</v>
      </c>
      <c r="E289" s="5" t="s">
        <v>362</v>
      </c>
      <c r="F289" s="6">
        <v>45552.412499999999</v>
      </c>
      <c r="G289" s="6">
        <v>45552.607638888891</v>
      </c>
      <c r="H289" s="9">
        <f t="shared" si="22"/>
        <v>0.19513888889196096</v>
      </c>
      <c r="I289" s="21" t="str">
        <f t="shared" si="26"/>
        <v>HIGH</v>
      </c>
      <c r="J289" s="5">
        <v>38</v>
      </c>
      <c r="K289" s="1">
        <v>0</v>
      </c>
      <c r="L289" s="15">
        <f t="shared" si="23"/>
        <v>1</v>
      </c>
      <c r="M289" s="1" t="s">
        <v>766</v>
      </c>
      <c r="N289" s="1" t="s">
        <v>155</v>
      </c>
      <c r="O289" s="1" t="s">
        <v>156</v>
      </c>
      <c r="P289" s="1" t="s">
        <v>157</v>
      </c>
    </row>
    <row r="290" spans="1:16" x14ac:dyDescent="0.3">
      <c r="A290" s="5">
        <v>289</v>
      </c>
      <c r="B290" s="5" t="str">
        <f t="shared" si="21"/>
        <v>September</v>
      </c>
      <c r="C290" s="5" t="s">
        <v>800</v>
      </c>
      <c r="D290" s="3">
        <v>45552</v>
      </c>
      <c r="E290" s="5" t="s">
        <v>363</v>
      </c>
      <c r="F290" s="6">
        <v>45552.432638888888</v>
      </c>
      <c r="G290" s="6">
        <v>45552.613194444442</v>
      </c>
      <c r="H290" s="9">
        <f t="shared" si="22"/>
        <v>0.18055555555474712</v>
      </c>
      <c r="I290" s="21" t="str">
        <f t="shared" si="26"/>
        <v>HIGH</v>
      </c>
      <c r="J290" s="5">
        <v>1</v>
      </c>
      <c r="K290" s="1">
        <v>0</v>
      </c>
      <c r="L290" s="15">
        <f t="shared" si="23"/>
        <v>1</v>
      </c>
      <c r="M290" s="1" t="s">
        <v>766</v>
      </c>
      <c r="N290" s="1" t="s">
        <v>155</v>
      </c>
      <c r="O290" s="1" t="s">
        <v>156</v>
      </c>
      <c r="P290" s="1" t="s">
        <v>157</v>
      </c>
    </row>
    <row r="291" spans="1:16" x14ac:dyDescent="0.3">
      <c r="A291" s="5">
        <v>290</v>
      </c>
      <c r="B291" s="5" t="str">
        <f t="shared" si="21"/>
        <v>September</v>
      </c>
      <c r="C291" s="5" t="s">
        <v>791</v>
      </c>
      <c r="D291" s="3">
        <v>45552</v>
      </c>
      <c r="E291" s="5" t="s">
        <v>364</v>
      </c>
      <c r="F291" s="6">
        <v>45552.447916666664</v>
      </c>
      <c r="G291" s="6">
        <v>45552.625</v>
      </c>
      <c r="H291" s="9">
        <f t="shared" si="22"/>
        <v>0.17708333333575865</v>
      </c>
      <c r="I291" s="21" t="str">
        <f t="shared" si="26"/>
        <v>HIGH</v>
      </c>
      <c r="J291" s="5">
        <v>9</v>
      </c>
      <c r="K291" s="1">
        <v>0</v>
      </c>
      <c r="L291" s="15">
        <f t="shared" si="23"/>
        <v>1</v>
      </c>
      <c r="M291" s="1" t="s">
        <v>766</v>
      </c>
      <c r="N291" s="1" t="s">
        <v>155</v>
      </c>
      <c r="O291" s="1" t="s">
        <v>156</v>
      </c>
      <c r="P291" s="1" t="s">
        <v>157</v>
      </c>
    </row>
    <row r="292" spans="1:16" x14ac:dyDescent="0.3">
      <c r="A292" s="5">
        <v>291</v>
      </c>
      <c r="B292" s="5" t="str">
        <f t="shared" si="21"/>
        <v>September</v>
      </c>
      <c r="C292" s="5" t="s">
        <v>792</v>
      </c>
      <c r="D292" s="3">
        <v>45552</v>
      </c>
      <c r="E292" s="5" t="s">
        <v>365</v>
      </c>
      <c r="F292" s="6">
        <v>45552.448611111111</v>
      </c>
      <c r="G292" s="6">
        <v>45552.625</v>
      </c>
      <c r="H292" s="9">
        <f t="shared" si="22"/>
        <v>0.17638888888905058</v>
      </c>
      <c r="I292" s="21" t="str">
        <f t="shared" si="26"/>
        <v>HIGH</v>
      </c>
      <c r="J292" s="5">
        <v>3</v>
      </c>
      <c r="K292" s="1">
        <v>0</v>
      </c>
      <c r="L292" s="15">
        <f t="shared" si="23"/>
        <v>1</v>
      </c>
      <c r="M292" s="1" t="s">
        <v>766</v>
      </c>
      <c r="N292" s="1" t="s">
        <v>155</v>
      </c>
      <c r="O292" s="1" t="s">
        <v>156</v>
      </c>
      <c r="P292" s="1" t="s">
        <v>157</v>
      </c>
    </row>
    <row r="293" spans="1:16" x14ac:dyDescent="0.3">
      <c r="A293" s="5">
        <v>292</v>
      </c>
      <c r="B293" s="5" t="str">
        <f t="shared" si="21"/>
        <v>September</v>
      </c>
      <c r="C293" s="5" t="s">
        <v>796</v>
      </c>
      <c r="D293" s="3">
        <v>45552</v>
      </c>
      <c r="E293" s="5" t="s">
        <v>366</v>
      </c>
      <c r="F293" s="6">
        <v>45552.629166666666</v>
      </c>
      <c r="G293" s="6">
        <v>45552.76666666667</v>
      </c>
      <c r="H293" s="9">
        <f t="shared" si="22"/>
        <v>0.13750000000436557</v>
      </c>
      <c r="I293" s="21" t="str">
        <f t="shared" si="26"/>
        <v>HIGH</v>
      </c>
      <c r="J293" s="5">
        <v>61</v>
      </c>
      <c r="K293" s="1">
        <v>0</v>
      </c>
      <c r="L293" s="15">
        <f t="shared" si="23"/>
        <v>1</v>
      </c>
      <c r="M293" s="1" t="s">
        <v>766</v>
      </c>
      <c r="N293" s="1" t="s">
        <v>155</v>
      </c>
      <c r="O293" s="1" t="s">
        <v>156</v>
      </c>
      <c r="P293" s="1" t="s">
        <v>157</v>
      </c>
    </row>
    <row r="294" spans="1:16" x14ac:dyDescent="0.3">
      <c r="A294" s="5">
        <v>293</v>
      </c>
      <c r="B294" s="5" t="str">
        <f t="shared" si="21"/>
        <v>September</v>
      </c>
      <c r="C294" s="5" t="s">
        <v>797</v>
      </c>
      <c r="D294" s="3">
        <v>45552</v>
      </c>
      <c r="E294" s="5" t="s">
        <v>367</v>
      </c>
      <c r="F294" s="6">
        <v>45552.749305555553</v>
      </c>
      <c r="G294" s="6">
        <v>45552.774305555555</v>
      </c>
      <c r="H294" s="9">
        <f t="shared" si="22"/>
        <v>2.5000000001455192E-2</v>
      </c>
      <c r="I294" s="21" t="str">
        <f t="shared" si="26"/>
        <v>HIGH</v>
      </c>
      <c r="J294" s="5">
        <v>39</v>
      </c>
      <c r="K294" s="1">
        <v>0</v>
      </c>
      <c r="L294" s="15">
        <f t="shared" si="23"/>
        <v>1</v>
      </c>
      <c r="M294" s="1" t="s">
        <v>766</v>
      </c>
      <c r="N294" s="1" t="s">
        <v>155</v>
      </c>
      <c r="O294" s="1" t="s">
        <v>156</v>
      </c>
      <c r="P294" s="1" t="s">
        <v>157</v>
      </c>
    </row>
    <row r="295" spans="1:16" x14ac:dyDescent="0.3">
      <c r="A295" s="5">
        <v>294</v>
      </c>
      <c r="B295" s="5" t="str">
        <f t="shared" si="21"/>
        <v>September</v>
      </c>
      <c r="C295" s="5" t="s">
        <v>795</v>
      </c>
      <c r="D295" s="3">
        <v>45553</v>
      </c>
      <c r="E295" s="5" t="s">
        <v>368</v>
      </c>
      <c r="F295" s="6">
        <v>45553.352777777778</v>
      </c>
      <c r="G295" s="6">
        <v>45553.482638888891</v>
      </c>
      <c r="H295" s="9">
        <f t="shared" si="22"/>
        <v>0.12986111111240461</v>
      </c>
      <c r="I295" s="21" t="str">
        <f t="shared" si="26"/>
        <v>HIGH</v>
      </c>
      <c r="J295" s="5">
        <v>61</v>
      </c>
      <c r="K295" s="1">
        <v>0</v>
      </c>
      <c r="L295" s="15">
        <f t="shared" si="23"/>
        <v>1</v>
      </c>
      <c r="M295" s="1" t="s">
        <v>766</v>
      </c>
      <c r="N295" s="1" t="s">
        <v>155</v>
      </c>
      <c r="O295" s="1" t="s">
        <v>156</v>
      </c>
      <c r="P295" s="1" t="s">
        <v>157</v>
      </c>
    </row>
    <row r="296" spans="1:16" x14ac:dyDescent="0.3">
      <c r="A296" s="5">
        <v>295</v>
      </c>
      <c r="B296" s="5" t="str">
        <f t="shared" si="21"/>
        <v>September</v>
      </c>
      <c r="C296" s="5" t="s">
        <v>793</v>
      </c>
      <c r="D296" s="3">
        <v>45553</v>
      </c>
      <c r="E296" s="5" t="s">
        <v>369</v>
      </c>
      <c r="F296" s="6">
        <v>45553.378472222219</v>
      </c>
      <c r="G296" s="6">
        <v>45553.48541666667</v>
      </c>
      <c r="H296" s="9">
        <f t="shared" si="22"/>
        <v>0.10694444445107365</v>
      </c>
      <c r="I296" s="21" t="str">
        <f t="shared" si="26"/>
        <v>HIGH</v>
      </c>
      <c r="J296" s="5">
        <v>36</v>
      </c>
      <c r="K296" s="1">
        <v>0</v>
      </c>
      <c r="L296" s="15">
        <f t="shared" si="23"/>
        <v>1</v>
      </c>
      <c r="M296" s="1" t="s">
        <v>766</v>
      </c>
      <c r="N296" s="1" t="s">
        <v>155</v>
      </c>
      <c r="O296" s="1" t="s">
        <v>156</v>
      </c>
      <c r="P296" s="1" t="s">
        <v>157</v>
      </c>
    </row>
    <row r="297" spans="1:16" x14ac:dyDescent="0.3">
      <c r="A297" s="5">
        <v>296</v>
      </c>
      <c r="B297" s="5" t="str">
        <f t="shared" si="21"/>
        <v>September</v>
      </c>
      <c r="C297" s="5" t="s">
        <v>792</v>
      </c>
      <c r="D297" s="3">
        <v>45553</v>
      </c>
      <c r="E297" s="5" t="s">
        <v>370</v>
      </c>
      <c r="F297" s="6">
        <v>45553.410416666666</v>
      </c>
      <c r="G297" s="6">
        <v>45553.499305555553</v>
      </c>
      <c r="H297" s="9">
        <f t="shared" si="22"/>
        <v>8.8888888887595385E-2</v>
      </c>
      <c r="I297" s="21" t="str">
        <f t="shared" si="26"/>
        <v>HIGH</v>
      </c>
      <c r="J297" s="5">
        <v>3</v>
      </c>
      <c r="K297" s="1">
        <v>0</v>
      </c>
      <c r="L297" s="15">
        <f t="shared" si="23"/>
        <v>1</v>
      </c>
      <c r="M297" s="1" t="s">
        <v>766</v>
      </c>
      <c r="N297" s="1" t="s">
        <v>155</v>
      </c>
      <c r="O297" s="1" t="s">
        <v>156</v>
      </c>
      <c r="P297" s="1" t="s">
        <v>157</v>
      </c>
    </row>
    <row r="298" spans="1:16" x14ac:dyDescent="0.3">
      <c r="A298" s="5">
        <v>297</v>
      </c>
      <c r="B298" s="5" t="str">
        <f t="shared" si="21"/>
        <v>September</v>
      </c>
      <c r="C298" s="5" t="s">
        <v>791</v>
      </c>
      <c r="D298" s="3">
        <v>45553</v>
      </c>
      <c r="E298" s="5" t="s">
        <v>371</v>
      </c>
      <c r="F298" s="6">
        <v>45553.409722222219</v>
      </c>
      <c r="G298" s="6">
        <v>45553.5</v>
      </c>
      <c r="H298" s="9">
        <f t="shared" si="22"/>
        <v>9.0277777781011537E-2</v>
      </c>
      <c r="I298" s="21" t="str">
        <f t="shared" si="26"/>
        <v>HIGH</v>
      </c>
      <c r="J298" s="5">
        <v>9</v>
      </c>
      <c r="K298" s="1">
        <v>0</v>
      </c>
      <c r="L298" s="15">
        <f t="shared" si="23"/>
        <v>1</v>
      </c>
      <c r="M298" s="1" t="s">
        <v>766</v>
      </c>
      <c r="N298" s="1" t="s">
        <v>155</v>
      </c>
      <c r="O298" s="1" t="s">
        <v>156</v>
      </c>
      <c r="P298" s="1" t="s">
        <v>157</v>
      </c>
    </row>
    <row r="299" spans="1:16" x14ac:dyDescent="0.3">
      <c r="A299" s="5">
        <v>298</v>
      </c>
      <c r="B299" s="5" t="str">
        <f t="shared" si="21"/>
        <v>September</v>
      </c>
      <c r="C299" s="5" t="s">
        <v>799</v>
      </c>
      <c r="D299" s="3">
        <v>45553</v>
      </c>
      <c r="E299" s="5" t="s">
        <v>372</v>
      </c>
      <c r="F299" s="6">
        <v>45553.498611111114</v>
      </c>
      <c r="G299" s="6">
        <v>45553.897222222222</v>
      </c>
      <c r="H299" s="9">
        <f t="shared" si="22"/>
        <v>0.39861111110803904</v>
      </c>
      <c r="I299" s="21" t="str">
        <f>IF(H299&gt;3,  "IN_TAT", "MEDIUM")</f>
        <v>MEDIUM</v>
      </c>
      <c r="J299" s="5">
        <v>21</v>
      </c>
      <c r="K299" s="1">
        <v>0</v>
      </c>
      <c r="L299" s="15">
        <f t="shared" si="23"/>
        <v>1</v>
      </c>
      <c r="M299" s="1" t="s">
        <v>766</v>
      </c>
      <c r="N299" s="1" t="s">
        <v>155</v>
      </c>
      <c r="O299" s="1" t="s">
        <v>156</v>
      </c>
      <c r="P299" s="1" t="s">
        <v>157</v>
      </c>
    </row>
    <row r="300" spans="1:16" x14ac:dyDescent="0.3">
      <c r="A300" s="5">
        <v>299</v>
      </c>
      <c r="B300" s="5" t="str">
        <f t="shared" si="21"/>
        <v>September</v>
      </c>
      <c r="C300" s="5" t="s">
        <v>796</v>
      </c>
      <c r="D300" s="3">
        <v>45553</v>
      </c>
      <c r="E300" s="5" t="s">
        <v>373</v>
      </c>
      <c r="F300" s="6">
        <v>45553.578472222223</v>
      </c>
      <c r="G300" s="6">
        <v>45553.899305555555</v>
      </c>
      <c r="H300" s="9">
        <f t="shared" si="22"/>
        <v>0.32083333333139308</v>
      </c>
      <c r="I300" s="21" t="str">
        <f t="shared" ref="I300:I317" si="27">IF(H300&lt;3,  "HIGH", "OUT OF TAT")</f>
        <v>HIGH</v>
      </c>
      <c r="J300" s="5">
        <v>61</v>
      </c>
      <c r="K300" s="1">
        <v>0</v>
      </c>
      <c r="L300" s="15">
        <f t="shared" si="23"/>
        <v>1</v>
      </c>
      <c r="M300" s="1" t="s">
        <v>766</v>
      </c>
      <c r="N300" s="1" t="s">
        <v>155</v>
      </c>
      <c r="O300" s="1" t="s">
        <v>156</v>
      </c>
      <c r="P300" s="1" t="s">
        <v>157</v>
      </c>
    </row>
    <row r="301" spans="1:16" x14ac:dyDescent="0.3">
      <c r="A301" s="5">
        <v>300</v>
      </c>
      <c r="B301" s="5" t="str">
        <f t="shared" si="21"/>
        <v>September</v>
      </c>
      <c r="C301" s="5" t="s">
        <v>800</v>
      </c>
      <c r="D301" s="3">
        <v>45553</v>
      </c>
      <c r="E301" s="5" t="s">
        <v>374</v>
      </c>
      <c r="F301" s="6">
        <v>45553.612500000003</v>
      </c>
      <c r="G301" s="6">
        <v>45553.901388888888</v>
      </c>
      <c r="H301" s="9">
        <f t="shared" si="22"/>
        <v>0.288888888884685</v>
      </c>
      <c r="I301" s="21" t="str">
        <f t="shared" si="27"/>
        <v>HIGH</v>
      </c>
      <c r="J301" s="5">
        <v>1</v>
      </c>
      <c r="K301" s="1">
        <v>0</v>
      </c>
      <c r="L301" s="15">
        <f t="shared" si="23"/>
        <v>1</v>
      </c>
      <c r="M301" s="1" t="s">
        <v>766</v>
      </c>
      <c r="N301" s="1" t="s">
        <v>155</v>
      </c>
      <c r="O301" s="1" t="s">
        <v>156</v>
      </c>
      <c r="P301" s="1" t="s">
        <v>157</v>
      </c>
    </row>
    <row r="302" spans="1:16" x14ac:dyDescent="0.3">
      <c r="A302" s="5">
        <v>301</v>
      </c>
      <c r="B302" s="5" t="str">
        <f t="shared" si="21"/>
        <v>September</v>
      </c>
      <c r="C302" s="5" t="s">
        <v>797</v>
      </c>
      <c r="D302" s="3">
        <v>45553</v>
      </c>
      <c r="E302" s="5" t="s">
        <v>375</v>
      </c>
      <c r="F302" s="6">
        <v>45553.651388888888</v>
      </c>
      <c r="G302" s="6">
        <v>45553.917361111111</v>
      </c>
      <c r="H302" s="9">
        <f t="shared" si="22"/>
        <v>0.26597222222335404</v>
      </c>
      <c r="I302" s="21" t="str">
        <f t="shared" si="27"/>
        <v>HIGH</v>
      </c>
      <c r="J302" s="5">
        <v>39</v>
      </c>
      <c r="K302" s="1">
        <v>0</v>
      </c>
      <c r="L302" s="15">
        <f t="shared" si="23"/>
        <v>1</v>
      </c>
      <c r="M302" s="1" t="s">
        <v>766</v>
      </c>
      <c r="N302" s="1" t="s">
        <v>155</v>
      </c>
      <c r="O302" s="1" t="s">
        <v>156</v>
      </c>
      <c r="P302" s="1" t="s">
        <v>157</v>
      </c>
    </row>
    <row r="303" spans="1:16" x14ac:dyDescent="0.3">
      <c r="A303" s="5">
        <v>302</v>
      </c>
      <c r="B303" s="5" t="str">
        <f t="shared" si="21"/>
        <v>September</v>
      </c>
      <c r="C303" s="5" t="s">
        <v>794</v>
      </c>
      <c r="D303" s="3">
        <v>45553</v>
      </c>
      <c r="E303" s="5" t="s">
        <v>376</v>
      </c>
      <c r="F303" s="6">
        <v>45553.794444444444</v>
      </c>
      <c r="G303" s="6">
        <v>45553.919444444444</v>
      </c>
      <c r="H303" s="9">
        <f t="shared" si="22"/>
        <v>0.125</v>
      </c>
      <c r="I303" s="21" t="str">
        <f t="shared" si="27"/>
        <v>HIGH</v>
      </c>
      <c r="J303" s="5">
        <v>91</v>
      </c>
      <c r="K303" s="1">
        <v>0</v>
      </c>
      <c r="L303" s="15">
        <f t="shared" si="23"/>
        <v>1</v>
      </c>
      <c r="M303" s="1" t="s">
        <v>766</v>
      </c>
      <c r="N303" s="1" t="s">
        <v>155</v>
      </c>
      <c r="O303" s="1" t="s">
        <v>156</v>
      </c>
      <c r="P303" s="1" t="s">
        <v>157</v>
      </c>
    </row>
    <row r="304" spans="1:16" x14ac:dyDescent="0.3">
      <c r="A304" s="5">
        <v>303</v>
      </c>
      <c r="B304" s="5" t="str">
        <f t="shared" si="21"/>
        <v>September</v>
      </c>
      <c r="C304" s="5" t="s">
        <v>799</v>
      </c>
      <c r="D304" s="3">
        <v>45554</v>
      </c>
      <c r="E304" s="5" t="s">
        <v>88</v>
      </c>
      <c r="F304" s="6">
        <v>45554.451388888891</v>
      </c>
      <c r="G304" s="6">
        <v>45554.652777777781</v>
      </c>
      <c r="H304" s="9">
        <f t="shared" si="22"/>
        <v>0.20138888889050577</v>
      </c>
      <c r="I304" s="21" t="str">
        <f t="shared" si="27"/>
        <v>HIGH</v>
      </c>
      <c r="J304" s="1">
        <v>3</v>
      </c>
      <c r="K304" s="1">
        <v>0</v>
      </c>
      <c r="L304" s="15">
        <f t="shared" si="23"/>
        <v>1</v>
      </c>
      <c r="M304" s="1" t="s">
        <v>183</v>
      </c>
      <c r="N304" s="1" t="s">
        <v>155</v>
      </c>
      <c r="O304" s="1" t="s">
        <v>156</v>
      </c>
      <c r="P304" s="1" t="s">
        <v>157</v>
      </c>
    </row>
    <row r="305" spans="1:16" x14ac:dyDescent="0.3">
      <c r="A305" s="5">
        <v>304</v>
      </c>
      <c r="B305" s="5" t="str">
        <f t="shared" si="21"/>
        <v>September</v>
      </c>
      <c r="C305" s="5" t="s">
        <v>795</v>
      </c>
      <c r="D305" s="3">
        <v>45554</v>
      </c>
      <c r="E305" s="5" t="s">
        <v>377</v>
      </c>
      <c r="F305" s="6">
        <v>45554.304166666669</v>
      </c>
      <c r="G305" s="6">
        <v>45554.59652777778</v>
      </c>
      <c r="H305" s="9">
        <f t="shared" si="22"/>
        <v>0.29236111111094942</v>
      </c>
      <c r="I305" s="21" t="str">
        <f t="shared" si="27"/>
        <v>HIGH</v>
      </c>
      <c r="J305" s="5">
        <v>58</v>
      </c>
      <c r="K305" s="1">
        <v>0</v>
      </c>
      <c r="L305" s="15">
        <f t="shared" si="23"/>
        <v>1</v>
      </c>
      <c r="M305" s="1" t="s">
        <v>766</v>
      </c>
      <c r="N305" s="1" t="s">
        <v>155</v>
      </c>
      <c r="O305" s="1" t="s">
        <v>156</v>
      </c>
      <c r="P305" s="1" t="s">
        <v>157</v>
      </c>
    </row>
    <row r="306" spans="1:16" x14ac:dyDescent="0.3">
      <c r="A306" s="5">
        <v>305</v>
      </c>
      <c r="B306" s="5" t="str">
        <f t="shared" si="21"/>
        <v>September</v>
      </c>
      <c r="C306" s="5" t="s">
        <v>791</v>
      </c>
      <c r="D306" s="3">
        <v>45554</v>
      </c>
      <c r="E306" s="5" t="s">
        <v>378</v>
      </c>
      <c r="F306" s="6">
        <v>45554.392361111109</v>
      </c>
      <c r="G306" s="6">
        <v>45554.609027777777</v>
      </c>
      <c r="H306" s="9">
        <f t="shared" si="22"/>
        <v>0.21666666666715173</v>
      </c>
      <c r="I306" s="21" t="str">
        <f t="shared" si="27"/>
        <v>HIGH</v>
      </c>
      <c r="J306" s="5">
        <v>2</v>
      </c>
      <c r="K306" s="1">
        <v>0</v>
      </c>
      <c r="L306" s="15">
        <f t="shared" si="23"/>
        <v>1</v>
      </c>
      <c r="M306" s="1" t="s">
        <v>766</v>
      </c>
      <c r="N306" s="1" t="s">
        <v>155</v>
      </c>
      <c r="O306" s="1" t="s">
        <v>156</v>
      </c>
      <c r="P306" s="1" t="s">
        <v>157</v>
      </c>
    </row>
    <row r="307" spans="1:16" x14ac:dyDescent="0.3">
      <c r="A307" s="5">
        <v>306</v>
      </c>
      <c r="B307" s="5" t="str">
        <f t="shared" si="21"/>
        <v>September</v>
      </c>
      <c r="C307" s="5" t="s">
        <v>792</v>
      </c>
      <c r="D307" s="3">
        <v>45554</v>
      </c>
      <c r="E307" s="5" t="s">
        <v>379</v>
      </c>
      <c r="F307" s="6">
        <v>45554.393055555556</v>
      </c>
      <c r="G307" s="6">
        <v>45554.634722222225</v>
      </c>
      <c r="H307" s="9">
        <f t="shared" si="22"/>
        <v>0.24166666666860692</v>
      </c>
      <c r="I307" s="21" t="str">
        <f t="shared" si="27"/>
        <v>HIGH</v>
      </c>
      <c r="J307" s="5">
        <v>114</v>
      </c>
      <c r="K307" s="1">
        <v>0</v>
      </c>
      <c r="L307" s="15">
        <f t="shared" si="23"/>
        <v>1</v>
      </c>
      <c r="M307" s="1" t="s">
        <v>766</v>
      </c>
      <c r="N307" s="1" t="s">
        <v>155</v>
      </c>
      <c r="O307" s="1" t="s">
        <v>156</v>
      </c>
      <c r="P307" s="1" t="s">
        <v>157</v>
      </c>
    </row>
    <row r="308" spans="1:16" x14ac:dyDescent="0.3">
      <c r="A308" s="5">
        <v>307</v>
      </c>
      <c r="B308" s="5" t="str">
        <f t="shared" si="21"/>
        <v>September</v>
      </c>
      <c r="C308" s="5" t="s">
        <v>796</v>
      </c>
      <c r="D308" s="3">
        <v>45554</v>
      </c>
      <c r="E308" s="5" t="s">
        <v>380</v>
      </c>
      <c r="F308" s="6">
        <v>45554.447916666664</v>
      </c>
      <c r="G308" s="6">
        <v>45554.640972222223</v>
      </c>
      <c r="H308" s="9">
        <f t="shared" si="22"/>
        <v>0.19305555555911269</v>
      </c>
      <c r="I308" s="21" t="str">
        <f t="shared" si="27"/>
        <v>HIGH</v>
      </c>
      <c r="J308" s="5">
        <v>61</v>
      </c>
      <c r="K308" s="1">
        <v>0</v>
      </c>
      <c r="L308" s="15">
        <f t="shared" si="23"/>
        <v>1</v>
      </c>
      <c r="M308" s="1" t="s">
        <v>766</v>
      </c>
      <c r="N308" s="1" t="s">
        <v>155</v>
      </c>
      <c r="O308" s="1" t="s">
        <v>156</v>
      </c>
      <c r="P308" s="1" t="s">
        <v>157</v>
      </c>
    </row>
    <row r="309" spans="1:16" x14ac:dyDescent="0.3">
      <c r="A309" s="5">
        <v>308</v>
      </c>
      <c r="B309" s="5" t="str">
        <f t="shared" si="21"/>
        <v>September</v>
      </c>
      <c r="C309" s="5" t="s">
        <v>799</v>
      </c>
      <c r="D309" s="3">
        <v>45554</v>
      </c>
      <c r="E309" s="5" t="s">
        <v>88</v>
      </c>
      <c r="F309" s="6">
        <v>45554.451388888891</v>
      </c>
      <c r="G309" s="6">
        <v>45554.652777777781</v>
      </c>
      <c r="H309" s="9">
        <f t="shared" si="22"/>
        <v>0.20138888889050577</v>
      </c>
      <c r="I309" s="21" t="str">
        <f t="shared" si="27"/>
        <v>HIGH</v>
      </c>
      <c r="J309" s="5">
        <v>21</v>
      </c>
      <c r="K309" s="1">
        <v>0</v>
      </c>
      <c r="L309" s="15">
        <f t="shared" si="23"/>
        <v>1</v>
      </c>
      <c r="M309" s="1" t="s">
        <v>766</v>
      </c>
      <c r="N309" s="1" t="s">
        <v>155</v>
      </c>
      <c r="O309" s="1" t="s">
        <v>156</v>
      </c>
      <c r="P309" s="1" t="s">
        <v>157</v>
      </c>
    </row>
    <row r="310" spans="1:16" x14ac:dyDescent="0.3">
      <c r="A310" s="5">
        <v>309</v>
      </c>
      <c r="B310" s="5" t="str">
        <f t="shared" si="21"/>
        <v>September</v>
      </c>
      <c r="C310" s="5" t="s">
        <v>793</v>
      </c>
      <c r="D310" s="3">
        <v>45554</v>
      </c>
      <c r="E310" s="5" t="s">
        <v>381</v>
      </c>
      <c r="F310" s="6">
        <v>45554.48541666667</v>
      </c>
      <c r="G310" s="6">
        <v>45554.7</v>
      </c>
      <c r="H310" s="9">
        <f t="shared" si="22"/>
        <v>0.2145833333270275</v>
      </c>
      <c r="I310" s="21" t="str">
        <f t="shared" si="27"/>
        <v>HIGH</v>
      </c>
      <c r="J310" s="5">
        <v>38</v>
      </c>
      <c r="K310" s="1">
        <v>0</v>
      </c>
      <c r="L310" s="15">
        <f t="shared" si="23"/>
        <v>1</v>
      </c>
      <c r="M310" s="1" t="s">
        <v>766</v>
      </c>
      <c r="N310" s="1" t="s">
        <v>155</v>
      </c>
      <c r="O310" s="1" t="s">
        <v>156</v>
      </c>
      <c r="P310" s="1" t="s">
        <v>157</v>
      </c>
    </row>
    <row r="311" spans="1:16" x14ac:dyDescent="0.3">
      <c r="A311" s="5">
        <v>310</v>
      </c>
      <c r="B311" s="5" t="str">
        <f t="shared" si="21"/>
        <v>September</v>
      </c>
      <c r="C311" s="5" t="s">
        <v>794</v>
      </c>
      <c r="D311" s="3">
        <v>45554</v>
      </c>
      <c r="E311" s="5" t="s">
        <v>382</v>
      </c>
      <c r="F311" s="6">
        <v>45554.696527777778</v>
      </c>
      <c r="G311" s="6">
        <v>45554.804166666669</v>
      </c>
      <c r="H311" s="9">
        <f t="shared" si="22"/>
        <v>0.10763888889050577</v>
      </c>
      <c r="I311" s="21" t="str">
        <f t="shared" si="27"/>
        <v>HIGH</v>
      </c>
      <c r="J311" s="5">
        <v>91</v>
      </c>
      <c r="K311" s="1">
        <v>0</v>
      </c>
      <c r="L311" s="15">
        <f t="shared" si="23"/>
        <v>1</v>
      </c>
      <c r="M311" s="1" t="s">
        <v>766</v>
      </c>
      <c r="N311" s="1" t="s">
        <v>155</v>
      </c>
      <c r="O311" s="1" t="s">
        <v>156</v>
      </c>
      <c r="P311" s="1" t="s">
        <v>157</v>
      </c>
    </row>
    <row r="312" spans="1:16" x14ac:dyDescent="0.3">
      <c r="A312" s="5">
        <v>311</v>
      </c>
      <c r="B312" s="5" t="str">
        <f t="shared" si="21"/>
        <v>September</v>
      </c>
      <c r="C312" s="5" t="s">
        <v>800</v>
      </c>
      <c r="D312" s="3">
        <v>45554</v>
      </c>
      <c r="E312" s="5" t="s">
        <v>383</v>
      </c>
      <c r="F312" s="6">
        <v>45554.748611111114</v>
      </c>
      <c r="G312" s="6">
        <v>45554.806250000001</v>
      </c>
      <c r="H312" s="9">
        <f t="shared" si="22"/>
        <v>5.7638888887595385E-2</v>
      </c>
      <c r="I312" s="21" t="str">
        <f t="shared" si="27"/>
        <v>HIGH</v>
      </c>
      <c r="J312" s="5">
        <v>1</v>
      </c>
      <c r="K312" s="1">
        <v>0</v>
      </c>
      <c r="L312" s="15">
        <f t="shared" si="23"/>
        <v>1</v>
      </c>
      <c r="M312" s="1" t="s">
        <v>766</v>
      </c>
      <c r="N312" s="1" t="s">
        <v>155</v>
      </c>
      <c r="O312" s="1" t="s">
        <v>156</v>
      </c>
      <c r="P312" s="1" t="s">
        <v>157</v>
      </c>
    </row>
    <row r="313" spans="1:16" x14ac:dyDescent="0.3">
      <c r="A313" s="5">
        <v>312</v>
      </c>
      <c r="B313" s="5" t="str">
        <f t="shared" si="21"/>
        <v>September</v>
      </c>
      <c r="C313" s="5" t="s">
        <v>799</v>
      </c>
      <c r="D313" s="3">
        <v>45555</v>
      </c>
      <c r="E313" s="5" t="s">
        <v>89</v>
      </c>
      <c r="F313" s="6">
        <v>45555.413194444445</v>
      </c>
      <c r="G313" s="6">
        <v>45555.472222222219</v>
      </c>
      <c r="H313" s="9">
        <f t="shared" si="22"/>
        <v>5.9027777773735579E-2</v>
      </c>
      <c r="I313" s="21" t="str">
        <f t="shared" si="27"/>
        <v>HIGH</v>
      </c>
      <c r="J313" s="1">
        <v>4</v>
      </c>
      <c r="K313" s="1">
        <v>0</v>
      </c>
      <c r="L313" s="15">
        <f t="shared" si="23"/>
        <v>1</v>
      </c>
      <c r="M313" s="1" t="s">
        <v>183</v>
      </c>
      <c r="N313" s="1" t="s">
        <v>155</v>
      </c>
      <c r="O313" s="1" t="s">
        <v>156</v>
      </c>
      <c r="P313" s="1" t="s">
        <v>157</v>
      </c>
    </row>
    <row r="314" spans="1:16" x14ac:dyDescent="0.3">
      <c r="A314" s="5">
        <v>313</v>
      </c>
      <c r="B314" s="5" t="str">
        <f t="shared" si="21"/>
        <v>September</v>
      </c>
      <c r="C314" s="5" t="s">
        <v>797</v>
      </c>
      <c r="D314" s="3">
        <v>45555</v>
      </c>
      <c r="E314" s="5" t="s">
        <v>90</v>
      </c>
      <c r="F314" s="6">
        <v>45554.663194444445</v>
      </c>
      <c r="G314" s="6">
        <v>45555.762499999997</v>
      </c>
      <c r="H314" s="9">
        <f t="shared" si="22"/>
        <v>1.0993055555518367</v>
      </c>
      <c r="I314" s="21" t="str">
        <f t="shared" si="27"/>
        <v>HIGH</v>
      </c>
      <c r="J314" s="1">
        <v>12</v>
      </c>
      <c r="K314" s="1">
        <v>0</v>
      </c>
      <c r="L314" s="15">
        <f t="shared" si="23"/>
        <v>1</v>
      </c>
      <c r="M314" s="1" t="s">
        <v>183</v>
      </c>
      <c r="N314" s="1" t="s">
        <v>155</v>
      </c>
      <c r="O314" s="1" t="s">
        <v>156</v>
      </c>
      <c r="P314" s="1" t="s">
        <v>157</v>
      </c>
    </row>
    <row r="315" spans="1:16" x14ac:dyDescent="0.3">
      <c r="A315" s="5">
        <v>314</v>
      </c>
      <c r="B315" s="5" t="str">
        <f t="shared" si="21"/>
        <v>September</v>
      </c>
      <c r="C315" s="5" t="s">
        <v>800</v>
      </c>
      <c r="D315" s="3">
        <v>45555</v>
      </c>
      <c r="E315" s="5" t="s">
        <v>170</v>
      </c>
      <c r="F315" s="6">
        <v>45555.717361111114</v>
      </c>
      <c r="G315" s="6">
        <v>45555.75</v>
      </c>
      <c r="H315" s="9">
        <f t="shared" si="22"/>
        <v>3.2638888886140194E-2</v>
      </c>
      <c r="I315" s="21" t="str">
        <f t="shared" si="27"/>
        <v>HIGH</v>
      </c>
      <c r="J315" s="5">
        <v>5</v>
      </c>
      <c r="K315" s="1">
        <v>0</v>
      </c>
      <c r="L315" s="15">
        <f t="shared" si="23"/>
        <v>1</v>
      </c>
      <c r="M315" s="1" t="s">
        <v>184</v>
      </c>
      <c r="N315" s="1" t="s">
        <v>155</v>
      </c>
      <c r="O315" s="1" t="s">
        <v>156</v>
      </c>
      <c r="P315" s="1" t="s">
        <v>157</v>
      </c>
    </row>
    <row r="316" spans="1:16" x14ac:dyDescent="0.3">
      <c r="A316" s="5">
        <v>315</v>
      </c>
      <c r="B316" s="5" t="str">
        <f t="shared" si="21"/>
        <v>September</v>
      </c>
      <c r="C316" s="5" t="s">
        <v>793</v>
      </c>
      <c r="D316" s="10">
        <v>45555</v>
      </c>
      <c r="E316" s="5" t="s">
        <v>193</v>
      </c>
      <c r="F316" s="11">
        <v>45555.479861111111</v>
      </c>
      <c r="G316" s="11">
        <v>45555.531944444447</v>
      </c>
      <c r="H316" s="9">
        <f t="shared" si="22"/>
        <v>5.2083333335758653E-2</v>
      </c>
      <c r="I316" s="21" t="str">
        <f t="shared" si="27"/>
        <v>HIGH</v>
      </c>
      <c r="J316" s="5">
        <v>1</v>
      </c>
      <c r="K316" s="1">
        <v>0</v>
      </c>
      <c r="L316" s="15">
        <f t="shared" si="23"/>
        <v>1</v>
      </c>
      <c r="M316" s="1" t="s">
        <v>200</v>
      </c>
      <c r="N316" s="1" t="s">
        <v>155</v>
      </c>
      <c r="O316" s="1" t="s">
        <v>156</v>
      </c>
      <c r="P316" s="1" t="s">
        <v>157</v>
      </c>
    </row>
    <row r="317" spans="1:16" x14ac:dyDescent="0.3">
      <c r="A317" s="5">
        <v>316</v>
      </c>
      <c r="B317" s="5" t="str">
        <f t="shared" si="21"/>
        <v>September</v>
      </c>
      <c r="C317" s="5" t="s">
        <v>795</v>
      </c>
      <c r="D317" s="3">
        <v>45555</v>
      </c>
      <c r="E317" s="5" t="s">
        <v>384</v>
      </c>
      <c r="F317" s="6">
        <v>45555.337500000001</v>
      </c>
      <c r="G317" s="6">
        <v>45555.663194444445</v>
      </c>
      <c r="H317" s="9">
        <f t="shared" si="22"/>
        <v>0.32569444444379769</v>
      </c>
      <c r="I317" s="21" t="str">
        <f t="shared" si="27"/>
        <v>HIGH</v>
      </c>
      <c r="J317" s="5">
        <v>52</v>
      </c>
      <c r="K317" s="1">
        <v>0</v>
      </c>
      <c r="L317" s="15">
        <f t="shared" si="23"/>
        <v>1</v>
      </c>
      <c r="M317" s="1" t="s">
        <v>766</v>
      </c>
      <c r="N317" s="1" t="s">
        <v>155</v>
      </c>
      <c r="O317" s="1" t="s">
        <v>156</v>
      </c>
      <c r="P317" s="1" t="s">
        <v>157</v>
      </c>
    </row>
    <row r="318" spans="1:16" x14ac:dyDescent="0.3">
      <c r="A318" s="5">
        <v>317</v>
      </c>
      <c r="B318" s="5" t="str">
        <f t="shared" si="21"/>
        <v>September</v>
      </c>
      <c r="C318" s="5" t="s">
        <v>799</v>
      </c>
      <c r="D318" s="3">
        <v>45555</v>
      </c>
      <c r="E318" s="5" t="s">
        <v>385</v>
      </c>
      <c r="F318" s="6">
        <v>45555.395138888889</v>
      </c>
      <c r="G318" s="6">
        <v>45555.799305555556</v>
      </c>
      <c r="H318" s="9">
        <f t="shared" si="22"/>
        <v>0.40416666666715173</v>
      </c>
      <c r="I318" s="21" t="str">
        <f>IF(H318&gt;3,  "IN_TAT", "MEDIUM")</f>
        <v>MEDIUM</v>
      </c>
      <c r="J318" s="5">
        <v>14</v>
      </c>
      <c r="K318" s="1">
        <v>0</v>
      </c>
      <c r="L318" s="15">
        <f t="shared" si="23"/>
        <v>1</v>
      </c>
      <c r="M318" s="1" t="s">
        <v>766</v>
      </c>
      <c r="N318" s="1" t="s">
        <v>155</v>
      </c>
      <c r="O318" s="1" t="s">
        <v>156</v>
      </c>
      <c r="P318" s="1" t="s">
        <v>157</v>
      </c>
    </row>
    <row r="319" spans="1:16" x14ac:dyDescent="0.3">
      <c r="A319" s="5">
        <v>318</v>
      </c>
      <c r="B319" s="5" t="str">
        <f t="shared" si="21"/>
        <v>September</v>
      </c>
      <c r="C319" s="5" t="s">
        <v>791</v>
      </c>
      <c r="D319" s="3">
        <v>45555</v>
      </c>
      <c r="E319" s="5" t="s">
        <v>386</v>
      </c>
      <c r="F319" s="6">
        <v>45555.402083333334</v>
      </c>
      <c r="G319" s="6">
        <v>45555.73333333333</v>
      </c>
      <c r="H319" s="9">
        <f t="shared" si="22"/>
        <v>0.33124999999563443</v>
      </c>
      <c r="I319" s="21" t="str">
        <f t="shared" ref="I319:I382" si="28">IF(H319&lt;3,  "HIGH", "OUT OF TAT")</f>
        <v>HIGH</v>
      </c>
      <c r="J319" s="5">
        <v>3</v>
      </c>
      <c r="K319" s="1">
        <v>0</v>
      </c>
      <c r="L319" s="15">
        <f t="shared" si="23"/>
        <v>1</v>
      </c>
      <c r="M319" s="1" t="s">
        <v>766</v>
      </c>
      <c r="N319" s="1" t="s">
        <v>155</v>
      </c>
      <c r="O319" s="1" t="s">
        <v>156</v>
      </c>
      <c r="P319" s="1" t="s">
        <v>157</v>
      </c>
    </row>
    <row r="320" spans="1:16" x14ac:dyDescent="0.3">
      <c r="A320" s="5">
        <v>319</v>
      </c>
      <c r="B320" s="5" t="str">
        <f t="shared" si="21"/>
        <v>September</v>
      </c>
      <c r="C320" s="5" t="s">
        <v>792</v>
      </c>
      <c r="D320" s="3">
        <v>45555</v>
      </c>
      <c r="E320" s="5" t="s">
        <v>387</v>
      </c>
      <c r="F320" s="6">
        <v>45555.402777777781</v>
      </c>
      <c r="G320" s="6">
        <v>45555.734027777777</v>
      </c>
      <c r="H320" s="9">
        <f t="shared" si="22"/>
        <v>0.33124999999563443</v>
      </c>
      <c r="I320" s="21" t="str">
        <f t="shared" si="28"/>
        <v>HIGH</v>
      </c>
      <c r="J320" s="5">
        <v>111</v>
      </c>
      <c r="K320" s="1">
        <v>0</v>
      </c>
      <c r="L320" s="15">
        <f t="shared" si="23"/>
        <v>1</v>
      </c>
      <c r="M320" s="1" t="s">
        <v>766</v>
      </c>
      <c r="N320" s="1" t="s">
        <v>155</v>
      </c>
      <c r="O320" s="1" t="s">
        <v>156</v>
      </c>
      <c r="P320" s="1" t="s">
        <v>157</v>
      </c>
    </row>
    <row r="321" spans="1:16" x14ac:dyDescent="0.3">
      <c r="A321" s="5">
        <v>320</v>
      </c>
      <c r="B321" s="5" t="str">
        <f t="shared" si="21"/>
        <v>September</v>
      </c>
      <c r="C321" s="5" t="s">
        <v>797</v>
      </c>
      <c r="D321" s="3">
        <v>45555</v>
      </c>
      <c r="E321" s="5" t="s">
        <v>388</v>
      </c>
      <c r="F321" s="6">
        <v>45555.461805555555</v>
      </c>
      <c r="G321" s="6">
        <v>45555.768750000003</v>
      </c>
      <c r="H321" s="9">
        <f t="shared" si="22"/>
        <v>0.30694444444816327</v>
      </c>
      <c r="I321" s="21" t="str">
        <f t="shared" si="28"/>
        <v>HIGH</v>
      </c>
      <c r="J321" s="5">
        <v>27</v>
      </c>
      <c r="K321" s="1">
        <v>0</v>
      </c>
      <c r="L321" s="15">
        <f t="shared" si="23"/>
        <v>1</v>
      </c>
      <c r="M321" s="1" t="s">
        <v>766</v>
      </c>
      <c r="N321" s="1" t="s">
        <v>155</v>
      </c>
      <c r="O321" s="1" t="s">
        <v>156</v>
      </c>
      <c r="P321" s="1" t="s">
        <v>157</v>
      </c>
    </row>
    <row r="322" spans="1:16" x14ac:dyDescent="0.3">
      <c r="A322" s="5">
        <v>321</v>
      </c>
      <c r="B322" s="5" t="str">
        <f t="shared" ref="B322:B385" si="29">TEXT(D322,"MMMM")</f>
        <v>September</v>
      </c>
      <c r="C322" s="5" t="s">
        <v>793</v>
      </c>
      <c r="D322" s="3">
        <v>45555</v>
      </c>
      <c r="E322" s="6" t="s">
        <v>389</v>
      </c>
      <c r="F322" s="6">
        <v>45555.520138888889</v>
      </c>
      <c r="G322" s="6">
        <v>45555.787499999999</v>
      </c>
      <c r="H322" s="9">
        <f t="shared" ref="H322:H385" si="30">G322-F322</f>
        <v>0.26736111110949423</v>
      </c>
      <c r="I322" s="21" t="str">
        <f t="shared" si="28"/>
        <v>HIGH</v>
      </c>
      <c r="J322" s="5">
        <v>37</v>
      </c>
      <c r="K322" s="1">
        <v>0</v>
      </c>
      <c r="L322" s="15">
        <f t="shared" si="23"/>
        <v>1</v>
      </c>
      <c r="M322" s="1" t="s">
        <v>766</v>
      </c>
      <c r="N322" s="1" t="s">
        <v>155</v>
      </c>
      <c r="O322" s="1" t="s">
        <v>156</v>
      </c>
      <c r="P322" s="1" t="s">
        <v>157</v>
      </c>
    </row>
    <row r="323" spans="1:16" x14ac:dyDescent="0.3">
      <c r="A323" s="5">
        <v>322</v>
      </c>
      <c r="B323" s="5" t="str">
        <f t="shared" si="29"/>
        <v>September</v>
      </c>
      <c r="C323" s="5" t="s">
        <v>800</v>
      </c>
      <c r="D323" s="3">
        <v>45555</v>
      </c>
      <c r="E323" s="5" t="s">
        <v>390</v>
      </c>
      <c r="F323" s="6">
        <v>45555.561111111114</v>
      </c>
      <c r="G323" s="6">
        <v>45555.790277777778</v>
      </c>
      <c r="H323" s="9">
        <f t="shared" si="30"/>
        <v>0.22916666666424135</v>
      </c>
      <c r="I323" s="21" t="str">
        <f t="shared" si="28"/>
        <v>HIGH</v>
      </c>
      <c r="J323" s="5">
        <v>5</v>
      </c>
      <c r="K323" s="1">
        <v>0</v>
      </c>
      <c r="L323" s="15">
        <f t="shared" ref="L323:L386" si="31">1-(K323/J323)</f>
        <v>1</v>
      </c>
      <c r="M323" s="1" t="s">
        <v>766</v>
      </c>
      <c r="N323" s="1" t="s">
        <v>155</v>
      </c>
      <c r="O323" s="1" t="s">
        <v>156</v>
      </c>
      <c r="P323" s="1" t="s">
        <v>157</v>
      </c>
    </row>
    <row r="324" spans="1:16" x14ac:dyDescent="0.3">
      <c r="A324" s="5">
        <v>323</v>
      </c>
      <c r="B324" s="5" t="str">
        <f t="shared" si="29"/>
        <v>September</v>
      </c>
      <c r="C324" s="5" t="s">
        <v>794</v>
      </c>
      <c r="D324" s="3">
        <v>45555</v>
      </c>
      <c r="E324" s="5" t="s">
        <v>391</v>
      </c>
      <c r="F324" s="6">
        <v>45555.78125</v>
      </c>
      <c r="G324" s="6">
        <v>45555.796527777777</v>
      </c>
      <c r="H324" s="9">
        <f t="shared" si="30"/>
        <v>1.5277777776645962E-2</v>
      </c>
      <c r="I324" s="21" t="str">
        <f t="shared" si="28"/>
        <v>HIGH</v>
      </c>
      <c r="J324" s="5">
        <v>91</v>
      </c>
      <c r="K324" s="1">
        <v>0</v>
      </c>
      <c r="L324" s="15">
        <f t="shared" si="31"/>
        <v>1</v>
      </c>
      <c r="M324" s="1" t="s">
        <v>766</v>
      </c>
      <c r="N324" s="1" t="s">
        <v>155</v>
      </c>
      <c r="O324" s="1" t="s">
        <v>156</v>
      </c>
      <c r="P324" s="1" t="s">
        <v>157</v>
      </c>
    </row>
    <row r="325" spans="1:16" x14ac:dyDescent="0.3">
      <c r="A325" s="5">
        <v>324</v>
      </c>
      <c r="B325" s="5" t="str">
        <f t="shared" si="29"/>
        <v>September</v>
      </c>
      <c r="C325" s="5" t="s">
        <v>799</v>
      </c>
      <c r="D325" s="3">
        <v>45557</v>
      </c>
      <c r="E325" s="5" t="s">
        <v>91</v>
      </c>
      <c r="F325" s="6">
        <v>45557.503472222219</v>
      </c>
      <c r="G325" s="6">
        <v>45557.505555555559</v>
      </c>
      <c r="H325" s="9">
        <f t="shared" si="30"/>
        <v>2.0833333401242271E-3</v>
      </c>
      <c r="I325" s="21" t="str">
        <f t="shared" si="28"/>
        <v>HIGH</v>
      </c>
      <c r="J325" s="1">
        <v>2</v>
      </c>
      <c r="K325" s="1">
        <v>0</v>
      </c>
      <c r="L325" s="15">
        <f t="shared" si="31"/>
        <v>1</v>
      </c>
      <c r="M325" s="1" t="s">
        <v>183</v>
      </c>
      <c r="N325" s="1" t="s">
        <v>155</v>
      </c>
      <c r="O325" s="1" t="s">
        <v>156</v>
      </c>
      <c r="P325" s="1" t="s">
        <v>157</v>
      </c>
    </row>
    <row r="326" spans="1:16" x14ac:dyDescent="0.3">
      <c r="A326" s="5">
        <v>325</v>
      </c>
      <c r="B326" s="5" t="str">
        <f t="shared" si="29"/>
        <v>September</v>
      </c>
      <c r="C326" s="5" t="s">
        <v>800</v>
      </c>
      <c r="D326" s="3">
        <v>45558</v>
      </c>
      <c r="E326" s="5" t="s">
        <v>171</v>
      </c>
      <c r="F326" s="6">
        <v>45558.568749999999</v>
      </c>
      <c r="G326" s="6">
        <v>45558.64166666667</v>
      </c>
      <c r="H326" s="9">
        <f t="shared" si="30"/>
        <v>7.2916666671517305E-2</v>
      </c>
      <c r="I326" s="21" t="str">
        <f t="shared" si="28"/>
        <v>HIGH</v>
      </c>
      <c r="J326" s="5">
        <v>7</v>
      </c>
      <c r="K326" s="1">
        <v>0</v>
      </c>
      <c r="L326" s="15">
        <f t="shared" si="31"/>
        <v>1</v>
      </c>
      <c r="M326" s="1" t="s">
        <v>184</v>
      </c>
      <c r="N326" s="1" t="s">
        <v>155</v>
      </c>
      <c r="O326" s="1" t="s">
        <v>156</v>
      </c>
      <c r="P326" s="1" t="s">
        <v>157</v>
      </c>
    </row>
    <row r="327" spans="1:16" x14ac:dyDescent="0.3">
      <c r="A327" s="5">
        <v>326</v>
      </c>
      <c r="B327" s="5" t="str">
        <f t="shared" si="29"/>
        <v>September</v>
      </c>
      <c r="C327" s="5" t="s">
        <v>795</v>
      </c>
      <c r="D327" s="3">
        <v>45558</v>
      </c>
      <c r="E327" s="5" t="s">
        <v>392</v>
      </c>
      <c r="F327" s="6">
        <v>45558.320138888892</v>
      </c>
      <c r="G327" s="6">
        <v>45558.550694444442</v>
      </c>
      <c r="H327" s="9">
        <f t="shared" si="30"/>
        <v>0.23055555555038154</v>
      </c>
      <c r="I327" s="21" t="str">
        <f t="shared" si="28"/>
        <v>HIGH</v>
      </c>
      <c r="J327" s="5">
        <v>52</v>
      </c>
      <c r="K327" s="1">
        <v>0</v>
      </c>
      <c r="L327" s="15">
        <f t="shared" si="31"/>
        <v>1</v>
      </c>
      <c r="M327" s="1" t="s">
        <v>766</v>
      </c>
      <c r="N327" s="1" t="s">
        <v>155</v>
      </c>
      <c r="O327" s="1" t="s">
        <v>156</v>
      </c>
      <c r="P327" s="1" t="s">
        <v>157</v>
      </c>
    </row>
    <row r="328" spans="1:16" x14ac:dyDescent="0.3">
      <c r="A328" s="5">
        <v>327</v>
      </c>
      <c r="B328" s="5" t="str">
        <f t="shared" si="29"/>
        <v>September</v>
      </c>
      <c r="C328" s="5" t="s">
        <v>793</v>
      </c>
      <c r="D328" s="3">
        <v>45558</v>
      </c>
      <c r="E328" s="5" t="s">
        <v>393</v>
      </c>
      <c r="F328" s="6">
        <v>45558.390972222223</v>
      </c>
      <c r="G328" s="6">
        <v>45558.624305555553</v>
      </c>
      <c r="H328" s="9">
        <f t="shared" si="30"/>
        <v>0.23333333332993789</v>
      </c>
      <c r="I328" s="21" t="str">
        <f t="shared" si="28"/>
        <v>HIGH</v>
      </c>
      <c r="J328" s="5">
        <v>39</v>
      </c>
      <c r="K328" s="1">
        <v>0</v>
      </c>
      <c r="L328" s="15">
        <f t="shared" si="31"/>
        <v>1</v>
      </c>
      <c r="M328" s="1" t="s">
        <v>766</v>
      </c>
      <c r="N328" s="1" t="s">
        <v>155</v>
      </c>
      <c r="O328" s="1" t="s">
        <v>156</v>
      </c>
      <c r="P328" s="1" t="s">
        <v>157</v>
      </c>
    </row>
    <row r="329" spans="1:16" x14ac:dyDescent="0.3">
      <c r="A329" s="5">
        <v>328</v>
      </c>
      <c r="B329" s="5" t="str">
        <f t="shared" si="29"/>
        <v>September</v>
      </c>
      <c r="C329" s="5" t="s">
        <v>799</v>
      </c>
      <c r="D329" s="3">
        <v>45558</v>
      </c>
      <c r="E329" s="5" t="s">
        <v>394</v>
      </c>
      <c r="F329" s="6">
        <v>45558.402777777781</v>
      </c>
      <c r="G329" s="6">
        <v>45558.631944444445</v>
      </c>
      <c r="H329" s="9">
        <f t="shared" si="30"/>
        <v>0.22916666666424135</v>
      </c>
      <c r="I329" s="21" t="str">
        <f t="shared" si="28"/>
        <v>HIGH</v>
      </c>
      <c r="J329" s="5">
        <v>19</v>
      </c>
      <c r="K329" s="1">
        <v>0</v>
      </c>
      <c r="L329" s="15">
        <f t="shared" si="31"/>
        <v>1</v>
      </c>
      <c r="M329" s="1" t="s">
        <v>766</v>
      </c>
      <c r="N329" s="1" t="s">
        <v>155</v>
      </c>
      <c r="O329" s="1" t="s">
        <v>156</v>
      </c>
      <c r="P329" s="1" t="s">
        <v>157</v>
      </c>
    </row>
    <row r="330" spans="1:16" x14ac:dyDescent="0.3">
      <c r="A330" s="5">
        <v>329</v>
      </c>
      <c r="B330" s="5" t="str">
        <f t="shared" si="29"/>
        <v>September</v>
      </c>
      <c r="C330" s="5" t="s">
        <v>800</v>
      </c>
      <c r="D330" s="3">
        <v>45558</v>
      </c>
      <c r="E330" s="5" t="s">
        <v>395</v>
      </c>
      <c r="F330" s="6">
        <v>45558.384722222225</v>
      </c>
      <c r="G330" s="6">
        <v>45558.65</v>
      </c>
      <c r="H330" s="9">
        <f t="shared" si="30"/>
        <v>0.26527777777664596</v>
      </c>
      <c r="I330" s="21" t="str">
        <f t="shared" si="28"/>
        <v>HIGH</v>
      </c>
      <c r="J330" s="5">
        <v>12</v>
      </c>
      <c r="K330" s="1">
        <v>0</v>
      </c>
      <c r="L330" s="15">
        <f t="shared" si="31"/>
        <v>1</v>
      </c>
      <c r="M330" s="1" t="s">
        <v>766</v>
      </c>
      <c r="N330" s="1" t="s">
        <v>155</v>
      </c>
      <c r="O330" s="1" t="s">
        <v>156</v>
      </c>
      <c r="P330" s="1" t="s">
        <v>157</v>
      </c>
    </row>
    <row r="331" spans="1:16" x14ac:dyDescent="0.3">
      <c r="A331" s="5">
        <v>330</v>
      </c>
      <c r="B331" s="5" t="str">
        <f t="shared" si="29"/>
        <v>September</v>
      </c>
      <c r="C331" s="5" t="s">
        <v>791</v>
      </c>
      <c r="D331" s="3">
        <v>45558</v>
      </c>
      <c r="E331" s="5" t="s">
        <v>396</v>
      </c>
      <c r="F331" s="6">
        <v>45558.439583333333</v>
      </c>
      <c r="G331" s="6">
        <v>45558.731249999997</v>
      </c>
      <c r="H331" s="9">
        <f t="shared" si="30"/>
        <v>0.29166666666424135</v>
      </c>
      <c r="I331" s="21" t="str">
        <f t="shared" si="28"/>
        <v>HIGH</v>
      </c>
      <c r="J331" s="5">
        <v>5</v>
      </c>
      <c r="K331" s="1">
        <v>0</v>
      </c>
      <c r="L331" s="15">
        <f t="shared" si="31"/>
        <v>1</v>
      </c>
      <c r="M331" s="1" t="s">
        <v>766</v>
      </c>
      <c r="N331" s="1" t="s">
        <v>155</v>
      </c>
      <c r="O331" s="1" t="s">
        <v>156</v>
      </c>
      <c r="P331" s="1" t="s">
        <v>157</v>
      </c>
    </row>
    <row r="332" spans="1:16" x14ac:dyDescent="0.3">
      <c r="A332" s="5">
        <v>331</v>
      </c>
      <c r="B332" s="5" t="str">
        <f t="shared" si="29"/>
        <v>September</v>
      </c>
      <c r="C332" s="5" t="s">
        <v>792</v>
      </c>
      <c r="D332" s="3">
        <v>45558</v>
      </c>
      <c r="E332" s="5" t="s">
        <v>397</v>
      </c>
      <c r="F332" s="6">
        <v>45558.440972222219</v>
      </c>
      <c r="G332" s="6">
        <v>45558.731249999997</v>
      </c>
      <c r="H332" s="9">
        <f t="shared" si="30"/>
        <v>0.29027777777810115</v>
      </c>
      <c r="I332" s="21" t="str">
        <f t="shared" si="28"/>
        <v>HIGH</v>
      </c>
      <c r="J332" s="5">
        <v>118</v>
      </c>
      <c r="K332" s="1">
        <v>0</v>
      </c>
      <c r="L332" s="15">
        <f t="shared" si="31"/>
        <v>1</v>
      </c>
      <c r="M332" s="1" t="s">
        <v>766</v>
      </c>
      <c r="N332" s="1" t="s">
        <v>155</v>
      </c>
      <c r="O332" s="1" t="s">
        <v>156</v>
      </c>
      <c r="P332" s="1" t="s">
        <v>157</v>
      </c>
    </row>
    <row r="333" spans="1:16" x14ac:dyDescent="0.3">
      <c r="A333" s="5">
        <v>332</v>
      </c>
      <c r="B333" s="5" t="str">
        <f t="shared" si="29"/>
        <v>September</v>
      </c>
      <c r="C333" s="5" t="s">
        <v>797</v>
      </c>
      <c r="D333" s="3">
        <v>45558</v>
      </c>
      <c r="E333" s="5" t="s">
        <v>398</v>
      </c>
      <c r="F333" s="6">
        <v>45558.500694444447</v>
      </c>
      <c r="G333" s="6">
        <v>45558.763888888891</v>
      </c>
      <c r="H333" s="9">
        <f t="shared" si="30"/>
        <v>0.26319444444379769</v>
      </c>
      <c r="I333" s="21" t="str">
        <f t="shared" si="28"/>
        <v>HIGH</v>
      </c>
      <c r="J333" s="5">
        <v>27</v>
      </c>
      <c r="K333" s="1">
        <v>0</v>
      </c>
      <c r="L333" s="15">
        <f t="shared" si="31"/>
        <v>1</v>
      </c>
      <c r="M333" s="1" t="s">
        <v>766</v>
      </c>
      <c r="N333" s="1" t="s">
        <v>155</v>
      </c>
      <c r="O333" s="1" t="s">
        <v>156</v>
      </c>
      <c r="P333" s="1" t="s">
        <v>157</v>
      </c>
    </row>
    <row r="334" spans="1:16" x14ac:dyDescent="0.3">
      <c r="A334" s="5">
        <v>333</v>
      </c>
      <c r="B334" s="5" t="str">
        <f t="shared" si="29"/>
        <v>September</v>
      </c>
      <c r="C334" s="5" t="s">
        <v>796</v>
      </c>
      <c r="D334" s="3">
        <v>45558</v>
      </c>
      <c r="E334" s="5" t="s">
        <v>399</v>
      </c>
      <c r="F334" s="6">
        <v>45558.615277777775</v>
      </c>
      <c r="G334" s="6">
        <v>45558.76666666667</v>
      </c>
      <c r="H334" s="9">
        <f t="shared" si="30"/>
        <v>0.15138888889487134</v>
      </c>
      <c r="I334" s="21" t="str">
        <f t="shared" si="28"/>
        <v>HIGH</v>
      </c>
      <c r="J334" s="5">
        <v>61</v>
      </c>
      <c r="K334" s="1">
        <v>0</v>
      </c>
      <c r="L334" s="15">
        <f t="shared" si="31"/>
        <v>1</v>
      </c>
      <c r="M334" s="1" t="s">
        <v>766</v>
      </c>
      <c r="N334" s="1" t="s">
        <v>155</v>
      </c>
      <c r="O334" s="1" t="s">
        <v>156</v>
      </c>
      <c r="P334" s="1" t="s">
        <v>157</v>
      </c>
    </row>
    <row r="335" spans="1:16" x14ac:dyDescent="0.3">
      <c r="A335" s="5">
        <v>334</v>
      </c>
      <c r="B335" s="5" t="str">
        <f t="shared" si="29"/>
        <v>September</v>
      </c>
      <c r="C335" s="5" t="s">
        <v>794</v>
      </c>
      <c r="D335" s="3">
        <v>45558</v>
      </c>
      <c r="E335" s="5" t="s">
        <v>400</v>
      </c>
      <c r="F335" s="6">
        <v>45558.770833333336</v>
      </c>
      <c r="G335" s="6">
        <v>45558.77847222222</v>
      </c>
      <c r="H335" s="9">
        <f t="shared" si="30"/>
        <v>7.6388888846850023E-3</v>
      </c>
      <c r="I335" s="21" t="str">
        <f t="shared" si="28"/>
        <v>HIGH</v>
      </c>
      <c r="J335" s="5">
        <v>91</v>
      </c>
      <c r="K335" s="1">
        <v>0</v>
      </c>
      <c r="L335" s="15">
        <f t="shared" si="31"/>
        <v>1</v>
      </c>
      <c r="M335" s="1" t="s">
        <v>766</v>
      </c>
      <c r="N335" s="1" t="s">
        <v>155</v>
      </c>
      <c r="O335" s="1" t="s">
        <v>156</v>
      </c>
      <c r="P335" s="1" t="s">
        <v>157</v>
      </c>
    </row>
    <row r="336" spans="1:16" x14ac:dyDescent="0.3">
      <c r="A336" s="5">
        <v>335</v>
      </c>
      <c r="B336" s="5" t="str">
        <f t="shared" si="29"/>
        <v>September</v>
      </c>
      <c r="C336" s="5" t="s">
        <v>799</v>
      </c>
      <c r="D336" s="3">
        <v>45559</v>
      </c>
      <c r="E336" s="5" t="s">
        <v>92</v>
      </c>
      <c r="F336" s="6">
        <v>45559.406944444447</v>
      </c>
      <c r="G336" s="6">
        <v>45559.779861111114</v>
      </c>
      <c r="H336" s="9">
        <f t="shared" si="30"/>
        <v>0.37291666666715173</v>
      </c>
      <c r="I336" s="21" t="str">
        <f t="shared" si="28"/>
        <v>HIGH</v>
      </c>
      <c r="J336" s="1">
        <v>1</v>
      </c>
      <c r="K336" s="1">
        <v>0</v>
      </c>
      <c r="L336" s="15">
        <f t="shared" si="31"/>
        <v>1</v>
      </c>
      <c r="M336" s="1" t="s">
        <v>183</v>
      </c>
      <c r="N336" s="1" t="s">
        <v>155</v>
      </c>
      <c r="O336" s="1" t="s">
        <v>156</v>
      </c>
      <c r="P336" s="1" t="s">
        <v>157</v>
      </c>
    </row>
    <row r="337" spans="1:16" x14ac:dyDescent="0.3">
      <c r="A337" s="5">
        <v>336</v>
      </c>
      <c r="B337" s="5" t="str">
        <f t="shared" si="29"/>
        <v>September</v>
      </c>
      <c r="C337" s="5" t="s">
        <v>799</v>
      </c>
      <c r="D337" s="3">
        <v>45559</v>
      </c>
      <c r="E337" s="5" t="s">
        <v>92</v>
      </c>
      <c r="F337" s="6">
        <v>45559.406944444447</v>
      </c>
      <c r="G337" s="6">
        <v>45559.779861111114</v>
      </c>
      <c r="H337" s="9">
        <f t="shared" si="30"/>
        <v>0.37291666666715173</v>
      </c>
      <c r="I337" s="21" t="str">
        <f t="shared" si="28"/>
        <v>HIGH</v>
      </c>
      <c r="J337" s="5">
        <v>19</v>
      </c>
      <c r="K337" s="1">
        <v>0</v>
      </c>
      <c r="L337" s="15">
        <f t="shared" si="31"/>
        <v>1</v>
      </c>
      <c r="M337" s="1" t="s">
        <v>766</v>
      </c>
      <c r="N337" s="1" t="s">
        <v>155</v>
      </c>
      <c r="O337" s="1" t="s">
        <v>156</v>
      </c>
      <c r="P337" s="1" t="s">
        <v>157</v>
      </c>
    </row>
    <row r="338" spans="1:16" x14ac:dyDescent="0.3">
      <c r="A338" s="5">
        <v>337</v>
      </c>
      <c r="B338" s="5" t="str">
        <f t="shared" si="29"/>
        <v>September</v>
      </c>
      <c r="C338" s="5" t="s">
        <v>791</v>
      </c>
      <c r="D338" s="3">
        <v>45559</v>
      </c>
      <c r="E338" s="5" t="s">
        <v>401</v>
      </c>
      <c r="F338" s="6">
        <v>45559.410416666666</v>
      </c>
      <c r="G338" s="6">
        <v>45559.783333333333</v>
      </c>
      <c r="H338" s="9">
        <f t="shared" si="30"/>
        <v>0.37291666666715173</v>
      </c>
      <c r="I338" s="21" t="str">
        <f t="shared" si="28"/>
        <v>HIGH</v>
      </c>
      <c r="J338" s="5">
        <v>5</v>
      </c>
      <c r="K338" s="1">
        <v>0</v>
      </c>
      <c r="L338" s="15">
        <f t="shared" si="31"/>
        <v>1</v>
      </c>
      <c r="M338" s="1" t="s">
        <v>766</v>
      </c>
      <c r="N338" s="1" t="s">
        <v>155</v>
      </c>
      <c r="O338" s="1" t="s">
        <v>156</v>
      </c>
      <c r="P338" s="1" t="s">
        <v>157</v>
      </c>
    </row>
    <row r="339" spans="1:16" x14ac:dyDescent="0.3">
      <c r="A339" s="5">
        <v>338</v>
      </c>
      <c r="B339" s="5" t="str">
        <f t="shared" si="29"/>
        <v>September</v>
      </c>
      <c r="C339" s="5" t="s">
        <v>792</v>
      </c>
      <c r="D339" s="3">
        <v>45559</v>
      </c>
      <c r="E339" s="5" t="s">
        <v>402</v>
      </c>
      <c r="F339" s="6">
        <v>45559.412499999999</v>
      </c>
      <c r="G339" s="6">
        <v>45559.787499999999</v>
      </c>
      <c r="H339" s="9">
        <f t="shared" si="30"/>
        <v>0.375</v>
      </c>
      <c r="I339" s="21" t="str">
        <f t="shared" si="28"/>
        <v>HIGH</v>
      </c>
      <c r="J339" s="5">
        <v>118</v>
      </c>
      <c r="K339" s="1">
        <v>0</v>
      </c>
      <c r="L339" s="15">
        <f t="shared" si="31"/>
        <v>1</v>
      </c>
      <c r="M339" s="1" t="s">
        <v>766</v>
      </c>
      <c r="N339" s="1" t="s">
        <v>155</v>
      </c>
      <c r="O339" s="1" t="s">
        <v>156</v>
      </c>
      <c r="P339" s="1" t="s">
        <v>157</v>
      </c>
    </row>
    <row r="340" spans="1:16" x14ac:dyDescent="0.3">
      <c r="A340" s="5">
        <v>339</v>
      </c>
      <c r="B340" s="5" t="str">
        <f t="shared" si="29"/>
        <v>September</v>
      </c>
      <c r="C340" s="5" t="s">
        <v>800</v>
      </c>
      <c r="D340" s="3">
        <v>45559</v>
      </c>
      <c r="E340" s="5" t="s">
        <v>403</v>
      </c>
      <c r="F340" s="6">
        <v>45559.451388888891</v>
      </c>
      <c r="G340" s="6">
        <v>45559.790972222225</v>
      </c>
      <c r="H340" s="9">
        <f t="shared" si="30"/>
        <v>0.33958333333430346</v>
      </c>
      <c r="I340" s="21" t="str">
        <f t="shared" si="28"/>
        <v>HIGH</v>
      </c>
      <c r="J340" s="5">
        <v>12</v>
      </c>
      <c r="K340" s="1">
        <v>0</v>
      </c>
      <c r="L340" s="15">
        <f t="shared" si="31"/>
        <v>1</v>
      </c>
      <c r="M340" s="1" t="s">
        <v>766</v>
      </c>
      <c r="N340" s="1" t="s">
        <v>155</v>
      </c>
      <c r="O340" s="1" t="s">
        <v>156</v>
      </c>
      <c r="P340" s="1" t="s">
        <v>157</v>
      </c>
    </row>
    <row r="341" spans="1:16" x14ac:dyDescent="0.3">
      <c r="A341" s="5">
        <v>340</v>
      </c>
      <c r="B341" s="5" t="str">
        <f t="shared" si="29"/>
        <v>September</v>
      </c>
      <c r="C341" s="5" t="s">
        <v>795</v>
      </c>
      <c r="D341" s="3">
        <v>45559</v>
      </c>
      <c r="E341" s="5" t="s">
        <v>404</v>
      </c>
      <c r="F341" s="6">
        <v>45559.515972222223</v>
      </c>
      <c r="G341" s="6">
        <v>45559.813888888886</v>
      </c>
      <c r="H341" s="9">
        <f t="shared" si="30"/>
        <v>0.29791666666278616</v>
      </c>
      <c r="I341" s="21" t="str">
        <f t="shared" si="28"/>
        <v>HIGH</v>
      </c>
      <c r="J341" s="5">
        <v>50</v>
      </c>
      <c r="K341" s="1">
        <v>0</v>
      </c>
      <c r="L341" s="15">
        <f t="shared" si="31"/>
        <v>1</v>
      </c>
      <c r="M341" s="1" t="s">
        <v>766</v>
      </c>
      <c r="N341" s="1" t="s">
        <v>155</v>
      </c>
      <c r="O341" s="1" t="s">
        <v>156</v>
      </c>
      <c r="P341" s="1" t="s">
        <v>157</v>
      </c>
    </row>
    <row r="342" spans="1:16" x14ac:dyDescent="0.3">
      <c r="A342" s="5">
        <v>341</v>
      </c>
      <c r="B342" s="5" t="str">
        <f t="shared" si="29"/>
        <v>September</v>
      </c>
      <c r="C342" s="5" t="s">
        <v>794</v>
      </c>
      <c r="D342" s="3">
        <v>45559</v>
      </c>
      <c r="E342" s="5" t="s">
        <v>405</v>
      </c>
      <c r="F342" s="6">
        <v>45559.736805555556</v>
      </c>
      <c r="G342" s="6">
        <v>45559.821527777778</v>
      </c>
      <c r="H342" s="9">
        <f t="shared" si="30"/>
        <v>8.4722222221898846E-2</v>
      </c>
      <c r="I342" s="21" t="str">
        <f t="shared" si="28"/>
        <v>HIGH</v>
      </c>
      <c r="J342" s="5">
        <v>91</v>
      </c>
      <c r="K342" s="1">
        <v>0</v>
      </c>
      <c r="L342" s="15">
        <f t="shared" si="31"/>
        <v>1</v>
      </c>
      <c r="M342" s="1" t="s">
        <v>766</v>
      </c>
      <c r="N342" s="1" t="s">
        <v>155</v>
      </c>
      <c r="O342" s="1" t="s">
        <v>156</v>
      </c>
      <c r="P342" s="1" t="s">
        <v>157</v>
      </c>
    </row>
    <row r="343" spans="1:16" x14ac:dyDescent="0.3">
      <c r="A343" s="5">
        <v>342</v>
      </c>
      <c r="B343" s="5" t="str">
        <f t="shared" si="29"/>
        <v>September</v>
      </c>
      <c r="C343" s="5" t="s">
        <v>797</v>
      </c>
      <c r="D343" s="3">
        <v>45560</v>
      </c>
      <c r="E343" s="5" t="s">
        <v>93</v>
      </c>
      <c r="F343" s="6">
        <v>45560.441666666666</v>
      </c>
      <c r="G343" s="6">
        <v>45560.609027777777</v>
      </c>
      <c r="H343" s="9">
        <f t="shared" si="30"/>
        <v>0.16736111111094942</v>
      </c>
      <c r="I343" s="21" t="str">
        <f t="shared" si="28"/>
        <v>HIGH</v>
      </c>
      <c r="J343" s="1">
        <v>4</v>
      </c>
      <c r="K343" s="1">
        <v>0</v>
      </c>
      <c r="L343" s="15">
        <f t="shared" si="31"/>
        <v>1</v>
      </c>
      <c r="M343" s="1" t="s">
        <v>183</v>
      </c>
      <c r="N343" s="1" t="s">
        <v>155</v>
      </c>
      <c r="O343" s="1" t="s">
        <v>156</v>
      </c>
      <c r="P343" s="1" t="s">
        <v>157</v>
      </c>
    </row>
    <row r="344" spans="1:16" x14ac:dyDescent="0.3">
      <c r="A344" s="5">
        <v>343</v>
      </c>
      <c r="B344" s="5" t="str">
        <f t="shared" si="29"/>
        <v>September</v>
      </c>
      <c r="C344" s="5" t="s">
        <v>795</v>
      </c>
      <c r="D344" s="3">
        <v>45560</v>
      </c>
      <c r="E344" s="5" t="s">
        <v>406</v>
      </c>
      <c r="F344" s="6">
        <v>45560.311805555553</v>
      </c>
      <c r="G344" s="6">
        <v>45560.542361111111</v>
      </c>
      <c r="H344" s="9">
        <f t="shared" si="30"/>
        <v>0.2305555555576575</v>
      </c>
      <c r="I344" s="21" t="str">
        <f t="shared" si="28"/>
        <v>HIGH</v>
      </c>
      <c r="J344" s="5">
        <v>52</v>
      </c>
      <c r="K344" s="1">
        <v>0</v>
      </c>
      <c r="L344" s="15">
        <f t="shared" si="31"/>
        <v>1</v>
      </c>
      <c r="M344" s="1" t="s">
        <v>766</v>
      </c>
      <c r="N344" s="1" t="s">
        <v>155</v>
      </c>
      <c r="O344" s="1" t="s">
        <v>156</v>
      </c>
      <c r="P344" s="1" t="s">
        <v>157</v>
      </c>
    </row>
    <row r="345" spans="1:16" x14ac:dyDescent="0.3">
      <c r="A345" s="5">
        <v>344</v>
      </c>
      <c r="B345" s="5" t="str">
        <f t="shared" si="29"/>
        <v>September</v>
      </c>
      <c r="C345" s="5" t="s">
        <v>796</v>
      </c>
      <c r="D345" s="3">
        <v>45560</v>
      </c>
      <c r="E345" s="5" t="s">
        <v>407</v>
      </c>
      <c r="F345" s="6">
        <v>45560.436111111114</v>
      </c>
      <c r="G345" s="6">
        <v>45560.551388888889</v>
      </c>
      <c r="H345" s="9">
        <f t="shared" si="30"/>
        <v>0.11527777777519077</v>
      </c>
      <c r="I345" s="21" t="str">
        <f t="shared" si="28"/>
        <v>HIGH</v>
      </c>
      <c r="J345" s="5">
        <v>61</v>
      </c>
      <c r="K345" s="1">
        <v>0</v>
      </c>
      <c r="L345" s="15">
        <f t="shared" si="31"/>
        <v>1</v>
      </c>
      <c r="M345" s="1" t="s">
        <v>766</v>
      </c>
      <c r="N345" s="1" t="s">
        <v>155</v>
      </c>
      <c r="O345" s="1" t="s">
        <v>156</v>
      </c>
      <c r="P345" s="1" t="s">
        <v>157</v>
      </c>
    </row>
    <row r="346" spans="1:16" x14ac:dyDescent="0.3">
      <c r="A346" s="5">
        <v>345</v>
      </c>
      <c r="B346" s="5" t="str">
        <f t="shared" si="29"/>
        <v>September</v>
      </c>
      <c r="C346" s="5" t="s">
        <v>797</v>
      </c>
      <c r="D346" s="2">
        <v>45560</v>
      </c>
      <c r="E346" s="1" t="s">
        <v>93</v>
      </c>
      <c r="F346" s="4">
        <v>45560.441666666666</v>
      </c>
      <c r="G346" s="4">
        <v>45560.609027777777</v>
      </c>
      <c r="H346" s="9">
        <f t="shared" si="30"/>
        <v>0.16736111111094942</v>
      </c>
      <c r="I346" s="21" t="str">
        <f t="shared" si="28"/>
        <v>HIGH</v>
      </c>
      <c r="J346" s="5">
        <v>27</v>
      </c>
      <c r="K346" s="1">
        <v>0</v>
      </c>
      <c r="L346" s="15">
        <f t="shared" si="31"/>
        <v>1</v>
      </c>
      <c r="M346" s="1" t="s">
        <v>766</v>
      </c>
      <c r="N346" s="1" t="s">
        <v>155</v>
      </c>
      <c r="O346" s="1" t="s">
        <v>156</v>
      </c>
      <c r="P346" s="1" t="s">
        <v>157</v>
      </c>
    </row>
    <row r="347" spans="1:16" x14ac:dyDescent="0.3">
      <c r="A347" s="5">
        <v>346</v>
      </c>
      <c r="B347" s="5" t="str">
        <f t="shared" si="29"/>
        <v>September</v>
      </c>
      <c r="C347" s="5" t="s">
        <v>793</v>
      </c>
      <c r="D347" s="3">
        <v>45560</v>
      </c>
      <c r="E347" s="5" t="s">
        <v>408</v>
      </c>
      <c r="F347" s="6">
        <v>45560.442361111112</v>
      </c>
      <c r="G347" s="6">
        <v>45560.613194444442</v>
      </c>
      <c r="H347" s="9">
        <f t="shared" si="30"/>
        <v>0.17083333332993789</v>
      </c>
      <c r="I347" s="21" t="str">
        <f t="shared" si="28"/>
        <v>HIGH</v>
      </c>
      <c r="J347" s="5">
        <v>33</v>
      </c>
      <c r="K347" s="1">
        <v>0</v>
      </c>
      <c r="L347" s="15">
        <f t="shared" si="31"/>
        <v>1</v>
      </c>
      <c r="M347" s="1" t="s">
        <v>766</v>
      </c>
      <c r="N347" s="1" t="s">
        <v>155</v>
      </c>
      <c r="O347" s="1" t="s">
        <v>156</v>
      </c>
      <c r="P347" s="1" t="s">
        <v>157</v>
      </c>
    </row>
    <row r="348" spans="1:16" x14ac:dyDescent="0.3">
      <c r="A348" s="5">
        <v>347</v>
      </c>
      <c r="B348" s="5" t="str">
        <f t="shared" si="29"/>
        <v>September</v>
      </c>
      <c r="C348" s="5" t="s">
        <v>791</v>
      </c>
      <c r="D348" s="3">
        <v>45560</v>
      </c>
      <c r="E348" s="5" t="s">
        <v>409</v>
      </c>
      <c r="F348" s="6">
        <v>45560.481249999997</v>
      </c>
      <c r="G348" s="6">
        <v>45560.642361111109</v>
      </c>
      <c r="H348" s="9">
        <f t="shared" si="30"/>
        <v>0.16111111111240461</v>
      </c>
      <c r="I348" s="21" t="str">
        <f t="shared" si="28"/>
        <v>HIGH</v>
      </c>
      <c r="J348" s="5">
        <v>6</v>
      </c>
      <c r="K348" s="1">
        <v>0</v>
      </c>
      <c r="L348" s="15">
        <f t="shared" si="31"/>
        <v>1</v>
      </c>
      <c r="M348" s="1" t="s">
        <v>766</v>
      </c>
      <c r="N348" s="1" t="s">
        <v>155</v>
      </c>
      <c r="O348" s="1" t="s">
        <v>156</v>
      </c>
      <c r="P348" s="1" t="s">
        <v>157</v>
      </c>
    </row>
    <row r="349" spans="1:16" x14ac:dyDescent="0.3">
      <c r="A349" s="5">
        <v>348</v>
      </c>
      <c r="B349" s="5" t="str">
        <f t="shared" si="29"/>
        <v>September</v>
      </c>
      <c r="C349" s="5" t="s">
        <v>792</v>
      </c>
      <c r="D349" s="3">
        <v>45560</v>
      </c>
      <c r="E349" s="5" t="s">
        <v>410</v>
      </c>
      <c r="F349" s="6">
        <v>45560.484027777777</v>
      </c>
      <c r="G349" s="6">
        <v>45560.662499999999</v>
      </c>
      <c r="H349" s="9">
        <f t="shared" si="30"/>
        <v>0.17847222222189885</v>
      </c>
      <c r="I349" s="21" t="str">
        <f t="shared" si="28"/>
        <v>HIGH</v>
      </c>
      <c r="J349" s="5">
        <v>117</v>
      </c>
      <c r="K349" s="1">
        <v>0</v>
      </c>
      <c r="L349" s="15">
        <f t="shared" si="31"/>
        <v>1</v>
      </c>
      <c r="M349" s="1" t="s">
        <v>766</v>
      </c>
      <c r="N349" s="1" t="s">
        <v>155</v>
      </c>
      <c r="O349" s="1" t="s">
        <v>156</v>
      </c>
      <c r="P349" s="1" t="s">
        <v>157</v>
      </c>
    </row>
    <row r="350" spans="1:16" x14ac:dyDescent="0.3">
      <c r="A350" s="5">
        <v>349</v>
      </c>
      <c r="B350" s="5" t="str">
        <f t="shared" si="29"/>
        <v>September</v>
      </c>
      <c r="C350" s="5" t="s">
        <v>800</v>
      </c>
      <c r="D350" s="3">
        <v>45560</v>
      </c>
      <c r="E350" s="5" t="s">
        <v>411</v>
      </c>
      <c r="F350" s="6">
        <v>45560.491666666669</v>
      </c>
      <c r="G350" s="6">
        <v>45560.677083333336</v>
      </c>
      <c r="H350" s="9">
        <f t="shared" si="30"/>
        <v>0.18541666666715173</v>
      </c>
      <c r="I350" s="21" t="str">
        <f t="shared" si="28"/>
        <v>HIGH</v>
      </c>
      <c r="J350" s="5">
        <v>12</v>
      </c>
      <c r="K350" s="1">
        <v>0</v>
      </c>
      <c r="L350" s="15">
        <f t="shared" si="31"/>
        <v>1</v>
      </c>
      <c r="M350" s="1" t="s">
        <v>766</v>
      </c>
      <c r="N350" s="1" t="s">
        <v>155</v>
      </c>
      <c r="O350" s="1" t="s">
        <v>156</v>
      </c>
      <c r="P350" s="1" t="s">
        <v>157</v>
      </c>
    </row>
    <row r="351" spans="1:16" x14ac:dyDescent="0.3">
      <c r="A351" s="5">
        <v>350</v>
      </c>
      <c r="B351" s="5" t="str">
        <f t="shared" si="29"/>
        <v>September</v>
      </c>
      <c r="C351" s="5" t="s">
        <v>794</v>
      </c>
      <c r="D351" s="3">
        <v>45560</v>
      </c>
      <c r="E351" s="5" t="s">
        <v>412</v>
      </c>
      <c r="F351" s="6">
        <v>45560.573611111111</v>
      </c>
      <c r="G351" s="6">
        <v>45560.802083333336</v>
      </c>
      <c r="H351" s="9">
        <f t="shared" si="30"/>
        <v>0.22847222222480923</v>
      </c>
      <c r="I351" s="21" t="str">
        <f t="shared" si="28"/>
        <v>HIGH</v>
      </c>
      <c r="J351" s="5">
        <v>90</v>
      </c>
      <c r="K351" s="1">
        <v>0</v>
      </c>
      <c r="L351" s="15">
        <f t="shared" si="31"/>
        <v>1</v>
      </c>
      <c r="M351" s="1" t="s">
        <v>766</v>
      </c>
      <c r="N351" s="1" t="s">
        <v>155</v>
      </c>
      <c r="O351" s="1" t="s">
        <v>156</v>
      </c>
      <c r="P351" s="1" t="s">
        <v>157</v>
      </c>
    </row>
    <row r="352" spans="1:16" x14ac:dyDescent="0.3">
      <c r="A352" s="5">
        <v>351</v>
      </c>
      <c r="B352" s="5" t="str">
        <f t="shared" si="29"/>
        <v>September</v>
      </c>
      <c r="C352" s="5" t="s">
        <v>797</v>
      </c>
      <c r="D352" s="3">
        <v>45561</v>
      </c>
      <c r="E352" s="5" t="s">
        <v>94</v>
      </c>
      <c r="F352" s="6">
        <v>45561.520833333336</v>
      </c>
      <c r="G352" s="6">
        <v>45561.616666666669</v>
      </c>
      <c r="H352" s="9">
        <f t="shared" si="30"/>
        <v>9.5833333332848269E-2</v>
      </c>
      <c r="I352" s="21" t="str">
        <f t="shared" si="28"/>
        <v>HIGH</v>
      </c>
      <c r="J352" s="1">
        <v>1</v>
      </c>
      <c r="K352" s="1">
        <v>0</v>
      </c>
      <c r="L352" s="15">
        <f t="shared" si="31"/>
        <v>1</v>
      </c>
      <c r="M352" s="1" t="s">
        <v>183</v>
      </c>
      <c r="N352" s="1" t="s">
        <v>155</v>
      </c>
      <c r="O352" s="1" t="s">
        <v>156</v>
      </c>
      <c r="P352" s="1" t="s">
        <v>157</v>
      </c>
    </row>
    <row r="353" spans="1:16" x14ac:dyDescent="0.3">
      <c r="A353" s="5">
        <v>352</v>
      </c>
      <c r="B353" s="5" t="str">
        <f t="shared" si="29"/>
        <v>September</v>
      </c>
      <c r="C353" s="5" t="s">
        <v>799</v>
      </c>
      <c r="D353" s="3">
        <v>45561</v>
      </c>
      <c r="E353" s="5" t="s">
        <v>95</v>
      </c>
      <c r="F353" s="6">
        <v>45561.425694444442</v>
      </c>
      <c r="G353" s="6">
        <v>45561.681944444441</v>
      </c>
      <c r="H353" s="9">
        <f t="shared" si="30"/>
        <v>0.25624999999854481</v>
      </c>
      <c r="I353" s="21" t="str">
        <f t="shared" si="28"/>
        <v>HIGH</v>
      </c>
      <c r="J353" s="1">
        <v>4</v>
      </c>
      <c r="K353" s="1">
        <v>0</v>
      </c>
      <c r="L353" s="15">
        <f t="shared" si="31"/>
        <v>1</v>
      </c>
      <c r="M353" s="1" t="s">
        <v>183</v>
      </c>
      <c r="N353" s="1" t="s">
        <v>155</v>
      </c>
      <c r="O353" s="1" t="s">
        <v>156</v>
      </c>
      <c r="P353" s="1" t="s">
        <v>157</v>
      </c>
    </row>
    <row r="354" spans="1:16" x14ac:dyDescent="0.3">
      <c r="A354" s="5">
        <v>353</v>
      </c>
      <c r="B354" s="5" t="str">
        <f t="shared" si="29"/>
        <v>September</v>
      </c>
      <c r="C354" s="5" t="s">
        <v>793</v>
      </c>
      <c r="D354" s="3">
        <v>45561</v>
      </c>
      <c r="E354" s="5" t="s">
        <v>413</v>
      </c>
      <c r="F354" s="6">
        <v>45561.404861111114</v>
      </c>
      <c r="G354" s="6">
        <v>45561.556250000001</v>
      </c>
      <c r="H354" s="9">
        <f t="shared" si="30"/>
        <v>0.15138888888759539</v>
      </c>
      <c r="I354" s="21" t="str">
        <f t="shared" si="28"/>
        <v>HIGH</v>
      </c>
      <c r="J354" s="5">
        <v>33</v>
      </c>
      <c r="K354" s="1">
        <v>0</v>
      </c>
      <c r="L354" s="15">
        <f t="shared" si="31"/>
        <v>1</v>
      </c>
      <c r="M354" s="1" t="s">
        <v>766</v>
      </c>
      <c r="N354" s="1" t="s">
        <v>155</v>
      </c>
      <c r="O354" s="1" t="s">
        <v>156</v>
      </c>
      <c r="P354" s="1" t="s">
        <v>157</v>
      </c>
    </row>
    <row r="355" spans="1:16" x14ac:dyDescent="0.3">
      <c r="A355" s="5">
        <v>354</v>
      </c>
      <c r="B355" s="5" t="str">
        <f t="shared" si="29"/>
        <v>September</v>
      </c>
      <c r="C355" s="5" t="s">
        <v>799</v>
      </c>
      <c r="D355" s="2">
        <v>45561</v>
      </c>
      <c r="E355" s="1" t="s">
        <v>95</v>
      </c>
      <c r="F355" s="4">
        <v>45561.425694444442</v>
      </c>
      <c r="G355" s="4">
        <v>45561.681944444441</v>
      </c>
      <c r="H355" s="9">
        <f t="shared" si="30"/>
        <v>0.25624999999854481</v>
      </c>
      <c r="I355" s="21" t="str">
        <f t="shared" si="28"/>
        <v>HIGH</v>
      </c>
      <c r="J355" s="5">
        <v>19</v>
      </c>
      <c r="K355" s="1">
        <v>0</v>
      </c>
      <c r="L355" s="15">
        <f t="shared" si="31"/>
        <v>1</v>
      </c>
      <c r="M355" s="1" t="s">
        <v>766</v>
      </c>
      <c r="N355" s="1" t="s">
        <v>155</v>
      </c>
      <c r="O355" s="1" t="s">
        <v>156</v>
      </c>
      <c r="P355" s="1" t="s">
        <v>157</v>
      </c>
    </row>
    <row r="356" spans="1:16" x14ac:dyDescent="0.3">
      <c r="A356" s="5">
        <v>355</v>
      </c>
      <c r="B356" s="5" t="str">
        <f t="shared" si="29"/>
        <v>September</v>
      </c>
      <c r="C356" s="5" t="s">
        <v>797</v>
      </c>
      <c r="D356" s="3">
        <v>45561</v>
      </c>
      <c r="E356" s="5" t="s">
        <v>414</v>
      </c>
      <c r="F356" s="6">
        <v>45561.43472222222</v>
      </c>
      <c r="G356" s="6">
        <v>45561.689583333333</v>
      </c>
      <c r="H356" s="9">
        <f t="shared" si="30"/>
        <v>0.25486111111240461</v>
      </c>
      <c r="I356" s="21" t="str">
        <f t="shared" si="28"/>
        <v>HIGH</v>
      </c>
      <c r="J356" s="5">
        <v>27</v>
      </c>
      <c r="K356" s="1">
        <v>0</v>
      </c>
      <c r="L356" s="15">
        <f t="shared" si="31"/>
        <v>1</v>
      </c>
      <c r="M356" s="1" t="s">
        <v>766</v>
      </c>
      <c r="N356" s="1" t="s">
        <v>155</v>
      </c>
      <c r="O356" s="1" t="s">
        <v>156</v>
      </c>
      <c r="P356" s="1" t="s">
        <v>157</v>
      </c>
    </row>
    <row r="357" spans="1:16" x14ac:dyDescent="0.3">
      <c r="A357" s="5">
        <v>356</v>
      </c>
      <c r="B357" s="5" t="str">
        <f t="shared" si="29"/>
        <v>September</v>
      </c>
      <c r="C357" s="5" t="s">
        <v>800</v>
      </c>
      <c r="D357" s="3">
        <v>45561</v>
      </c>
      <c r="E357" s="5" t="s">
        <v>415</v>
      </c>
      <c r="F357" s="6">
        <v>45561.441666666666</v>
      </c>
      <c r="G357" s="6">
        <v>45561.696527777778</v>
      </c>
      <c r="H357" s="9">
        <f t="shared" si="30"/>
        <v>0.25486111111240461</v>
      </c>
      <c r="I357" s="21" t="str">
        <f t="shared" si="28"/>
        <v>HIGH</v>
      </c>
      <c r="J357" s="5">
        <v>12</v>
      </c>
      <c r="K357" s="1">
        <v>0</v>
      </c>
      <c r="L357" s="15">
        <f t="shared" si="31"/>
        <v>1</v>
      </c>
      <c r="M357" s="1" t="s">
        <v>766</v>
      </c>
      <c r="N357" s="1" t="s">
        <v>155</v>
      </c>
      <c r="O357" s="1" t="s">
        <v>156</v>
      </c>
      <c r="P357" s="1" t="s">
        <v>157</v>
      </c>
    </row>
    <row r="358" spans="1:16" x14ac:dyDescent="0.3">
      <c r="A358" s="5">
        <v>357</v>
      </c>
      <c r="B358" s="5" t="str">
        <f t="shared" si="29"/>
        <v>September</v>
      </c>
      <c r="C358" s="5" t="s">
        <v>791</v>
      </c>
      <c r="D358" s="3">
        <v>45561</v>
      </c>
      <c r="E358" s="5" t="s">
        <v>416</v>
      </c>
      <c r="F358" s="6">
        <v>45561.525000000001</v>
      </c>
      <c r="G358" s="6">
        <v>45561.70208333333</v>
      </c>
      <c r="H358" s="9">
        <f t="shared" si="30"/>
        <v>0.17708333332848269</v>
      </c>
      <c r="I358" s="21" t="str">
        <f t="shared" si="28"/>
        <v>HIGH</v>
      </c>
      <c r="J358" s="5">
        <v>13</v>
      </c>
      <c r="K358" s="1">
        <v>0</v>
      </c>
      <c r="L358" s="15">
        <f t="shared" si="31"/>
        <v>1</v>
      </c>
      <c r="M358" s="1" t="s">
        <v>766</v>
      </c>
      <c r="N358" s="1" t="s">
        <v>155</v>
      </c>
      <c r="O358" s="1" t="s">
        <v>156</v>
      </c>
      <c r="P358" s="1" t="s">
        <v>157</v>
      </c>
    </row>
    <row r="359" spans="1:16" x14ac:dyDescent="0.3">
      <c r="A359" s="5">
        <v>358</v>
      </c>
      <c r="B359" s="5" t="str">
        <f t="shared" si="29"/>
        <v>September</v>
      </c>
      <c r="C359" s="5" t="s">
        <v>792</v>
      </c>
      <c r="D359" s="3">
        <v>45561</v>
      </c>
      <c r="E359" s="5" t="s">
        <v>417</v>
      </c>
      <c r="F359" s="6">
        <v>45561.526388888888</v>
      </c>
      <c r="G359" s="6">
        <v>45561.727777777778</v>
      </c>
      <c r="H359" s="9">
        <f t="shared" si="30"/>
        <v>0.20138888889050577</v>
      </c>
      <c r="I359" s="21" t="str">
        <f t="shared" si="28"/>
        <v>HIGH</v>
      </c>
      <c r="J359" s="5">
        <v>103</v>
      </c>
      <c r="K359" s="1">
        <v>0</v>
      </c>
      <c r="L359" s="15">
        <f t="shared" si="31"/>
        <v>1</v>
      </c>
      <c r="M359" s="1" t="s">
        <v>766</v>
      </c>
      <c r="N359" s="1" t="s">
        <v>155</v>
      </c>
      <c r="O359" s="1" t="s">
        <v>156</v>
      </c>
      <c r="P359" s="1" t="s">
        <v>157</v>
      </c>
    </row>
    <row r="360" spans="1:16" x14ac:dyDescent="0.3">
      <c r="A360" s="5">
        <v>359</v>
      </c>
      <c r="B360" s="5" t="str">
        <f t="shared" si="29"/>
        <v>September</v>
      </c>
      <c r="C360" s="5" t="s">
        <v>796</v>
      </c>
      <c r="D360" s="3">
        <v>45561</v>
      </c>
      <c r="E360" s="5" t="s">
        <v>418</v>
      </c>
      <c r="F360" s="6">
        <v>45561.545138888891</v>
      </c>
      <c r="G360" s="6">
        <v>45561.743055555555</v>
      </c>
      <c r="H360" s="9">
        <f t="shared" si="30"/>
        <v>0.19791666666424135</v>
      </c>
      <c r="I360" s="21" t="str">
        <f t="shared" si="28"/>
        <v>HIGH</v>
      </c>
      <c r="J360" s="5">
        <v>61</v>
      </c>
      <c r="K360" s="1">
        <v>0</v>
      </c>
      <c r="L360" s="15">
        <f t="shared" si="31"/>
        <v>1</v>
      </c>
      <c r="M360" s="1" t="s">
        <v>766</v>
      </c>
      <c r="N360" s="1" t="s">
        <v>155</v>
      </c>
      <c r="O360" s="1" t="s">
        <v>156</v>
      </c>
      <c r="P360" s="1" t="s">
        <v>157</v>
      </c>
    </row>
    <row r="361" spans="1:16" x14ac:dyDescent="0.3">
      <c r="A361" s="5">
        <v>360</v>
      </c>
      <c r="B361" s="5" t="str">
        <f t="shared" si="29"/>
        <v>September</v>
      </c>
      <c r="C361" s="5" t="s">
        <v>794</v>
      </c>
      <c r="D361" s="3">
        <v>45561</v>
      </c>
      <c r="E361" s="5" t="s">
        <v>419</v>
      </c>
      <c r="F361" s="6">
        <v>45561.774305555555</v>
      </c>
      <c r="G361" s="6">
        <v>45561.823611111111</v>
      </c>
      <c r="H361" s="9">
        <f t="shared" si="30"/>
        <v>4.9305555556202307E-2</v>
      </c>
      <c r="I361" s="21" t="str">
        <f t="shared" si="28"/>
        <v>HIGH</v>
      </c>
      <c r="J361" s="5">
        <v>91</v>
      </c>
      <c r="K361" s="1">
        <v>0</v>
      </c>
      <c r="L361" s="15">
        <f t="shared" si="31"/>
        <v>1</v>
      </c>
      <c r="M361" s="1" t="s">
        <v>766</v>
      </c>
      <c r="N361" s="1" t="s">
        <v>155</v>
      </c>
      <c r="O361" s="1" t="s">
        <v>156</v>
      </c>
      <c r="P361" s="1" t="s">
        <v>157</v>
      </c>
    </row>
    <row r="362" spans="1:16" x14ac:dyDescent="0.3">
      <c r="A362" s="5">
        <v>361</v>
      </c>
      <c r="B362" s="5" t="str">
        <f t="shared" si="29"/>
        <v>September</v>
      </c>
      <c r="C362" s="5" t="s">
        <v>799</v>
      </c>
      <c r="D362" s="3">
        <v>45561</v>
      </c>
      <c r="E362" s="5" t="s">
        <v>803</v>
      </c>
      <c r="F362" s="14">
        <v>45559.592361111114</v>
      </c>
      <c r="G362" s="6">
        <v>45561.801388888889</v>
      </c>
      <c r="H362" s="9">
        <f t="shared" si="30"/>
        <v>2.2090277777751908</v>
      </c>
      <c r="I362" s="21" t="str">
        <f t="shared" si="28"/>
        <v>HIGH</v>
      </c>
      <c r="J362" s="5">
        <v>1</v>
      </c>
      <c r="K362" s="1">
        <v>0</v>
      </c>
      <c r="L362" s="15">
        <f t="shared" si="31"/>
        <v>1</v>
      </c>
      <c r="M362" s="1" t="s">
        <v>801</v>
      </c>
      <c r="N362" s="1" t="s">
        <v>155</v>
      </c>
      <c r="O362" s="1" t="s">
        <v>156</v>
      </c>
      <c r="P362" s="1" t="s">
        <v>157</v>
      </c>
    </row>
    <row r="363" spans="1:16" x14ac:dyDescent="0.3">
      <c r="A363" s="5">
        <v>362</v>
      </c>
      <c r="B363" s="5" t="str">
        <f t="shared" si="29"/>
        <v>September</v>
      </c>
      <c r="C363" s="5" t="s">
        <v>797</v>
      </c>
      <c r="D363" s="3">
        <v>45562</v>
      </c>
      <c r="E363" s="5" t="s">
        <v>96</v>
      </c>
      <c r="F363" s="6">
        <v>45562.645833333336</v>
      </c>
      <c r="G363" s="6">
        <v>45562.728472222225</v>
      </c>
      <c r="H363" s="9">
        <f t="shared" si="30"/>
        <v>8.2638888889050577E-2</v>
      </c>
      <c r="I363" s="21" t="str">
        <f t="shared" si="28"/>
        <v>HIGH</v>
      </c>
      <c r="J363" s="1">
        <v>10</v>
      </c>
      <c r="K363" s="1">
        <v>0</v>
      </c>
      <c r="L363" s="15">
        <f t="shared" si="31"/>
        <v>1</v>
      </c>
      <c r="M363" s="1" t="s">
        <v>183</v>
      </c>
      <c r="N363" s="1" t="s">
        <v>155</v>
      </c>
      <c r="O363" s="1" t="s">
        <v>156</v>
      </c>
      <c r="P363" s="1" t="s">
        <v>157</v>
      </c>
    </row>
    <row r="364" spans="1:16" x14ac:dyDescent="0.3">
      <c r="A364" s="5">
        <v>363</v>
      </c>
      <c r="B364" s="5" t="str">
        <f t="shared" si="29"/>
        <v>September</v>
      </c>
      <c r="C364" s="5" t="s">
        <v>799</v>
      </c>
      <c r="D364" s="3">
        <v>45562</v>
      </c>
      <c r="E364" s="5" t="s">
        <v>420</v>
      </c>
      <c r="F364" s="6">
        <v>45562.402777777781</v>
      </c>
      <c r="G364" s="6">
        <v>45562.503472222219</v>
      </c>
      <c r="H364" s="9">
        <f t="shared" si="30"/>
        <v>0.10069444443797693</v>
      </c>
      <c r="I364" s="21" t="str">
        <f t="shared" si="28"/>
        <v>HIGH</v>
      </c>
      <c r="J364" s="5">
        <v>19</v>
      </c>
      <c r="K364" s="1">
        <v>0</v>
      </c>
      <c r="L364" s="15">
        <f t="shared" si="31"/>
        <v>1</v>
      </c>
      <c r="M364" s="1" t="s">
        <v>766</v>
      </c>
      <c r="N364" s="1" t="s">
        <v>155</v>
      </c>
      <c r="O364" s="1" t="s">
        <v>156</v>
      </c>
      <c r="P364" s="1" t="s">
        <v>157</v>
      </c>
    </row>
    <row r="365" spans="1:16" x14ac:dyDescent="0.3">
      <c r="A365" s="5">
        <v>364</v>
      </c>
      <c r="B365" s="5" t="str">
        <f t="shared" si="29"/>
        <v>September</v>
      </c>
      <c r="C365" s="5" t="s">
        <v>793</v>
      </c>
      <c r="D365" s="3">
        <v>45562</v>
      </c>
      <c r="E365" s="5" t="s">
        <v>421</v>
      </c>
      <c r="F365" s="6">
        <v>45562.406944444447</v>
      </c>
      <c r="G365" s="6">
        <v>45562.542361111111</v>
      </c>
      <c r="H365" s="9">
        <f t="shared" si="30"/>
        <v>0.13541666666424135</v>
      </c>
      <c r="I365" s="21" t="str">
        <f t="shared" si="28"/>
        <v>HIGH</v>
      </c>
      <c r="J365" s="5">
        <v>33</v>
      </c>
      <c r="K365" s="1">
        <v>0</v>
      </c>
      <c r="L365" s="15">
        <f t="shared" si="31"/>
        <v>1</v>
      </c>
      <c r="M365" s="1" t="s">
        <v>766</v>
      </c>
      <c r="N365" s="1" t="s">
        <v>155</v>
      </c>
      <c r="O365" s="1" t="s">
        <v>156</v>
      </c>
      <c r="P365" s="1" t="s">
        <v>157</v>
      </c>
    </row>
    <row r="366" spans="1:16" x14ac:dyDescent="0.3">
      <c r="A366" s="5">
        <v>365</v>
      </c>
      <c r="B366" s="5" t="str">
        <f t="shared" si="29"/>
        <v>September</v>
      </c>
      <c r="C366" s="5" t="s">
        <v>795</v>
      </c>
      <c r="D366" s="3">
        <v>45562</v>
      </c>
      <c r="E366" s="5" t="s">
        <v>422</v>
      </c>
      <c r="F366" s="6">
        <v>45562.423611111109</v>
      </c>
      <c r="G366" s="6">
        <v>45562.546527777777</v>
      </c>
      <c r="H366" s="9">
        <f t="shared" si="30"/>
        <v>0.12291666666715173</v>
      </c>
      <c r="I366" s="21" t="str">
        <f t="shared" si="28"/>
        <v>HIGH</v>
      </c>
      <c r="J366" s="5">
        <v>19</v>
      </c>
      <c r="K366" s="1">
        <v>0</v>
      </c>
      <c r="L366" s="15">
        <f t="shared" si="31"/>
        <v>1</v>
      </c>
      <c r="M366" s="1" t="s">
        <v>766</v>
      </c>
      <c r="N366" s="1" t="s">
        <v>155</v>
      </c>
      <c r="O366" s="1" t="s">
        <v>156</v>
      </c>
      <c r="P366" s="1" t="s">
        <v>157</v>
      </c>
    </row>
    <row r="367" spans="1:16" x14ac:dyDescent="0.3">
      <c r="A367" s="5">
        <v>366</v>
      </c>
      <c r="B367" s="5" t="str">
        <f t="shared" si="29"/>
        <v>September</v>
      </c>
      <c r="C367" s="5" t="s">
        <v>791</v>
      </c>
      <c r="D367" s="3">
        <v>45562</v>
      </c>
      <c r="E367" s="5" t="s">
        <v>423</v>
      </c>
      <c r="F367" s="6">
        <v>45562.426388888889</v>
      </c>
      <c r="G367" s="6">
        <v>45562.620138888888</v>
      </c>
      <c r="H367" s="9">
        <f t="shared" si="30"/>
        <v>0.19374999999854481</v>
      </c>
      <c r="I367" s="21" t="str">
        <f t="shared" si="28"/>
        <v>HIGH</v>
      </c>
      <c r="J367" s="5">
        <v>13</v>
      </c>
      <c r="K367" s="1">
        <v>0</v>
      </c>
      <c r="L367" s="15">
        <f t="shared" si="31"/>
        <v>1</v>
      </c>
      <c r="M367" s="1" t="s">
        <v>766</v>
      </c>
      <c r="N367" s="1" t="s">
        <v>155</v>
      </c>
      <c r="O367" s="1" t="s">
        <v>156</v>
      </c>
      <c r="P367" s="1" t="s">
        <v>157</v>
      </c>
    </row>
    <row r="368" spans="1:16" x14ac:dyDescent="0.3">
      <c r="A368" s="5">
        <v>367</v>
      </c>
      <c r="B368" s="5" t="str">
        <f t="shared" si="29"/>
        <v>September</v>
      </c>
      <c r="C368" s="5" t="s">
        <v>800</v>
      </c>
      <c r="D368" s="3">
        <v>45562</v>
      </c>
      <c r="E368" s="5" t="s">
        <v>424</v>
      </c>
      <c r="F368" s="6">
        <v>45562.456250000003</v>
      </c>
      <c r="G368" s="6">
        <v>45562.697222222225</v>
      </c>
      <c r="H368" s="9">
        <f t="shared" si="30"/>
        <v>0.24097222222189885</v>
      </c>
      <c r="I368" s="21" t="str">
        <f t="shared" si="28"/>
        <v>HIGH</v>
      </c>
      <c r="J368" s="5">
        <v>7</v>
      </c>
      <c r="K368" s="1">
        <v>0</v>
      </c>
      <c r="L368" s="15">
        <f t="shared" si="31"/>
        <v>1</v>
      </c>
      <c r="M368" s="1" t="s">
        <v>766</v>
      </c>
      <c r="N368" s="1" t="s">
        <v>155</v>
      </c>
      <c r="O368" s="1" t="s">
        <v>156</v>
      </c>
      <c r="P368" s="1" t="s">
        <v>157</v>
      </c>
    </row>
    <row r="369" spans="1:16" x14ac:dyDescent="0.3">
      <c r="A369" s="5">
        <v>368</v>
      </c>
      <c r="B369" s="5" t="str">
        <f t="shared" si="29"/>
        <v>September</v>
      </c>
      <c r="C369" s="5" t="s">
        <v>797</v>
      </c>
      <c r="D369" s="2">
        <v>45562</v>
      </c>
      <c r="E369" s="1" t="s">
        <v>425</v>
      </c>
      <c r="F369" s="4">
        <v>45562.478472222225</v>
      </c>
      <c r="G369" s="4">
        <v>45562.744444444441</v>
      </c>
      <c r="H369" s="9">
        <f t="shared" si="30"/>
        <v>0.26597222221607808</v>
      </c>
      <c r="I369" s="21" t="str">
        <f t="shared" si="28"/>
        <v>HIGH</v>
      </c>
      <c r="J369" s="1">
        <v>22</v>
      </c>
      <c r="K369" s="1">
        <v>0</v>
      </c>
      <c r="L369" s="15">
        <f t="shared" si="31"/>
        <v>1</v>
      </c>
      <c r="M369" s="1" t="s">
        <v>766</v>
      </c>
      <c r="N369" s="1" t="s">
        <v>155</v>
      </c>
      <c r="O369" s="1" t="s">
        <v>156</v>
      </c>
      <c r="P369" s="1" t="s">
        <v>157</v>
      </c>
    </row>
    <row r="370" spans="1:16" x14ac:dyDescent="0.3">
      <c r="A370" s="5">
        <v>369</v>
      </c>
      <c r="B370" s="5" t="str">
        <f t="shared" si="29"/>
        <v>September</v>
      </c>
      <c r="C370" s="5" t="s">
        <v>792</v>
      </c>
      <c r="D370" s="2">
        <v>45562</v>
      </c>
      <c r="E370" s="1" t="s">
        <v>426</v>
      </c>
      <c r="F370" s="4">
        <v>45562.459027777775</v>
      </c>
      <c r="G370" s="4">
        <v>45562.781944444447</v>
      </c>
      <c r="H370" s="9">
        <f t="shared" si="30"/>
        <v>0.32291666667151731</v>
      </c>
      <c r="I370" s="21" t="str">
        <f t="shared" si="28"/>
        <v>HIGH</v>
      </c>
      <c r="J370" s="1">
        <v>103</v>
      </c>
      <c r="K370" s="1">
        <v>0</v>
      </c>
      <c r="L370" s="15">
        <f t="shared" si="31"/>
        <v>1</v>
      </c>
      <c r="M370" s="1" t="s">
        <v>766</v>
      </c>
      <c r="N370" s="1" t="s">
        <v>155</v>
      </c>
      <c r="O370" s="1" t="s">
        <v>156</v>
      </c>
      <c r="P370" s="1" t="s">
        <v>157</v>
      </c>
    </row>
    <row r="371" spans="1:16" x14ac:dyDescent="0.3">
      <c r="A371" s="5">
        <v>370</v>
      </c>
      <c r="B371" s="5" t="str">
        <f t="shared" si="29"/>
        <v>September</v>
      </c>
      <c r="C371" s="5" t="s">
        <v>796</v>
      </c>
      <c r="D371" s="3">
        <v>45562</v>
      </c>
      <c r="E371" s="5" t="s">
        <v>427</v>
      </c>
      <c r="F371" s="6">
        <v>45562.581250000003</v>
      </c>
      <c r="G371" s="6">
        <v>45562.78402777778</v>
      </c>
      <c r="H371" s="9">
        <f t="shared" si="30"/>
        <v>0.20277777777664596</v>
      </c>
      <c r="I371" s="21" t="str">
        <f t="shared" si="28"/>
        <v>HIGH</v>
      </c>
      <c r="J371" s="5">
        <v>61</v>
      </c>
      <c r="K371" s="1">
        <v>0</v>
      </c>
      <c r="L371" s="15">
        <f t="shared" si="31"/>
        <v>1</v>
      </c>
      <c r="M371" s="1" t="s">
        <v>766</v>
      </c>
      <c r="N371" s="1" t="s">
        <v>155</v>
      </c>
      <c r="O371" s="1" t="s">
        <v>156</v>
      </c>
      <c r="P371" s="1" t="s">
        <v>157</v>
      </c>
    </row>
    <row r="372" spans="1:16" x14ac:dyDescent="0.3">
      <c r="A372" s="5">
        <v>371</v>
      </c>
      <c r="B372" s="5" t="str">
        <f t="shared" si="29"/>
        <v>September</v>
      </c>
      <c r="C372" s="5" t="s">
        <v>794</v>
      </c>
      <c r="D372" s="3">
        <v>45562</v>
      </c>
      <c r="E372" s="5" t="s">
        <v>428</v>
      </c>
      <c r="F372" s="6">
        <v>45562.59652777778</v>
      </c>
      <c r="G372" s="6">
        <v>45562.786111111112</v>
      </c>
      <c r="H372" s="9">
        <f t="shared" si="30"/>
        <v>0.18958333333284827</v>
      </c>
      <c r="I372" s="21" t="str">
        <f t="shared" si="28"/>
        <v>HIGH</v>
      </c>
      <c r="J372" s="5">
        <v>91</v>
      </c>
      <c r="K372" s="1">
        <v>0</v>
      </c>
      <c r="L372" s="15">
        <f t="shared" si="31"/>
        <v>1</v>
      </c>
      <c r="M372" s="1" t="s">
        <v>766</v>
      </c>
      <c r="N372" s="1" t="s">
        <v>155</v>
      </c>
      <c r="O372" s="1" t="s">
        <v>156</v>
      </c>
      <c r="P372" s="1" t="s">
        <v>157</v>
      </c>
    </row>
    <row r="373" spans="1:16" x14ac:dyDescent="0.3">
      <c r="A373" s="5">
        <v>372</v>
      </c>
      <c r="B373" s="5" t="str">
        <f t="shared" si="29"/>
        <v>September</v>
      </c>
      <c r="C373" s="5" t="s">
        <v>794</v>
      </c>
      <c r="D373" s="3">
        <v>45565</v>
      </c>
      <c r="E373" s="5" t="s">
        <v>97</v>
      </c>
      <c r="F373" s="6">
        <v>45565.689583333333</v>
      </c>
      <c r="G373" s="6">
        <v>45565.749305555553</v>
      </c>
      <c r="H373" s="9">
        <f t="shared" si="30"/>
        <v>5.9722222220443655E-2</v>
      </c>
      <c r="I373" s="21" t="str">
        <f t="shared" si="28"/>
        <v>HIGH</v>
      </c>
      <c r="J373" s="1">
        <v>1</v>
      </c>
      <c r="K373" s="1">
        <v>0</v>
      </c>
      <c r="L373" s="15">
        <f t="shared" si="31"/>
        <v>1</v>
      </c>
      <c r="M373" s="1" t="s">
        <v>183</v>
      </c>
      <c r="N373" s="1" t="s">
        <v>155</v>
      </c>
      <c r="O373" s="1" t="s">
        <v>156</v>
      </c>
      <c r="P373" s="1" t="s">
        <v>157</v>
      </c>
    </row>
    <row r="374" spans="1:16" x14ac:dyDescent="0.3">
      <c r="A374" s="5">
        <v>373</v>
      </c>
      <c r="B374" s="5" t="str">
        <f t="shared" si="29"/>
        <v>September</v>
      </c>
      <c r="C374" s="5" t="s">
        <v>799</v>
      </c>
      <c r="D374" s="3">
        <v>45565</v>
      </c>
      <c r="E374" s="5" t="s">
        <v>429</v>
      </c>
      <c r="F374" s="6">
        <v>45565.392361111109</v>
      </c>
      <c r="G374" s="6">
        <v>45565.60833333333</v>
      </c>
      <c r="H374" s="9">
        <f t="shared" si="30"/>
        <v>0.21597222222044365</v>
      </c>
      <c r="I374" s="21" t="str">
        <f t="shared" si="28"/>
        <v>HIGH</v>
      </c>
      <c r="J374" s="5">
        <v>19</v>
      </c>
      <c r="K374" s="1">
        <v>0</v>
      </c>
      <c r="L374" s="15">
        <f t="shared" si="31"/>
        <v>1</v>
      </c>
      <c r="M374" s="1" t="s">
        <v>766</v>
      </c>
      <c r="N374" s="1" t="s">
        <v>155</v>
      </c>
      <c r="O374" s="1" t="s">
        <v>156</v>
      </c>
      <c r="P374" s="1" t="s">
        <v>157</v>
      </c>
    </row>
    <row r="375" spans="1:16" x14ac:dyDescent="0.3">
      <c r="A375" s="5">
        <v>374</v>
      </c>
      <c r="B375" s="5" t="str">
        <f t="shared" si="29"/>
        <v>September</v>
      </c>
      <c r="C375" s="5" t="s">
        <v>800</v>
      </c>
      <c r="D375" s="3">
        <v>45565</v>
      </c>
      <c r="E375" s="5" t="s">
        <v>430</v>
      </c>
      <c r="F375" s="6">
        <v>45565.418055555558</v>
      </c>
      <c r="G375" s="6">
        <v>45565.613194444442</v>
      </c>
      <c r="H375" s="9">
        <f t="shared" si="30"/>
        <v>0.195138888884685</v>
      </c>
      <c r="I375" s="21" t="str">
        <f t="shared" si="28"/>
        <v>HIGH</v>
      </c>
      <c r="J375" s="5">
        <v>7</v>
      </c>
      <c r="K375" s="1">
        <v>0</v>
      </c>
      <c r="L375" s="15">
        <f t="shared" si="31"/>
        <v>1</v>
      </c>
      <c r="M375" s="1" t="s">
        <v>766</v>
      </c>
      <c r="N375" s="1" t="s">
        <v>155</v>
      </c>
      <c r="O375" s="1" t="s">
        <v>156</v>
      </c>
      <c r="P375" s="1" t="s">
        <v>157</v>
      </c>
    </row>
    <row r="376" spans="1:16" x14ac:dyDescent="0.3">
      <c r="A376" s="5">
        <v>375</v>
      </c>
      <c r="B376" s="5" t="str">
        <f t="shared" si="29"/>
        <v>September</v>
      </c>
      <c r="C376" s="5" t="s">
        <v>796</v>
      </c>
      <c r="D376" s="3">
        <v>45565</v>
      </c>
      <c r="E376" s="5" t="s">
        <v>431</v>
      </c>
      <c r="F376" s="6">
        <v>45565.434027777781</v>
      </c>
      <c r="G376" s="6">
        <v>45565.616666666669</v>
      </c>
      <c r="H376" s="9">
        <f t="shared" si="30"/>
        <v>0.18263888888759539</v>
      </c>
      <c r="I376" s="21" t="str">
        <f t="shared" si="28"/>
        <v>HIGH</v>
      </c>
      <c r="J376" s="5">
        <v>61</v>
      </c>
      <c r="K376" s="1">
        <v>0</v>
      </c>
      <c r="L376" s="15">
        <f t="shared" si="31"/>
        <v>1</v>
      </c>
      <c r="M376" s="1" t="s">
        <v>766</v>
      </c>
      <c r="N376" s="1" t="s">
        <v>155</v>
      </c>
      <c r="O376" s="1" t="s">
        <v>156</v>
      </c>
      <c r="P376" s="1" t="s">
        <v>157</v>
      </c>
    </row>
    <row r="377" spans="1:16" x14ac:dyDescent="0.3">
      <c r="A377" s="5">
        <v>376</v>
      </c>
      <c r="B377" s="5" t="str">
        <f t="shared" si="29"/>
        <v>September</v>
      </c>
      <c r="C377" s="5" t="s">
        <v>793</v>
      </c>
      <c r="D377" s="3">
        <v>45565</v>
      </c>
      <c r="E377" s="5" t="s">
        <v>432</v>
      </c>
      <c r="F377" s="6">
        <v>45565.455555555556</v>
      </c>
      <c r="G377" s="6">
        <v>45565.65</v>
      </c>
      <c r="H377" s="9">
        <f t="shared" si="30"/>
        <v>0.19444444444525288</v>
      </c>
      <c r="I377" s="21" t="str">
        <f t="shared" si="28"/>
        <v>HIGH</v>
      </c>
      <c r="J377" s="5">
        <v>32</v>
      </c>
      <c r="K377" s="1">
        <v>0</v>
      </c>
      <c r="L377" s="15">
        <f t="shared" si="31"/>
        <v>1</v>
      </c>
      <c r="M377" s="1" t="s">
        <v>766</v>
      </c>
      <c r="N377" s="1" t="s">
        <v>155</v>
      </c>
      <c r="O377" s="1" t="s">
        <v>156</v>
      </c>
      <c r="P377" s="1" t="s">
        <v>157</v>
      </c>
    </row>
    <row r="378" spans="1:16" x14ac:dyDescent="0.3">
      <c r="A378" s="5">
        <v>377</v>
      </c>
      <c r="B378" s="5" t="str">
        <f t="shared" si="29"/>
        <v>September</v>
      </c>
      <c r="C378" s="5" t="s">
        <v>791</v>
      </c>
      <c r="D378" s="3">
        <v>45565</v>
      </c>
      <c r="E378" s="5" t="s">
        <v>433</v>
      </c>
      <c r="F378" s="6">
        <v>45565.510416666664</v>
      </c>
      <c r="G378" s="6">
        <v>45565.694444444445</v>
      </c>
      <c r="H378" s="9">
        <f t="shared" si="30"/>
        <v>0.18402777778101154</v>
      </c>
      <c r="I378" s="21" t="str">
        <f t="shared" si="28"/>
        <v>HIGH</v>
      </c>
      <c r="J378" s="5">
        <v>28</v>
      </c>
      <c r="K378" s="1">
        <v>0</v>
      </c>
      <c r="L378" s="15">
        <f t="shared" si="31"/>
        <v>1</v>
      </c>
      <c r="M378" s="1" t="s">
        <v>766</v>
      </c>
      <c r="N378" s="1" t="s">
        <v>155</v>
      </c>
      <c r="O378" s="1" t="s">
        <v>156</v>
      </c>
      <c r="P378" s="1" t="s">
        <v>157</v>
      </c>
    </row>
    <row r="379" spans="1:16" x14ac:dyDescent="0.3">
      <c r="A379" s="5">
        <v>378</v>
      </c>
      <c r="B379" s="5" t="str">
        <f t="shared" si="29"/>
        <v>September</v>
      </c>
      <c r="C379" s="5" t="s">
        <v>795</v>
      </c>
      <c r="D379" s="3">
        <v>45565</v>
      </c>
      <c r="E379" s="5" t="s">
        <v>434</v>
      </c>
      <c r="F379" s="6">
        <v>45565.511805555558</v>
      </c>
      <c r="G379" s="6">
        <v>45565.740972222222</v>
      </c>
      <c r="H379" s="9">
        <f t="shared" si="30"/>
        <v>0.22916666666424135</v>
      </c>
      <c r="I379" s="21" t="str">
        <f t="shared" si="28"/>
        <v>HIGH</v>
      </c>
      <c r="J379" s="5">
        <v>27</v>
      </c>
      <c r="K379" s="1">
        <v>0</v>
      </c>
      <c r="L379" s="15">
        <f t="shared" si="31"/>
        <v>1</v>
      </c>
      <c r="M379" s="1" t="s">
        <v>766</v>
      </c>
      <c r="N379" s="1" t="s">
        <v>155</v>
      </c>
      <c r="O379" s="1" t="s">
        <v>156</v>
      </c>
      <c r="P379" s="1" t="s">
        <v>157</v>
      </c>
    </row>
    <row r="380" spans="1:16" x14ac:dyDescent="0.3">
      <c r="A380" s="5">
        <v>379</v>
      </c>
      <c r="B380" s="5" t="str">
        <f t="shared" si="29"/>
        <v>September</v>
      </c>
      <c r="C380" s="5" t="s">
        <v>792</v>
      </c>
      <c r="D380" s="3">
        <v>45565</v>
      </c>
      <c r="E380" s="5" t="s">
        <v>435</v>
      </c>
      <c r="F380" s="6">
        <v>45565.51666666667</v>
      </c>
      <c r="G380" s="6">
        <v>45565.745833333334</v>
      </c>
      <c r="H380" s="9">
        <f t="shared" si="30"/>
        <v>0.22916666666424135</v>
      </c>
      <c r="I380" s="21" t="str">
        <f t="shared" si="28"/>
        <v>HIGH</v>
      </c>
      <c r="J380" s="5">
        <v>88</v>
      </c>
      <c r="K380" s="1">
        <v>0</v>
      </c>
      <c r="L380" s="15">
        <f t="shared" si="31"/>
        <v>1</v>
      </c>
      <c r="M380" s="1" t="s">
        <v>766</v>
      </c>
      <c r="N380" s="1" t="s">
        <v>155</v>
      </c>
      <c r="O380" s="1" t="s">
        <v>156</v>
      </c>
      <c r="P380" s="1" t="s">
        <v>157</v>
      </c>
    </row>
    <row r="381" spans="1:16" x14ac:dyDescent="0.3">
      <c r="A381" s="5">
        <v>380</v>
      </c>
      <c r="B381" s="5" t="str">
        <f t="shared" si="29"/>
        <v>September</v>
      </c>
      <c r="C381" s="5" t="s">
        <v>797</v>
      </c>
      <c r="D381" s="3">
        <v>45565</v>
      </c>
      <c r="E381" s="5" t="s">
        <v>436</v>
      </c>
      <c r="F381" s="6">
        <v>45565.525694444441</v>
      </c>
      <c r="G381" s="6">
        <v>45565.799305555556</v>
      </c>
      <c r="H381" s="9">
        <f t="shared" si="30"/>
        <v>0.273611111115315</v>
      </c>
      <c r="I381" s="21" t="str">
        <f t="shared" si="28"/>
        <v>HIGH</v>
      </c>
      <c r="J381" s="5">
        <v>22</v>
      </c>
      <c r="K381" s="1">
        <v>0</v>
      </c>
      <c r="L381" s="15">
        <f t="shared" si="31"/>
        <v>1</v>
      </c>
      <c r="M381" s="1" t="s">
        <v>766</v>
      </c>
      <c r="N381" s="1" t="s">
        <v>155</v>
      </c>
      <c r="O381" s="1" t="s">
        <v>156</v>
      </c>
      <c r="P381" s="1" t="s">
        <v>157</v>
      </c>
    </row>
    <row r="382" spans="1:16" x14ac:dyDescent="0.3">
      <c r="A382" s="5">
        <v>381</v>
      </c>
      <c r="B382" s="5" t="str">
        <f t="shared" si="29"/>
        <v>September</v>
      </c>
      <c r="C382" s="5" t="s">
        <v>794</v>
      </c>
      <c r="D382" s="3">
        <v>45565</v>
      </c>
      <c r="E382" s="5" t="s">
        <v>437</v>
      </c>
      <c r="F382" s="6">
        <v>45565.657638888886</v>
      </c>
      <c r="G382" s="6">
        <v>45565.804166666669</v>
      </c>
      <c r="H382" s="9">
        <f t="shared" si="30"/>
        <v>0.14652777778246673</v>
      </c>
      <c r="I382" s="21" t="str">
        <f t="shared" si="28"/>
        <v>HIGH</v>
      </c>
      <c r="J382" s="5">
        <v>80</v>
      </c>
      <c r="K382" s="1">
        <v>0</v>
      </c>
      <c r="L382" s="15">
        <f t="shared" si="31"/>
        <v>1</v>
      </c>
      <c r="M382" s="1" t="s">
        <v>766</v>
      </c>
      <c r="N382" s="1" t="s">
        <v>155</v>
      </c>
      <c r="O382" s="1" t="s">
        <v>156</v>
      </c>
      <c r="P382" s="1" t="s">
        <v>157</v>
      </c>
    </row>
    <row r="383" spans="1:16" x14ac:dyDescent="0.3">
      <c r="A383" s="5">
        <v>382</v>
      </c>
      <c r="B383" s="5" t="str">
        <f t="shared" si="29"/>
        <v>October</v>
      </c>
      <c r="C383" s="5" t="s">
        <v>797</v>
      </c>
      <c r="D383" s="3">
        <v>45566</v>
      </c>
      <c r="E383" s="5" t="s">
        <v>98</v>
      </c>
      <c r="F383" s="6">
        <v>45566.574305555558</v>
      </c>
      <c r="G383" s="6">
        <v>45566.788888888892</v>
      </c>
      <c r="H383" s="9">
        <f t="shared" si="30"/>
        <v>0.21458333333430346</v>
      </c>
      <c r="I383" s="21" t="str">
        <f t="shared" ref="I383:I392" si="32">IF(H383&lt;3,  "HIGH", "OUT OF TAT")</f>
        <v>HIGH</v>
      </c>
      <c r="J383" s="1">
        <v>3</v>
      </c>
      <c r="K383" s="1">
        <v>0</v>
      </c>
      <c r="L383" s="15">
        <f t="shared" si="31"/>
        <v>1</v>
      </c>
      <c r="M383" s="1" t="s">
        <v>183</v>
      </c>
      <c r="N383" s="1" t="s">
        <v>155</v>
      </c>
      <c r="O383" s="1" t="s">
        <v>156</v>
      </c>
      <c r="P383" s="1" t="s">
        <v>157</v>
      </c>
    </row>
    <row r="384" spans="1:16" x14ac:dyDescent="0.3">
      <c r="A384" s="5">
        <v>383</v>
      </c>
      <c r="B384" s="5" t="str">
        <f t="shared" si="29"/>
        <v>October</v>
      </c>
      <c r="C384" s="5" t="s">
        <v>799</v>
      </c>
      <c r="D384" s="3">
        <v>45566</v>
      </c>
      <c r="E384" s="5" t="s">
        <v>438</v>
      </c>
      <c r="F384" s="6">
        <v>45566.393055555556</v>
      </c>
      <c r="G384" s="6">
        <v>45566.625694444447</v>
      </c>
      <c r="H384" s="9">
        <f t="shared" si="30"/>
        <v>0.23263888889050577</v>
      </c>
      <c r="I384" s="21" t="str">
        <f t="shared" si="32"/>
        <v>HIGH</v>
      </c>
      <c r="J384" s="5">
        <v>19</v>
      </c>
      <c r="K384" s="1">
        <v>0</v>
      </c>
      <c r="L384" s="15">
        <f t="shared" si="31"/>
        <v>1</v>
      </c>
      <c r="M384" s="1" t="s">
        <v>766</v>
      </c>
      <c r="N384" s="1" t="s">
        <v>155</v>
      </c>
      <c r="O384" s="1" t="s">
        <v>156</v>
      </c>
      <c r="P384" s="1" t="s">
        <v>157</v>
      </c>
    </row>
    <row r="385" spans="1:16" x14ac:dyDescent="0.3">
      <c r="A385" s="5">
        <v>384</v>
      </c>
      <c r="B385" s="5" t="str">
        <f t="shared" si="29"/>
        <v>October</v>
      </c>
      <c r="C385" s="5" t="s">
        <v>795</v>
      </c>
      <c r="D385" s="3">
        <v>45566</v>
      </c>
      <c r="E385" s="5" t="s">
        <v>439</v>
      </c>
      <c r="F385" s="6">
        <v>45566.443055555559</v>
      </c>
      <c r="G385" s="6">
        <v>45566.63958333333</v>
      </c>
      <c r="H385" s="9">
        <f t="shared" si="30"/>
        <v>0.1965277777708252</v>
      </c>
      <c r="I385" s="21" t="str">
        <f t="shared" si="32"/>
        <v>HIGH</v>
      </c>
      <c r="J385" s="5">
        <v>23</v>
      </c>
      <c r="K385" s="1">
        <v>0</v>
      </c>
      <c r="L385" s="15">
        <f t="shared" si="31"/>
        <v>1</v>
      </c>
      <c r="M385" s="1" t="s">
        <v>766</v>
      </c>
      <c r="N385" s="1" t="s">
        <v>155</v>
      </c>
      <c r="O385" s="1" t="s">
        <v>156</v>
      </c>
      <c r="P385" s="1" t="s">
        <v>157</v>
      </c>
    </row>
    <row r="386" spans="1:16" x14ac:dyDescent="0.3">
      <c r="A386" s="5">
        <v>385</v>
      </c>
      <c r="B386" s="5" t="str">
        <f t="shared" ref="B386:B449" si="33">TEXT(D386,"MMMM")</f>
        <v>October</v>
      </c>
      <c r="C386" s="5" t="s">
        <v>793</v>
      </c>
      <c r="D386" s="3">
        <v>45566</v>
      </c>
      <c r="E386" s="5" t="s">
        <v>440</v>
      </c>
      <c r="F386" s="6">
        <v>45566.453472222223</v>
      </c>
      <c r="G386" s="6">
        <v>45566.644444444442</v>
      </c>
      <c r="H386" s="9">
        <f t="shared" ref="H386:H449" si="34">G386-F386</f>
        <v>0.19097222221898846</v>
      </c>
      <c r="I386" s="21" t="str">
        <f t="shared" si="32"/>
        <v>HIGH</v>
      </c>
      <c r="J386" s="5">
        <v>24</v>
      </c>
      <c r="K386" s="1">
        <v>0</v>
      </c>
      <c r="L386" s="15">
        <f t="shared" si="31"/>
        <v>1</v>
      </c>
      <c r="M386" s="1" t="s">
        <v>766</v>
      </c>
      <c r="N386" s="1" t="s">
        <v>155</v>
      </c>
      <c r="O386" s="1" t="s">
        <v>156</v>
      </c>
      <c r="P386" s="1" t="s">
        <v>157</v>
      </c>
    </row>
    <row r="387" spans="1:16" x14ac:dyDescent="0.3">
      <c r="A387" s="5">
        <v>386</v>
      </c>
      <c r="B387" s="5" t="str">
        <f t="shared" si="33"/>
        <v>October</v>
      </c>
      <c r="C387" s="5" t="s">
        <v>791</v>
      </c>
      <c r="D387" s="3">
        <v>45566</v>
      </c>
      <c r="E387" s="5" t="s">
        <v>441</v>
      </c>
      <c r="F387" s="6">
        <v>45566.461805555555</v>
      </c>
      <c r="G387" s="6">
        <v>45566.646527777775</v>
      </c>
      <c r="H387" s="9">
        <f t="shared" si="34"/>
        <v>0.18472222222044365</v>
      </c>
      <c r="I387" s="21" t="str">
        <f t="shared" si="32"/>
        <v>HIGH</v>
      </c>
      <c r="J387" s="5">
        <v>16</v>
      </c>
      <c r="K387" s="1">
        <v>0</v>
      </c>
      <c r="L387" s="15">
        <f t="shared" ref="L387:L450" si="35">1-(K387/J387)</f>
        <v>1</v>
      </c>
      <c r="M387" s="1" t="s">
        <v>766</v>
      </c>
      <c r="N387" s="1" t="s">
        <v>155</v>
      </c>
      <c r="O387" s="1" t="s">
        <v>156</v>
      </c>
      <c r="P387" s="1" t="s">
        <v>157</v>
      </c>
    </row>
    <row r="388" spans="1:16" x14ac:dyDescent="0.3">
      <c r="A388" s="5">
        <v>387</v>
      </c>
      <c r="B388" s="5" t="str">
        <f t="shared" si="33"/>
        <v>October</v>
      </c>
      <c r="C388" s="5" t="s">
        <v>792</v>
      </c>
      <c r="D388" s="3">
        <v>45566</v>
      </c>
      <c r="E388" s="5" t="s">
        <v>442</v>
      </c>
      <c r="F388" s="6">
        <v>45566.464583333334</v>
      </c>
      <c r="G388" s="6">
        <v>45566.717361111114</v>
      </c>
      <c r="H388" s="9">
        <f t="shared" si="34"/>
        <v>0.25277777777955635</v>
      </c>
      <c r="I388" s="21" t="str">
        <f t="shared" si="32"/>
        <v>HIGH</v>
      </c>
      <c r="J388" s="5">
        <v>108</v>
      </c>
      <c r="K388" s="1">
        <v>0</v>
      </c>
      <c r="L388" s="15">
        <f t="shared" si="35"/>
        <v>1</v>
      </c>
      <c r="M388" s="1" t="s">
        <v>766</v>
      </c>
      <c r="N388" s="1" t="s">
        <v>155</v>
      </c>
      <c r="O388" s="1" t="s">
        <v>156</v>
      </c>
      <c r="P388" s="1" t="s">
        <v>157</v>
      </c>
    </row>
    <row r="389" spans="1:16" x14ac:dyDescent="0.3">
      <c r="A389" s="5">
        <v>388</v>
      </c>
      <c r="B389" s="5" t="str">
        <f t="shared" si="33"/>
        <v>October</v>
      </c>
      <c r="C389" s="5" t="s">
        <v>800</v>
      </c>
      <c r="D389" s="3">
        <v>45566</v>
      </c>
      <c r="E389" s="5" t="s">
        <v>443</v>
      </c>
      <c r="F389" s="6">
        <v>45566.474305555559</v>
      </c>
      <c r="G389" s="6">
        <v>45566.775694444441</v>
      </c>
      <c r="H389" s="9">
        <f t="shared" si="34"/>
        <v>0.30138888888177462</v>
      </c>
      <c r="I389" s="21" t="str">
        <f t="shared" si="32"/>
        <v>HIGH</v>
      </c>
      <c r="J389" s="5">
        <v>7</v>
      </c>
      <c r="K389" s="1">
        <v>0</v>
      </c>
      <c r="L389" s="15">
        <f t="shared" si="35"/>
        <v>1</v>
      </c>
      <c r="M389" s="1" t="s">
        <v>766</v>
      </c>
      <c r="N389" s="1" t="s">
        <v>155</v>
      </c>
      <c r="O389" s="1" t="s">
        <v>156</v>
      </c>
      <c r="P389" s="1" t="s">
        <v>157</v>
      </c>
    </row>
    <row r="390" spans="1:16" x14ac:dyDescent="0.3">
      <c r="A390" s="5">
        <v>389</v>
      </c>
      <c r="B390" s="5" t="str">
        <f t="shared" si="33"/>
        <v>October</v>
      </c>
      <c r="C390" s="5" t="s">
        <v>797</v>
      </c>
      <c r="D390" s="3">
        <v>45566</v>
      </c>
      <c r="E390" s="5" t="s">
        <v>98</v>
      </c>
      <c r="F390" s="6">
        <v>45566.574305555558</v>
      </c>
      <c r="G390" s="6">
        <v>45566.788888888892</v>
      </c>
      <c r="H390" s="9">
        <f t="shared" si="34"/>
        <v>0.21458333333430346</v>
      </c>
      <c r="I390" s="21" t="str">
        <f t="shared" si="32"/>
        <v>HIGH</v>
      </c>
      <c r="J390" s="5">
        <v>19</v>
      </c>
      <c r="K390" s="1">
        <v>0</v>
      </c>
      <c r="L390" s="15">
        <f t="shared" si="35"/>
        <v>1</v>
      </c>
      <c r="M390" s="1" t="s">
        <v>766</v>
      </c>
      <c r="N390" s="1" t="s">
        <v>155</v>
      </c>
      <c r="O390" s="1" t="s">
        <v>156</v>
      </c>
      <c r="P390" s="1" t="s">
        <v>157</v>
      </c>
    </row>
    <row r="391" spans="1:16" x14ac:dyDescent="0.3">
      <c r="A391" s="5">
        <v>390</v>
      </c>
      <c r="B391" s="5" t="str">
        <f t="shared" si="33"/>
        <v>October</v>
      </c>
      <c r="C391" s="5" t="s">
        <v>794</v>
      </c>
      <c r="D391" s="3">
        <v>45566</v>
      </c>
      <c r="E391" s="5" t="s">
        <v>444</v>
      </c>
      <c r="F391" s="6">
        <v>45566.629166666666</v>
      </c>
      <c r="G391" s="6">
        <v>45566.792361111111</v>
      </c>
      <c r="H391" s="9">
        <f t="shared" si="34"/>
        <v>0.16319444444525288</v>
      </c>
      <c r="I391" s="21" t="str">
        <f t="shared" si="32"/>
        <v>HIGH</v>
      </c>
      <c r="J391" s="5">
        <v>60</v>
      </c>
      <c r="K391" s="1">
        <v>0</v>
      </c>
      <c r="L391" s="15">
        <f t="shared" si="35"/>
        <v>1</v>
      </c>
      <c r="M391" s="1" t="s">
        <v>766</v>
      </c>
      <c r="N391" s="1" t="s">
        <v>155</v>
      </c>
      <c r="O391" s="1" t="s">
        <v>156</v>
      </c>
      <c r="P391" s="1" t="s">
        <v>157</v>
      </c>
    </row>
    <row r="392" spans="1:16" x14ac:dyDescent="0.3">
      <c r="A392" s="5">
        <v>391</v>
      </c>
      <c r="B392" s="5" t="str">
        <f t="shared" si="33"/>
        <v>October</v>
      </c>
      <c r="C392" s="5" t="s">
        <v>799</v>
      </c>
      <c r="D392" s="3">
        <v>45567</v>
      </c>
      <c r="E392" s="5" t="s">
        <v>99</v>
      </c>
      <c r="F392" s="6">
        <v>45567.652777777781</v>
      </c>
      <c r="G392" s="6">
        <v>45567.693055555559</v>
      </c>
      <c r="H392" s="9">
        <f t="shared" si="34"/>
        <v>4.0277777778101154E-2</v>
      </c>
      <c r="I392" s="21" t="str">
        <f t="shared" si="32"/>
        <v>HIGH</v>
      </c>
      <c r="J392" s="1">
        <v>3</v>
      </c>
      <c r="K392" s="1">
        <v>0</v>
      </c>
      <c r="L392" s="15">
        <f t="shared" si="35"/>
        <v>1</v>
      </c>
      <c r="M392" s="1" t="s">
        <v>183</v>
      </c>
      <c r="N392" s="1" t="s">
        <v>155</v>
      </c>
      <c r="O392" s="1" t="s">
        <v>156</v>
      </c>
      <c r="P392" s="1" t="s">
        <v>157</v>
      </c>
    </row>
    <row r="393" spans="1:16" x14ac:dyDescent="0.3">
      <c r="A393" s="5">
        <v>392</v>
      </c>
      <c r="B393" s="5" t="str">
        <f t="shared" si="33"/>
        <v>October</v>
      </c>
      <c r="C393" s="5" t="s">
        <v>796</v>
      </c>
      <c r="D393" s="3">
        <v>45567</v>
      </c>
      <c r="E393" s="5" t="s">
        <v>445</v>
      </c>
      <c r="F393" s="6">
        <v>45566.88958333333</v>
      </c>
      <c r="G393" s="12">
        <v>45567.521527777775</v>
      </c>
      <c r="H393" s="9">
        <f t="shared" si="34"/>
        <v>0.63194444444525288</v>
      </c>
      <c r="I393" s="21" t="str">
        <f>IF(H393&gt;3,  "IN_TAT", "LOW")</f>
        <v>LOW</v>
      </c>
      <c r="J393" s="5">
        <v>61</v>
      </c>
      <c r="K393" s="1">
        <v>0</v>
      </c>
      <c r="L393" s="15">
        <f t="shared" si="35"/>
        <v>1</v>
      </c>
      <c r="M393" s="1" t="s">
        <v>766</v>
      </c>
      <c r="N393" s="1" t="s">
        <v>155</v>
      </c>
      <c r="O393" s="1" t="s">
        <v>156</v>
      </c>
      <c r="P393" s="1" t="s">
        <v>157</v>
      </c>
    </row>
    <row r="394" spans="1:16" x14ac:dyDescent="0.3">
      <c r="A394" s="5">
        <v>393</v>
      </c>
      <c r="B394" s="5" t="str">
        <f t="shared" si="33"/>
        <v>October</v>
      </c>
      <c r="C394" s="5" t="s">
        <v>799</v>
      </c>
      <c r="D394" s="3">
        <v>45567</v>
      </c>
      <c r="E394" s="5" t="s">
        <v>446</v>
      </c>
      <c r="F394" s="6">
        <v>45567.410416666666</v>
      </c>
      <c r="G394" s="6">
        <v>45567.526388888888</v>
      </c>
      <c r="H394" s="9">
        <f t="shared" si="34"/>
        <v>0.11597222222189885</v>
      </c>
      <c r="I394" s="21" t="str">
        <f t="shared" ref="I394:I397" si="36">IF(H394&lt;3,  "HIGH", "OUT OF TAT")</f>
        <v>HIGH</v>
      </c>
      <c r="J394" s="5">
        <v>19</v>
      </c>
      <c r="K394" s="1">
        <v>0</v>
      </c>
      <c r="L394" s="15">
        <f t="shared" si="35"/>
        <v>1</v>
      </c>
      <c r="M394" s="1" t="s">
        <v>766</v>
      </c>
      <c r="N394" s="1" t="s">
        <v>155</v>
      </c>
      <c r="O394" s="1" t="s">
        <v>156</v>
      </c>
      <c r="P394" s="1" t="s">
        <v>157</v>
      </c>
    </row>
    <row r="395" spans="1:16" x14ac:dyDescent="0.3">
      <c r="A395" s="5">
        <v>394</v>
      </c>
      <c r="B395" s="5" t="str">
        <f t="shared" si="33"/>
        <v>October</v>
      </c>
      <c r="C395" s="5" t="s">
        <v>795</v>
      </c>
      <c r="D395" s="3">
        <v>45567</v>
      </c>
      <c r="E395" s="5" t="s">
        <v>447</v>
      </c>
      <c r="F395" s="6">
        <v>45567.504861111112</v>
      </c>
      <c r="G395" s="6">
        <v>45567.529166666667</v>
      </c>
      <c r="H395" s="9">
        <f t="shared" si="34"/>
        <v>2.4305555554747116E-2</v>
      </c>
      <c r="I395" s="21" t="str">
        <f t="shared" si="36"/>
        <v>HIGH</v>
      </c>
      <c r="J395" s="5">
        <v>23</v>
      </c>
      <c r="K395" s="1">
        <v>0</v>
      </c>
      <c r="L395" s="15">
        <f t="shared" si="35"/>
        <v>1</v>
      </c>
      <c r="M395" s="1" t="s">
        <v>766</v>
      </c>
      <c r="N395" s="1" t="s">
        <v>155</v>
      </c>
      <c r="O395" s="1" t="s">
        <v>156</v>
      </c>
      <c r="P395" s="1" t="s">
        <v>157</v>
      </c>
    </row>
    <row r="396" spans="1:16" x14ac:dyDescent="0.3">
      <c r="A396" s="5">
        <v>395</v>
      </c>
      <c r="B396" s="5" t="str">
        <f t="shared" si="33"/>
        <v>October</v>
      </c>
      <c r="C396" s="5" t="s">
        <v>797</v>
      </c>
      <c r="D396" s="3">
        <v>45567</v>
      </c>
      <c r="E396" s="5" t="s">
        <v>448</v>
      </c>
      <c r="F396" s="6">
        <v>45567.517361111109</v>
      </c>
      <c r="G396" s="6">
        <v>45567.542361111111</v>
      </c>
      <c r="H396" s="9">
        <f t="shared" si="34"/>
        <v>2.5000000001455192E-2</v>
      </c>
      <c r="I396" s="21" t="str">
        <f t="shared" si="36"/>
        <v>HIGH</v>
      </c>
      <c r="J396" s="5">
        <v>25</v>
      </c>
      <c r="K396" s="1">
        <v>0</v>
      </c>
      <c r="L396" s="15">
        <f t="shared" si="35"/>
        <v>1</v>
      </c>
      <c r="M396" s="1" t="s">
        <v>766</v>
      </c>
      <c r="N396" s="1" t="s">
        <v>155</v>
      </c>
      <c r="O396" s="1" t="s">
        <v>156</v>
      </c>
      <c r="P396" s="1" t="s">
        <v>157</v>
      </c>
    </row>
    <row r="397" spans="1:16" x14ac:dyDescent="0.3">
      <c r="A397" s="5">
        <v>396</v>
      </c>
      <c r="B397" s="5" t="str">
        <f t="shared" si="33"/>
        <v>October</v>
      </c>
      <c r="C397" s="5" t="s">
        <v>796</v>
      </c>
      <c r="D397" s="3">
        <v>45567</v>
      </c>
      <c r="E397" s="5" t="s">
        <v>449</v>
      </c>
      <c r="F397" s="6">
        <v>45567.594444444447</v>
      </c>
      <c r="G397" s="6">
        <v>45567.708333333336</v>
      </c>
      <c r="H397" s="9">
        <f t="shared" si="34"/>
        <v>0.11388888888905058</v>
      </c>
      <c r="I397" s="21" t="str">
        <f t="shared" si="36"/>
        <v>HIGH</v>
      </c>
      <c r="J397" s="5">
        <v>61</v>
      </c>
      <c r="K397" s="1">
        <v>0</v>
      </c>
      <c r="L397" s="15">
        <f t="shared" si="35"/>
        <v>1</v>
      </c>
      <c r="M397" s="1" t="s">
        <v>766</v>
      </c>
      <c r="N397" s="1" t="s">
        <v>155</v>
      </c>
      <c r="O397" s="1" t="s">
        <v>156</v>
      </c>
      <c r="P397" s="1" t="s">
        <v>157</v>
      </c>
    </row>
    <row r="398" spans="1:16" x14ac:dyDescent="0.3">
      <c r="A398" s="5">
        <v>397</v>
      </c>
      <c r="B398" s="5" t="str">
        <f t="shared" si="33"/>
        <v>October</v>
      </c>
      <c r="C398" s="5" t="s">
        <v>796</v>
      </c>
      <c r="D398" s="3">
        <v>45568</v>
      </c>
      <c r="E398" s="5" t="s">
        <v>100</v>
      </c>
      <c r="F398" s="6">
        <v>45568.388888888891</v>
      </c>
      <c r="G398" s="6">
        <v>45568.768750000003</v>
      </c>
      <c r="H398" s="9">
        <f t="shared" si="34"/>
        <v>0.37986111111240461</v>
      </c>
      <c r="I398" s="21" t="str">
        <f>IF(H398&gt;3,  "IN_TAT", "MEDIUM")</f>
        <v>MEDIUM</v>
      </c>
      <c r="J398" s="1">
        <v>80</v>
      </c>
      <c r="K398" s="1">
        <v>0</v>
      </c>
      <c r="L398" s="15">
        <f t="shared" si="35"/>
        <v>1</v>
      </c>
      <c r="M398" s="1" t="s">
        <v>183</v>
      </c>
      <c r="N398" s="1" t="s">
        <v>155</v>
      </c>
      <c r="O398" s="1" t="s">
        <v>156</v>
      </c>
      <c r="P398" s="1" t="s">
        <v>157</v>
      </c>
    </row>
    <row r="399" spans="1:16" x14ac:dyDescent="0.3">
      <c r="A399" s="5">
        <v>398</v>
      </c>
      <c r="B399" s="5" t="str">
        <f t="shared" si="33"/>
        <v>October</v>
      </c>
      <c r="C399" s="5" t="s">
        <v>797</v>
      </c>
      <c r="D399" s="3">
        <v>45568</v>
      </c>
      <c r="E399" s="5" t="s">
        <v>101</v>
      </c>
      <c r="F399" s="6">
        <v>45568.751388888886</v>
      </c>
      <c r="G399" s="6">
        <v>45568.826388888891</v>
      </c>
      <c r="H399" s="9">
        <f t="shared" si="34"/>
        <v>7.5000000004365575E-2</v>
      </c>
      <c r="I399" s="21" t="str">
        <f t="shared" ref="I399:I404" si="37">IF(H399&lt;3,  "HIGH", "OUT OF TAT")</f>
        <v>HIGH</v>
      </c>
      <c r="J399" s="1">
        <v>3</v>
      </c>
      <c r="K399" s="1">
        <v>0</v>
      </c>
      <c r="L399" s="15">
        <f t="shared" si="35"/>
        <v>1</v>
      </c>
      <c r="M399" s="1" t="s">
        <v>183</v>
      </c>
      <c r="N399" s="1" t="s">
        <v>155</v>
      </c>
      <c r="O399" s="1" t="s">
        <v>156</v>
      </c>
      <c r="P399" s="1" t="s">
        <v>157</v>
      </c>
    </row>
    <row r="400" spans="1:16" x14ac:dyDescent="0.3">
      <c r="A400" s="5">
        <v>399</v>
      </c>
      <c r="B400" s="5" t="str">
        <f t="shared" si="33"/>
        <v>October</v>
      </c>
      <c r="C400" s="5" t="s">
        <v>797</v>
      </c>
      <c r="D400" s="3">
        <v>45568</v>
      </c>
      <c r="E400" s="5" t="s">
        <v>102</v>
      </c>
      <c r="F400" s="6">
        <v>45568.521527777775</v>
      </c>
      <c r="G400" s="6">
        <v>45568.827777777777</v>
      </c>
      <c r="H400" s="9">
        <f t="shared" si="34"/>
        <v>0.30625000000145519</v>
      </c>
      <c r="I400" s="21" t="str">
        <f t="shared" si="37"/>
        <v>HIGH</v>
      </c>
      <c r="J400" s="1">
        <v>3</v>
      </c>
      <c r="K400" s="1">
        <v>0</v>
      </c>
      <c r="L400" s="15">
        <f t="shared" si="35"/>
        <v>1</v>
      </c>
      <c r="M400" s="1" t="s">
        <v>183</v>
      </c>
      <c r="N400" s="1" t="s">
        <v>155</v>
      </c>
      <c r="O400" s="1" t="s">
        <v>156</v>
      </c>
      <c r="P400" s="1" t="s">
        <v>157</v>
      </c>
    </row>
    <row r="401" spans="1:16" x14ac:dyDescent="0.3">
      <c r="A401" s="5">
        <v>400</v>
      </c>
      <c r="B401" s="5" t="str">
        <f t="shared" si="33"/>
        <v>October</v>
      </c>
      <c r="C401" s="5" t="s">
        <v>793</v>
      </c>
      <c r="D401" s="3">
        <v>45568</v>
      </c>
      <c r="E401" s="5" t="s">
        <v>172</v>
      </c>
      <c r="F401" s="6">
        <v>45568.45</v>
      </c>
      <c r="G401" s="6">
        <v>45568.481944444444</v>
      </c>
      <c r="H401" s="9">
        <f t="shared" si="34"/>
        <v>3.1944444446708076E-2</v>
      </c>
      <c r="I401" s="21" t="str">
        <f t="shared" si="37"/>
        <v>HIGH</v>
      </c>
      <c r="J401" s="5">
        <v>1</v>
      </c>
      <c r="K401" s="1">
        <v>0</v>
      </c>
      <c r="L401" s="15">
        <f t="shared" si="35"/>
        <v>1</v>
      </c>
      <c r="M401" s="1" t="s">
        <v>184</v>
      </c>
      <c r="N401" s="1" t="s">
        <v>155</v>
      </c>
      <c r="O401" s="1" t="s">
        <v>156</v>
      </c>
      <c r="P401" s="1" t="s">
        <v>157</v>
      </c>
    </row>
    <row r="402" spans="1:16" x14ac:dyDescent="0.3">
      <c r="A402" s="5">
        <v>401</v>
      </c>
      <c r="B402" s="5" t="str">
        <f t="shared" si="33"/>
        <v>October</v>
      </c>
      <c r="C402" s="5" t="s">
        <v>795</v>
      </c>
      <c r="D402" s="3">
        <v>45568</v>
      </c>
      <c r="E402" s="5" t="s">
        <v>450</v>
      </c>
      <c r="F402" s="6">
        <v>45568.322916666664</v>
      </c>
      <c r="G402" s="6">
        <v>45568.59652777778</v>
      </c>
      <c r="H402" s="9">
        <f t="shared" si="34"/>
        <v>0.273611111115315</v>
      </c>
      <c r="I402" s="21" t="str">
        <f t="shared" si="37"/>
        <v>HIGH</v>
      </c>
      <c r="J402" s="5">
        <v>23</v>
      </c>
      <c r="K402" s="1">
        <v>0</v>
      </c>
      <c r="L402" s="15">
        <f t="shared" si="35"/>
        <v>1</v>
      </c>
      <c r="M402" s="1" t="s">
        <v>766</v>
      </c>
      <c r="N402" s="1" t="s">
        <v>155</v>
      </c>
      <c r="O402" s="1" t="s">
        <v>156</v>
      </c>
      <c r="P402" s="1" t="s">
        <v>157</v>
      </c>
    </row>
    <row r="403" spans="1:16" x14ac:dyDescent="0.3">
      <c r="A403" s="5">
        <v>402</v>
      </c>
      <c r="B403" s="5" t="str">
        <f t="shared" si="33"/>
        <v>October</v>
      </c>
      <c r="C403" s="5" t="s">
        <v>799</v>
      </c>
      <c r="D403" s="3">
        <v>45568</v>
      </c>
      <c r="E403" s="5" t="s">
        <v>451</v>
      </c>
      <c r="F403" s="6">
        <v>45568.379861111112</v>
      </c>
      <c r="G403" s="6">
        <v>45568.615972222222</v>
      </c>
      <c r="H403" s="9">
        <f t="shared" si="34"/>
        <v>0.23611111110949423</v>
      </c>
      <c r="I403" s="21" t="str">
        <f t="shared" si="37"/>
        <v>HIGH</v>
      </c>
      <c r="J403" s="5">
        <v>22</v>
      </c>
      <c r="K403" s="1">
        <v>0</v>
      </c>
      <c r="L403" s="15">
        <f t="shared" si="35"/>
        <v>1</v>
      </c>
      <c r="M403" s="1" t="s">
        <v>766</v>
      </c>
      <c r="N403" s="1" t="s">
        <v>155</v>
      </c>
      <c r="O403" s="1" t="s">
        <v>156</v>
      </c>
      <c r="P403" s="1" t="s">
        <v>157</v>
      </c>
    </row>
    <row r="404" spans="1:16" x14ac:dyDescent="0.3">
      <c r="A404" s="5">
        <v>403</v>
      </c>
      <c r="B404" s="5" t="str">
        <f t="shared" si="33"/>
        <v>October</v>
      </c>
      <c r="C404" s="5" t="s">
        <v>800</v>
      </c>
      <c r="D404" s="3">
        <v>45568</v>
      </c>
      <c r="E404" s="5" t="s">
        <v>452</v>
      </c>
      <c r="F404" s="6">
        <v>45568.424305555556</v>
      </c>
      <c r="G404" s="6">
        <v>45568.625</v>
      </c>
      <c r="H404" s="9">
        <f t="shared" si="34"/>
        <v>0.20069444444379769</v>
      </c>
      <c r="I404" s="21" t="str">
        <f t="shared" si="37"/>
        <v>HIGH</v>
      </c>
      <c r="J404" s="5">
        <v>4</v>
      </c>
      <c r="K404" s="1">
        <v>0</v>
      </c>
      <c r="L404" s="15">
        <f t="shared" si="35"/>
        <v>1</v>
      </c>
      <c r="M404" s="1" t="s">
        <v>766</v>
      </c>
      <c r="N404" s="1" t="s">
        <v>155</v>
      </c>
      <c r="O404" s="1" t="s">
        <v>156</v>
      </c>
      <c r="P404" s="1" t="s">
        <v>157</v>
      </c>
    </row>
    <row r="405" spans="1:16" x14ac:dyDescent="0.3">
      <c r="A405" s="5">
        <v>404</v>
      </c>
      <c r="B405" s="5" t="str">
        <f t="shared" si="33"/>
        <v>October</v>
      </c>
      <c r="C405" s="5" t="s">
        <v>796</v>
      </c>
      <c r="D405" s="2">
        <v>45568</v>
      </c>
      <c r="E405" s="1" t="s">
        <v>100</v>
      </c>
      <c r="F405" s="4">
        <v>45568.388888888891</v>
      </c>
      <c r="G405" s="4">
        <v>45568.768750000003</v>
      </c>
      <c r="H405" s="9">
        <f t="shared" si="34"/>
        <v>0.37986111111240461</v>
      </c>
      <c r="I405" s="21" t="str">
        <f>IF(H405&gt;3,  "IN_TAT", "MEDIUM")</f>
        <v>MEDIUM</v>
      </c>
      <c r="J405" s="5">
        <v>17</v>
      </c>
      <c r="K405" s="1">
        <v>0</v>
      </c>
      <c r="L405" s="15">
        <f t="shared" si="35"/>
        <v>1</v>
      </c>
      <c r="M405" s="1" t="s">
        <v>766</v>
      </c>
      <c r="N405" s="1" t="s">
        <v>155</v>
      </c>
      <c r="O405" s="1" t="s">
        <v>156</v>
      </c>
      <c r="P405" s="1" t="s">
        <v>157</v>
      </c>
    </row>
    <row r="406" spans="1:16" x14ac:dyDescent="0.3">
      <c r="A406" s="5">
        <v>405</v>
      </c>
      <c r="B406" s="5" t="str">
        <f t="shared" si="33"/>
        <v>October</v>
      </c>
      <c r="C406" s="5" t="s">
        <v>793</v>
      </c>
      <c r="D406" s="3">
        <v>45568</v>
      </c>
      <c r="E406" s="5" t="s">
        <v>453</v>
      </c>
      <c r="F406" s="6">
        <v>45568.436111111114</v>
      </c>
      <c r="G406" s="6">
        <v>45568.786805555559</v>
      </c>
      <c r="H406" s="9">
        <f t="shared" si="34"/>
        <v>0.35069444444525288</v>
      </c>
      <c r="I406" s="21" t="str">
        <f t="shared" ref="I406:I417" si="38">IF(H406&lt;3,  "HIGH", "OUT OF TAT")</f>
        <v>HIGH</v>
      </c>
      <c r="J406" s="5">
        <v>25</v>
      </c>
      <c r="K406" s="1">
        <v>0</v>
      </c>
      <c r="L406" s="15">
        <f t="shared" si="35"/>
        <v>1</v>
      </c>
      <c r="M406" s="1" t="s">
        <v>766</v>
      </c>
      <c r="N406" s="1" t="s">
        <v>155</v>
      </c>
      <c r="O406" s="1" t="s">
        <v>156</v>
      </c>
      <c r="P406" s="1" t="s">
        <v>157</v>
      </c>
    </row>
    <row r="407" spans="1:16" x14ac:dyDescent="0.3">
      <c r="A407" s="5">
        <v>406</v>
      </c>
      <c r="B407" s="5" t="str">
        <f t="shared" si="33"/>
        <v>October</v>
      </c>
      <c r="C407" s="5" t="s">
        <v>791</v>
      </c>
      <c r="D407" s="3">
        <v>45568</v>
      </c>
      <c r="E407" s="5" t="s">
        <v>454</v>
      </c>
      <c r="F407" s="6">
        <v>45568.445833333331</v>
      </c>
      <c r="G407" s="6">
        <v>45568.790277777778</v>
      </c>
      <c r="H407" s="9">
        <f t="shared" si="34"/>
        <v>0.34444444444670808</v>
      </c>
      <c r="I407" s="21" t="str">
        <f t="shared" si="38"/>
        <v>HIGH</v>
      </c>
      <c r="J407" s="5">
        <v>5</v>
      </c>
      <c r="K407" s="1">
        <v>0</v>
      </c>
      <c r="L407" s="15">
        <f t="shared" si="35"/>
        <v>1</v>
      </c>
      <c r="M407" s="1" t="s">
        <v>766</v>
      </c>
      <c r="N407" s="1" t="s">
        <v>155</v>
      </c>
      <c r="O407" s="1" t="s">
        <v>156</v>
      </c>
      <c r="P407" s="1" t="s">
        <v>157</v>
      </c>
    </row>
    <row r="408" spans="1:16" x14ac:dyDescent="0.3">
      <c r="A408" s="5">
        <v>407</v>
      </c>
      <c r="B408" s="5" t="str">
        <f t="shared" si="33"/>
        <v>October</v>
      </c>
      <c r="C408" s="5" t="s">
        <v>792</v>
      </c>
      <c r="D408" s="3">
        <v>45568</v>
      </c>
      <c r="E408" s="5" t="s">
        <v>455</v>
      </c>
      <c r="F408" s="6">
        <v>45568.455555555556</v>
      </c>
      <c r="G408" s="6">
        <v>45568.813194444447</v>
      </c>
      <c r="H408" s="9">
        <f t="shared" si="34"/>
        <v>0.35763888889050577</v>
      </c>
      <c r="I408" s="21" t="str">
        <f t="shared" si="38"/>
        <v>HIGH</v>
      </c>
      <c r="J408" s="5">
        <v>106</v>
      </c>
      <c r="K408" s="1">
        <v>0</v>
      </c>
      <c r="L408" s="15">
        <f t="shared" si="35"/>
        <v>1</v>
      </c>
      <c r="M408" s="1" t="s">
        <v>766</v>
      </c>
      <c r="N408" s="1" t="s">
        <v>155</v>
      </c>
      <c r="O408" s="1" t="s">
        <v>156</v>
      </c>
      <c r="P408" s="1" t="s">
        <v>157</v>
      </c>
    </row>
    <row r="409" spans="1:16" x14ac:dyDescent="0.3">
      <c r="A409" s="5">
        <v>408</v>
      </c>
      <c r="B409" s="5" t="str">
        <f t="shared" si="33"/>
        <v>October</v>
      </c>
      <c r="C409" s="5" t="s">
        <v>794</v>
      </c>
      <c r="D409" s="3">
        <v>45568</v>
      </c>
      <c r="E409" s="5" t="s">
        <v>456</v>
      </c>
      <c r="F409" s="6">
        <v>45568.557638888888</v>
      </c>
      <c r="G409" s="6">
        <v>45568.818749999999</v>
      </c>
      <c r="H409" s="9">
        <f t="shared" si="34"/>
        <v>0.26111111111094942</v>
      </c>
      <c r="I409" s="21" t="str">
        <f t="shared" si="38"/>
        <v>HIGH</v>
      </c>
      <c r="J409" s="5">
        <v>90</v>
      </c>
      <c r="K409" s="1">
        <v>0</v>
      </c>
      <c r="L409" s="15">
        <f t="shared" si="35"/>
        <v>1</v>
      </c>
      <c r="M409" s="1" t="s">
        <v>766</v>
      </c>
      <c r="N409" s="1" t="s">
        <v>155</v>
      </c>
      <c r="O409" s="1" t="s">
        <v>156</v>
      </c>
      <c r="P409" s="1" t="s">
        <v>157</v>
      </c>
    </row>
    <row r="410" spans="1:16" x14ac:dyDescent="0.3">
      <c r="A410" s="5">
        <v>409</v>
      </c>
      <c r="B410" s="5" t="str">
        <f t="shared" si="33"/>
        <v>October</v>
      </c>
      <c r="C410" s="5" t="s">
        <v>797</v>
      </c>
      <c r="D410" s="2">
        <v>45568</v>
      </c>
      <c r="E410" s="1" t="s">
        <v>102</v>
      </c>
      <c r="F410" s="4">
        <v>45568.521527777775</v>
      </c>
      <c r="G410" s="4">
        <v>45568.827777777777</v>
      </c>
      <c r="H410" s="9">
        <f t="shared" si="34"/>
        <v>0.30625000000145519</v>
      </c>
      <c r="I410" s="21" t="str">
        <f t="shared" si="38"/>
        <v>HIGH</v>
      </c>
      <c r="J410" s="1">
        <v>22</v>
      </c>
      <c r="K410" s="1">
        <v>0</v>
      </c>
      <c r="L410" s="15">
        <f t="shared" si="35"/>
        <v>1</v>
      </c>
      <c r="M410" s="1" t="s">
        <v>766</v>
      </c>
      <c r="N410" s="1" t="s">
        <v>155</v>
      </c>
      <c r="O410" s="1" t="s">
        <v>156</v>
      </c>
      <c r="P410" s="1" t="s">
        <v>157</v>
      </c>
    </row>
    <row r="411" spans="1:16" x14ac:dyDescent="0.3">
      <c r="A411" s="5">
        <v>410</v>
      </c>
      <c r="B411" s="5" t="str">
        <f t="shared" si="33"/>
        <v>October</v>
      </c>
      <c r="C411" s="5" t="s">
        <v>797</v>
      </c>
      <c r="D411" s="3">
        <v>45569</v>
      </c>
      <c r="E411" s="5" t="s">
        <v>103</v>
      </c>
      <c r="F411" s="6">
        <v>45569.40625</v>
      </c>
      <c r="G411" s="6">
        <v>45569.509027777778</v>
      </c>
      <c r="H411" s="9">
        <f t="shared" si="34"/>
        <v>0.10277777777810115</v>
      </c>
      <c r="I411" s="21" t="str">
        <f t="shared" si="38"/>
        <v>HIGH</v>
      </c>
      <c r="J411" s="1">
        <v>1</v>
      </c>
      <c r="K411" s="1">
        <v>0</v>
      </c>
      <c r="L411" s="15">
        <f t="shared" si="35"/>
        <v>1</v>
      </c>
      <c r="M411" s="1" t="s">
        <v>183</v>
      </c>
      <c r="N411" s="1" t="s">
        <v>155</v>
      </c>
      <c r="O411" s="1" t="s">
        <v>156</v>
      </c>
      <c r="P411" s="1" t="s">
        <v>157</v>
      </c>
    </row>
    <row r="412" spans="1:16" x14ac:dyDescent="0.3">
      <c r="A412" s="5">
        <v>411</v>
      </c>
      <c r="B412" s="5" t="str">
        <f t="shared" si="33"/>
        <v>October</v>
      </c>
      <c r="C412" s="5" t="s">
        <v>799</v>
      </c>
      <c r="D412" s="3">
        <v>45569</v>
      </c>
      <c r="E412" s="5" t="s">
        <v>457</v>
      </c>
      <c r="F412" s="6">
        <v>45569.383333333331</v>
      </c>
      <c r="G412" s="6">
        <v>45569.623611111114</v>
      </c>
      <c r="H412" s="9">
        <f t="shared" si="34"/>
        <v>0.24027777778246673</v>
      </c>
      <c r="I412" s="21" t="str">
        <f t="shared" si="38"/>
        <v>HIGH</v>
      </c>
      <c r="J412" s="5">
        <v>23</v>
      </c>
      <c r="K412" s="1">
        <v>0</v>
      </c>
      <c r="L412" s="15">
        <f t="shared" si="35"/>
        <v>1</v>
      </c>
      <c r="M412" s="1" t="s">
        <v>766</v>
      </c>
      <c r="N412" s="1" t="s">
        <v>155</v>
      </c>
      <c r="O412" s="1" t="s">
        <v>156</v>
      </c>
      <c r="P412" s="1" t="s">
        <v>157</v>
      </c>
    </row>
    <row r="413" spans="1:16" x14ac:dyDescent="0.3">
      <c r="A413" s="5">
        <v>412</v>
      </c>
      <c r="B413" s="5" t="str">
        <f t="shared" si="33"/>
        <v>October</v>
      </c>
      <c r="C413" s="5" t="s">
        <v>793</v>
      </c>
      <c r="D413" s="3">
        <v>45569</v>
      </c>
      <c r="E413" s="5" t="s">
        <v>458</v>
      </c>
      <c r="F413" s="6">
        <v>45569.402777777781</v>
      </c>
      <c r="G413" s="6">
        <v>45569.629861111112</v>
      </c>
      <c r="H413" s="9">
        <f t="shared" si="34"/>
        <v>0.22708333333139308</v>
      </c>
      <c r="I413" s="21" t="str">
        <f t="shared" si="38"/>
        <v>HIGH</v>
      </c>
      <c r="J413" s="5">
        <v>24</v>
      </c>
      <c r="K413" s="1">
        <v>0</v>
      </c>
      <c r="L413" s="15">
        <f t="shared" si="35"/>
        <v>1</v>
      </c>
      <c r="M413" s="1" t="s">
        <v>766</v>
      </c>
      <c r="N413" s="1" t="s">
        <v>155</v>
      </c>
      <c r="O413" s="1" t="s">
        <v>156</v>
      </c>
      <c r="P413" s="1" t="s">
        <v>157</v>
      </c>
    </row>
    <row r="414" spans="1:16" x14ac:dyDescent="0.3">
      <c r="A414" s="5">
        <v>413</v>
      </c>
      <c r="B414" s="5" t="str">
        <f t="shared" si="33"/>
        <v>October</v>
      </c>
      <c r="C414" s="5" t="s">
        <v>795</v>
      </c>
      <c r="D414" s="3">
        <v>45569</v>
      </c>
      <c r="E414" s="5" t="s">
        <v>459</v>
      </c>
      <c r="F414" s="6">
        <v>45569.405555555553</v>
      </c>
      <c r="G414" s="6">
        <v>45569.64166666667</v>
      </c>
      <c r="H414" s="9">
        <f t="shared" si="34"/>
        <v>0.23611111111677019</v>
      </c>
      <c r="I414" s="21" t="str">
        <f t="shared" si="38"/>
        <v>HIGH</v>
      </c>
      <c r="J414" s="5">
        <v>18</v>
      </c>
      <c r="K414" s="1">
        <v>0</v>
      </c>
      <c r="L414" s="15">
        <f t="shared" si="35"/>
        <v>1</v>
      </c>
      <c r="M414" s="1" t="s">
        <v>766</v>
      </c>
      <c r="N414" s="1" t="s">
        <v>155</v>
      </c>
      <c r="O414" s="1" t="s">
        <v>156</v>
      </c>
      <c r="P414" s="1" t="s">
        <v>157</v>
      </c>
    </row>
    <row r="415" spans="1:16" x14ac:dyDescent="0.3">
      <c r="A415" s="5">
        <v>414</v>
      </c>
      <c r="B415" s="5" t="str">
        <f t="shared" si="33"/>
        <v>October</v>
      </c>
      <c r="C415" s="5" t="s">
        <v>796</v>
      </c>
      <c r="D415" s="3">
        <v>45569</v>
      </c>
      <c r="E415" s="5" t="s">
        <v>460</v>
      </c>
      <c r="F415" s="6">
        <v>45569.463194444441</v>
      </c>
      <c r="G415" s="6">
        <v>45569.65347222222</v>
      </c>
      <c r="H415" s="9">
        <f t="shared" si="34"/>
        <v>0.19027777777955635</v>
      </c>
      <c r="I415" s="21" t="str">
        <f t="shared" si="38"/>
        <v>HIGH</v>
      </c>
      <c r="J415" s="5">
        <v>61</v>
      </c>
      <c r="K415" s="1">
        <v>0</v>
      </c>
      <c r="L415" s="15">
        <f t="shared" si="35"/>
        <v>1</v>
      </c>
      <c r="M415" s="1" t="s">
        <v>766</v>
      </c>
      <c r="N415" s="1" t="s">
        <v>155</v>
      </c>
      <c r="O415" s="1" t="s">
        <v>156</v>
      </c>
      <c r="P415" s="1" t="s">
        <v>157</v>
      </c>
    </row>
    <row r="416" spans="1:16" x14ac:dyDescent="0.3">
      <c r="A416" s="5">
        <v>415</v>
      </c>
      <c r="B416" s="5" t="str">
        <f t="shared" si="33"/>
        <v>October</v>
      </c>
      <c r="C416" s="5" t="s">
        <v>800</v>
      </c>
      <c r="D416" s="3">
        <v>45569</v>
      </c>
      <c r="E416" s="5" t="s">
        <v>461</v>
      </c>
      <c r="F416" s="6">
        <v>45569.467361111114</v>
      </c>
      <c r="G416" s="6">
        <v>45569.654166666667</v>
      </c>
      <c r="H416" s="9">
        <f t="shared" si="34"/>
        <v>0.18680555555329192</v>
      </c>
      <c r="I416" s="21" t="str">
        <f t="shared" si="38"/>
        <v>HIGH</v>
      </c>
      <c r="J416" s="5">
        <v>4</v>
      </c>
      <c r="K416" s="1">
        <v>0</v>
      </c>
      <c r="L416" s="15">
        <f t="shared" si="35"/>
        <v>1</v>
      </c>
      <c r="M416" s="1" t="s">
        <v>766</v>
      </c>
      <c r="N416" s="1" t="s">
        <v>155</v>
      </c>
      <c r="O416" s="1" t="s">
        <v>156</v>
      </c>
      <c r="P416" s="1" t="s">
        <v>157</v>
      </c>
    </row>
    <row r="417" spans="1:16" x14ac:dyDescent="0.3">
      <c r="A417" s="5">
        <v>416</v>
      </c>
      <c r="B417" s="5" t="str">
        <f t="shared" si="33"/>
        <v>October</v>
      </c>
      <c r="C417" s="5" t="s">
        <v>797</v>
      </c>
      <c r="D417" s="3">
        <v>45569</v>
      </c>
      <c r="E417" s="5" t="s">
        <v>462</v>
      </c>
      <c r="F417" s="6">
        <v>45569.509027777778</v>
      </c>
      <c r="G417" s="6">
        <v>45569.6875</v>
      </c>
      <c r="H417" s="9">
        <f t="shared" si="34"/>
        <v>0.17847222222189885</v>
      </c>
      <c r="I417" s="21" t="str">
        <f t="shared" si="38"/>
        <v>HIGH</v>
      </c>
      <c r="J417" s="5">
        <v>19</v>
      </c>
      <c r="K417" s="1">
        <v>0</v>
      </c>
      <c r="L417" s="15">
        <f t="shared" si="35"/>
        <v>1</v>
      </c>
      <c r="M417" s="1" t="s">
        <v>766</v>
      </c>
      <c r="N417" s="1" t="s">
        <v>155</v>
      </c>
      <c r="O417" s="1" t="s">
        <v>156</v>
      </c>
      <c r="P417" s="1" t="s">
        <v>157</v>
      </c>
    </row>
    <row r="418" spans="1:16" x14ac:dyDescent="0.3">
      <c r="A418" s="5">
        <v>417</v>
      </c>
      <c r="B418" s="5" t="str">
        <f t="shared" si="33"/>
        <v>October</v>
      </c>
      <c r="C418" s="5" t="s">
        <v>797</v>
      </c>
      <c r="D418" s="3">
        <v>45572</v>
      </c>
      <c r="E418" s="5" t="s">
        <v>104</v>
      </c>
      <c r="F418" s="6">
        <v>45571.789583333331</v>
      </c>
      <c r="G418" s="6">
        <v>45572.476388888892</v>
      </c>
      <c r="H418" s="9">
        <f t="shared" si="34"/>
        <v>0.68680555556056788</v>
      </c>
      <c r="I418" s="21" t="str">
        <f>IF(H418&gt;3,  "IN_TAT", "LOW")</f>
        <v>LOW</v>
      </c>
      <c r="J418" s="1">
        <v>3</v>
      </c>
      <c r="K418" s="1">
        <v>0</v>
      </c>
      <c r="L418" s="15">
        <f t="shared" si="35"/>
        <v>1</v>
      </c>
      <c r="M418" s="1" t="s">
        <v>183</v>
      </c>
      <c r="N418" s="1" t="s">
        <v>155</v>
      </c>
      <c r="O418" s="1" t="s">
        <v>156</v>
      </c>
      <c r="P418" s="1" t="s">
        <v>157</v>
      </c>
    </row>
    <row r="419" spans="1:16" x14ac:dyDescent="0.3">
      <c r="A419" s="5">
        <v>418</v>
      </c>
      <c r="B419" s="5" t="str">
        <f t="shared" si="33"/>
        <v>October</v>
      </c>
      <c r="C419" s="5" t="s">
        <v>791</v>
      </c>
      <c r="D419" s="3">
        <v>45572</v>
      </c>
      <c r="E419" s="5" t="s">
        <v>173</v>
      </c>
      <c r="F419" s="6">
        <v>45572.541666666664</v>
      </c>
      <c r="G419" s="6">
        <v>45572.551388888889</v>
      </c>
      <c r="H419" s="9">
        <f t="shared" si="34"/>
        <v>9.7222222248092294E-3</v>
      </c>
      <c r="I419" s="21" t="str">
        <f t="shared" ref="I419" si="39">IF(H419&lt;3,  "HIGH", "OUT OF TAT")</f>
        <v>HIGH</v>
      </c>
      <c r="J419" s="5">
        <v>1</v>
      </c>
      <c r="K419" s="1">
        <v>0</v>
      </c>
      <c r="L419" s="15">
        <f t="shared" si="35"/>
        <v>1</v>
      </c>
      <c r="M419" s="1" t="s">
        <v>184</v>
      </c>
      <c r="N419" s="1" t="s">
        <v>155</v>
      </c>
      <c r="O419" s="1" t="s">
        <v>156</v>
      </c>
      <c r="P419" s="1" t="s">
        <v>157</v>
      </c>
    </row>
    <row r="420" spans="1:16" x14ac:dyDescent="0.3">
      <c r="A420" s="5">
        <v>419</v>
      </c>
      <c r="B420" s="5" t="str">
        <f t="shared" si="33"/>
        <v>October</v>
      </c>
      <c r="C420" s="5" t="s">
        <v>791</v>
      </c>
      <c r="D420" s="3">
        <v>45572</v>
      </c>
      <c r="E420" s="5" t="s">
        <v>174</v>
      </c>
      <c r="F420" s="6">
        <v>45571.915972222225</v>
      </c>
      <c r="G420" s="6">
        <v>45572.652777777781</v>
      </c>
      <c r="H420" s="9">
        <f t="shared" si="34"/>
        <v>0.73680555555620231</v>
      </c>
      <c r="I420" s="21" t="str">
        <f t="shared" ref="I420:I422" si="40">IF(H420&gt;3,  "IN_TAT", "LOW")</f>
        <v>LOW</v>
      </c>
      <c r="J420" s="5">
        <v>2</v>
      </c>
      <c r="K420" s="1">
        <v>0</v>
      </c>
      <c r="L420" s="15">
        <f t="shared" si="35"/>
        <v>1</v>
      </c>
      <c r="M420" s="1" t="s">
        <v>184</v>
      </c>
      <c r="N420" s="1" t="s">
        <v>155</v>
      </c>
      <c r="O420" s="1" t="s">
        <v>156</v>
      </c>
      <c r="P420" s="1" t="s">
        <v>157</v>
      </c>
    </row>
    <row r="421" spans="1:16" x14ac:dyDescent="0.3">
      <c r="A421" s="5">
        <v>420</v>
      </c>
      <c r="B421" s="5" t="str">
        <f t="shared" si="33"/>
        <v>October</v>
      </c>
      <c r="C421" s="5" t="s">
        <v>791</v>
      </c>
      <c r="D421" s="10">
        <v>45572</v>
      </c>
      <c r="E421" s="5" t="s">
        <v>194</v>
      </c>
      <c r="F421" s="11">
        <v>45571.001388888886</v>
      </c>
      <c r="G421" s="11">
        <v>45572.54583333333</v>
      </c>
      <c r="H421" s="9">
        <f t="shared" si="34"/>
        <v>1.5444444444437977</v>
      </c>
      <c r="I421" s="21" t="str">
        <f t="shared" si="40"/>
        <v>LOW</v>
      </c>
      <c r="J421" s="5">
        <v>6</v>
      </c>
      <c r="K421" s="1">
        <v>0</v>
      </c>
      <c r="L421" s="15">
        <f t="shared" si="35"/>
        <v>1</v>
      </c>
      <c r="M421" s="1" t="s">
        <v>200</v>
      </c>
      <c r="N421" s="1" t="s">
        <v>155</v>
      </c>
      <c r="O421" s="1" t="s">
        <v>156</v>
      </c>
      <c r="P421" s="1" t="s">
        <v>157</v>
      </c>
    </row>
    <row r="422" spans="1:16" x14ac:dyDescent="0.3">
      <c r="A422" s="5">
        <v>421</v>
      </c>
      <c r="B422" s="5" t="str">
        <f t="shared" si="33"/>
        <v>October</v>
      </c>
      <c r="C422" s="5" t="s">
        <v>796</v>
      </c>
      <c r="D422" s="3">
        <v>45572</v>
      </c>
      <c r="E422" s="5" t="s">
        <v>463</v>
      </c>
      <c r="F422" s="6">
        <v>45571.919444444444</v>
      </c>
      <c r="G422" s="6">
        <v>45572.740277777775</v>
      </c>
      <c r="H422" s="9">
        <f t="shared" si="34"/>
        <v>0.82083333333139308</v>
      </c>
      <c r="I422" s="21" t="str">
        <f t="shared" si="40"/>
        <v>LOW</v>
      </c>
      <c r="J422" s="5">
        <v>61</v>
      </c>
      <c r="K422" s="1">
        <v>0</v>
      </c>
      <c r="L422" s="15">
        <f t="shared" si="35"/>
        <v>1</v>
      </c>
      <c r="M422" s="1" t="s">
        <v>766</v>
      </c>
      <c r="N422" s="1" t="s">
        <v>155</v>
      </c>
      <c r="O422" s="1" t="s">
        <v>156</v>
      </c>
      <c r="P422" s="1" t="s">
        <v>157</v>
      </c>
    </row>
    <row r="423" spans="1:16" x14ac:dyDescent="0.3">
      <c r="A423" s="5">
        <v>422</v>
      </c>
      <c r="B423" s="5" t="str">
        <f t="shared" si="33"/>
        <v>October</v>
      </c>
      <c r="C423" s="5" t="s">
        <v>800</v>
      </c>
      <c r="D423" s="3">
        <v>45572</v>
      </c>
      <c r="E423" s="5" t="s">
        <v>464</v>
      </c>
      <c r="F423" s="6">
        <v>45572.397916666669</v>
      </c>
      <c r="G423" s="6">
        <v>45572.741666666669</v>
      </c>
      <c r="H423" s="9">
        <f t="shared" si="34"/>
        <v>0.34375</v>
      </c>
      <c r="I423" s="21" t="str">
        <f t="shared" ref="I423:I430" si="41">IF(H423&lt;3,  "HIGH", "OUT OF TAT")</f>
        <v>HIGH</v>
      </c>
      <c r="J423" s="5">
        <v>4</v>
      </c>
      <c r="K423" s="1">
        <v>0</v>
      </c>
      <c r="L423" s="15">
        <f t="shared" si="35"/>
        <v>1</v>
      </c>
      <c r="M423" s="1" t="s">
        <v>766</v>
      </c>
      <c r="N423" s="1" t="s">
        <v>155</v>
      </c>
      <c r="O423" s="1" t="s">
        <v>156</v>
      </c>
      <c r="P423" s="1" t="s">
        <v>157</v>
      </c>
    </row>
    <row r="424" spans="1:16" x14ac:dyDescent="0.3">
      <c r="A424" s="5">
        <v>423</v>
      </c>
      <c r="B424" s="5" t="str">
        <f t="shared" si="33"/>
        <v>October</v>
      </c>
      <c r="C424" s="5" t="s">
        <v>793</v>
      </c>
      <c r="D424" s="3">
        <v>45572</v>
      </c>
      <c r="E424" s="5" t="s">
        <v>465</v>
      </c>
      <c r="F424" s="6">
        <v>45572.4</v>
      </c>
      <c r="G424" s="6">
        <v>45572.749305555553</v>
      </c>
      <c r="H424" s="9">
        <f t="shared" si="34"/>
        <v>0.34930555555183673</v>
      </c>
      <c r="I424" s="21" t="str">
        <f t="shared" si="41"/>
        <v>HIGH</v>
      </c>
      <c r="J424" s="5">
        <v>20</v>
      </c>
      <c r="K424" s="1">
        <v>0</v>
      </c>
      <c r="L424" s="15">
        <f t="shared" si="35"/>
        <v>1</v>
      </c>
      <c r="M424" s="1" t="s">
        <v>766</v>
      </c>
      <c r="N424" s="1" t="s">
        <v>155</v>
      </c>
      <c r="O424" s="1" t="s">
        <v>156</v>
      </c>
      <c r="P424" s="1" t="s">
        <v>157</v>
      </c>
    </row>
    <row r="425" spans="1:16" x14ac:dyDescent="0.3">
      <c r="A425" s="5">
        <v>424</v>
      </c>
      <c r="B425" s="5" t="str">
        <f t="shared" si="33"/>
        <v>October</v>
      </c>
      <c r="C425" s="5" t="s">
        <v>799</v>
      </c>
      <c r="D425" s="3">
        <v>45572</v>
      </c>
      <c r="E425" s="5" t="s">
        <v>466</v>
      </c>
      <c r="F425" s="6">
        <v>45572.435416666667</v>
      </c>
      <c r="G425" s="6">
        <v>45572.75277777778</v>
      </c>
      <c r="H425" s="9">
        <f t="shared" si="34"/>
        <v>0.31736111111240461</v>
      </c>
      <c r="I425" s="21" t="str">
        <f t="shared" si="41"/>
        <v>HIGH</v>
      </c>
      <c r="J425" s="5">
        <v>20</v>
      </c>
      <c r="K425" s="1">
        <v>0</v>
      </c>
      <c r="L425" s="15">
        <f t="shared" si="35"/>
        <v>1</v>
      </c>
      <c r="M425" s="1" t="s">
        <v>766</v>
      </c>
      <c r="N425" s="1" t="s">
        <v>155</v>
      </c>
      <c r="O425" s="1" t="s">
        <v>156</v>
      </c>
      <c r="P425" s="1" t="s">
        <v>157</v>
      </c>
    </row>
    <row r="426" spans="1:16" x14ac:dyDescent="0.3">
      <c r="A426" s="5">
        <v>425</v>
      </c>
      <c r="B426" s="5" t="str">
        <f t="shared" si="33"/>
        <v>October</v>
      </c>
      <c r="C426" s="5" t="s">
        <v>795</v>
      </c>
      <c r="D426" s="3">
        <v>45572</v>
      </c>
      <c r="E426" s="5" t="s">
        <v>467</v>
      </c>
      <c r="F426" s="6">
        <v>45572.441666666666</v>
      </c>
      <c r="G426" s="6">
        <v>45572.759027777778</v>
      </c>
      <c r="H426" s="9">
        <f t="shared" si="34"/>
        <v>0.31736111111240461</v>
      </c>
      <c r="I426" s="21" t="str">
        <f t="shared" si="41"/>
        <v>HIGH</v>
      </c>
      <c r="J426" s="5">
        <v>18</v>
      </c>
      <c r="K426" s="1">
        <v>0</v>
      </c>
      <c r="L426" s="15">
        <f t="shared" si="35"/>
        <v>1</v>
      </c>
      <c r="M426" s="1" t="s">
        <v>766</v>
      </c>
      <c r="N426" s="1" t="s">
        <v>155</v>
      </c>
      <c r="O426" s="1" t="s">
        <v>156</v>
      </c>
      <c r="P426" s="1" t="s">
        <v>157</v>
      </c>
    </row>
    <row r="427" spans="1:16" x14ac:dyDescent="0.3">
      <c r="A427" s="5">
        <v>426</v>
      </c>
      <c r="B427" s="5" t="str">
        <f t="shared" si="33"/>
        <v>October</v>
      </c>
      <c r="C427" s="5" t="s">
        <v>791</v>
      </c>
      <c r="D427" s="3">
        <v>45572</v>
      </c>
      <c r="E427" s="5" t="s">
        <v>468</v>
      </c>
      <c r="F427" s="6">
        <v>45572.445833333331</v>
      </c>
      <c r="G427" s="6">
        <v>45572.786805555559</v>
      </c>
      <c r="H427" s="9">
        <f t="shared" si="34"/>
        <v>0.34097222222771961</v>
      </c>
      <c r="I427" s="21" t="str">
        <f t="shared" si="41"/>
        <v>HIGH</v>
      </c>
      <c r="J427" s="5">
        <v>24</v>
      </c>
      <c r="K427" s="1">
        <v>0</v>
      </c>
      <c r="L427" s="15">
        <f t="shared" si="35"/>
        <v>1</v>
      </c>
      <c r="M427" s="1" t="s">
        <v>766</v>
      </c>
      <c r="N427" s="1" t="s">
        <v>155</v>
      </c>
      <c r="O427" s="1" t="s">
        <v>156</v>
      </c>
      <c r="P427" s="1" t="s">
        <v>157</v>
      </c>
    </row>
    <row r="428" spans="1:16" x14ac:dyDescent="0.3">
      <c r="A428" s="5">
        <v>427</v>
      </c>
      <c r="B428" s="5" t="str">
        <f t="shared" si="33"/>
        <v>October</v>
      </c>
      <c r="C428" s="5" t="s">
        <v>792</v>
      </c>
      <c r="D428" s="3">
        <v>45572</v>
      </c>
      <c r="E428" s="5" t="s">
        <v>469</v>
      </c>
      <c r="F428" s="6">
        <v>45572.463194444441</v>
      </c>
      <c r="G428" s="6">
        <v>45572.797222222223</v>
      </c>
      <c r="H428" s="9">
        <f t="shared" si="34"/>
        <v>0.33402777778246673</v>
      </c>
      <c r="I428" s="21" t="str">
        <f t="shared" si="41"/>
        <v>HIGH</v>
      </c>
      <c r="J428" s="5">
        <v>91</v>
      </c>
      <c r="K428" s="1">
        <v>0</v>
      </c>
      <c r="L428" s="15">
        <f t="shared" si="35"/>
        <v>1</v>
      </c>
      <c r="M428" s="1" t="s">
        <v>766</v>
      </c>
      <c r="N428" s="1" t="s">
        <v>155</v>
      </c>
      <c r="O428" s="1" t="s">
        <v>156</v>
      </c>
      <c r="P428" s="1" t="s">
        <v>157</v>
      </c>
    </row>
    <row r="429" spans="1:16" x14ac:dyDescent="0.3">
      <c r="A429" s="5">
        <v>428</v>
      </c>
      <c r="B429" s="5" t="str">
        <f t="shared" si="33"/>
        <v>October</v>
      </c>
      <c r="C429" s="5" t="s">
        <v>797</v>
      </c>
      <c r="D429" s="3">
        <v>45572</v>
      </c>
      <c r="E429" s="5" t="s">
        <v>470</v>
      </c>
      <c r="F429" s="6">
        <v>45572.499305555553</v>
      </c>
      <c r="G429" s="6">
        <v>45572.800000000003</v>
      </c>
      <c r="H429" s="9">
        <f t="shared" si="34"/>
        <v>0.30069444444961846</v>
      </c>
      <c r="I429" s="21" t="str">
        <f t="shared" si="41"/>
        <v>HIGH</v>
      </c>
      <c r="J429" s="5">
        <v>18</v>
      </c>
      <c r="K429" s="1">
        <v>0</v>
      </c>
      <c r="L429" s="15">
        <f t="shared" si="35"/>
        <v>1</v>
      </c>
      <c r="M429" s="1" t="s">
        <v>766</v>
      </c>
      <c r="N429" s="1" t="s">
        <v>155</v>
      </c>
      <c r="O429" s="1" t="s">
        <v>156</v>
      </c>
      <c r="P429" s="1" t="s">
        <v>157</v>
      </c>
    </row>
    <row r="430" spans="1:16" x14ac:dyDescent="0.3">
      <c r="A430" s="5">
        <v>429</v>
      </c>
      <c r="B430" s="5" t="str">
        <f t="shared" si="33"/>
        <v>October</v>
      </c>
      <c r="C430" s="5" t="s">
        <v>794</v>
      </c>
      <c r="D430" s="3">
        <v>45572</v>
      </c>
      <c r="E430" s="5" t="s">
        <v>471</v>
      </c>
      <c r="F430" s="6">
        <v>45572.572916666664</v>
      </c>
      <c r="G430" s="6">
        <v>45572.804861111108</v>
      </c>
      <c r="H430" s="9">
        <f t="shared" si="34"/>
        <v>0.23194444444379769</v>
      </c>
      <c r="I430" s="21" t="str">
        <f t="shared" si="41"/>
        <v>HIGH</v>
      </c>
      <c r="J430" s="5">
        <v>40</v>
      </c>
      <c r="K430" s="1">
        <v>0</v>
      </c>
      <c r="L430" s="15">
        <f t="shared" si="35"/>
        <v>1</v>
      </c>
      <c r="M430" s="1" t="s">
        <v>766</v>
      </c>
      <c r="N430" s="1" t="s">
        <v>155</v>
      </c>
      <c r="O430" s="1" t="s">
        <v>156</v>
      </c>
      <c r="P430" s="1" t="s">
        <v>157</v>
      </c>
    </row>
    <row r="431" spans="1:16" x14ac:dyDescent="0.3">
      <c r="A431" s="5">
        <v>430</v>
      </c>
      <c r="B431" s="5" t="str">
        <f t="shared" si="33"/>
        <v>October</v>
      </c>
      <c r="C431" s="5" t="s">
        <v>794</v>
      </c>
      <c r="D431" s="2">
        <v>45572</v>
      </c>
      <c r="E431" s="1" t="s">
        <v>770</v>
      </c>
      <c r="F431" s="4">
        <v>45570.645833333336</v>
      </c>
      <c r="G431" s="4">
        <v>45572.525694444441</v>
      </c>
      <c r="H431" s="9">
        <f t="shared" si="34"/>
        <v>1.8798611111051287</v>
      </c>
      <c r="I431" s="21" t="str">
        <f t="shared" ref="I431:I432" si="42">IF(H431&gt;3,  "IN_TAT", "LOW")</f>
        <v>LOW</v>
      </c>
      <c r="J431" s="1">
        <v>20</v>
      </c>
      <c r="K431" s="1">
        <v>0</v>
      </c>
      <c r="L431" s="15">
        <f t="shared" si="35"/>
        <v>1</v>
      </c>
      <c r="M431" s="1" t="s">
        <v>779</v>
      </c>
      <c r="N431" s="1" t="s">
        <v>155</v>
      </c>
      <c r="O431" s="1" t="s">
        <v>156</v>
      </c>
      <c r="P431" s="1" t="s">
        <v>157</v>
      </c>
    </row>
    <row r="432" spans="1:16" x14ac:dyDescent="0.3">
      <c r="A432" s="5">
        <v>431</v>
      </c>
      <c r="B432" s="5" t="str">
        <f t="shared" si="33"/>
        <v>October</v>
      </c>
      <c r="C432" s="5" t="s">
        <v>792</v>
      </c>
      <c r="D432" s="2">
        <v>45572</v>
      </c>
      <c r="E432" s="1" t="s">
        <v>771</v>
      </c>
      <c r="F432" s="4">
        <v>45571.777083333334</v>
      </c>
      <c r="G432" s="4">
        <v>45572.709722222222</v>
      </c>
      <c r="H432" s="9">
        <f t="shared" si="34"/>
        <v>0.93263888888759539</v>
      </c>
      <c r="I432" s="21" t="str">
        <f t="shared" si="42"/>
        <v>LOW</v>
      </c>
      <c r="J432" s="1">
        <v>1</v>
      </c>
      <c r="K432" s="1">
        <v>0</v>
      </c>
      <c r="L432" s="15">
        <f t="shared" si="35"/>
        <v>1</v>
      </c>
      <c r="M432" s="1" t="s">
        <v>779</v>
      </c>
      <c r="N432" s="1" t="s">
        <v>155</v>
      </c>
      <c r="O432" s="1" t="s">
        <v>156</v>
      </c>
      <c r="P432" s="1" t="s">
        <v>157</v>
      </c>
    </row>
    <row r="433" spans="1:16" x14ac:dyDescent="0.3">
      <c r="A433" s="5">
        <v>432</v>
      </c>
      <c r="B433" s="5" t="str">
        <f t="shared" si="33"/>
        <v>October</v>
      </c>
      <c r="C433" s="5" t="s">
        <v>799</v>
      </c>
      <c r="D433" s="3">
        <v>45573</v>
      </c>
      <c r="E433" s="5" t="s">
        <v>105</v>
      </c>
      <c r="F433" s="6">
        <v>45573.397222222222</v>
      </c>
      <c r="G433" s="6">
        <v>45573.519444444442</v>
      </c>
      <c r="H433" s="9">
        <f t="shared" si="34"/>
        <v>0.12222222222044365</v>
      </c>
      <c r="I433" s="21" t="str">
        <f t="shared" ref="I433:I457" si="43">IF(H433&lt;3,  "HIGH", "OUT OF TAT")</f>
        <v>HIGH</v>
      </c>
      <c r="J433" s="1">
        <v>4</v>
      </c>
      <c r="K433" s="1">
        <v>0</v>
      </c>
      <c r="L433" s="15">
        <f t="shared" si="35"/>
        <v>1</v>
      </c>
      <c r="M433" s="1" t="s">
        <v>183</v>
      </c>
      <c r="N433" s="1" t="s">
        <v>155</v>
      </c>
      <c r="O433" s="1" t="s">
        <v>156</v>
      </c>
      <c r="P433" s="1" t="s">
        <v>157</v>
      </c>
    </row>
    <row r="434" spans="1:16" x14ac:dyDescent="0.3">
      <c r="A434" s="5">
        <v>433</v>
      </c>
      <c r="B434" s="5" t="str">
        <f t="shared" si="33"/>
        <v>October</v>
      </c>
      <c r="C434" s="5" t="s">
        <v>796</v>
      </c>
      <c r="D434" s="3">
        <v>45573</v>
      </c>
      <c r="E434" s="5" t="s">
        <v>106</v>
      </c>
      <c r="F434" s="6">
        <v>45573.415277777778</v>
      </c>
      <c r="G434" s="6">
        <v>45573.530555555553</v>
      </c>
      <c r="H434" s="9">
        <f t="shared" si="34"/>
        <v>0.11527777777519077</v>
      </c>
      <c r="I434" s="21" t="str">
        <f t="shared" si="43"/>
        <v>HIGH</v>
      </c>
      <c r="J434" s="1">
        <v>20</v>
      </c>
      <c r="K434" s="1">
        <v>0</v>
      </c>
      <c r="L434" s="15">
        <f t="shared" si="35"/>
        <v>1</v>
      </c>
      <c r="M434" s="1" t="s">
        <v>183</v>
      </c>
      <c r="N434" s="1" t="s">
        <v>155</v>
      </c>
      <c r="O434" s="1" t="s">
        <v>156</v>
      </c>
      <c r="P434" s="1" t="s">
        <v>157</v>
      </c>
    </row>
    <row r="435" spans="1:16" x14ac:dyDescent="0.3">
      <c r="A435" s="5">
        <v>434</v>
      </c>
      <c r="B435" s="5" t="str">
        <f t="shared" si="33"/>
        <v>October</v>
      </c>
      <c r="C435" s="5" t="s">
        <v>800</v>
      </c>
      <c r="D435" s="3">
        <v>45573</v>
      </c>
      <c r="E435" s="5" t="s">
        <v>472</v>
      </c>
      <c r="F435" s="6">
        <v>45573.246527777781</v>
      </c>
      <c r="G435" s="6">
        <v>45573.499305555553</v>
      </c>
      <c r="H435" s="9">
        <f t="shared" si="34"/>
        <v>0.25277777777228039</v>
      </c>
      <c r="I435" s="21" t="str">
        <f t="shared" si="43"/>
        <v>HIGH</v>
      </c>
      <c r="J435" s="5">
        <v>4</v>
      </c>
      <c r="K435" s="1">
        <v>0</v>
      </c>
      <c r="L435" s="15">
        <f t="shared" si="35"/>
        <v>1</v>
      </c>
      <c r="M435" s="1" t="s">
        <v>766</v>
      </c>
      <c r="N435" s="1" t="s">
        <v>155</v>
      </c>
      <c r="O435" s="1" t="s">
        <v>156</v>
      </c>
      <c r="P435" s="1" t="s">
        <v>157</v>
      </c>
    </row>
    <row r="436" spans="1:16" x14ac:dyDescent="0.3">
      <c r="A436" s="5">
        <v>435</v>
      </c>
      <c r="B436" s="5" t="str">
        <f t="shared" si="33"/>
        <v>October</v>
      </c>
      <c r="C436" s="5" t="s">
        <v>799</v>
      </c>
      <c r="D436" s="2">
        <v>45573</v>
      </c>
      <c r="E436" s="1" t="s">
        <v>105</v>
      </c>
      <c r="F436" s="4">
        <v>45573.397222222222</v>
      </c>
      <c r="G436" s="4">
        <v>45573.519444444442</v>
      </c>
      <c r="H436" s="9">
        <f t="shared" si="34"/>
        <v>0.12222222222044365</v>
      </c>
      <c r="I436" s="21" t="str">
        <f t="shared" si="43"/>
        <v>HIGH</v>
      </c>
      <c r="J436" s="5">
        <v>22</v>
      </c>
      <c r="K436" s="1">
        <v>0</v>
      </c>
      <c r="L436" s="15">
        <f t="shared" si="35"/>
        <v>1</v>
      </c>
      <c r="M436" s="1" t="s">
        <v>766</v>
      </c>
      <c r="N436" s="1" t="s">
        <v>155</v>
      </c>
      <c r="O436" s="1" t="s">
        <v>156</v>
      </c>
      <c r="P436" s="1" t="s">
        <v>157</v>
      </c>
    </row>
    <row r="437" spans="1:16" x14ac:dyDescent="0.3">
      <c r="A437" s="5">
        <v>436</v>
      </c>
      <c r="B437" s="5" t="str">
        <f t="shared" si="33"/>
        <v>October</v>
      </c>
      <c r="C437" s="5" t="s">
        <v>793</v>
      </c>
      <c r="D437" s="3">
        <v>45573</v>
      </c>
      <c r="E437" s="5" t="s">
        <v>473</v>
      </c>
      <c r="F437" s="6">
        <v>45573.399305555555</v>
      </c>
      <c r="G437" s="6">
        <v>45573.534722222219</v>
      </c>
      <c r="H437" s="9">
        <f t="shared" si="34"/>
        <v>0.13541666666424135</v>
      </c>
      <c r="I437" s="21" t="str">
        <f t="shared" si="43"/>
        <v>HIGH</v>
      </c>
      <c r="J437" s="5">
        <v>20</v>
      </c>
      <c r="K437" s="1">
        <v>0</v>
      </c>
      <c r="L437" s="15">
        <f t="shared" si="35"/>
        <v>1</v>
      </c>
      <c r="M437" s="1" t="s">
        <v>766</v>
      </c>
      <c r="N437" s="1" t="s">
        <v>155</v>
      </c>
      <c r="O437" s="1" t="s">
        <v>156</v>
      </c>
      <c r="P437" s="1" t="s">
        <v>157</v>
      </c>
    </row>
    <row r="438" spans="1:16" x14ac:dyDescent="0.3">
      <c r="A438" s="5">
        <v>437</v>
      </c>
      <c r="B438" s="5" t="str">
        <f t="shared" si="33"/>
        <v>October</v>
      </c>
      <c r="C438" s="5" t="s">
        <v>792</v>
      </c>
      <c r="D438" s="3">
        <v>45573</v>
      </c>
      <c r="E438" s="5" t="s">
        <v>474</v>
      </c>
      <c r="F438" s="6">
        <v>45573.413888888892</v>
      </c>
      <c r="G438" s="6">
        <v>45573.663888888892</v>
      </c>
      <c r="H438" s="9">
        <f t="shared" si="34"/>
        <v>0.25</v>
      </c>
      <c r="I438" s="21" t="str">
        <f t="shared" si="43"/>
        <v>HIGH</v>
      </c>
      <c r="J438" s="5">
        <v>90</v>
      </c>
      <c r="K438" s="1">
        <v>0</v>
      </c>
      <c r="L438" s="15">
        <f t="shared" si="35"/>
        <v>1</v>
      </c>
      <c r="M438" s="1" t="s">
        <v>766</v>
      </c>
      <c r="N438" s="1" t="s">
        <v>155</v>
      </c>
      <c r="O438" s="1" t="s">
        <v>156</v>
      </c>
      <c r="P438" s="1" t="s">
        <v>157</v>
      </c>
    </row>
    <row r="439" spans="1:16" x14ac:dyDescent="0.3">
      <c r="A439" s="5">
        <v>438</v>
      </c>
      <c r="B439" s="5" t="str">
        <f t="shared" si="33"/>
        <v>October</v>
      </c>
      <c r="C439" s="5" t="s">
        <v>796</v>
      </c>
      <c r="D439" s="3">
        <v>45573</v>
      </c>
      <c r="E439" s="5" t="s">
        <v>475</v>
      </c>
      <c r="F439" s="6">
        <v>45573.426388888889</v>
      </c>
      <c r="G439" s="6">
        <v>45573.714583333334</v>
      </c>
      <c r="H439" s="9">
        <f t="shared" si="34"/>
        <v>0.28819444444525288</v>
      </c>
      <c r="I439" s="21" t="str">
        <f t="shared" si="43"/>
        <v>HIGH</v>
      </c>
      <c r="J439" s="5">
        <v>61</v>
      </c>
      <c r="K439" s="1">
        <v>0</v>
      </c>
      <c r="L439" s="15">
        <f t="shared" si="35"/>
        <v>1</v>
      </c>
      <c r="M439" s="1" t="s">
        <v>766</v>
      </c>
      <c r="N439" s="1" t="s">
        <v>155</v>
      </c>
      <c r="O439" s="1" t="s">
        <v>156</v>
      </c>
      <c r="P439" s="1" t="s">
        <v>157</v>
      </c>
    </row>
    <row r="440" spans="1:16" x14ac:dyDescent="0.3">
      <c r="A440" s="5">
        <v>439</v>
      </c>
      <c r="B440" s="5" t="str">
        <f t="shared" si="33"/>
        <v>October</v>
      </c>
      <c r="C440" s="5" t="s">
        <v>795</v>
      </c>
      <c r="D440" s="3">
        <v>45573</v>
      </c>
      <c r="E440" s="5" t="s">
        <v>476</v>
      </c>
      <c r="F440" s="6">
        <v>45573.547222222223</v>
      </c>
      <c r="G440" s="6">
        <v>45573.724305555559</v>
      </c>
      <c r="H440" s="9">
        <f t="shared" si="34"/>
        <v>0.17708333333575865</v>
      </c>
      <c r="I440" s="21" t="str">
        <f t="shared" si="43"/>
        <v>HIGH</v>
      </c>
      <c r="J440" s="5">
        <v>18</v>
      </c>
      <c r="K440" s="1">
        <v>0</v>
      </c>
      <c r="L440" s="15">
        <f t="shared" si="35"/>
        <v>1</v>
      </c>
      <c r="M440" s="1" t="s">
        <v>766</v>
      </c>
      <c r="N440" s="1" t="s">
        <v>155</v>
      </c>
      <c r="O440" s="1" t="s">
        <v>156</v>
      </c>
      <c r="P440" s="1" t="s">
        <v>157</v>
      </c>
    </row>
    <row r="441" spans="1:16" x14ac:dyDescent="0.3">
      <c r="A441" s="5">
        <v>440</v>
      </c>
      <c r="B441" s="5" t="str">
        <f t="shared" si="33"/>
        <v>October</v>
      </c>
      <c r="C441" s="5" t="s">
        <v>797</v>
      </c>
      <c r="D441" s="3">
        <v>45573</v>
      </c>
      <c r="E441" s="5" t="s">
        <v>477</v>
      </c>
      <c r="F441" s="6">
        <v>45573.609027777777</v>
      </c>
      <c r="G441" s="6">
        <v>45573.740972222222</v>
      </c>
      <c r="H441" s="9">
        <f t="shared" si="34"/>
        <v>0.13194444444525288</v>
      </c>
      <c r="I441" s="21" t="str">
        <f t="shared" si="43"/>
        <v>HIGH</v>
      </c>
      <c r="J441" s="5">
        <v>16</v>
      </c>
      <c r="K441" s="1">
        <v>0</v>
      </c>
      <c r="L441" s="15">
        <f t="shared" si="35"/>
        <v>1</v>
      </c>
      <c r="M441" s="1" t="s">
        <v>766</v>
      </c>
      <c r="N441" s="1" t="s">
        <v>155</v>
      </c>
      <c r="O441" s="1" t="s">
        <v>156</v>
      </c>
      <c r="P441" s="1" t="s">
        <v>157</v>
      </c>
    </row>
    <row r="442" spans="1:16" x14ac:dyDescent="0.3">
      <c r="A442" s="5">
        <v>441</v>
      </c>
      <c r="B442" s="5" t="str">
        <f t="shared" si="33"/>
        <v>October</v>
      </c>
      <c r="C442" s="5" t="s">
        <v>794</v>
      </c>
      <c r="D442" s="3">
        <v>45573</v>
      </c>
      <c r="E442" s="5" t="s">
        <v>478</v>
      </c>
      <c r="F442" s="6">
        <v>45573.623611111114</v>
      </c>
      <c r="G442" s="6">
        <v>45573.804166666669</v>
      </c>
      <c r="H442" s="9">
        <f t="shared" si="34"/>
        <v>0.18055555555474712</v>
      </c>
      <c r="I442" s="21" t="str">
        <f t="shared" si="43"/>
        <v>HIGH</v>
      </c>
      <c r="J442" s="5">
        <v>40</v>
      </c>
      <c r="K442" s="1">
        <v>0</v>
      </c>
      <c r="L442" s="15">
        <f t="shared" si="35"/>
        <v>1</v>
      </c>
      <c r="M442" s="1" t="s">
        <v>766</v>
      </c>
      <c r="N442" s="1" t="s">
        <v>155</v>
      </c>
      <c r="O442" s="1" t="s">
        <v>156</v>
      </c>
      <c r="P442" s="1" t="s">
        <v>157</v>
      </c>
    </row>
    <row r="443" spans="1:16" x14ac:dyDescent="0.3">
      <c r="A443" s="5">
        <v>442</v>
      </c>
      <c r="B443" s="5" t="str">
        <f t="shared" si="33"/>
        <v>October</v>
      </c>
      <c r="C443" s="5" t="s">
        <v>799</v>
      </c>
      <c r="D443" s="3">
        <v>45574</v>
      </c>
      <c r="E443" s="5" t="s">
        <v>107</v>
      </c>
      <c r="F443" s="6">
        <v>45574.404861111114</v>
      </c>
      <c r="G443" s="6">
        <v>45574.553472222222</v>
      </c>
      <c r="H443" s="9">
        <f t="shared" si="34"/>
        <v>0.14861111110803904</v>
      </c>
      <c r="I443" s="21" t="str">
        <f t="shared" si="43"/>
        <v>HIGH</v>
      </c>
      <c r="J443" s="1">
        <v>1</v>
      </c>
      <c r="K443" s="1">
        <v>0</v>
      </c>
      <c r="L443" s="15">
        <f t="shared" si="35"/>
        <v>1</v>
      </c>
      <c r="M443" s="1" t="s">
        <v>183</v>
      </c>
      <c r="N443" s="1" t="s">
        <v>155</v>
      </c>
      <c r="O443" s="1" t="s">
        <v>156</v>
      </c>
      <c r="P443" s="1" t="s">
        <v>157</v>
      </c>
    </row>
    <row r="444" spans="1:16" x14ac:dyDescent="0.3">
      <c r="A444" s="5">
        <v>443</v>
      </c>
      <c r="B444" s="5" t="str">
        <f t="shared" si="33"/>
        <v>October</v>
      </c>
      <c r="C444" s="5" t="s">
        <v>796</v>
      </c>
      <c r="D444" s="3">
        <v>45574</v>
      </c>
      <c r="E444" s="5" t="s">
        <v>108</v>
      </c>
      <c r="F444" s="6">
        <v>45574.632638888892</v>
      </c>
      <c r="G444" s="6">
        <v>45574.736805555556</v>
      </c>
      <c r="H444" s="9">
        <f t="shared" si="34"/>
        <v>0.10416666666424135</v>
      </c>
      <c r="I444" s="21" t="str">
        <f t="shared" si="43"/>
        <v>HIGH</v>
      </c>
      <c r="J444" s="1">
        <v>45</v>
      </c>
      <c r="K444" s="1">
        <v>0</v>
      </c>
      <c r="L444" s="15">
        <f t="shared" si="35"/>
        <v>1</v>
      </c>
      <c r="M444" s="1" t="s">
        <v>183</v>
      </c>
      <c r="N444" s="1" t="s">
        <v>155</v>
      </c>
      <c r="O444" s="1" t="s">
        <v>156</v>
      </c>
      <c r="P444" s="1" t="s">
        <v>157</v>
      </c>
    </row>
    <row r="445" spans="1:16" x14ac:dyDescent="0.3">
      <c r="A445" s="5">
        <v>444</v>
      </c>
      <c r="B445" s="5" t="str">
        <f t="shared" si="33"/>
        <v>October</v>
      </c>
      <c r="C445" s="5" t="s">
        <v>799</v>
      </c>
      <c r="D445" s="3">
        <v>45574</v>
      </c>
      <c r="E445" s="5" t="s">
        <v>107</v>
      </c>
      <c r="F445" s="6">
        <v>45574.404861111114</v>
      </c>
      <c r="G445" s="6">
        <v>45574.553472222222</v>
      </c>
      <c r="H445" s="9">
        <f t="shared" si="34"/>
        <v>0.14861111110803904</v>
      </c>
      <c r="I445" s="21" t="str">
        <f t="shared" si="43"/>
        <v>HIGH</v>
      </c>
      <c r="J445" s="5">
        <v>21</v>
      </c>
      <c r="K445" s="1">
        <v>0</v>
      </c>
      <c r="L445" s="15">
        <f t="shared" si="35"/>
        <v>1</v>
      </c>
      <c r="M445" s="1" t="s">
        <v>766</v>
      </c>
      <c r="N445" s="1" t="s">
        <v>155</v>
      </c>
      <c r="O445" s="1" t="s">
        <v>156</v>
      </c>
      <c r="P445" s="1" t="s">
        <v>157</v>
      </c>
    </row>
    <row r="446" spans="1:16" x14ac:dyDescent="0.3">
      <c r="A446" s="5">
        <v>445</v>
      </c>
      <c r="B446" s="5" t="str">
        <f t="shared" si="33"/>
        <v>October</v>
      </c>
      <c r="C446" s="5" t="s">
        <v>793</v>
      </c>
      <c r="D446" s="3">
        <v>45574</v>
      </c>
      <c r="E446" s="5" t="s">
        <v>479</v>
      </c>
      <c r="F446" s="6">
        <v>45574.418055555558</v>
      </c>
      <c r="G446" s="6">
        <v>45574.602777777778</v>
      </c>
      <c r="H446" s="9">
        <f t="shared" si="34"/>
        <v>0.18472222222044365</v>
      </c>
      <c r="I446" s="21" t="str">
        <f t="shared" si="43"/>
        <v>HIGH</v>
      </c>
      <c r="J446" s="5">
        <v>20</v>
      </c>
      <c r="K446" s="1">
        <v>0</v>
      </c>
      <c r="L446" s="15">
        <f t="shared" si="35"/>
        <v>1</v>
      </c>
      <c r="M446" s="1" t="s">
        <v>766</v>
      </c>
      <c r="N446" s="1" t="s">
        <v>155</v>
      </c>
      <c r="O446" s="1" t="s">
        <v>156</v>
      </c>
      <c r="P446" s="1" t="s">
        <v>157</v>
      </c>
    </row>
    <row r="447" spans="1:16" x14ac:dyDescent="0.3">
      <c r="A447" s="5">
        <v>446</v>
      </c>
      <c r="B447" s="5" t="str">
        <f t="shared" si="33"/>
        <v>October</v>
      </c>
      <c r="C447" s="5" t="s">
        <v>791</v>
      </c>
      <c r="D447" s="3">
        <v>45574</v>
      </c>
      <c r="E447" s="5" t="s">
        <v>480</v>
      </c>
      <c r="F447" s="6">
        <v>45574.493750000001</v>
      </c>
      <c r="G447" s="6">
        <v>45574.665972222225</v>
      </c>
      <c r="H447" s="9">
        <f t="shared" si="34"/>
        <v>0.17222222222335404</v>
      </c>
      <c r="I447" s="21" t="str">
        <f t="shared" si="43"/>
        <v>HIGH</v>
      </c>
      <c r="J447" s="5">
        <v>25</v>
      </c>
      <c r="K447" s="1">
        <v>0</v>
      </c>
      <c r="L447" s="15">
        <f t="shared" si="35"/>
        <v>1</v>
      </c>
      <c r="M447" s="1" t="s">
        <v>766</v>
      </c>
      <c r="N447" s="1" t="s">
        <v>155</v>
      </c>
      <c r="O447" s="1" t="s">
        <v>156</v>
      </c>
      <c r="P447" s="1" t="s">
        <v>157</v>
      </c>
    </row>
    <row r="448" spans="1:16" x14ac:dyDescent="0.3">
      <c r="A448" s="5">
        <v>447</v>
      </c>
      <c r="B448" s="5" t="str">
        <f t="shared" si="33"/>
        <v>October</v>
      </c>
      <c r="C448" s="5" t="s">
        <v>792</v>
      </c>
      <c r="D448" s="3">
        <v>45574</v>
      </c>
      <c r="E448" s="5" t="s">
        <v>481</v>
      </c>
      <c r="F448" s="6">
        <v>45574.494444444441</v>
      </c>
      <c r="G448" s="6">
        <v>45574.678472222222</v>
      </c>
      <c r="H448" s="9">
        <f t="shared" si="34"/>
        <v>0.18402777778101154</v>
      </c>
      <c r="I448" s="21" t="str">
        <f t="shared" si="43"/>
        <v>HIGH</v>
      </c>
      <c r="J448" s="5">
        <v>88</v>
      </c>
      <c r="K448" s="1">
        <v>0</v>
      </c>
      <c r="L448" s="15">
        <f t="shared" si="35"/>
        <v>1</v>
      </c>
      <c r="M448" s="1" t="s">
        <v>766</v>
      </c>
      <c r="N448" s="1" t="s">
        <v>155</v>
      </c>
      <c r="O448" s="1" t="s">
        <v>156</v>
      </c>
      <c r="P448" s="1" t="s">
        <v>157</v>
      </c>
    </row>
    <row r="449" spans="1:16" x14ac:dyDescent="0.3">
      <c r="A449" s="5">
        <v>448</v>
      </c>
      <c r="B449" s="5" t="str">
        <f t="shared" si="33"/>
        <v>October</v>
      </c>
      <c r="C449" s="5" t="s">
        <v>800</v>
      </c>
      <c r="D449" s="3">
        <v>45574</v>
      </c>
      <c r="E449" s="5" t="s">
        <v>482</v>
      </c>
      <c r="F449" s="6">
        <v>45574.510416666664</v>
      </c>
      <c r="G449" s="6">
        <v>45574.683333333334</v>
      </c>
      <c r="H449" s="9">
        <f t="shared" si="34"/>
        <v>0.17291666667006211</v>
      </c>
      <c r="I449" s="21" t="str">
        <f t="shared" si="43"/>
        <v>HIGH</v>
      </c>
      <c r="J449" s="5">
        <v>4</v>
      </c>
      <c r="K449" s="1">
        <v>0</v>
      </c>
      <c r="L449" s="15">
        <f t="shared" si="35"/>
        <v>1</v>
      </c>
      <c r="M449" s="1" t="s">
        <v>766</v>
      </c>
      <c r="N449" s="1" t="s">
        <v>155</v>
      </c>
      <c r="O449" s="1" t="s">
        <v>156</v>
      </c>
      <c r="P449" s="1" t="s">
        <v>157</v>
      </c>
    </row>
    <row r="450" spans="1:16" x14ac:dyDescent="0.3">
      <c r="A450" s="5">
        <v>449</v>
      </c>
      <c r="B450" s="5" t="str">
        <f t="shared" ref="B450:B513" si="44">TEXT(D450,"MMMM")</f>
        <v>October</v>
      </c>
      <c r="C450" s="5" t="s">
        <v>796</v>
      </c>
      <c r="D450" s="3">
        <v>45574</v>
      </c>
      <c r="E450" s="5" t="s">
        <v>483</v>
      </c>
      <c r="F450" s="6">
        <v>45574.561805555553</v>
      </c>
      <c r="G450" s="6">
        <v>45574.761111111111</v>
      </c>
      <c r="H450" s="9">
        <f t="shared" ref="H450:H513" si="45">G450-F450</f>
        <v>0.1993055555576575</v>
      </c>
      <c r="I450" s="21" t="str">
        <f t="shared" si="43"/>
        <v>HIGH</v>
      </c>
      <c r="J450" s="5">
        <v>15</v>
      </c>
      <c r="K450" s="1">
        <v>0</v>
      </c>
      <c r="L450" s="15">
        <f t="shared" si="35"/>
        <v>1</v>
      </c>
      <c r="M450" s="1" t="s">
        <v>766</v>
      </c>
      <c r="N450" s="1" t="s">
        <v>155</v>
      </c>
      <c r="O450" s="1" t="s">
        <v>156</v>
      </c>
      <c r="P450" s="1" t="s">
        <v>157</v>
      </c>
    </row>
    <row r="451" spans="1:16" x14ac:dyDescent="0.3">
      <c r="A451" s="5">
        <v>450</v>
      </c>
      <c r="B451" s="5" t="str">
        <f t="shared" si="44"/>
        <v>October</v>
      </c>
      <c r="C451" s="5" t="s">
        <v>797</v>
      </c>
      <c r="D451" s="3">
        <v>45574</v>
      </c>
      <c r="E451" s="5" t="s">
        <v>484</v>
      </c>
      <c r="F451" s="6">
        <v>45574.673611111109</v>
      </c>
      <c r="G451" s="6">
        <v>45574.777083333334</v>
      </c>
      <c r="H451" s="9">
        <f t="shared" si="45"/>
        <v>0.10347222222480923</v>
      </c>
      <c r="I451" s="21" t="str">
        <f t="shared" si="43"/>
        <v>HIGH</v>
      </c>
      <c r="J451" s="5">
        <v>16</v>
      </c>
      <c r="K451" s="1">
        <v>0</v>
      </c>
      <c r="L451" s="15">
        <f t="shared" ref="L451:L514" si="46">1-(K451/J451)</f>
        <v>1</v>
      </c>
      <c r="M451" s="1" t="s">
        <v>766</v>
      </c>
      <c r="N451" s="1" t="s">
        <v>155</v>
      </c>
      <c r="O451" s="1" t="s">
        <v>156</v>
      </c>
      <c r="P451" s="1" t="s">
        <v>157</v>
      </c>
    </row>
    <row r="452" spans="1:16" x14ac:dyDescent="0.3">
      <c r="A452" s="5">
        <v>451</v>
      </c>
      <c r="B452" s="5" t="str">
        <f t="shared" si="44"/>
        <v>October</v>
      </c>
      <c r="C452" s="5" t="s">
        <v>794</v>
      </c>
      <c r="D452" s="3">
        <v>45574</v>
      </c>
      <c r="E452" s="5" t="s">
        <v>485</v>
      </c>
      <c r="F452" s="6">
        <v>45574.556250000001</v>
      </c>
      <c r="G452" s="6">
        <v>45574.781944444447</v>
      </c>
      <c r="H452" s="9">
        <f t="shared" si="45"/>
        <v>0.22569444444525288</v>
      </c>
      <c r="I452" s="21" t="str">
        <f t="shared" si="43"/>
        <v>HIGH</v>
      </c>
      <c r="J452" s="5">
        <v>40</v>
      </c>
      <c r="K452" s="1">
        <v>0</v>
      </c>
      <c r="L452" s="15">
        <f t="shared" si="46"/>
        <v>1</v>
      </c>
      <c r="M452" s="1" t="s">
        <v>766</v>
      </c>
      <c r="N452" s="1" t="s">
        <v>155</v>
      </c>
      <c r="O452" s="1" t="s">
        <v>156</v>
      </c>
      <c r="P452" s="1" t="s">
        <v>157</v>
      </c>
    </row>
    <row r="453" spans="1:16" x14ac:dyDescent="0.3">
      <c r="A453" s="5">
        <v>452</v>
      </c>
      <c r="B453" s="5" t="str">
        <f t="shared" si="44"/>
        <v>October</v>
      </c>
      <c r="C453" s="5" t="s">
        <v>795</v>
      </c>
      <c r="D453" s="3">
        <v>45574</v>
      </c>
      <c r="E453" s="5" t="s">
        <v>486</v>
      </c>
      <c r="F453" s="6">
        <v>45574.7</v>
      </c>
      <c r="G453" s="6">
        <v>45574.794444444444</v>
      </c>
      <c r="H453" s="9">
        <f t="shared" si="45"/>
        <v>9.4444444446708076E-2</v>
      </c>
      <c r="I453" s="21" t="str">
        <f t="shared" si="43"/>
        <v>HIGH</v>
      </c>
      <c r="J453" s="5">
        <v>18</v>
      </c>
      <c r="K453" s="1">
        <v>0</v>
      </c>
      <c r="L453" s="15">
        <f t="shared" si="46"/>
        <v>1</v>
      </c>
      <c r="M453" s="1" t="s">
        <v>766</v>
      </c>
      <c r="N453" s="1" t="s">
        <v>155</v>
      </c>
      <c r="O453" s="1" t="s">
        <v>156</v>
      </c>
      <c r="P453" s="1" t="s">
        <v>157</v>
      </c>
    </row>
    <row r="454" spans="1:16" x14ac:dyDescent="0.3">
      <c r="A454" s="5">
        <v>453</v>
      </c>
      <c r="B454" s="5" t="str">
        <f t="shared" si="44"/>
        <v>October</v>
      </c>
      <c r="C454" s="5" t="s">
        <v>793</v>
      </c>
      <c r="D454" s="3">
        <v>45575</v>
      </c>
      <c r="E454" s="5" t="s">
        <v>175</v>
      </c>
      <c r="F454" s="6">
        <v>45575.530555555553</v>
      </c>
      <c r="G454" s="6">
        <v>45575.536111111112</v>
      </c>
      <c r="H454" s="9">
        <f t="shared" si="45"/>
        <v>5.5555555591126904E-3</v>
      </c>
      <c r="I454" s="21" t="str">
        <f t="shared" si="43"/>
        <v>HIGH</v>
      </c>
      <c r="J454" s="5">
        <v>1</v>
      </c>
      <c r="K454" s="1">
        <v>0</v>
      </c>
      <c r="L454" s="15">
        <f t="shared" si="46"/>
        <v>1</v>
      </c>
      <c r="M454" s="1" t="s">
        <v>184</v>
      </c>
      <c r="N454" s="1" t="s">
        <v>155</v>
      </c>
      <c r="O454" s="1" t="s">
        <v>156</v>
      </c>
      <c r="P454" s="1" t="s">
        <v>157</v>
      </c>
    </row>
    <row r="455" spans="1:16" x14ac:dyDescent="0.3">
      <c r="A455" s="5">
        <v>454</v>
      </c>
      <c r="B455" s="5" t="str">
        <f t="shared" si="44"/>
        <v>October</v>
      </c>
      <c r="C455" s="5" t="s">
        <v>791</v>
      </c>
      <c r="D455" s="3">
        <v>45575</v>
      </c>
      <c r="E455" s="5" t="s">
        <v>176</v>
      </c>
      <c r="F455" s="6">
        <v>45575.732638888891</v>
      </c>
      <c r="G455" s="6">
        <v>45575.75</v>
      </c>
      <c r="H455" s="9">
        <f t="shared" si="45"/>
        <v>1.7361111109494232E-2</v>
      </c>
      <c r="I455" s="21" t="str">
        <f t="shared" si="43"/>
        <v>HIGH</v>
      </c>
      <c r="J455" s="5">
        <v>1</v>
      </c>
      <c r="K455" s="1">
        <v>0</v>
      </c>
      <c r="L455" s="15">
        <f t="shared" si="46"/>
        <v>1</v>
      </c>
      <c r="M455" s="1" t="s">
        <v>184</v>
      </c>
      <c r="N455" s="1" t="s">
        <v>155</v>
      </c>
      <c r="O455" s="1" t="s">
        <v>156</v>
      </c>
      <c r="P455" s="1" t="s">
        <v>157</v>
      </c>
    </row>
    <row r="456" spans="1:16" x14ac:dyDescent="0.3">
      <c r="A456" s="5">
        <v>455</v>
      </c>
      <c r="B456" s="5" t="str">
        <f t="shared" si="44"/>
        <v>October</v>
      </c>
      <c r="C456" s="5" t="s">
        <v>793</v>
      </c>
      <c r="D456" s="10">
        <v>45575</v>
      </c>
      <c r="E456" s="5" t="s">
        <v>195</v>
      </c>
      <c r="F456" s="11">
        <v>45575.495138888888</v>
      </c>
      <c r="G456" s="11">
        <v>45575.520833333336</v>
      </c>
      <c r="H456" s="9">
        <f t="shared" si="45"/>
        <v>2.5694444448163267E-2</v>
      </c>
      <c r="I456" s="21" t="str">
        <f t="shared" si="43"/>
        <v>HIGH</v>
      </c>
      <c r="J456" s="5">
        <v>1</v>
      </c>
      <c r="K456" s="1">
        <v>0</v>
      </c>
      <c r="L456" s="15">
        <f t="shared" si="46"/>
        <v>1</v>
      </c>
      <c r="M456" s="1" t="s">
        <v>200</v>
      </c>
      <c r="N456" s="1" t="s">
        <v>155</v>
      </c>
      <c r="O456" s="1" t="s">
        <v>156</v>
      </c>
      <c r="P456" s="1" t="s">
        <v>157</v>
      </c>
    </row>
    <row r="457" spans="1:16" x14ac:dyDescent="0.3">
      <c r="A457" s="5">
        <v>456</v>
      </c>
      <c r="B457" s="5" t="str">
        <f t="shared" si="44"/>
        <v>October</v>
      </c>
      <c r="C457" s="5" t="s">
        <v>796</v>
      </c>
      <c r="D457" s="3">
        <v>45575</v>
      </c>
      <c r="E457" s="5" t="s">
        <v>487</v>
      </c>
      <c r="F457" s="6">
        <v>45575.370138888888</v>
      </c>
      <c r="G457" s="6">
        <v>45575.48333333333</v>
      </c>
      <c r="H457" s="9">
        <f t="shared" si="45"/>
        <v>0.1131944444423425</v>
      </c>
      <c r="I457" s="21" t="str">
        <f t="shared" si="43"/>
        <v>HIGH</v>
      </c>
      <c r="J457" s="5">
        <v>16</v>
      </c>
      <c r="K457" s="1">
        <v>0</v>
      </c>
      <c r="L457" s="15">
        <f t="shared" si="46"/>
        <v>1</v>
      </c>
      <c r="M457" s="1" t="s">
        <v>766</v>
      </c>
      <c r="N457" s="1" t="s">
        <v>155</v>
      </c>
      <c r="O457" s="1" t="s">
        <v>156</v>
      </c>
      <c r="P457" s="1" t="s">
        <v>157</v>
      </c>
    </row>
    <row r="458" spans="1:16" x14ac:dyDescent="0.3">
      <c r="A458" s="5">
        <v>457</v>
      </c>
      <c r="B458" s="5" t="str">
        <f t="shared" si="44"/>
        <v>October</v>
      </c>
      <c r="C458" s="5" t="s">
        <v>799</v>
      </c>
      <c r="D458" s="3">
        <v>45575</v>
      </c>
      <c r="E458" s="5" t="s">
        <v>488</v>
      </c>
      <c r="F458" s="6">
        <v>45575.380555555559</v>
      </c>
      <c r="G458" s="6">
        <v>45575.801388888889</v>
      </c>
      <c r="H458" s="9">
        <f t="shared" si="45"/>
        <v>0.42083333332993789</v>
      </c>
      <c r="I458" s="21" t="str">
        <f>IF(H458&gt;3,  "IN_TAT", "MEDIUM")</f>
        <v>MEDIUM</v>
      </c>
      <c r="J458" s="5">
        <v>22</v>
      </c>
      <c r="K458" s="1">
        <v>0</v>
      </c>
      <c r="L458" s="15">
        <f t="shared" si="46"/>
        <v>1</v>
      </c>
      <c r="M458" s="1" t="s">
        <v>766</v>
      </c>
      <c r="N458" s="1" t="s">
        <v>155</v>
      </c>
      <c r="O458" s="1" t="s">
        <v>156</v>
      </c>
      <c r="P458" s="1" t="s">
        <v>157</v>
      </c>
    </row>
    <row r="459" spans="1:16" x14ac:dyDescent="0.3">
      <c r="A459" s="5">
        <v>458</v>
      </c>
      <c r="B459" s="5" t="str">
        <f t="shared" si="44"/>
        <v>October</v>
      </c>
      <c r="C459" s="5" t="s">
        <v>791</v>
      </c>
      <c r="D459" s="3">
        <v>45575</v>
      </c>
      <c r="E459" s="5" t="s">
        <v>489</v>
      </c>
      <c r="F459" s="6">
        <v>45575.443055555559</v>
      </c>
      <c r="G459" s="6">
        <v>45575.809027777781</v>
      </c>
      <c r="H459" s="9">
        <f t="shared" si="45"/>
        <v>0.36597222222189885</v>
      </c>
      <c r="I459" s="21" t="str">
        <f t="shared" ref="I459" si="47">IF(H459&lt;3,  "HIGH", "OUT OF TAT")</f>
        <v>HIGH</v>
      </c>
      <c r="J459" s="5">
        <v>52</v>
      </c>
      <c r="K459" s="1">
        <v>0</v>
      </c>
      <c r="L459" s="15">
        <f t="shared" si="46"/>
        <v>1</v>
      </c>
      <c r="M459" s="1" t="s">
        <v>766</v>
      </c>
      <c r="N459" s="1" t="s">
        <v>155</v>
      </c>
      <c r="O459" s="1" t="s">
        <v>156</v>
      </c>
      <c r="P459" s="1" t="s">
        <v>157</v>
      </c>
    </row>
    <row r="460" spans="1:16" x14ac:dyDescent="0.3">
      <c r="A460" s="5">
        <v>459</v>
      </c>
      <c r="B460" s="5" t="str">
        <f t="shared" si="44"/>
        <v>October</v>
      </c>
      <c r="C460" s="5" t="s">
        <v>792</v>
      </c>
      <c r="D460" s="3">
        <v>45575</v>
      </c>
      <c r="E460" s="5" t="s">
        <v>490</v>
      </c>
      <c r="F460" s="6">
        <v>45575.443749999999</v>
      </c>
      <c r="G460" s="6">
        <v>45575.819444444445</v>
      </c>
      <c r="H460" s="9">
        <f t="shared" si="45"/>
        <v>0.37569444444670808</v>
      </c>
      <c r="I460" s="21" t="str">
        <f>IF(H460&gt;3,  "IN_TAT", "MEDIUM")</f>
        <v>MEDIUM</v>
      </c>
      <c r="J460" s="5">
        <v>87</v>
      </c>
      <c r="K460" s="1">
        <v>0</v>
      </c>
      <c r="L460" s="15">
        <f t="shared" si="46"/>
        <v>1</v>
      </c>
      <c r="M460" s="1" t="s">
        <v>766</v>
      </c>
      <c r="N460" s="1" t="s">
        <v>155</v>
      </c>
      <c r="O460" s="1" t="s">
        <v>156</v>
      </c>
      <c r="P460" s="1" t="s">
        <v>157</v>
      </c>
    </row>
    <row r="461" spans="1:16" x14ac:dyDescent="0.3">
      <c r="A461" s="5">
        <v>460</v>
      </c>
      <c r="B461" s="5" t="str">
        <f t="shared" si="44"/>
        <v>October</v>
      </c>
      <c r="C461" s="5" t="s">
        <v>796</v>
      </c>
      <c r="D461" s="3">
        <v>45575</v>
      </c>
      <c r="E461" s="5" t="s">
        <v>491</v>
      </c>
      <c r="F461" s="6">
        <v>45575.629166666666</v>
      </c>
      <c r="G461" s="6">
        <v>45575.825694444444</v>
      </c>
      <c r="H461" s="9">
        <f t="shared" si="45"/>
        <v>0.19652777777810115</v>
      </c>
      <c r="I461" s="21" t="str">
        <f t="shared" ref="I461:I484" si="48">IF(H461&lt;3,  "HIGH", "OUT OF TAT")</f>
        <v>HIGH</v>
      </c>
      <c r="J461" s="5">
        <v>16</v>
      </c>
      <c r="K461" s="1">
        <v>0</v>
      </c>
      <c r="L461" s="15">
        <f t="shared" si="46"/>
        <v>1</v>
      </c>
      <c r="M461" s="1" t="s">
        <v>766</v>
      </c>
      <c r="N461" s="1" t="s">
        <v>155</v>
      </c>
      <c r="O461" s="1" t="s">
        <v>156</v>
      </c>
      <c r="P461" s="1" t="s">
        <v>157</v>
      </c>
    </row>
    <row r="462" spans="1:16" x14ac:dyDescent="0.3">
      <c r="A462" s="5">
        <v>461</v>
      </c>
      <c r="B462" s="5" t="str">
        <f t="shared" si="44"/>
        <v>October</v>
      </c>
      <c r="C462" s="5" t="s">
        <v>800</v>
      </c>
      <c r="D462" s="3">
        <v>45575</v>
      </c>
      <c r="E462" s="5" t="s">
        <v>492</v>
      </c>
      <c r="F462" s="6">
        <v>45575.682638888888</v>
      </c>
      <c r="G462" s="6">
        <v>45575.828472222223</v>
      </c>
      <c r="H462" s="9">
        <f t="shared" si="45"/>
        <v>0.14583333333575865</v>
      </c>
      <c r="I462" s="21" t="str">
        <f t="shared" si="48"/>
        <v>HIGH</v>
      </c>
      <c r="J462" s="5">
        <v>1</v>
      </c>
      <c r="K462" s="1">
        <v>0</v>
      </c>
      <c r="L462" s="15">
        <f t="shared" si="46"/>
        <v>1</v>
      </c>
      <c r="M462" s="1" t="s">
        <v>766</v>
      </c>
      <c r="N462" s="1" t="s">
        <v>155</v>
      </c>
      <c r="O462" s="1" t="s">
        <v>156</v>
      </c>
      <c r="P462" s="1" t="s">
        <v>157</v>
      </c>
    </row>
    <row r="463" spans="1:16" x14ac:dyDescent="0.3">
      <c r="A463" s="5">
        <v>462</v>
      </c>
      <c r="B463" s="5" t="str">
        <f t="shared" si="44"/>
        <v>October</v>
      </c>
      <c r="C463" s="5" t="s">
        <v>799</v>
      </c>
      <c r="D463" s="3">
        <v>45576</v>
      </c>
      <c r="E463" s="5" t="s">
        <v>109</v>
      </c>
      <c r="F463" s="6">
        <v>45566.425000000003</v>
      </c>
      <c r="G463" s="6">
        <v>45576.746527777781</v>
      </c>
      <c r="H463" s="9">
        <f t="shared" si="45"/>
        <v>10.321527777778101</v>
      </c>
      <c r="I463" s="21" t="str">
        <f>IF(H463&gt;3,  "HIGH", "OUT OF TAT")</f>
        <v>HIGH</v>
      </c>
      <c r="J463" s="1">
        <v>1</v>
      </c>
      <c r="K463" s="1">
        <v>0</v>
      </c>
      <c r="L463" s="15">
        <f t="shared" si="46"/>
        <v>1</v>
      </c>
      <c r="M463" s="1" t="s">
        <v>183</v>
      </c>
      <c r="N463" s="1" t="s">
        <v>155</v>
      </c>
      <c r="O463" s="1" t="s">
        <v>156</v>
      </c>
      <c r="P463" s="1" t="s">
        <v>157</v>
      </c>
    </row>
    <row r="464" spans="1:16" x14ac:dyDescent="0.3">
      <c r="A464" s="5">
        <v>463</v>
      </c>
      <c r="B464" s="5" t="str">
        <f t="shared" si="44"/>
        <v>October</v>
      </c>
      <c r="C464" s="5" t="s">
        <v>795</v>
      </c>
      <c r="D464" s="3">
        <v>45576</v>
      </c>
      <c r="E464" s="5" t="s">
        <v>493</v>
      </c>
      <c r="F464" s="6">
        <v>45576.332638888889</v>
      </c>
      <c r="G464" s="6">
        <v>45576.570138888892</v>
      </c>
      <c r="H464" s="9">
        <f t="shared" si="45"/>
        <v>0.23750000000291038</v>
      </c>
      <c r="I464" s="21" t="str">
        <f t="shared" si="48"/>
        <v>HIGH</v>
      </c>
      <c r="J464" s="5">
        <v>18</v>
      </c>
      <c r="K464" s="1">
        <v>0</v>
      </c>
      <c r="L464" s="15">
        <f t="shared" si="46"/>
        <v>1</v>
      </c>
      <c r="M464" s="1" t="s">
        <v>766</v>
      </c>
      <c r="N464" s="1" t="s">
        <v>155</v>
      </c>
      <c r="O464" s="1" t="s">
        <v>156</v>
      </c>
      <c r="P464" s="1" t="s">
        <v>157</v>
      </c>
    </row>
    <row r="465" spans="1:16" x14ac:dyDescent="0.3">
      <c r="A465" s="5">
        <v>464</v>
      </c>
      <c r="B465" s="5" t="str">
        <f t="shared" si="44"/>
        <v>October</v>
      </c>
      <c r="C465" s="5" t="s">
        <v>796</v>
      </c>
      <c r="D465" s="3">
        <v>45576</v>
      </c>
      <c r="E465" s="5" t="s">
        <v>494</v>
      </c>
      <c r="F465" s="6">
        <v>45576.393055555556</v>
      </c>
      <c r="G465" s="6">
        <v>45576.572222222225</v>
      </c>
      <c r="H465" s="9">
        <f t="shared" si="45"/>
        <v>0.17916666666860692</v>
      </c>
      <c r="I465" s="21" t="str">
        <f t="shared" si="48"/>
        <v>HIGH</v>
      </c>
      <c r="J465" s="5">
        <v>16</v>
      </c>
      <c r="K465" s="1">
        <v>0</v>
      </c>
      <c r="L465" s="15">
        <f t="shared" si="46"/>
        <v>1</v>
      </c>
      <c r="M465" s="1" t="s">
        <v>766</v>
      </c>
      <c r="N465" s="1" t="s">
        <v>155</v>
      </c>
      <c r="O465" s="1" t="s">
        <v>156</v>
      </c>
      <c r="P465" s="1" t="s">
        <v>157</v>
      </c>
    </row>
    <row r="466" spans="1:16" x14ac:dyDescent="0.3">
      <c r="A466" s="5">
        <v>465</v>
      </c>
      <c r="B466" s="5" t="str">
        <f t="shared" si="44"/>
        <v>October</v>
      </c>
      <c r="C466" s="5" t="s">
        <v>800</v>
      </c>
      <c r="D466" s="3">
        <v>45576</v>
      </c>
      <c r="E466" s="5" t="s">
        <v>495</v>
      </c>
      <c r="F466" s="6">
        <v>45576.412499999999</v>
      </c>
      <c r="G466" s="6">
        <v>45576.572916666664</v>
      </c>
      <c r="H466" s="9">
        <f t="shared" si="45"/>
        <v>0.16041666666569654</v>
      </c>
      <c r="I466" s="21" t="str">
        <f t="shared" si="48"/>
        <v>HIGH</v>
      </c>
      <c r="J466" s="5">
        <v>1</v>
      </c>
      <c r="K466" s="1">
        <v>0</v>
      </c>
      <c r="L466" s="15">
        <f t="shared" si="46"/>
        <v>1</v>
      </c>
      <c r="M466" s="1" t="s">
        <v>766</v>
      </c>
      <c r="N466" s="1" t="s">
        <v>155</v>
      </c>
      <c r="O466" s="1" t="s">
        <v>156</v>
      </c>
      <c r="P466" s="1" t="s">
        <v>157</v>
      </c>
    </row>
    <row r="467" spans="1:16" x14ac:dyDescent="0.3">
      <c r="A467" s="5">
        <v>466</v>
      </c>
      <c r="B467" s="5" t="str">
        <f t="shared" si="44"/>
        <v>October</v>
      </c>
      <c r="C467" s="5" t="s">
        <v>799</v>
      </c>
      <c r="D467" s="2">
        <v>45576</v>
      </c>
      <c r="E467" s="1" t="s">
        <v>109</v>
      </c>
      <c r="F467" s="4">
        <v>45566.425000000003</v>
      </c>
      <c r="G467" s="4">
        <v>45576.746527777781</v>
      </c>
      <c r="H467" s="9">
        <f t="shared" si="45"/>
        <v>10.321527777778101</v>
      </c>
      <c r="I467" s="21" t="str">
        <f>IF(H467&gt;3,  "HIGH", "OUT OF TAT")</f>
        <v>HIGH</v>
      </c>
      <c r="J467" s="1">
        <v>21</v>
      </c>
      <c r="K467" s="1">
        <v>0</v>
      </c>
      <c r="L467" s="15">
        <f t="shared" si="46"/>
        <v>1</v>
      </c>
      <c r="M467" s="1" t="s">
        <v>766</v>
      </c>
      <c r="N467" s="1" t="s">
        <v>155</v>
      </c>
      <c r="O467" s="1" t="s">
        <v>156</v>
      </c>
      <c r="P467" s="1" t="s">
        <v>157</v>
      </c>
    </row>
    <row r="468" spans="1:16" x14ac:dyDescent="0.3">
      <c r="A468" s="5">
        <v>467</v>
      </c>
      <c r="B468" s="5" t="str">
        <f t="shared" si="44"/>
        <v>October</v>
      </c>
      <c r="C468" s="5" t="s">
        <v>797</v>
      </c>
      <c r="D468" s="3">
        <v>45576</v>
      </c>
      <c r="E468" s="5" t="s">
        <v>496</v>
      </c>
      <c r="F468" s="6">
        <v>45576.62222222222</v>
      </c>
      <c r="G468" s="6">
        <v>45576.62222222222</v>
      </c>
      <c r="H468" s="9">
        <f t="shared" si="45"/>
        <v>0</v>
      </c>
      <c r="I468" s="21" t="str">
        <f t="shared" si="48"/>
        <v>HIGH</v>
      </c>
      <c r="J468" s="5">
        <v>16</v>
      </c>
      <c r="K468" s="1">
        <v>0</v>
      </c>
      <c r="L468" s="15">
        <f t="shared" si="46"/>
        <v>1</v>
      </c>
      <c r="M468" s="1" t="s">
        <v>766</v>
      </c>
      <c r="N468" s="1" t="s">
        <v>155</v>
      </c>
      <c r="O468" s="1" t="s">
        <v>156</v>
      </c>
      <c r="P468" s="1" t="s">
        <v>157</v>
      </c>
    </row>
    <row r="469" spans="1:16" x14ac:dyDescent="0.3">
      <c r="A469" s="5">
        <v>468</v>
      </c>
      <c r="B469" s="5" t="str">
        <f t="shared" si="44"/>
        <v>October</v>
      </c>
      <c r="C469" s="5" t="s">
        <v>799</v>
      </c>
      <c r="D469" s="3">
        <v>45579</v>
      </c>
      <c r="E469" s="5" t="s">
        <v>110</v>
      </c>
      <c r="F469" s="6">
        <v>45579.434027777781</v>
      </c>
      <c r="G469" s="13">
        <v>45579.649305555555</v>
      </c>
      <c r="H469" s="9">
        <f t="shared" si="45"/>
        <v>0.21527777777373558</v>
      </c>
      <c r="I469" s="21" t="str">
        <f t="shared" si="48"/>
        <v>HIGH</v>
      </c>
      <c r="J469" s="1">
        <v>5</v>
      </c>
      <c r="K469" s="1">
        <v>0</v>
      </c>
      <c r="L469" s="15">
        <f t="shared" si="46"/>
        <v>1</v>
      </c>
      <c r="M469" s="1" t="s">
        <v>183</v>
      </c>
      <c r="N469" s="1" t="s">
        <v>155</v>
      </c>
      <c r="O469" s="1" t="s">
        <v>156</v>
      </c>
      <c r="P469" s="1" t="s">
        <v>157</v>
      </c>
    </row>
    <row r="470" spans="1:16" x14ac:dyDescent="0.3">
      <c r="A470" s="5">
        <v>469</v>
      </c>
      <c r="B470" s="5" t="str">
        <f t="shared" si="44"/>
        <v>October</v>
      </c>
      <c r="C470" s="5" t="s">
        <v>800</v>
      </c>
      <c r="D470" s="3">
        <v>45579</v>
      </c>
      <c r="E470" s="5" t="s">
        <v>111</v>
      </c>
      <c r="F470" s="6">
        <v>45579.756944444445</v>
      </c>
      <c r="G470" s="6">
        <v>45579.760416666664</v>
      </c>
      <c r="H470" s="9">
        <f t="shared" si="45"/>
        <v>3.4722222189884633E-3</v>
      </c>
      <c r="I470" s="21" t="str">
        <f t="shared" si="48"/>
        <v>HIGH</v>
      </c>
      <c r="J470" s="1">
        <v>8</v>
      </c>
      <c r="K470" s="1">
        <v>0</v>
      </c>
      <c r="L470" s="15">
        <f t="shared" si="46"/>
        <v>1</v>
      </c>
      <c r="M470" s="1" t="s">
        <v>183</v>
      </c>
      <c r="N470" s="1" t="s">
        <v>155</v>
      </c>
      <c r="O470" s="1" t="s">
        <v>156</v>
      </c>
      <c r="P470" s="1" t="s">
        <v>157</v>
      </c>
    </row>
    <row r="471" spans="1:16" x14ac:dyDescent="0.3">
      <c r="A471" s="5">
        <v>470</v>
      </c>
      <c r="B471" s="5" t="str">
        <f t="shared" si="44"/>
        <v>October</v>
      </c>
      <c r="C471" s="5" t="s">
        <v>793</v>
      </c>
      <c r="D471" s="10">
        <v>45579</v>
      </c>
      <c r="E471" s="5" t="s">
        <v>196</v>
      </c>
      <c r="F471" s="11">
        <v>45579.428472222222</v>
      </c>
      <c r="G471" s="11">
        <v>45579.534722222219</v>
      </c>
      <c r="H471" s="9">
        <f t="shared" si="45"/>
        <v>0.10624999999708962</v>
      </c>
      <c r="I471" s="21" t="str">
        <f t="shared" si="48"/>
        <v>HIGH</v>
      </c>
      <c r="J471" s="5">
        <v>5</v>
      </c>
      <c r="K471" s="1">
        <v>0</v>
      </c>
      <c r="L471" s="15">
        <f t="shared" si="46"/>
        <v>1</v>
      </c>
      <c r="M471" s="1" t="s">
        <v>200</v>
      </c>
      <c r="N471" s="1" t="s">
        <v>155</v>
      </c>
      <c r="O471" s="1" t="s">
        <v>156</v>
      </c>
      <c r="P471" s="1" t="s">
        <v>157</v>
      </c>
    </row>
    <row r="472" spans="1:16" x14ac:dyDescent="0.3">
      <c r="A472" s="5">
        <v>471</v>
      </c>
      <c r="B472" s="5" t="str">
        <f t="shared" si="44"/>
        <v>October</v>
      </c>
      <c r="C472" s="5" t="s">
        <v>799</v>
      </c>
      <c r="D472" s="2">
        <v>45579</v>
      </c>
      <c r="E472" s="1" t="s">
        <v>110</v>
      </c>
      <c r="F472" s="4">
        <v>45579.434027777781</v>
      </c>
      <c r="G472" s="4">
        <v>45579.649305555555</v>
      </c>
      <c r="H472" s="9">
        <f t="shared" si="45"/>
        <v>0.21527777777373558</v>
      </c>
      <c r="I472" s="21" t="str">
        <f t="shared" si="48"/>
        <v>HIGH</v>
      </c>
      <c r="J472" s="5">
        <v>22</v>
      </c>
      <c r="K472" s="1">
        <v>0</v>
      </c>
      <c r="L472" s="15">
        <f t="shared" si="46"/>
        <v>1</v>
      </c>
      <c r="M472" s="1" t="s">
        <v>766</v>
      </c>
      <c r="N472" s="1" t="s">
        <v>155</v>
      </c>
      <c r="O472" s="1" t="s">
        <v>156</v>
      </c>
      <c r="P472" s="1" t="s">
        <v>157</v>
      </c>
    </row>
    <row r="473" spans="1:16" x14ac:dyDescent="0.3">
      <c r="A473" s="5">
        <v>472</v>
      </c>
      <c r="B473" s="5" t="str">
        <f t="shared" si="44"/>
        <v>October</v>
      </c>
      <c r="C473" s="5" t="s">
        <v>793</v>
      </c>
      <c r="D473" s="3">
        <v>45579</v>
      </c>
      <c r="E473" s="5" t="s">
        <v>497</v>
      </c>
      <c r="F473" s="6">
        <v>45579.477777777778</v>
      </c>
      <c r="G473" s="6">
        <v>45579.736805555556</v>
      </c>
      <c r="H473" s="9">
        <f t="shared" si="45"/>
        <v>0.25902777777810115</v>
      </c>
      <c r="I473" s="21" t="str">
        <f t="shared" si="48"/>
        <v>HIGH</v>
      </c>
      <c r="J473" s="5">
        <v>19</v>
      </c>
      <c r="K473" s="1">
        <v>0</v>
      </c>
      <c r="L473" s="15">
        <f t="shared" si="46"/>
        <v>1</v>
      </c>
      <c r="M473" s="1" t="s">
        <v>766</v>
      </c>
      <c r="N473" s="1" t="s">
        <v>155</v>
      </c>
      <c r="O473" s="1" t="s">
        <v>156</v>
      </c>
      <c r="P473" s="1" t="s">
        <v>157</v>
      </c>
    </row>
    <row r="474" spans="1:16" x14ac:dyDescent="0.3">
      <c r="A474" s="5">
        <v>473</v>
      </c>
      <c r="B474" s="5" t="str">
        <f t="shared" si="44"/>
        <v>October</v>
      </c>
      <c r="C474" s="5" t="s">
        <v>796</v>
      </c>
      <c r="D474" s="3">
        <v>45579</v>
      </c>
      <c r="E474" s="5" t="s">
        <v>498</v>
      </c>
      <c r="F474" s="6">
        <v>45579.527777777781</v>
      </c>
      <c r="G474" s="6">
        <v>45579.739583333336</v>
      </c>
      <c r="H474" s="9">
        <f t="shared" si="45"/>
        <v>0.21180555555474712</v>
      </c>
      <c r="I474" s="21" t="str">
        <f t="shared" si="48"/>
        <v>HIGH</v>
      </c>
      <c r="J474" s="5">
        <v>16</v>
      </c>
      <c r="K474" s="1">
        <v>0</v>
      </c>
      <c r="L474" s="15">
        <f t="shared" si="46"/>
        <v>1</v>
      </c>
      <c r="M474" s="1" t="s">
        <v>766</v>
      </c>
      <c r="N474" s="1" t="s">
        <v>155</v>
      </c>
      <c r="O474" s="1" t="s">
        <v>156</v>
      </c>
      <c r="P474" s="1" t="s">
        <v>157</v>
      </c>
    </row>
    <row r="475" spans="1:16" x14ac:dyDescent="0.3">
      <c r="A475" s="5">
        <v>474</v>
      </c>
      <c r="B475" s="5" t="str">
        <f t="shared" si="44"/>
        <v>October</v>
      </c>
      <c r="C475" s="5" t="s">
        <v>797</v>
      </c>
      <c r="D475" s="3">
        <v>45579</v>
      </c>
      <c r="E475" s="5" t="s">
        <v>499</v>
      </c>
      <c r="F475" s="6">
        <v>45579.584722222222</v>
      </c>
      <c r="G475" s="6">
        <v>45579.804166666669</v>
      </c>
      <c r="H475" s="9">
        <f t="shared" si="45"/>
        <v>0.21944444444670808</v>
      </c>
      <c r="I475" s="21" t="str">
        <f t="shared" si="48"/>
        <v>HIGH</v>
      </c>
      <c r="J475" s="5">
        <v>16</v>
      </c>
      <c r="K475" s="1">
        <v>0</v>
      </c>
      <c r="L475" s="15">
        <f t="shared" si="46"/>
        <v>1</v>
      </c>
      <c r="M475" s="1" t="s">
        <v>766</v>
      </c>
      <c r="N475" s="1" t="s">
        <v>155</v>
      </c>
      <c r="O475" s="1" t="s">
        <v>156</v>
      </c>
      <c r="P475" s="1" t="s">
        <v>157</v>
      </c>
    </row>
    <row r="476" spans="1:16" x14ac:dyDescent="0.3">
      <c r="A476" s="5">
        <v>475</v>
      </c>
      <c r="B476" s="5" t="str">
        <f t="shared" si="44"/>
        <v>October</v>
      </c>
      <c r="C476" s="5" t="s">
        <v>794</v>
      </c>
      <c r="D476" s="3">
        <v>45579</v>
      </c>
      <c r="E476" s="5" t="s">
        <v>500</v>
      </c>
      <c r="F476" s="6">
        <v>45579.709722222222</v>
      </c>
      <c r="G476" s="6">
        <v>45579.79583333333</v>
      </c>
      <c r="H476" s="9">
        <f t="shared" si="45"/>
        <v>8.611111110803904E-2</v>
      </c>
      <c r="I476" s="21" t="str">
        <f t="shared" si="48"/>
        <v>HIGH</v>
      </c>
      <c r="J476" s="5">
        <v>36</v>
      </c>
      <c r="K476" s="1">
        <v>0</v>
      </c>
      <c r="L476" s="15">
        <f t="shared" si="46"/>
        <v>1</v>
      </c>
      <c r="M476" s="1" t="s">
        <v>766</v>
      </c>
      <c r="N476" s="1" t="s">
        <v>155</v>
      </c>
      <c r="O476" s="1" t="s">
        <v>156</v>
      </c>
      <c r="P476" s="1" t="s">
        <v>157</v>
      </c>
    </row>
    <row r="477" spans="1:16" x14ac:dyDescent="0.3">
      <c r="A477" s="5">
        <v>476</v>
      </c>
      <c r="B477" s="5" t="str">
        <f t="shared" si="44"/>
        <v>October</v>
      </c>
      <c r="C477" s="5" t="s">
        <v>797</v>
      </c>
      <c r="D477" s="3">
        <v>45580</v>
      </c>
      <c r="E477" s="5" t="s">
        <v>112</v>
      </c>
      <c r="F477" s="6">
        <v>45580.727777777778</v>
      </c>
      <c r="G477" s="6">
        <v>45580.78402777778</v>
      </c>
      <c r="H477" s="9">
        <f t="shared" si="45"/>
        <v>5.6250000001455192E-2</v>
      </c>
      <c r="I477" s="21" t="str">
        <f t="shared" si="48"/>
        <v>HIGH</v>
      </c>
      <c r="J477" s="1">
        <v>2</v>
      </c>
      <c r="K477" s="1">
        <v>0</v>
      </c>
      <c r="L477" s="15">
        <f t="shared" si="46"/>
        <v>1</v>
      </c>
      <c r="M477" s="1" t="s">
        <v>183</v>
      </c>
      <c r="N477" s="1" t="s">
        <v>155</v>
      </c>
      <c r="O477" s="1" t="s">
        <v>156</v>
      </c>
      <c r="P477" s="1" t="s">
        <v>157</v>
      </c>
    </row>
    <row r="478" spans="1:16" x14ac:dyDescent="0.3">
      <c r="A478" s="5">
        <v>477</v>
      </c>
      <c r="B478" s="5" t="str">
        <f t="shared" si="44"/>
        <v>October</v>
      </c>
      <c r="C478" s="5" t="s">
        <v>796</v>
      </c>
      <c r="D478" s="3">
        <v>45580</v>
      </c>
      <c r="E478" s="5" t="s">
        <v>501</v>
      </c>
      <c r="F478" s="6">
        <v>45580.355555555558</v>
      </c>
      <c r="G478" s="6">
        <v>45580.511111111111</v>
      </c>
      <c r="H478" s="9">
        <f t="shared" si="45"/>
        <v>0.15555555555329192</v>
      </c>
      <c r="I478" s="21" t="str">
        <f t="shared" si="48"/>
        <v>HIGH</v>
      </c>
      <c r="J478" s="5">
        <v>17</v>
      </c>
      <c r="K478" s="1">
        <v>0</v>
      </c>
      <c r="L478" s="15">
        <f t="shared" si="46"/>
        <v>1</v>
      </c>
      <c r="M478" s="1" t="s">
        <v>766</v>
      </c>
      <c r="N478" s="1" t="s">
        <v>155</v>
      </c>
      <c r="O478" s="1" t="s">
        <v>156</v>
      </c>
      <c r="P478" s="1" t="s">
        <v>157</v>
      </c>
    </row>
    <row r="479" spans="1:16" x14ac:dyDescent="0.3">
      <c r="A479" s="5">
        <v>478</v>
      </c>
      <c r="B479" s="5" t="str">
        <f t="shared" si="44"/>
        <v>October</v>
      </c>
      <c r="C479" s="5" t="s">
        <v>799</v>
      </c>
      <c r="D479" s="3">
        <v>45580</v>
      </c>
      <c r="E479" s="5" t="s">
        <v>502</v>
      </c>
      <c r="F479" s="6">
        <v>45580.381249999999</v>
      </c>
      <c r="G479" s="6">
        <v>45580.51458333333</v>
      </c>
      <c r="H479" s="9">
        <f t="shared" si="45"/>
        <v>0.13333333333139308</v>
      </c>
      <c r="I479" s="21" t="str">
        <f t="shared" si="48"/>
        <v>HIGH</v>
      </c>
      <c r="J479" s="5">
        <v>22</v>
      </c>
      <c r="K479" s="1">
        <v>0</v>
      </c>
      <c r="L479" s="15">
        <f t="shared" si="46"/>
        <v>1</v>
      </c>
      <c r="M479" s="1" t="s">
        <v>766</v>
      </c>
      <c r="N479" s="1" t="s">
        <v>155</v>
      </c>
      <c r="O479" s="1" t="s">
        <v>156</v>
      </c>
      <c r="P479" s="1" t="s">
        <v>157</v>
      </c>
    </row>
    <row r="480" spans="1:16" x14ac:dyDescent="0.3">
      <c r="A480" s="5">
        <v>479</v>
      </c>
      <c r="B480" s="5" t="str">
        <f t="shared" si="44"/>
        <v>October</v>
      </c>
      <c r="C480" s="5" t="s">
        <v>800</v>
      </c>
      <c r="D480" s="3">
        <v>45580</v>
      </c>
      <c r="E480" s="5" t="s">
        <v>503</v>
      </c>
      <c r="F480" s="6">
        <v>45580.456944444442</v>
      </c>
      <c r="G480" s="6">
        <v>45580.611805555556</v>
      </c>
      <c r="H480" s="9">
        <f t="shared" si="45"/>
        <v>0.15486111111385981</v>
      </c>
      <c r="I480" s="21" t="str">
        <f t="shared" si="48"/>
        <v>HIGH</v>
      </c>
      <c r="J480" s="5">
        <v>8</v>
      </c>
      <c r="K480" s="1">
        <v>0</v>
      </c>
      <c r="L480" s="15">
        <f t="shared" si="46"/>
        <v>1</v>
      </c>
      <c r="M480" s="1" t="s">
        <v>766</v>
      </c>
      <c r="N480" s="1" t="s">
        <v>155</v>
      </c>
      <c r="O480" s="1" t="s">
        <v>156</v>
      </c>
      <c r="P480" s="1" t="s">
        <v>157</v>
      </c>
    </row>
    <row r="481" spans="1:16" x14ac:dyDescent="0.3">
      <c r="A481" s="5">
        <v>480</v>
      </c>
      <c r="B481" s="5" t="str">
        <f t="shared" si="44"/>
        <v>October</v>
      </c>
      <c r="C481" s="5" t="s">
        <v>794</v>
      </c>
      <c r="D481" s="3">
        <v>45580</v>
      </c>
      <c r="E481" s="5" t="s">
        <v>504</v>
      </c>
      <c r="F481" s="6">
        <v>45580.461805555555</v>
      </c>
      <c r="G481" s="6">
        <v>45580.624305555553</v>
      </c>
      <c r="H481" s="9">
        <f t="shared" si="45"/>
        <v>0.16249999999854481</v>
      </c>
      <c r="I481" s="21" t="str">
        <f t="shared" si="48"/>
        <v>HIGH</v>
      </c>
      <c r="J481" s="5">
        <v>38</v>
      </c>
      <c r="K481" s="1">
        <v>0</v>
      </c>
      <c r="L481" s="15">
        <f t="shared" si="46"/>
        <v>1</v>
      </c>
      <c r="M481" s="1" t="s">
        <v>766</v>
      </c>
      <c r="N481" s="1" t="s">
        <v>155</v>
      </c>
      <c r="O481" s="1" t="s">
        <v>156</v>
      </c>
      <c r="P481" s="1" t="s">
        <v>157</v>
      </c>
    </row>
    <row r="482" spans="1:16" x14ac:dyDescent="0.3">
      <c r="A482" s="5">
        <v>481</v>
      </c>
      <c r="B482" s="5" t="str">
        <f t="shared" si="44"/>
        <v>October</v>
      </c>
      <c r="C482" s="5" t="s">
        <v>795</v>
      </c>
      <c r="D482" s="3">
        <v>45580</v>
      </c>
      <c r="E482" s="5" t="s">
        <v>505</v>
      </c>
      <c r="F482" s="6">
        <v>45580.464583333334</v>
      </c>
      <c r="G482" s="6">
        <v>45580.630555555559</v>
      </c>
      <c r="H482" s="9">
        <f t="shared" si="45"/>
        <v>0.16597222222480923</v>
      </c>
      <c r="I482" s="21" t="str">
        <f t="shared" si="48"/>
        <v>HIGH</v>
      </c>
      <c r="J482" s="5">
        <v>13</v>
      </c>
      <c r="K482" s="1">
        <v>0</v>
      </c>
      <c r="L482" s="15">
        <f t="shared" si="46"/>
        <v>1</v>
      </c>
      <c r="M482" s="1" t="s">
        <v>766</v>
      </c>
      <c r="N482" s="1" t="s">
        <v>155</v>
      </c>
      <c r="O482" s="1" t="s">
        <v>156</v>
      </c>
      <c r="P482" s="1" t="s">
        <v>157</v>
      </c>
    </row>
    <row r="483" spans="1:16" x14ac:dyDescent="0.3">
      <c r="A483" s="5">
        <v>482</v>
      </c>
      <c r="B483" s="5" t="str">
        <f t="shared" si="44"/>
        <v>October</v>
      </c>
      <c r="C483" s="5" t="s">
        <v>793</v>
      </c>
      <c r="D483" s="3">
        <v>45580</v>
      </c>
      <c r="E483" s="5" t="s">
        <v>506</v>
      </c>
      <c r="F483" s="6">
        <v>45580.478472222225</v>
      </c>
      <c r="G483" s="6">
        <v>45580.736111111109</v>
      </c>
      <c r="H483" s="9">
        <f t="shared" si="45"/>
        <v>0.257638888884685</v>
      </c>
      <c r="I483" s="21" t="str">
        <f t="shared" si="48"/>
        <v>HIGH</v>
      </c>
      <c r="J483" s="5">
        <v>9</v>
      </c>
      <c r="K483" s="1">
        <v>0</v>
      </c>
      <c r="L483" s="15">
        <f t="shared" si="46"/>
        <v>1</v>
      </c>
      <c r="M483" s="1" t="s">
        <v>766</v>
      </c>
      <c r="N483" s="1" t="s">
        <v>155</v>
      </c>
      <c r="O483" s="1" t="s">
        <v>156</v>
      </c>
      <c r="P483" s="1" t="s">
        <v>157</v>
      </c>
    </row>
    <row r="484" spans="1:16" x14ac:dyDescent="0.3">
      <c r="A484" s="5">
        <v>483</v>
      </c>
      <c r="B484" s="5" t="str">
        <f t="shared" si="44"/>
        <v>October</v>
      </c>
      <c r="C484" s="5" t="s">
        <v>797</v>
      </c>
      <c r="D484" s="3">
        <v>45580</v>
      </c>
      <c r="E484" s="5" t="s">
        <v>507</v>
      </c>
      <c r="F484" s="6">
        <v>45580.673611111109</v>
      </c>
      <c r="G484" s="6">
        <v>45580.773611111108</v>
      </c>
      <c r="H484" s="9">
        <f t="shared" si="45"/>
        <v>9.9999999998544808E-2</v>
      </c>
      <c r="I484" s="21" t="str">
        <f t="shared" si="48"/>
        <v>HIGH</v>
      </c>
      <c r="J484" s="5">
        <v>16</v>
      </c>
      <c r="K484" s="1">
        <v>0</v>
      </c>
      <c r="L484" s="15">
        <f t="shared" si="46"/>
        <v>1</v>
      </c>
      <c r="M484" s="1" t="s">
        <v>766</v>
      </c>
      <c r="N484" s="1" t="s">
        <v>155</v>
      </c>
      <c r="O484" s="1" t="s">
        <v>156</v>
      </c>
      <c r="P484" s="1" t="s">
        <v>157</v>
      </c>
    </row>
    <row r="485" spans="1:16" x14ac:dyDescent="0.3">
      <c r="A485" s="5">
        <v>484</v>
      </c>
      <c r="B485" s="5" t="str">
        <f t="shared" si="44"/>
        <v>October</v>
      </c>
      <c r="C485" s="5" t="s">
        <v>792</v>
      </c>
      <c r="D485" s="3">
        <v>45580</v>
      </c>
      <c r="E485" s="5" t="s">
        <v>508</v>
      </c>
      <c r="F485" s="6">
        <v>45580.469444444447</v>
      </c>
      <c r="G485" s="6">
        <v>45580.875694444447</v>
      </c>
      <c r="H485" s="9">
        <f t="shared" si="45"/>
        <v>0.40625</v>
      </c>
      <c r="I485" s="21" t="str">
        <f t="shared" ref="I485:I486" si="49">IF(H485&gt;3,  "IN_TAT", "MEDIUM")</f>
        <v>MEDIUM</v>
      </c>
      <c r="J485" s="5">
        <v>148</v>
      </c>
      <c r="K485" s="1">
        <v>0</v>
      </c>
      <c r="L485" s="15">
        <f t="shared" si="46"/>
        <v>1</v>
      </c>
      <c r="M485" s="1" t="s">
        <v>766</v>
      </c>
      <c r="N485" s="1" t="s">
        <v>155</v>
      </c>
      <c r="O485" s="1" t="s">
        <v>156</v>
      </c>
      <c r="P485" s="1" t="s">
        <v>157</v>
      </c>
    </row>
    <row r="486" spans="1:16" x14ac:dyDescent="0.3">
      <c r="A486" s="5">
        <v>485</v>
      </c>
      <c r="B486" s="5" t="str">
        <f t="shared" si="44"/>
        <v>October</v>
      </c>
      <c r="C486" s="5" t="s">
        <v>791</v>
      </c>
      <c r="D486" s="2">
        <v>45580</v>
      </c>
      <c r="E486" s="1" t="s">
        <v>772</v>
      </c>
      <c r="F486" s="4">
        <v>45579.941666666666</v>
      </c>
      <c r="G486" s="4">
        <v>45580.434027777781</v>
      </c>
      <c r="H486" s="9">
        <f t="shared" si="45"/>
        <v>0.492361111115315</v>
      </c>
      <c r="I486" s="21" t="str">
        <f t="shared" si="49"/>
        <v>MEDIUM</v>
      </c>
      <c r="J486" s="1">
        <v>2</v>
      </c>
      <c r="K486" s="1">
        <v>0</v>
      </c>
      <c r="L486" s="15">
        <f t="shared" si="46"/>
        <v>1</v>
      </c>
      <c r="M486" s="1" t="s">
        <v>779</v>
      </c>
      <c r="N486" s="1" t="s">
        <v>155</v>
      </c>
      <c r="O486" s="1" t="s">
        <v>156</v>
      </c>
      <c r="P486" s="1" t="s">
        <v>157</v>
      </c>
    </row>
    <row r="487" spans="1:16" x14ac:dyDescent="0.3">
      <c r="A487" s="5">
        <v>486</v>
      </c>
      <c r="B487" s="5" t="str">
        <f t="shared" si="44"/>
        <v>October</v>
      </c>
      <c r="C487" s="5" t="s">
        <v>792</v>
      </c>
      <c r="D487" s="3">
        <v>45581</v>
      </c>
      <c r="E487" s="5" t="s">
        <v>509</v>
      </c>
      <c r="F487" s="6">
        <v>45581.366666666669</v>
      </c>
      <c r="G487" s="6">
        <v>45581.513888888891</v>
      </c>
      <c r="H487" s="9">
        <f t="shared" si="45"/>
        <v>0.14722222222189885</v>
      </c>
      <c r="I487" s="21" t="str">
        <f t="shared" ref="I487:I550" si="50">IF(H487&lt;3,  "HIGH", "OUT OF TAT")</f>
        <v>HIGH</v>
      </c>
      <c r="J487" s="5">
        <v>120</v>
      </c>
      <c r="K487" s="1">
        <v>0</v>
      </c>
      <c r="L487" s="15">
        <f t="shared" si="46"/>
        <v>1</v>
      </c>
      <c r="M487" s="1" t="s">
        <v>766</v>
      </c>
      <c r="N487" s="1" t="s">
        <v>155</v>
      </c>
      <c r="O487" s="1" t="s">
        <v>156</v>
      </c>
      <c r="P487" s="1" t="s">
        <v>157</v>
      </c>
    </row>
    <row r="488" spans="1:16" x14ac:dyDescent="0.3">
      <c r="A488" s="5">
        <v>487</v>
      </c>
      <c r="B488" s="5" t="str">
        <f t="shared" si="44"/>
        <v>October</v>
      </c>
      <c r="C488" s="5" t="s">
        <v>799</v>
      </c>
      <c r="D488" s="3">
        <v>45581</v>
      </c>
      <c r="E488" s="5" t="s">
        <v>510</v>
      </c>
      <c r="F488" s="6">
        <v>45581.374305555553</v>
      </c>
      <c r="G488" s="6">
        <v>45581.576388888891</v>
      </c>
      <c r="H488" s="9">
        <f t="shared" si="45"/>
        <v>0.20208333333721384</v>
      </c>
      <c r="I488" s="21" t="str">
        <f t="shared" si="50"/>
        <v>HIGH</v>
      </c>
      <c r="J488" s="5">
        <v>22</v>
      </c>
      <c r="K488" s="1">
        <v>0</v>
      </c>
      <c r="L488" s="15">
        <f t="shared" si="46"/>
        <v>1</v>
      </c>
      <c r="M488" s="1" t="s">
        <v>766</v>
      </c>
      <c r="N488" s="1" t="s">
        <v>155</v>
      </c>
      <c r="O488" s="1" t="s">
        <v>156</v>
      </c>
      <c r="P488" s="1" t="s">
        <v>157</v>
      </c>
    </row>
    <row r="489" spans="1:16" x14ac:dyDescent="0.3">
      <c r="A489" s="5">
        <v>488</v>
      </c>
      <c r="B489" s="5" t="str">
        <f t="shared" si="44"/>
        <v>October</v>
      </c>
      <c r="C489" s="5" t="s">
        <v>794</v>
      </c>
      <c r="D489" s="3">
        <v>45581</v>
      </c>
      <c r="E489" s="5" t="s">
        <v>511</v>
      </c>
      <c r="F489" s="6">
        <v>45581.430555555555</v>
      </c>
      <c r="G489" s="6">
        <v>45581.577777777777</v>
      </c>
      <c r="H489" s="9">
        <f t="shared" si="45"/>
        <v>0.14722222222189885</v>
      </c>
      <c r="I489" s="21" t="str">
        <f t="shared" si="50"/>
        <v>HIGH</v>
      </c>
      <c r="J489" s="5">
        <v>37</v>
      </c>
      <c r="K489" s="1">
        <v>0</v>
      </c>
      <c r="L489" s="15">
        <f t="shared" si="46"/>
        <v>1</v>
      </c>
      <c r="M489" s="1" t="s">
        <v>766</v>
      </c>
      <c r="N489" s="1" t="s">
        <v>155</v>
      </c>
      <c r="O489" s="1" t="s">
        <v>156</v>
      </c>
      <c r="P489" s="1" t="s">
        <v>157</v>
      </c>
    </row>
    <row r="490" spans="1:16" x14ac:dyDescent="0.3">
      <c r="A490" s="5">
        <v>489</v>
      </c>
      <c r="B490" s="5" t="str">
        <f t="shared" si="44"/>
        <v>October</v>
      </c>
      <c r="C490" s="5" t="s">
        <v>800</v>
      </c>
      <c r="D490" s="3">
        <v>45581</v>
      </c>
      <c r="E490" s="5" t="s">
        <v>512</v>
      </c>
      <c r="F490" s="6">
        <v>45581.441666666666</v>
      </c>
      <c r="G490" s="6">
        <v>45581.579861111109</v>
      </c>
      <c r="H490" s="9">
        <f t="shared" si="45"/>
        <v>0.13819444444379769</v>
      </c>
      <c r="I490" s="21" t="str">
        <f t="shared" si="50"/>
        <v>HIGH</v>
      </c>
      <c r="J490" s="5">
        <v>8</v>
      </c>
      <c r="K490" s="1">
        <v>0</v>
      </c>
      <c r="L490" s="15">
        <f t="shared" si="46"/>
        <v>1</v>
      </c>
      <c r="M490" s="1" t="s">
        <v>766</v>
      </c>
      <c r="N490" s="1" t="s">
        <v>155</v>
      </c>
      <c r="O490" s="1" t="s">
        <v>156</v>
      </c>
      <c r="P490" s="1" t="s">
        <v>157</v>
      </c>
    </row>
    <row r="491" spans="1:16" x14ac:dyDescent="0.3">
      <c r="A491" s="5">
        <v>490</v>
      </c>
      <c r="B491" s="5" t="str">
        <f t="shared" si="44"/>
        <v>October</v>
      </c>
      <c r="C491" s="5" t="s">
        <v>795</v>
      </c>
      <c r="D491" s="3">
        <v>45581</v>
      </c>
      <c r="E491" s="5" t="s">
        <v>513</v>
      </c>
      <c r="F491" s="6">
        <v>45581.46875</v>
      </c>
      <c r="G491" s="6">
        <v>45581.582638888889</v>
      </c>
      <c r="H491" s="9">
        <f t="shared" si="45"/>
        <v>0.11388888888905058</v>
      </c>
      <c r="I491" s="21" t="str">
        <f t="shared" si="50"/>
        <v>HIGH</v>
      </c>
      <c r="J491" s="5">
        <v>14</v>
      </c>
      <c r="K491" s="1">
        <v>0</v>
      </c>
      <c r="L491" s="15">
        <f t="shared" si="46"/>
        <v>1</v>
      </c>
      <c r="M491" s="1" t="s">
        <v>766</v>
      </c>
      <c r="N491" s="1" t="s">
        <v>155</v>
      </c>
      <c r="O491" s="1" t="s">
        <v>156</v>
      </c>
      <c r="P491" s="1" t="s">
        <v>157</v>
      </c>
    </row>
    <row r="492" spans="1:16" x14ac:dyDescent="0.3">
      <c r="A492" s="5">
        <v>491</v>
      </c>
      <c r="B492" s="5" t="str">
        <f t="shared" si="44"/>
        <v>October</v>
      </c>
      <c r="C492" s="5" t="s">
        <v>791</v>
      </c>
      <c r="D492" s="3">
        <v>45581</v>
      </c>
      <c r="E492" s="5" t="s">
        <v>514</v>
      </c>
      <c r="F492" s="6">
        <v>45581.45416666667</v>
      </c>
      <c r="G492" s="6">
        <v>45581.738888888889</v>
      </c>
      <c r="H492" s="9">
        <f t="shared" si="45"/>
        <v>0.28472222221898846</v>
      </c>
      <c r="I492" s="21" t="str">
        <f t="shared" si="50"/>
        <v>HIGH</v>
      </c>
      <c r="J492" s="5">
        <v>143</v>
      </c>
      <c r="K492" s="1">
        <v>0</v>
      </c>
      <c r="L492" s="15">
        <f t="shared" si="46"/>
        <v>1</v>
      </c>
      <c r="M492" s="1" t="s">
        <v>766</v>
      </c>
      <c r="N492" s="1" t="s">
        <v>155</v>
      </c>
      <c r="O492" s="1" t="s">
        <v>156</v>
      </c>
      <c r="P492" s="1" t="s">
        <v>157</v>
      </c>
    </row>
    <row r="493" spans="1:16" x14ac:dyDescent="0.3">
      <c r="A493" s="5">
        <v>492</v>
      </c>
      <c r="B493" s="5" t="str">
        <f t="shared" si="44"/>
        <v>October</v>
      </c>
      <c r="C493" s="5" t="s">
        <v>793</v>
      </c>
      <c r="D493" s="3">
        <v>45581</v>
      </c>
      <c r="E493" s="5" t="s">
        <v>515</v>
      </c>
      <c r="F493" s="6">
        <v>45581.479166666664</v>
      </c>
      <c r="G493" s="6">
        <v>45581.75</v>
      </c>
      <c r="H493" s="9">
        <f t="shared" si="45"/>
        <v>0.27083333333575865</v>
      </c>
      <c r="I493" s="21" t="str">
        <f t="shared" si="50"/>
        <v>HIGH</v>
      </c>
      <c r="J493" s="5">
        <v>15</v>
      </c>
      <c r="K493" s="1">
        <v>0</v>
      </c>
      <c r="L493" s="15">
        <f t="shared" si="46"/>
        <v>1</v>
      </c>
      <c r="M493" s="1" t="s">
        <v>766</v>
      </c>
      <c r="N493" s="1" t="s">
        <v>155</v>
      </c>
      <c r="O493" s="1" t="s">
        <v>156</v>
      </c>
      <c r="P493" s="1" t="s">
        <v>157</v>
      </c>
    </row>
    <row r="494" spans="1:16" x14ac:dyDescent="0.3">
      <c r="A494" s="5">
        <v>493</v>
      </c>
      <c r="B494" s="5" t="str">
        <f t="shared" si="44"/>
        <v>October</v>
      </c>
      <c r="C494" s="5" t="s">
        <v>797</v>
      </c>
      <c r="D494" s="3">
        <v>45581</v>
      </c>
      <c r="E494" s="5" t="s">
        <v>516</v>
      </c>
      <c r="F494" s="6">
        <v>45581.636111111111</v>
      </c>
      <c r="G494" s="6">
        <v>45581.758333333331</v>
      </c>
      <c r="H494" s="9">
        <f t="shared" si="45"/>
        <v>0.12222222222044365</v>
      </c>
      <c r="I494" s="21" t="str">
        <f t="shared" si="50"/>
        <v>HIGH</v>
      </c>
      <c r="J494" s="5">
        <v>14</v>
      </c>
      <c r="K494" s="1">
        <v>0</v>
      </c>
      <c r="L494" s="15">
        <f t="shared" si="46"/>
        <v>1</v>
      </c>
      <c r="M494" s="1" t="s">
        <v>766</v>
      </c>
      <c r="N494" s="1" t="s">
        <v>155</v>
      </c>
      <c r="O494" s="1" t="s">
        <v>156</v>
      </c>
      <c r="P494" s="1" t="s">
        <v>157</v>
      </c>
    </row>
    <row r="495" spans="1:16" x14ac:dyDescent="0.3">
      <c r="A495" s="5">
        <v>494</v>
      </c>
      <c r="B495" s="5" t="str">
        <f t="shared" si="44"/>
        <v>October</v>
      </c>
      <c r="C495" s="5" t="s">
        <v>794</v>
      </c>
      <c r="D495" s="10">
        <v>45582</v>
      </c>
      <c r="E495" s="5" t="s">
        <v>197</v>
      </c>
      <c r="F495" s="11">
        <v>45582.555555555555</v>
      </c>
      <c r="G495" s="11">
        <v>45582.597916666666</v>
      </c>
      <c r="H495" s="9">
        <f t="shared" si="45"/>
        <v>4.2361111110949423E-2</v>
      </c>
      <c r="I495" s="21" t="str">
        <f t="shared" si="50"/>
        <v>HIGH</v>
      </c>
      <c r="J495" s="5">
        <v>30</v>
      </c>
      <c r="K495" s="1">
        <v>0</v>
      </c>
      <c r="L495" s="15">
        <f t="shared" si="46"/>
        <v>1</v>
      </c>
      <c r="M495" s="1" t="s">
        <v>200</v>
      </c>
      <c r="N495" s="1" t="s">
        <v>155</v>
      </c>
      <c r="O495" s="1" t="s">
        <v>156</v>
      </c>
      <c r="P495" s="1" t="s">
        <v>157</v>
      </c>
    </row>
    <row r="496" spans="1:16" x14ac:dyDescent="0.3">
      <c r="A496" s="5">
        <v>495</v>
      </c>
      <c r="B496" s="5" t="str">
        <f t="shared" si="44"/>
        <v>October</v>
      </c>
      <c r="C496" s="5" t="s">
        <v>795</v>
      </c>
      <c r="D496" s="3">
        <v>45582</v>
      </c>
      <c r="E496" s="5" t="s">
        <v>517</v>
      </c>
      <c r="F496" s="6">
        <v>45582.415277777778</v>
      </c>
      <c r="G496" s="6">
        <v>45582.695138888892</v>
      </c>
      <c r="H496" s="9">
        <f t="shared" si="45"/>
        <v>0.27986111111385981</v>
      </c>
      <c r="I496" s="21" t="str">
        <f t="shared" si="50"/>
        <v>HIGH</v>
      </c>
      <c r="J496" s="5">
        <v>14</v>
      </c>
      <c r="K496" s="1">
        <v>0</v>
      </c>
      <c r="L496" s="15">
        <f t="shared" si="46"/>
        <v>1</v>
      </c>
      <c r="M496" s="1" t="s">
        <v>766</v>
      </c>
      <c r="N496" s="1" t="s">
        <v>155</v>
      </c>
      <c r="O496" s="1" t="s">
        <v>156</v>
      </c>
      <c r="P496" s="1" t="s">
        <v>157</v>
      </c>
    </row>
    <row r="497" spans="1:16" x14ac:dyDescent="0.3">
      <c r="A497" s="5">
        <v>496</v>
      </c>
      <c r="B497" s="5" t="str">
        <f t="shared" si="44"/>
        <v>October</v>
      </c>
      <c r="C497" s="5" t="s">
        <v>791</v>
      </c>
      <c r="D497" s="3">
        <v>45582</v>
      </c>
      <c r="E497" s="5" t="s">
        <v>518</v>
      </c>
      <c r="F497" s="6">
        <v>45582.444444444445</v>
      </c>
      <c r="G497" s="6">
        <v>45582.703472222223</v>
      </c>
      <c r="H497" s="9">
        <f t="shared" si="45"/>
        <v>0.25902777777810115</v>
      </c>
      <c r="I497" s="21" t="str">
        <f t="shared" si="50"/>
        <v>HIGH</v>
      </c>
      <c r="J497" s="5">
        <v>38</v>
      </c>
      <c r="K497" s="1">
        <v>0</v>
      </c>
      <c r="L497" s="15">
        <f t="shared" si="46"/>
        <v>1</v>
      </c>
      <c r="M497" s="1" t="s">
        <v>766</v>
      </c>
      <c r="N497" s="1" t="s">
        <v>155</v>
      </c>
      <c r="O497" s="1" t="s">
        <v>156</v>
      </c>
      <c r="P497" s="1" t="s">
        <v>157</v>
      </c>
    </row>
    <row r="498" spans="1:16" x14ac:dyDescent="0.3">
      <c r="A498" s="5">
        <v>497</v>
      </c>
      <c r="B498" s="5" t="str">
        <f t="shared" si="44"/>
        <v>October</v>
      </c>
      <c r="C498" s="5" t="s">
        <v>792</v>
      </c>
      <c r="D498" s="3">
        <v>45582</v>
      </c>
      <c r="E498" s="5" t="s">
        <v>519</v>
      </c>
      <c r="F498" s="6">
        <v>45582.46597222222</v>
      </c>
      <c r="G498" s="6">
        <v>45582.725694444445</v>
      </c>
      <c r="H498" s="9">
        <f t="shared" si="45"/>
        <v>0.25972222222480923</v>
      </c>
      <c r="I498" s="21" t="str">
        <f t="shared" si="50"/>
        <v>HIGH</v>
      </c>
      <c r="J498" s="5">
        <v>122</v>
      </c>
      <c r="K498" s="1">
        <v>0</v>
      </c>
      <c r="L498" s="15">
        <f t="shared" si="46"/>
        <v>1</v>
      </c>
      <c r="M498" s="1" t="s">
        <v>766</v>
      </c>
      <c r="N498" s="1" t="s">
        <v>155</v>
      </c>
      <c r="O498" s="1" t="s">
        <v>156</v>
      </c>
      <c r="P498" s="1" t="s">
        <v>157</v>
      </c>
    </row>
    <row r="499" spans="1:16" x14ac:dyDescent="0.3">
      <c r="A499" s="5">
        <v>498</v>
      </c>
      <c r="B499" s="5" t="str">
        <f t="shared" si="44"/>
        <v>October</v>
      </c>
      <c r="C499" s="5" t="s">
        <v>794</v>
      </c>
      <c r="D499" s="3">
        <v>45582</v>
      </c>
      <c r="E499" s="5" t="s">
        <v>520</v>
      </c>
      <c r="F499" s="6">
        <v>45582.553472222222</v>
      </c>
      <c r="G499" s="6">
        <v>45582.734027777777</v>
      </c>
      <c r="H499" s="9">
        <f t="shared" si="45"/>
        <v>0.18055555555474712</v>
      </c>
      <c r="I499" s="21" t="str">
        <f t="shared" si="50"/>
        <v>HIGH</v>
      </c>
      <c r="J499" s="5">
        <v>8</v>
      </c>
      <c r="K499" s="1">
        <v>0</v>
      </c>
      <c r="L499" s="15">
        <f t="shared" si="46"/>
        <v>1</v>
      </c>
      <c r="M499" s="1" t="s">
        <v>766</v>
      </c>
      <c r="N499" s="1" t="s">
        <v>155</v>
      </c>
      <c r="O499" s="1" t="s">
        <v>156</v>
      </c>
      <c r="P499" s="1" t="s">
        <v>157</v>
      </c>
    </row>
    <row r="500" spans="1:16" x14ac:dyDescent="0.3">
      <c r="A500" s="5">
        <v>499</v>
      </c>
      <c r="B500" s="5" t="str">
        <f t="shared" si="44"/>
        <v>October</v>
      </c>
      <c r="C500" s="5" t="s">
        <v>793</v>
      </c>
      <c r="D500" s="3">
        <v>45582</v>
      </c>
      <c r="E500" s="5" t="s">
        <v>521</v>
      </c>
      <c r="F500" s="6">
        <v>45582.693749999999</v>
      </c>
      <c r="G500" s="6">
        <v>45582.740277777775</v>
      </c>
      <c r="H500" s="9">
        <f t="shared" si="45"/>
        <v>4.6527777776645962E-2</v>
      </c>
      <c r="I500" s="21" t="str">
        <f t="shared" si="50"/>
        <v>HIGH</v>
      </c>
      <c r="J500" s="5">
        <v>15</v>
      </c>
      <c r="K500" s="1">
        <v>0</v>
      </c>
      <c r="L500" s="15">
        <f t="shared" si="46"/>
        <v>1</v>
      </c>
      <c r="M500" s="1" t="s">
        <v>766</v>
      </c>
      <c r="N500" s="1" t="s">
        <v>155</v>
      </c>
      <c r="O500" s="1" t="s">
        <v>156</v>
      </c>
      <c r="P500" s="1" t="s">
        <v>157</v>
      </c>
    </row>
    <row r="501" spans="1:16" x14ac:dyDescent="0.3">
      <c r="A501" s="5">
        <v>500</v>
      </c>
      <c r="B501" s="5" t="str">
        <f t="shared" si="44"/>
        <v>October</v>
      </c>
      <c r="C501" s="5" t="s">
        <v>800</v>
      </c>
      <c r="D501" s="3">
        <v>45582</v>
      </c>
      <c r="E501" s="5" t="s">
        <v>522</v>
      </c>
      <c r="F501" s="6">
        <v>45582.744444444441</v>
      </c>
      <c r="G501" s="6">
        <v>45582.76458333333</v>
      </c>
      <c r="H501" s="9">
        <f t="shared" si="45"/>
        <v>2.0138888889050577E-2</v>
      </c>
      <c r="I501" s="21" t="str">
        <f t="shared" si="50"/>
        <v>HIGH</v>
      </c>
      <c r="J501" s="5">
        <v>8</v>
      </c>
      <c r="K501" s="1">
        <v>0</v>
      </c>
      <c r="L501" s="15">
        <f t="shared" si="46"/>
        <v>1</v>
      </c>
      <c r="M501" s="1" t="s">
        <v>766</v>
      </c>
      <c r="N501" s="1" t="s">
        <v>155</v>
      </c>
      <c r="O501" s="1" t="s">
        <v>156</v>
      </c>
      <c r="P501" s="1" t="s">
        <v>157</v>
      </c>
    </row>
    <row r="502" spans="1:16" x14ac:dyDescent="0.3">
      <c r="A502" s="5">
        <v>501</v>
      </c>
      <c r="B502" s="5" t="str">
        <f t="shared" si="44"/>
        <v>October</v>
      </c>
      <c r="C502" s="5" t="s">
        <v>799</v>
      </c>
      <c r="D502" s="3">
        <v>45583</v>
      </c>
      <c r="E502" s="5" t="s">
        <v>113</v>
      </c>
      <c r="F502" s="6">
        <v>45583.451388888891</v>
      </c>
      <c r="G502" s="6">
        <v>45583.491666666669</v>
      </c>
      <c r="H502" s="9">
        <f t="shared" si="45"/>
        <v>4.0277777778101154E-2</v>
      </c>
      <c r="I502" s="21" t="str">
        <f t="shared" si="50"/>
        <v>HIGH</v>
      </c>
      <c r="J502" s="1">
        <v>2</v>
      </c>
      <c r="K502" s="1">
        <v>0</v>
      </c>
      <c r="L502" s="15">
        <f t="shared" si="46"/>
        <v>1</v>
      </c>
      <c r="M502" s="1" t="s">
        <v>183</v>
      </c>
      <c r="N502" s="1" t="s">
        <v>155</v>
      </c>
      <c r="O502" s="1" t="s">
        <v>156</v>
      </c>
      <c r="P502" s="1" t="s">
        <v>157</v>
      </c>
    </row>
    <row r="503" spans="1:16" x14ac:dyDescent="0.3">
      <c r="A503" s="5">
        <v>502</v>
      </c>
      <c r="B503" s="5" t="str">
        <f t="shared" si="44"/>
        <v>October</v>
      </c>
      <c r="C503" s="5" t="s">
        <v>794</v>
      </c>
      <c r="D503" s="3">
        <v>45583</v>
      </c>
      <c r="E503" s="5" t="s">
        <v>177</v>
      </c>
      <c r="F503" s="6">
        <v>45583.859027777777</v>
      </c>
      <c r="G503" s="6">
        <v>45583.867361111108</v>
      </c>
      <c r="H503" s="9">
        <f t="shared" si="45"/>
        <v>8.333333331393078E-3</v>
      </c>
      <c r="I503" s="21" t="str">
        <f t="shared" si="50"/>
        <v>HIGH</v>
      </c>
      <c r="J503" s="5">
        <v>19</v>
      </c>
      <c r="K503" s="1">
        <v>0</v>
      </c>
      <c r="L503" s="15">
        <f t="shared" si="46"/>
        <v>1</v>
      </c>
      <c r="M503" s="1" t="s">
        <v>184</v>
      </c>
      <c r="N503" s="1" t="s">
        <v>155</v>
      </c>
      <c r="O503" s="1" t="s">
        <v>156</v>
      </c>
      <c r="P503" s="1" t="s">
        <v>157</v>
      </c>
    </row>
    <row r="504" spans="1:16" x14ac:dyDescent="0.3">
      <c r="A504" s="5">
        <v>503</v>
      </c>
      <c r="B504" s="5" t="str">
        <f t="shared" si="44"/>
        <v>October</v>
      </c>
      <c r="C504" s="5" t="s">
        <v>791</v>
      </c>
      <c r="D504" s="10">
        <v>45583</v>
      </c>
      <c r="E504" s="5" t="s">
        <v>180</v>
      </c>
      <c r="F504" s="11">
        <v>45583.452777777777</v>
      </c>
      <c r="G504" s="11">
        <v>45583.481249999997</v>
      </c>
      <c r="H504" s="9">
        <f t="shared" si="45"/>
        <v>2.8472222220443655E-2</v>
      </c>
      <c r="I504" s="21" t="str">
        <f t="shared" si="50"/>
        <v>HIGH</v>
      </c>
      <c r="J504" s="5">
        <v>2</v>
      </c>
      <c r="K504" s="1">
        <v>0</v>
      </c>
      <c r="L504" s="15">
        <f t="shared" si="46"/>
        <v>1</v>
      </c>
      <c r="M504" s="1" t="s">
        <v>200</v>
      </c>
      <c r="N504" s="1" t="s">
        <v>155</v>
      </c>
      <c r="O504" s="1" t="s">
        <v>156</v>
      </c>
      <c r="P504" s="1" t="s">
        <v>157</v>
      </c>
    </row>
    <row r="505" spans="1:16" x14ac:dyDescent="0.3">
      <c r="A505" s="5">
        <v>504</v>
      </c>
      <c r="B505" s="5" t="str">
        <f t="shared" si="44"/>
        <v>October</v>
      </c>
      <c r="C505" s="5" t="s">
        <v>799</v>
      </c>
      <c r="D505" s="3">
        <v>45583</v>
      </c>
      <c r="E505" s="5" t="s">
        <v>523</v>
      </c>
      <c r="F505" s="6">
        <v>45583.381249999999</v>
      </c>
      <c r="G505" s="6">
        <v>45583.381249999999</v>
      </c>
      <c r="H505" s="9">
        <f t="shared" si="45"/>
        <v>0</v>
      </c>
      <c r="I505" s="21" t="str">
        <f t="shared" si="50"/>
        <v>HIGH</v>
      </c>
      <c r="J505" s="5">
        <v>20</v>
      </c>
      <c r="K505" s="1">
        <v>0</v>
      </c>
      <c r="L505" s="15">
        <f t="shared" si="46"/>
        <v>1</v>
      </c>
      <c r="M505" s="1" t="s">
        <v>766</v>
      </c>
      <c r="N505" s="1" t="s">
        <v>155</v>
      </c>
      <c r="O505" s="1" t="s">
        <v>156</v>
      </c>
      <c r="P505" s="1" t="s">
        <v>157</v>
      </c>
    </row>
    <row r="506" spans="1:16" x14ac:dyDescent="0.3">
      <c r="A506" s="5">
        <v>505</v>
      </c>
      <c r="B506" s="5" t="str">
        <f t="shared" si="44"/>
        <v>October</v>
      </c>
      <c r="C506" s="5" t="s">
        <v>795</v>
      </c>
      <c r="D506" s="3">
        <v>45583</v>
      </c>
      <c r="E506" s="5" t="s">
        <v>524</v>
      </c>
      <c r="F506" s="6">
        <v>45583.423611111109</v>
      </c>
      <c r="G506" s="6">
        <v>45583.542361111111</v>
      </c>
      <c r="H506" s="9">
        <f t="shared" si="45"/>
        <v>0.11875000000145519</v>
      </c>
      <c r="I506" s="21" t="str">
        <f t="shared" si="50"/>
        <v>HIGH</v>
      </c>
      <c r="J506" s="5">
        <v>14</v>
      </c>
      <c r="K506" s="1">
        <v>0</v>
      </c>
      <c r="L506" s="15">
        <f t="shared" si="46"/>
        <v>1</v>
      </c>
      <c r="M506" s="1" t="s">
        <v>766</v>
      </c>
      <c r="N506" s="1" t="s">
        <v>155</v>
      </c>
      <c r="O506" s="1" t="s">
        <v>156</v>
      </c>
      <c r="P506" s="1" t="s">
        <v>157</v>
      </c>
    </row>
    <row r="507" spans="1:16" x14ac:dyDescent="0.3">
      <c r="A507" s="5">
        <v>506</v>
      </c>
      <c r="B507" s="5" t="str">
        <f t="shared" si="44"/>
        <v>October</v>
      </c>
      <c r="C507" s="5" t="s">
        <v>791</v>
      </c>
      <c r="D507" s="3">
        <v>45583</v>
      </c>
      <c r="E507" s="5" t="s">
        <v>525</v>
      </c>
      <c r="F507" s="6">
        <v>45583.447916666664</v>
      </c>
      <c r="G507" s="6">
        <v>45583.645138888889</v>
      </c>
      <c r="H507" s="9">
        <f t="shared" si="45"/>
        <v>0.19722222222480923</v>
      </c>
      <c r="I507" s="21" t="str">
        <f t="shared" si="50"/>
        <v>HIGH</v>
      </c>
      <c r="J507" s="5">
        <v>135</v>
      </c>
      <c r="K507" s="1">
        <v>0</v>
      </c>
      <c r="L507" s="15">
        <f t="shared" si="46"/>
        <v>1</v>
      </c>
      <c r="M507" s="1" t="s">
        <v>766</v>
      </c>
      <c r="N507" s="1" t="s">
        <v>155</v>
      </c>
      <c r="O507" s="1" t="s">
        <v>156</v>
      </c>
      <c r="P507" s="1" t="s">
        <v>157</v>
      </c>
    </row>
    <row r="508" spans="1:16" x14ac:dyDescent="0.3">
      <c r="A508" s="5">
        <v>507</v>
      </c>
      <c r="B508" s="5" t="str">
        <f t="shared" si="44"/>
        <v>October</v>
      </c>
      <c r="C508" s="5" t="s">
        <v>792</v>
      </c>
      <c r="D508" s="3">
        <v>45583</v>
      </c>
      <c r="E508" s="5" t="s">
        <v>526</v>
      </c>
      <c r="F508" s="6">
        <v>45583.450694444444</v>
      </c>
      <c r="G508" s="6">
        <v>45583.774305555555</v>
      </c>
      <c r="H508" s="9">
        <f t="shared" si="45"/>
        <v>0.32361111111094942</v>
      </c>
      <c r="I508" s="21" t="str">
        <f t="shared" si="50"/>
        <v>HIGH</v>
      </c>
      <c r="J508" s="5">
        <v>126</v>
      </c>
      <c r="K508" s="1">
        <v>0</v>
      </c>
      <c r="L508" s="15">
        <f t="shared" si="46"/>
        <v>1</v>
      </c>
      <c r="M508" s="1" t="s">
        <v>766</v>
      </c>
      <c r="N508" s="1" t="s">
        <v>155</v>
      </c>
      <c r="O508" s="1" t="s">
        <v>156</v>
      </c>
      <c r="P508" s="1" t="s">
        <v>157</v>
      </c>
    </row>
    <row r="509" spans="1:16" x14ac:dyDescent="0.3">
      <c r="A509" s="5">
        <v>508</v>
      </c>
      <c r="B509" s="5" t="str">
        <f t="shared" si="44"/>
        <v>October</v>
      </c>
      <c r="C509" s="5" t="s">
        <v>800</v>
      </c>
      <c r="D509" s="3">
        <v>45583</v>
      </c>
      <c r="E509" s="6" t="s">
        <v>527</v>
      </c>
      <c r="F509" s="6">
        <v>45583.53125</v>
      </c>
      <c r="G509" s="6">
        <v>45583.775694444441</v>
      </c>
      <c r="H509" s="9">
        <f t="shared" si="45"/>
        <v>0.24444444444088731</v>
      </c>
      <c r="I509" s="21" t="str">
        <f t="shared" si="50"/>
        <v>HIGH</v>
      </c>
      <c r="J509" s="5">
        <v>8</v>
      </c>
      <c r="K509" s="1">
        <v>0</v>
      </c>
      <c r="L509" s="15">
        <f t="shared" si="46"/>
        <v>1</v>
      </c>
      <c r="M509" s="1" t="s">
        <v>766</v>
      </c>
      <c r="N509" s="1" t="s">
        <v>155</v>
      </c>
      <c r="O509" s="1" t="s">
        <v>156</v>
      </c>
      <c r="P509" s="1" t="s">
        <v>157</v>
      </c>
    </row>
    <row r="510" spans="1:16" x14ac:dyDescent="0.3">
      <c r="A510" s="5">
        <v>509</v>
      </c>
      <c r="B510" s="5" t="str">
        <f t="shared" si="44"/>
        <v>October</v>
      </c>
      <c r="C510" s="5" t="s">
        <v>797</v>
      </c>
      <c r="D510" s="3">
        <v>45583</v>
      </c>
      <c r="E510" s="5" t="s">
        <v>528</v>
      </c>
      <c r="F510" s="6">
        <v>45583.591666666667</v>
      </c>
      <c r="G510" s="6">
        <v>45583.77847222222</v>
      </c>
      <c r="H510" s="9">
        <f t="shared" si="45"/>
        <v>0.18680555555329192</v>
      </c>
      <c r="I510" s="21" t="str">
        <f t="shared" si="50"/>
        <v>HIGH</v>
      </c>
      <c r="J510" s="5">
        <v>14</v>
      </c>
      <c r="K510" s="1">
        <v>0</v>
      </c>
      <c r="L510" s="15">
        <f t="shared" si="46"/>
        <v>1</v>
      </c>
      <c r="M510" s="1" t="s">
        <v>766</v>
      </c>
      <c r="N510" s="1" t="s">
        <v>155</v>
      </c>
      <c r="O510" s="1" t="s">
        <v>156</v>
      </c>
      <c r="P510" s="1" t="s">
        <v>157</v>
      </c>
    </row>
    <row r="511" spans="1:16" x14ac:dyDescent="0.3">
      <c r="A511" s="5">
        <v>510</v>
      </c>
      <c r="B511" s="5" t="str">
        <f t="shared" si="44"/>
        <v>October</v>
      </c>
      <c r="C511" s="5" t="s">
        <v>794</v>
      </c>
      <c r="D511" s="3">
        <v>45583</v>
      </c>
      <c r="E511" s="5" t="s">
        <v>529</v>
      </c>
      <c r="F511" s="6">
        <v>45583.591666666667</v>
      </c>
      <c r="G511" s="6">
        <v>45583.780555555553</v>
      </c>
      <c r="H511" s="9">
        <f t="shared" si="45"/>
        <v>0.18888888888614019</v>
      </c>
      <c r="I511" s="21" t="str">
        <f t="shared" si="50"/>
        <v>HIGH</v>
      </c>
      <c r="J511" s="5">
        <v>7</v>
      </c>
      <c r="K511" s="1">
        <v>0</v>
      </c>
      <c r="L511" s="15">
        <f t="shared" si="46"/>
        <v>1</v>
      </c>
      <c r="M511" s="1" t="s">
        <v>766</v>
      </c>
      <c r="N511" s="1" t="s">
        <v>155</v>
      </c>
      <c r="O511" s="1" t="s">
        <v>156</v>
      </c>
      <c r="P511" s="1" t="s">
        <v>157</v>
      </c>
    </row>
    <row r="512" spans="1:16" x14ac:dyDescent="0.3">
      <c r="A512" s="5">
        <v>511</v>
      </c>
      <c r="B512" s="5" t="str">
        <f t="shared" si="44"/>
        <v>October</v>
      </c>
      <c r="C512" s="5" t="s">
        <v>799</v>
      </c>
      <c r="D512" s="3">
        <v>45585</v>
      </c>
      <c r="E512" s="5" t="s">
        <v>114</v>
      </c>
      <c r="F512" s="6">
        <v>45585.570138888892</v>
      </c>
      <c r="G512" s="6">
        <v>45585.874305555553</v>
      </c>
      <c r="H512" s="9">
        <f t="shared" si="45"/>
        <v>0.30416666666133096</v>
      </c>
      <c r="I512" s="21" t="str">
        <f t="shared" si="50"/>
        <v>HIGH</v>
      </c>
      <c r="J512" s="1">
        <v>1</v>
      </c>
      <c r="K512" s="1">
        <v>0</v>
      </c>
      <c r="L512" s="15">
        <f t="shared" si="46"/>
        <v>1</v>
      </c>
      <c r="M512" s="1" t="s">
        <v>183</v>
      </c>
      <c r="N512" s="1" t="s">
        <v>155</v>
      </c>
      <c r="O512" s="1" t="s">
        <v>156</v>
      </c>
      <c r="P512" s="1" t="s">
        <v>157</v>
      </c>
    </row>
    <row r="513" spans="1:16" x14ac:dyDescent="0.3">
      <c r="A513" s="5">
        <v>512</v>
      </c>
      <c r="B513" s="5" t="str">
        <f t="shared" si="44"/>
        <v>October</v>
      </c>
      <c r="C513" s="5" t="s">
        <v>793</v>
      </c>
      <c r="D513" s="3">
        <v>45586</v>
      </c>
      <c r="E513" s="5" t="s">
        <v>178</v>
      </c>
      <c r="F513" s="6">
        <v>45586.618750000001</v>
      </c>
      <c r="G513" s="6">
        <v>45586.664583333331</v>
      </c>
      <c r="H513" s="9">
        <f t="shared" si="45"/>
        <v>4.5833333329937886E-2</v>
      </c>
      <c r="I513" s="21" t="str">
        <f t="shared" si="50"/>
        <v>HIGH</v>
      </c>
      <c r="J513" s="5">
        <v>1</v>
      </c>
      <c r="K513" s="1">
        <v>0</v>
      </c>
      <c r="L513" s="15">
        <f t="shared" si="46"/>
        <v>1</v>
      </c>
      <c r="M513" s="1" t="s">
        <v>184</v>
      </c>
      <c r="N513" s="1" t="s">
        <v>155</v>
      </c>
      <c r="O513" s="1" t="s">
        <v>156</v>
      </c>
      <c r="P513" s="1" t="s">
        <v>157</v>
      </c>
    </row>
    <row r="514" spans="1:16" x14ac:dyDescent="0.3">
      <c r="A514" s="5">
        <v>513</v>
      </c>
      <c r="B514" s="5" t="str">
        <f t="shared" ref="B514:B577" si="51">TEXT(D514,"MMMM")</f>
        <v>October</v>
      </c>
      <c r="C514" s="5" t="s">
        <v>791</v>
      </c>
      <c r="D514" s="10">
        <v>45586</v>
      </c>
      <c r="E514" s="5" t="s">
        <v>194</v>
      </c>
      <c r="F514" s="11">
        <v>45586.458333333336</v>
      </c>
      <c r="G514" s="11">
        <v>45586.587500000001</v>
      </c>
      <c r="H514" s="9">
        <f t="shared" ref="H514:H577" si="52">G514-F514</f>
        <v>0.12916666666569654</v>
      </c>
      <c r="I514" s="21" t="str">
        <f t="shared" si="50"/>
        <v>HIGH</v>
      </c>
      <c r="J514" s="5">
        <v>12</v>
      </c>
      <c r="K514" s="1">
        <v>0</v>
      </c>
      <c r="L514" s="15">
        <f t="shared" si="46"/>
        <v>1</v>
      </c>
      <c r="M514" s="1" t="s">
        <v>200</v>
      </c>
      <c r="N514" s="1" t="s">
        <v>155</v>
      </c>
      <c r="O514" s="1" t="s">
        <v>156</v>
      </c>
      <c r="P514" s="1" t="s">
        <v>157</v>
      </c>
    </row>
    <row r="515" spans="1:16" x14ac:dyDescent="0.3">
      <c r="A515" s="5">
        <v>514</v>
      </c>
      <c r="B515" s="5" t="str">
        <f t="shared" si="51"/>
        <v>October</v>
      </c>
      <c r="C515" s="5" t="s">
        <v>799</v>
      </c>
      <c r="D515" s="3">
        <v>45586</v>
      </c>
      <c r="E515" s="5" t="s">
        <v>530</v>
      </c>
      <c r="F515" s="6">
        <v>45586.397222222222</v>
      </c>
      <c r="G515" s="6">
        <v>45586.745138888888</v>
      </c>
      <c r="H515" s="9">
        <f t="shared" si="52"/>
        <v>0.34791666666569654</v>
      </c>
      <c r="I515" s="21" t="str">
        <f t="shared" si="50"/>
        <v>HIGH</v>
      </c>
      <c r="J515" s="5">
        <v>19</v>
      </c>
      <c r="K515" s="1">
        <v>0</v>
      </c>
      <c r="L515" s="15">
        <f t="shared" ref="L515:L578" si="53">1-(K515/J515)</f>
        <v>1</v>
      </c>
      <c r="M515" s="1" t="s">
        <v>766</v>
      </c>
      <c r="N515" s="1" t="s">
        <v>155</v>
      </c>
      <c r="O515" s="1" t="s">
        <v>156</v>
      </c>
      <c r="P515" s="1" t="s">
        <v>157</v>
      </c>
    </row>
    <row r="516" spans="1:16" x14ac:dyDescent="0.3">
      <c r="A516" s="5">
        <v>515</v>
      </c>
      <c r="B516" s="5" t="str">
        <f t="shared" si="51"/>
        <v>October</v>
      </c>
      <c r="C516" s="5" t="s">
        <v>796</v>
      </c>
      <c r="D516" s="3">
        <v>45586</v>
      </c>
      <c r="E516" s="5" t="s">
        <v>531</v>
      </c>
      <c r="F516" s="6">
        <v>45586.412499999999</v>
      </c>
      <c r="G516" s="6">
        <v>45586.747916666667</v>
      </c>
      <c r="H516" s="9">
        <f t="shared" si="52"/>
        <v>0.33541666666860692</v>
      </c>
      <c r="I516" s="21" t="str">
        <f t="shared" si="50"/>
        <v>HIGH</v>
      </c>
      <c r="J516" s="5">
        <v>16</v>
      </c>
      <c r="K516" s="1">
        <v>0</v>
      </c>
      <c r="L516" s="15">
        <f t="shared" si="53"/>
        <v>1</v>
      </c>
      <c r="M516" s="1" t="s">
        <v>766</v>
      </c>
      <c r="N516" s="1" t="s">
        <v>155</v>
      </c>
      <c r="O516" s="1" t="s">
        <v>156</v>
      </c>
      <c r="P516" s="1" t="s">
        <v>157</v>
      </c>
    </row>
    <row r="517" spans="1:16" x14ac:dyDescent="0.3">
      <c r="A517" s="5">
        <v>516</v>
      </c>
      <c r="B517" s="5" t="str">
        <f t="shared" si="51"/>
        <v>October</v>
      </c>
      <c r="C517" s="5" t="s">
        <v>791</v>
      </c>
      <c r="D517" s="3">
        <v>45586</v>
      </c>
      <c r="E517" s="5" t="s">
        <v>532</v>
      </c>
      <c r="F517" s="6">
        <v>45586.451388888891</v>
      </c>
      <c r="G517" s="6">
        <v>45586.765277777777</v>
      </c>
      <c r="H517" s="9">
        <f t="shared" si="52"/>
        <v>0.31388888888614019</v>
      </c>
      <c r="I517" s="21" t="str">
        <f t="shared" si="50"/>
        <v>HIGH</v>
      </c>
      <c r="J517" s="5">
        <v>94</v>
      </c>
      <c r="K517" s="1">
        <v>0</v>
      </c>
      <c r="L517" s="15">
        <f t="shared" si="53"/>
        <v>1</v>
      </c>
      <c r="M517" s="1" t="s">
        <v>766</v>
      </c>
      <c r="N517" s="1" t="s">
        <v>155</v>
      </c>
      <c r="O517" s="1" t="s">
        <v>156</v>
      </c>
      <c r="P517" s="1" t="s">
        <v>157</v>
      </c>
    </row>
    <row r="518" spans="1:16" x14ac:dyDescent="0.3">
      <c r="A518" s="5">
        <v>517</v>
      </c>
      <c r="B518" s="5" t="str">
        <f t="shared" si="51"/>
        <v>October</v>
      </c>
      <c r="C518" s="5" t="s">
        <v>792</v>
      </c>
      <c r="D518" s="3">
        <v>45586</v>
      </c>
      <c r="E518" s="5" t="s">
        <v>533</v>
      </c>
      <c r="F518" s="6">
        <v>45586.453472222223</v>
      </c>
      <c r="G518" s="6">
        <v>45586.779166666667</v>
      </c>
      <c r="H518" s="9">
        <f t="shared" si="52"/>
        <v>0.32569444444379769</v>
      </c>
      <c r="I518" s="21" t="str">
        <f t="shared" si="50"/>
        <v>HIGH</v>
      </c>
      <c r="J518" s="5">
        <v>91</v>
      </c>
      <c r="K518" s="1">
        <v>0</v>
      </c>
      <c r="L518" s="15">
        <f t="shared" si="53"/>
        <v>1</v>
      </c>
      <c r="M518" s="1" t="s">
        <v>766</v>
      </c>
      <c r="N518" s="1" t="s">
        <v>155</v>
      </c>
      <c r="O518" s="1" t="s">
        <v>156</v>
      </c>
      <c r="P518" s="1" t="s">
        <v>157</v>
      </c>
    </row>
    <row r="519" spans="1:16" x14ac:dyDescent="0.3">
      <c r="A519" s="5">
        <v>518</v>
      </c>
      <c r="B519" s="5" t="str">
        <f t="shared" si="51"/>
        <v>October</v>
      </c>
      <c r="C519" s="5" t="s">
        <v>794</v>
      </c>
      <c r="D519" s="3">
        <v>45586</v>
      </c>
      <c r="E519" s="5" t="s">
        <v>534</v>
      </c>
      <c r="F519" s="6">
        <v>45586.529166666667</v>
      </c>
      <c r="G519" s="6">
        <v>45586.785416666666</v>
      </c>
      <c r="H519" s="9">
        <f t="shared" si="52"/>
        <v>0.25624999999854481</v>
      </c>
      <c r="I519" s="21" t="str">
        <f t="shared" si="50"/>
        <v>HIGH</v>
      </c>
      <c r="J519" s="5">
        <v>27</v>
      </c>
      <c r="K519" s="1">
        <v>0</v>
      </c>
      <c r="L519" s="15">
        <f t="shared" si="53"/>
        <v>1</v>
      </c>
      <c r="M519" s="1" t="s">
        <v>766</v>
      </c>
      <c r="N519" s="1" t="s">
        <v>155</v>
      </c>
      <c r="O519" s="1" t="s">
        <v>156</v>
      </c>
      <c r="P519" s="1" t="s">
        <v>157</v>
      </c>
    </row>
    <row r="520" spans="1:16" x14ac:dyDescent="0.3">
      <c r="A520" s="5">
        <v>519</v>
      </c>
      <c r="B520" s="5" t="str">
        <f t="shared" si="51"/>
        <v>October</v>
      </c>
      <c r="C520" s="5" t="s">
        <v>793</v>
      </c>
      <c r="D520" s="3">
        <v>45586</v>
      </c>
      <c r="E520" s="5" t="s">
        <v>535</v>
      </c>
      <c r="F520" s="6">
        <v>45586.546527777777</v>
      </c>
      <c r="G520" s="6">
        <v>45586.788194444445</v>
      </c>
      <c r="H520" s="9">
        <f t="shared" si="52"/>
        <v>0.24166666666860692</v>
      </c>
      <c r="I520" s="21" t="str">
        <f t="shared" si="50"/>
        <v>HIGH</v>
      </c>
      <c r="J520" s="5">
        <v>12</v>
      </c>
      <c r="K520" s="1">
        <v>0</v>
      </c>
      <c r="L520" s="15">
        <f t="shared" si="53"/>
        <v>1</v>
      </c>
      <c r="M520" s="1" t="s">
        <v>766</v>
      </c>
      <c r="N520" s="1" t="s">
        <v>155</v>
      </c>
      <c r="O520" s="1" t="s">
        <v>156</v>
      </c>
      <c r="P520" s="1" t="s">
        <v>157</v>
      </c>
    </row>
    <row r="521" spans="1:16" x14ac:dyDescent="0.3">
      <c r="A521" s="5">
        <v>520</v>
      </c>
      <c r="B521" s="5" t="str">
        <f t="shared" si="51"/>
        <v>October</v>
      </c>
      <c r="C521" s="5" t="s">
        <v>797</v>
      </c>
      <c r="D521" s="3">
        <v>45586</v>
      </c>
      <c r="E521" s="5" t="s">
        <v>536</v>
      </c>
      <c r="F521" s="6">
        <v>45586.600694444445</v>
      </c>
      <c r="G521" s="6">
        <v>45586.790972222225</v>
      </c>
      <c r="H521" s="9">
        <f t="shared" si="52"/>
        <v>0.19027777777955635</v>
      </c>
      <c r="I521" s="21" t="str">
        <f t="shared" si="50"/>
        <v>HIGH</v>
      </c>
      <c r="J521" s="5">
        <v>14</v>
      </c>
      <c r="K521" s="1">
        <v>0</v>
      </c>
      <c r="L521" s="15">
        <f t="shared" si="53"/>
        <v>1</v>
      </c>
      <c r="M521" s="1" t="s">
        <v>766</v>
      </c>
      <c r="N521" s="1" t="s">
        <v>155</v>
      </c>
      <c r="O521" s="1" t="s">
        <v>156</v>
      </c>
      <c r="P521" s="1" t="s">
        <v>157</v>
      </c>
    </row>
    <row r="522" spans="1:16" x14ac:dyDescent="0.3">
      <c r="A522" s="5">
        <v>521</v>
      </c>
      <c r="B522" s="5" t="str">
        <f t="shared" si="51"/>
        <v>October</v>
      </c>
      <c r="C522" s="5" t="s">
        <v>795</v>
      </c>
      <c r="D522" s="3">
        <v>45586</v>
      </c>
      <c r="E522" s="5" t="s">
        <v>537</v>
      </c>
      <c r="F522" s="6">
        <v>45586.732638888891</v>
      </c>
      <c r="G522" s="6">
        <v>45586.793055555558</v>
      </c>
      <c r="H522" s="9">
        <f t="shared" si="52"/>
        <v>6.0416666667151731E-2</v>
      </c>
      <c r="I522" s="21" t="str">
        <f t="shared" si="50"/>
        <v>HIGH</v>
      </c>
      <c r="J522" s="5">
        <v>3</v>
      </c>
      <c r="K522" s="1">
        <v>0</v>
      </c>
      <c r="L522" s="15">
        <f t="shared" si="53"/>
        <v>1</v>
      </c>
      <c r="M522" s="1" t="s">
        <v>766</v>
      </c>
      <c r="N522" s="1" t="s">
        <v>155</v>
      </c>
      <c r="O522" s="1" t="s">
        <v>156</v>
      </c>
      <c r="P522" s="1" t="s">
        <v>157</v>
      </c>
    </row>
    <row r="523" spans="1:16" x14ac:dyDescent="0.3">
      <c r="A523" s="5">
        <v>522</v>
      </c>
      <c r="B523" s="5" t="str">
        <f t="shared" si="51"/>
        <v>October</v>
      </c>
      <c r="C523" s="5" t="s">
        <v>800</v>
      </c>
      <c r="D523" s="3">
        <v>45586</v>
      </c>
      <c r="E523" s="5" t="s">
        <v>538</v>
      </c>
      <c r="F523" s="6">
        <v>45586.747916666667</v>
      </c>
      <c r="G523" s="6">
        <v>45586.794444444444</v>
      </c>
      <c r="H523" s="9">
        <f t="shared" si="52"/>
        <v>4.6527777776645962E-2</v>
      </c>
      <c r="I523" s="21" t="str">
        <f t="shared" si="50"/>
        <v>HIGH</v>
      </c>
      <c r="J523" s="5">
        <v>8</v>
      </c>
      <c r="K523" s="1">
        <v>0</v>
      </c>
      <c r="L523" s="15">
        <f t="shared" si="53"/>
        <v>1</v>
      </c>
      <c r="M523" s="1" t="s">
        <v>766</v>
      </c>
      <c r="N523" s="1" t="s">
        <v>155</v>
      </c>
      <c r="O523" s="1" t="s">
        <v>156</v>
      </c>
      <c r="P523" s="1" t="s">
        <v>157</v>
      </c>
    </row>
    <row r="524" spans="1:16" x14ac:dyDescent="0.3">
      <c r="A524" s="5">
        <v>523</v>
      </c>
      <c r="B524" s="5" t="str">
        <f t="shared" si="51"/>
        <v>October</v>
      </c>
      <c r="C524" s="5" t="s">
        <v>799</v>
      </c>
      <c r="D524" s="3">
        <v>45587</v>
      </c>
      <c r="E524" s="5" t="s">
        <v>115</v>
      </c>
      <c r="F524" s="6">
        <v>45587.385416666664</v>
      </c>
      <c r="G524" s="6">
        <v>45587.552083333336</v>
      </c>
      <c r="H524" s="9">
        <f t="shared" si="52"/>
        <v>0.16666666667151731</v>
      </c>
      <c r="I524" s="21" t="str">
        <f t="shared" si="50"/>
        <v>HIGH</v>
      </c>
      <c r="J524" s="1">
        <v>6</v>
      </c>
      <c r="K524" s="1">
        <v>0</v>
      </c>
      <c r="L524" s="15">
        <f t="shared" si="53"/>
        <v>1</v>
      </c>
      <c r="M524" s="1" t="s">
        <v>183</v>
      </c>
      <c r="N524" s="1" t="s">
        <v>155</v>
      </c>
      <c r="O524" s="1" t="s">
        <v>156</v>
      </c>
      <c r="P524" s="1" t="s">
        <v>157</v>
      </c>
    </row>
    <row r="525" spans="1:16" x14ac:dyDescent="0.3">
      <c r="A525" s="5">
        <v>524</v>
      </c>
      <c r="B525" s="5" t="str">
        <f t="shared" si="51"/>
        <v>October</v>
      </c>
      <c r="C525" s="5" t="s">
        <v>797</v>
      </c>
      <c r="D525" s="3">
        <v>45587</v>
      </c>
      <c r="E525" s="5" t="s">
        <v>116</v>
      </c>
      <c r="F525" s="6">
        <v>45587.459027777775</v>
      </c>
      <c r="G525" s="6">
        <v>45587.723611111112</v>
      </c>
      <c r="H525" s="9">
        <f t="shared" si="52"/>
        <v>0.26458333333721384</v>
      </c>
      <c r="I525" s="21" t="str">
        <f t="shared" si="50"/>
        <v>HIGH</v>
      </c>
      <c r="J525" s="1">
        <v>4</v>
      </c>
      <c r="K525" s="1">
        <v>0</v>
      </c>
      <c r="L525" s="15">
        <f t="shared" si="53"/>
        <v>1</v>
      </c>
      <c r="M525" s="1" t="s">
        <v>183</v>
      </c>
      <c r="N525" s="1" t="s">
        <v>155</v>
      </c>
      <c r="O525" s="1" t="s">
        <v>156</v>
      </c>
      <c r="P525" s="1" t="s">
        <v>157</v>
      </c>
    </row>
    <row r="526" spans="1:16" x14ac:dyDescent="0.3">
      <c r="A526" s="5">
        <v>525</v>
      </c>
      <c r="B526" s="5" t="str">
        <f t="shared" si="51"/>
        <v>October</v>
      </c>
      <c r="C526" s="5" t="s">
        <v>791</v>
      </c>
      <c r="D526" s="10">
        <v>45587</v>
      </c>
      <c r="E526" s="5" t="s">
        <v>198</v>
      </c>
      <c r="F526" s="11">
        <v>45587.522222222222</v>
      </c>
      <c r="G526" s="11">
        <v>45587.54791666667</v>
      </c>
      <c r="H526" s="9">
        <f t="shared" si="52"/>
        <v>2.5694444448163267E-2</v>
      </c>
      <c r="I526" s="21" t="str">
        <f t="shared" si="50"/>
        <v>HIGH</v>
      </c>
      <c r="J526" s="5">
        <v>3</v>
      </c>
      <c r="K526" s="1">
        <v>0</v>
      </c>
      <c r="L526" s="15">
        <f t="shared" si="53"/>
        <v>1</v>
      </c>
      <c r="M526" s="1" t="s">
        <v>200</v>
      </c>
      <c r="N526" s="1" t="s">
        <v>155</v>
      </c>
      <c r="O526" s="1" t="s">
        <v>156</v>
      </c>
      <c r="P526" s="1" t="s">
        <v>157</v>
      </c>
    </row>
    <row r="527" spans="1:16" x14ac:dyDescent="0.3">
      <c r="A527" s="5">
        <v>526</v>
      </c>
      <c r="B527" s="5" t="str">
        <f t="shared" si="51"/>
        <v>October</v>
      </c>
      <c r="C527" s="5" t="s">
        <v>796</v>
      </c>
      <c r="D527" s="3">
        <v>45587</v>
      </c>
      <c r="E527" s="5" t="s">
        <v>539</v>
      </c>
      <c r="F527" s="6">
        <v>45587.370138888888</v>
      </c>
      <c r="G527" s="6">
        <v>45587.552083333336</v>
      </c>
      <c r="H527" s="9">
        <f t="shared" si="52"/>
        <v>0.18194444444816327</v>
      </c>
      <c r="I527" s="21" t="str">
        <f t="shared" si="50"/>
        <v>HIGH</v>
      </c>
      <c r="J527" s="5">
        <v>16</v>
      </c>
      <c r="K527" s="1">
        <v>0</v>
      </c>
      <c r="L527" s="15">
        <f t="shared" si="53"/>
        <v>1</v>
      </c>
      <c r="M527" s="1" t="s">
        <v>766</v>
      </c>
      <c r="N527" s="1" t="s">
        <v>155</v>
      </c>
      <c r="O527" s="1" t="s">
        <v>156</v>
      </c>
      <c r="P527" s="1" t="s">
        <v>157</v>
      </c>
    </row>
    <row r="528" spans="1:16" x14ac:dyDescent="0.3">
      <c r="A528" s="5">
        <v>527</v>
      </c>
      <c r="B528" s="5" t="str">
        <f t="shared" si="51"/>
        <v>October</v>
      </c>
      <c r="C528" s="5" t="s">
        <v>799</v>
      </c>
      <c r="D528" s="2">
        <v>45587</v>
      </c>
      <c r="E528" s="1" t="s">
        <v>115</v>
      </c>
      <c r="F528" s="4">
        <v>45587.385416666664</v>
      </c>
      <c r="G528" s="4">
        <v>45587.552083333336</v>
      </c>
      <c r="H528" s="9">
        <f t="shared" si="52"/>
        <v>0.16666666667151731</v>
      </c>
      <c r="I528" s="21" t="str">
        <f t="shared" si="50"/>
        <v>HIGH</v>
      </c>
      <c r="J528" s="5">
        <v>15</v>
      </c>
      <c r="K528" s="1">
        <v>0</v>
      </c>
      <c r="L528" s="15">
        <f t="shared" si="53"/>
        <v>1</v>
      </c>
      <c r="M528" s="1" t="s">
        <v>766</v>
      </c>
      <c r="N528" s="1" t="s">
        <v>155</v>
      </c>
      <c r="O528" s="1" t="s">
        <v>156</v>
      </c>
      <c r="P528" s="1" t="s">
        <v>157</v>
      </c>
    </row>
    <row r="529" spans="1:16" x14ac:dyDescent="0.3">
      <c r="A529" s="5">
        <v>528</v>
      </c>
      <c r="B529" s="5" t="str">
        <f t="shared" si="51"/>
        <v>October</v>
      </c>
      <c r="C529" s="5" t="s">
        <v>793</v>
      </c>
      <c r="D529" s="3">
        <v>45587</v>
      </c>
      <c r="E529" s="5" t="s">
        <v>540</v>
      </c>
      <c r="F529" s="6">
        <v>45587.416666666664</v>
      </c>
      <c r="G529" s="6">
        <v>45587.62222222222</v>
      </c>
      <c r="H529" s="9">
        <f t="shared" si="52"/>
        <v>0.20555555555620231</v>
      </c>
      <c r="I529" s="21" t="str">
        <f t="shared" si="50"/>
        <v>HIGH</v>
      </c>
      <c r="J529" s="5">
        <v>9</v>
      </c>
      <c r="K529" s="1">
        <v>0</v>
      </c>
      <c r="L529" s="15">
        <f t="shared" si="53"/>
        <v>1</v>
      </c>
      <c r="M529" s="1" t="s">
        <v>766</v>
      </c>
      <c r="N529" s="1" t="s">
        <v>155</v>
      </c>
      <c r="O529" s="1" t="s">
        <v>156</v>
      </c>
      <c r="P529" s="1" t="s">
        <v>157</v>
      </c>
    </row>
    <row r="530" spans="1:16" x14ac:dyDescent="0.3">
      <c r="A530" s="5">
        <v>529</v>
      </c>
      <c r="B530" s="5" t="str">
        <f t="shared" si="51"/>
        <v>October</v>
      </c>
      <c r="C530" s="5" t="s">
        <v>791</v>
      </c>
      <c r="D530" s="3">
        <v>45587</v>
      </c>
      <c r="E530" s="5" t="s">
        <v>541</v>
      </c>
      <c r="F530" s="6">
        <v>45587.458333333336</v>
      </c>
      <c r="G530" s="6">
        <v>45587.654166666667</v>
      </c>
      <c r="H530" s="9">
        <f t="shared" si="52"/>
        <v>0.19583333333139308</v>
      </c>
      <c r="I530" s="21" t="str">
        <f t="shared" si="50"/>
        <v>HIGH</v>
      </c>
      <c r="J530" s="5">
        <v>107</v>
      </c>
      <c r="K530" s="1">
        <v>0</v>
      </c>
      <c r="L530" s="15">
        <f t="shared" si="53"/>
        <v>1</v>
      </c>
      <c r="M530" s="1" t="s">
        <v>766</v>
      </c>
      <c r="N530" s="1" t="s">
        <v>155</v>
      </c>
      <c r="O530" s="1" t="s">
        <v>156</v>
      </c>
      <c r="P530" s="1" t="s">
        <v>157</v>
      </c>
    </row>
    <row r="531" spans="1:16" x14ac:dyDescent="0.3">
      <c r="A531" s="5">
        <v>530</v>
      </c>
      <c r="B531" s="5" t="str">
        <f t="shared" si="51"/>
        <v>October</v>
      </c>
      <c r="C531" s="5" t="s">
        <v>792</v>
      </c>
      <c r="D531" s="3">
        <v>45587</v>
      </c>
      <c r="E531" s="5" t="s">
        <v>542</v>
      </c>
      <c r="F531" s="6">
        <v>45587.459722222222</v>
      </c>
      <c r="G531" s="6">
        <v>45587.693749999999</v>
      </c>
      <c r="H531" s="9">
        <f t="shared" si="52"/>
        <v>0.23402777777664596</v>
      </c>
      <c r="I531" s="21" t="str">
        <f t="shared" si="50"/>
        <v>HIGH</v>
      </c>
      <c r="J531" s="5">
        <v>102</v>
      </c>
      <c r="K531" s="1">
        <v>0</v>
      </c>
      <c r="L531" s="15">
        <f t="shared" si="53"/>
        <v>1</v>
      </c>
      <c r="M531" s="1" t="s">
        <v>766</v>
      </c>
      <c r="N531" s="1" t="s">
        <v>155</v>
      </c>
      <c r="O531" s="1" t="s">
        <v>156</v>
      </c>
      <c r="P531" s="1" t="s">
        <v>157</v>
      </c>
    </row>
    <row r="532" spans="1:16" x14ac:dyDescent="0.3">
      <c r="A532" s="5">
        <v>531</v>
      </c>
      <c r="B532" s="5" t="str">
        <f t="shared" si="51"/>
        <v>October</v>
      </c>
      <c r="C532" s="5" t="s">
        <v>797</v>
      </c>
      <c r="D532" s="3">
        <v>45587</v>
      </c>
      <c r="E532" s="5" t="s">
        <v>543</v>
      </c>
      <c r="F532" s="6">
        <v>45587.477777777778</v>
      </c>
      <c r="G532" s="6">
        <v>45587.724999999999</v>
      </c>
      <c r="H532" s="9">
        <f t="shared" si="52"/>
        <v>0.24722222222044365</v>
      </c>
      <c r="I532" s="21" t="str">
        <f t="shared" si="50"/>
        <v>HIGH</v>
      </c>
      <c r="J532" s="5">
        <v>14</v>
      </c>
      <c r="K532" s="1">
        <v>0</v>
      </c>
      <c r="L532" s="15">
        <f t="shared" si="53"/>
        <v>1</v>
      </c>
      <c r="M532" s="1" t="s">
        <v>766</v>
      </c>
      <c r="N532" s="1" t="s">
        <v>155</v>
      </c>
      <c r="O532" s="1" t="s">
        <v>156</v>
      </c>
      <c r="P532" s="1" t="s">
        <v>157</v>
      </c>
    </row>
    <row r="533" spans="1:16" x14ac:dyDescent="0.3">
      <c r="A533" s="5">
        <v>532</v>
      </c>
      <c r="B533" s="5" t="str">
        <f t="shared" si="51"/>
        <v>October</v>
      </c>
      <c r="C533" s="5" t="s">
        <v>795</v>
      </c>
      <c r="D533" s="3">
        <v>45587</v>
      </c>
      <c r="E533" s="5" t="s">
        <v>544</v>
      </c>
      <c r="F533" s="6">
        <v>45587.538888888892</v>
      </c>
      <c r="G533" s="6">
        <v>45587.726388888892</v>
      </c>
      <c r="H533" s="9">
        <f t="shared" si="52"/>
        <v>0.1875</v>
      </c>
      <c r="I533" s="21" t="str">
        <f t="shared" si="50"/>
        <v>HIGH</v>
      </c>
      <c r="J533" s="5">
        <v>3</v>
      </c>
      <c r="K533" s="1">
        <v>0</v>
      </c>
      <c r="L533" s="15">
        <f t="shared" si="53"/>
        <v>1</v>
      </c>
      <c r="M533" s="1" t="s">
        <v>766</v>
      </c>
      <c r="N533" s="1" t="s">
        <v>155</v>
      </c>
      <c r="O533" s="1" t="s">
        <v>156</v>
      </c>
      <c r="P533" s="1" t="s">
        <v>157</v>
      </c>
    </row>
    <row r="534" spans="1:16" x14ac:dyDescent="0.3">
      <c r="A534" s="5">
        <v>533</v>
      </c>
      <c r="B534" s="5" t="str">
        <f t="shared" si="51"/>
        <v>October</v>
      </c>
      <c r="C534" s="5" t="s">
        <v>794</v>
      </c>
      <c r="D534" s="3">
        <v>45587</v>
      </c>
      <c r="E534" s="5" t="s">
        <v>545</v>
      </c>
      <c r="F534" s="6">
        <v>45587.640277777777</v>
      </c>
      <c r="G534" s="6">
        <v>45587.950694444444</v>
      </c>
      <c r="H534" s="9">
        <f t="shared" si="52"/>
        <v>0.31041666666715173</v>
      </c>
      <c r="I534" s="21" t="str">
        <f t="shared" si="50"/>
        <v>HIGH</v>
      </c>
      <c r="J534" s="5">
        <v>27</v>
      </c>
      <c r="K534" s="1">
        <v>0</v>
      </c>
      <c r="L534" s="15">
        <f t="shared" si="53"/>
        <v>1</v>
      </c>
      <c r="M534" s="1" t="s">
        <v>766</v>
      </c>
      <c r="N534" s="1" t="s">
        <v>155</v>
      </c>
      <c r="O534" s="1" t="s">
        <v>156</v>
      </c>
      <c r="P534" s="1" t="s">
        <v>157</v>
      </c>
    </row>
    <row r="535" spans="1:16" x14ac:dyDescent="0.3">
      <c r="A535" s="5">
        <v>534</v>
      </c>
      <c r="B535" s="5" t="str">
        <f t="shared" si="51"/>
        <v>October</v>
      </c>
      <c r="C535" s="5" t="s">
        <v>800</v>
      </c>
      <c r="D535" s="3">
        <v>45587</v>
      </c>
      <c r="E535" s="5" t="s">
        <v>546</v>
      </c>
      <c r="F535" s="6">
        <v>45587.691666666666</v>
      </c>
      <c r="G535" s="6">
        <v>45587.954861111109</v>
      </c>
      <c r="H535" s="9">
        <f t="shared" si="52"/>
        <v>0.26319444444379769</v>
      </c>
      <c r="I535" s="21" t="str">
        <f t="shared" si="50"/>
        <v>HIGH</v>
      </c>
      <c r="J535" s="5">
        <v>8</v>
      </c>
      <c r="K535" s="1">
        <v>0</v>
      </c>
      <c r="L535" s="15">
        <f t="shared" si="53"/>
        <v>1</v>
      </c>
      <c r="M535" s="1" t="s">
        <v>766</v>
      </c>
      <c r="N535" s="1" t="s">
        <v>155</v>
      </c>
      <c r="O535" s="1" t="s">
        <v>156</v>
      </c>
      <c r="P535" s="1" t="s">
        <v>157</v>
      </c>
    </row>
    <row r="536" spans="1:16" x14ac:dyDescent="0.3">
      <c r="A536" s="5">
        <v>535</v>
      </c>
      <c r="B536" s="5" t="str">
        <f t="shared" si="51"/>
        <v>October</v>
      </c>
      <c r="C536" s="5" t="s">
        <v>793</v>
      </c>
      <c r="D536" s="2">
        <v>45587</v>
      </c>
      <c r="E536" s="1" t="s">
        <v>773</v>
      </c>
      <c r="F536" s="4">
        <v>45587.413888888892</v>
      </c>
      <c r="G536" s="4">
        <v>45587.510416666664</v>
      </c>
      <c r="H536" s="9">
        <f t="shared" si="52"/>
        <v>9.6527777772280388E-2</v>
      </c>
      <c r="I536" s="21" t="str">
        <f t="shared" si="50"/>
        <v>HIGH</v>
      </c>
      <c r="J536" s="1">
        <v>1</v>
      </c>
      <c r="K536" s="1">
        <v>0</v>
      </c>
      <c r="L536" s="15">
        <f t="shared" si="53"/>
        <v>1</v>
      </c>
      <c r="M536" s="1" t="s">
        <v>779</v>
      </c>
      <c r="N536" s="1" t="s">
        <v>155</v>
      </c>
      <c r="O536" s="1" t="s">
        <v>156</v>
      </c>
      <c r="P536" s="1" t="s">
        <v>157</v>
      </c>
    </row>
    <row r="537" spans="1:16" x14ac:dyDescent="0.3">
      <c r="A537" s="5">
        <v>536</v>
      </c>
      <c r="B537" s="5" t="str">
        <f t="shared" si="51"/>
        <v>October</v>
      </c>
      <c r="C537" s="5" t="s">
        <v>791</v>
      </c>
      <c r="D537" s="2">
        <v>45587</v>
      </c>
      <c r="E537" s="1" t="s">
        <v>774</v>
      </c>
      <c r="F537" s="4">
        <v>45587.666666666664</v>
      </c>
      <c r="G537" s="4">
        <v>45587.692361111112</v>
      </c>
      <c r="H537" s="9">
        <f t="shared" si="52"/>
        <v>2.5694444448163267E-2</v>
      </c>
      <c r="I537" s="21" t="str">
        <f t="shared" si="50"/>
        <v>HIGH</v>
      </c>
      <c r="J537" s="1">
        <v>9</v>
      </c>
      <c r="K537" s="1">
        <v>0</v>
      </c>
      <c r="L537" s="15">
        <f t="shared" si="53"/>
        <v>1</v>
      </c>
      <c r="M537" s="1" t="s">
        <v>779</v>
      </c>
      <c r="N537" s="1" t="s">
        <v>155</v>
      </c>
      <c r="O537" s="1" t="s">
        <v>156</v>
      </c>
      <c r="P537" s="1" t="s">
        <v>157</v>
      </c>
    </row>
    <row r="538" spans="1:16" x14ac:dyDescent="0.3">
      <c r="A538" s="5">
        <v>537</v>
      </c>
      <c r="B538" s="5" t="str">
        <f t="shared" si="51"/>
        <v>October</v>
      </c>
      <c r="C538" s="5" t="s">
        <v>799</v>
      </c>
      <c r="D538" s="3">
        <v>45588</v>
      </c>
      <c r="E538" s="5" t="s">
        <v>117</v>
      </c>
      <c r="F538" s="6">
        <v>45588.432638888888</v>
      </c>
      <c r="G538" s="6">
        <v>45588.661805555559</v>
      </c>
      <c r="H538" s="9">
        <f t="shared" si="52"/>
        <v>0.22916666667151731</v>
      </c>
      <c r="I538" s="21" t="str">
        <f t="shared" si="50"/>
        <v>HIGH</v>
      </c>
      <c r="J538" s="1">
        <v>2</v>
      </c>
      <c r="K538" s="1">
        <v>0</v>
      </c>
      <c r="L538" s="15">
        <f t="shared" si="53"/>
        <v>1</v>
      </c>
      <c r="M538" s="1" t="s">
        <v>183</v>
      </c>
      <c r="N538" s="1" t="s">
        <v>155</v>
      </c>
      <c r="O538" s="1" t="s">
        <v>156</v>
      </c>
      <c r="P538" s="1" t="s">
        <v>157</v>
      </c>
    </row>
    <row r="539" spans="1:16" x14ac:dyDescent="0.3">
      <c r="A539" s="5">
        <v>538</v>
      </c>
      <c r="B539" s="5" t="str">
        <f t="shared" si="51"/>
        <v>October</v>
      </c>
      <c r="C539" s="5" t="s">
        <v>791</v>
      </c>
      <c r="D539" s="10">
        <v>45588</v>
      </c>
      <c r="E539" s="5" t="s">
        <v>180</v>
      </c>
      <c r="F539" s="11">
        <v>45588.728472222225</v>
      </c>
      <c r="G539" s="11">
        <v>45588.78402777778</v>
      </c>
      <c r="H539" s="9">
        <f t="shared" si="52"/>
        <v>5.5555555554747116E-2</v>
      </c>
      <c r="I539" s="21" t="str">
        <f t="shared" si="50"/>
        <v>HIGH</v>
      </c>
      <c r="J539" s="5">
        <v>4</v>
      </c>
      <c r="K539" s="1">
        <v>0</v>
      </c>
      <c r="L539" s="15">
        <f t="shared" si="53"/>
        <v>1</v>
      </c>
      <c r="M539" s="1" t="s">
        <v>200</v>
      </c>
      <c r="N539" s="1" t="s">
        <v>155</v>
      </c>
      <c r="O539" s="1" t="s">
        <v>156</v>
      </c>
      <c r="P539" s="1" t="s">
        <v>157</v>
      </c>
    </row>
    <row r="540" spans="1:16" x14ac:dyDescent="0.3">
      <c r="A540" s="5">
        <v>539</v>
      </c>
      <c r="B540" s="5" t="str">
        <f t="shared" si="51"/>
        <v>October</v>
      </c>
      <c r="C540" s="5" t="s">
        <v>791</v>
      </c>
      <c r="D540" s="3">
        <v>45588</v>
      </c>
      <c r="E540" s="5" t="s">
        <v>547</v>
      </c>
      <c r="F540" s="6">
        <v>45588.39166666667</v>
      </c>
      <c r="G540" s="6">
        <v>45588.525000000001</v>
      </c>
      <c r="H540" s="9">
        <f t="shared" si="52"/>
        <v>0.13333333333139308</v>
      </c>
      <c r="I540" s="21" t="str">
        <f t="shared" si="50"/>
        <v>HIGH</v>
      </c>
      <c r="J540" s="5">
        <v>117</v>
      </c>
      <c r="K540" s="1">
        <v>0</v>
      </c>
      <c r="L540" s="15">
        <f t="shared" si="53"/>
        <v>1</v>
      </c>
      <c r="M540" s="1" t="s">
        <v>766</v>
      </c>
      <c r="N540" s="1" t="s">
        <v>155</v>
      </c>
      <c r="O540" s="1" t="s">
        <v>156</v>
      </c>
      <c r="P540" s="1" t="s">
        <v>157</v>
      </c>
    </row>
    <row r="541" spans="1:16" x14ac:dyDescent="0.3">
      <c r="A541" s="5">
        <v>540</v>
      </c>
      <c r="B541" s="5" t="str">
        <f t="shared" si="51"/>
        <v>October</v>
      </c>
      <c r="C541" s="5" t="s">
        <v>792</v>
      </c>
      <c r="D541" s="3">
        <v>45588</v>
      </c>
      <c r="E541" s="5" t="s">
        <v>548</v>
      </c>
      <c r="F541" s="6">
        <v>45588.392361111109</v>
      </c>
      <c r="G541" s="6">
        <v>45588.546527777777</v>
      </c>
      <c r="H541" s="9">
        <f t="shared" si="52"/>
        <v>0.15416666666715173</v>
      </c>
      <c r="I541" s="21" t="str">
        <f t="shared" si="50"/>
        <v>HIGH</v>
      </c>
      <c r="J541" s="5">
        <v>101</v>
      </c>
      <c r="K541" s="1">
        <v>0</v>
      </c>
      <c r="L541" s="15">
        <f t="shared" si="53"/>
        <v>1</v>
      </c>
      <c r="M541" s="1" t="s">
        <v>766</v>
      </c>
      <c r="N541" s="1" t="s">
        <v>155</v>
      </c>
      <c r="O541" s="1" t="s">
        <v>156</v>
      </c>
      <c r="P541" s="1" t="s">
        <v>157</v>
      </c>
    </row>
    <row r="542" spans="1:16" x14ac:dyDescent="0.3">
      <c r="A542" s="5">
        <v>541</v>
      </c>
      <c r="B542" s="5" t="str">
        <f t="shared" si="51"/>
        <v>October</v>
      </c>
      <c r="C542" s="5" t="s">
        <v>800</v>
      </c>
      <c r="D542" s="3">
        <v>45588</v>
      </c>
      <c r="E542" s="5" t="s">
        <v>549</v>
      </c>
      <c r="F542" s="6">
        <v>45588.412499999999</v>
      </c>
      <c r="G542" s="6">
        <v>45588.654861111114</v>
      </c>
      <c r="H542" s="9">
        <f t="shared" si="52"/>
        <v>0.242361111115315</v>
      </c>
      <c r="I542" s="21" t="str">
        <f t="shared" si="50"/>
        <v>HIGH</v>
      </c>
      <c r="J542" s="5">
        <v>8</v>
      </c>
      <c r="K542" s="1">
        <v>0</v>
      </c>
      <c r="L542" s="15">
        <f t="shared" si="53"/>
        <v>1</v>
      </c>
      <c r="M542" s="1" t="s">
        <v>766</v>
      </c>
      <c r="N542" s="1" t="s">
        <v>155</v>
      </c>
      <c r="O542" s="1" t="s">
        <v>156</v>
      </c>
      <c r="P542" s="1" t="s">
        <v>157</v>
      </c>
    </row>
    <row r="543" spans="1:16" x14ac:dyDescent="0.3">
      <c r="A543" s="5">
        <v>542</v>
      </c>
      <c r="B543" s="5" t="str">
        <f t="shared" si="51"/>
        <v>October</v>
      </c>
      <c r="C543" s="5" t="s">
        <v>795</v>
      </c>
      <c r="D543" s="3">
        <v>45588</v>
      </c>
      <c r="E543" s="5" t="s">
        <v>550</v>
      </c>
      <c r="F543" s="6">
        <v>45588.415277777778</v>
      </c>
      <c r="G543" s="6">
        <v>45588.65625</v>
      </c>
      <c r="H543" s="9">
        <f t="shared" si="52"/>
        <v>0.24097222222189885</v>
      </c>
      <c r="I543" s="21" t="str">
        <f t="shared" si="50"/>
        <v>HIGH</v>
      </c>
      <c r="J543" s="5">
        <v>1</v>
      </c>
      <c r="K543" s="1">
        <v>0</v>
      </c>
      <c r="L543" s="15">
        <f t="shared" si="53"/>
        <v>1</v>
      </c>
      <c r="M543" s="1" t="s">
        <v>766</v>
      </c>
      <c r="N543" s="1" t="s">
        <v>155</v>
      </c>
      <c r="O543" s="1" t="s">
        <v>156</v>
      </c>
      <c r="P543" s="1" t="s">
        <v>157</v>
      </c>
    </row>
    <row r="544" spans="1:16" x14ac:dyDescent="0.3">
      <c r="A544" s="5">
        <v>543</v>
      </c>
      <c r="B544" s="5" t="str">
        <f t="shared" si="51"/>
        <v>October</v>
      </c>
      <c r="C544" s="5" t="s">
        <v>799</v>
      </c>
      <c r="D544" s="3">
        <v>45588</v>
      </c>
      <c r="E544" s="5" t="s">
        <v>117</v>
      </c>
      <c r="F544" s="6">
        <v>45588.432638888888</v>
      </c>
      <c r="G544" s="6">
        <v>45588.661805555559</v>
      </c>
      <c r="H544" s="9">
        <f t="shared" si="52"/>
        <v>0.22916666667151731</v>
      </c>
      <c r="I544" s="21" t="str">
        <f t="shared" si="50"/>
        <v>HIGH</v>
      </c>
      <c r="J544" s="5">
        <v>16</v>
      </c>
      <c r="K544" s="1">
        <v>0</v>
      </c>
      <c r="L544" s="15">
        <f t="shared" si="53"/>
        <v>1</v>
      </c>
      <c r="M544" s="1" t="s">
        <v>766</v>
      </c>
      <c r="N544" s="1" t="s">
        <v>155</v>
      </c>
      <c r="O544" s="1" t="s">
        <v>156</v>
      </c>
      <c r="P544" s="1" t="s">
        <v>157</v>
      </c>
    </row>
    <row r="545" spans="1:16" x14ac:dyDescent="0.3">
      <c r="A545" s="5">
        <v>544</v>
      </c>
      <c r="B545" s="5" t="str">
        <f t="shared" si="51"/>
        <v>October</v>
      </c>
      <c r="C545" s="5" t="s">
        <v>794</v>
      </c>
      <c r="D545" s="3">
        <v>45588</v>
      </c>
      <c r="E545" s="5" t="s">
        <v>551</v>
      </c>
      <c r="F545" s="6">
        <v>45588.530555555553</v>
      </c>
      <c r="G545" s="6">
        <v>45588.681944444441</v>
      </c>
      <c r="H545" s="9">
        <f t="shared" si="52"/>
        <v>0.15138888888759539</v>
      </c>
      <c r="I545" s="21" t="str">
        <f t="shared" si="50"/>
        <v>HIGH</v>
      </c>
      <c r="J545" s="5">
        <v>27</v>
      </c>
      <c r="K545" s="1">
        <v>0</v>
      </c>
      <c r="L545" s="15">
        <f t="shared" si="53"/>
        <v>1</v>
      </c>
      <c r="M545" s="1" t="s">
        <v>766</v>
      </c>
      <c r="N545" s="1" t="s">
        <v>155</v>
      </c>
      <c r="O545" s="1" t="s">
        <v>156</v>
      </c>
      <c r="P545" s="1" t="s">
        <v>157</v>
      </c>
    </row>
    <row r="546" spans="1:16" x14ac:dyDescent="0.3">
      <c r="A546" s="5">
        <v>545</v>
      </c>
      <c r="B546" s="5" t="str">
        <f t="shared" si="51"/>
        <v>October</v>
      </c>
      <c r="C546" s="5" t="s">
        <v>793</v>
      </c>
      <c r="D546" s="3">
        <v>45588</v>
      </c>
      <c r="E546" s="5" t="s">
        <v>552</v>
      </c>
      <c r="F546" s="6">
        <v>45588.55</v>
      </c>
      <c r="G546" s="6">
        <v>45588.69027777778</v>
      </c>
      <c r="H546" s="9">
        <f t="shared" si="52"/>
        <v>0.14027777777664596</v>
      </c>
      <c r="I546" s="21" t="str">
        <f t="shared" si="50"/>
        <v>HIGH</v>
      </c>
      <c r="J546" s="5">
        <v>9</v>
      </c>
      <c r="K546" s="1">
        <v>0</v>
      </c>
      <c r="L546" s="15">
        <f t="shared" si="53"/>
        <v>1</v>
      </c>
      <c r="M546" s="1" t="s">
        <v>766</v>
      </c>
      <c r="N546" s="1" t="s">
        <v>155</v>
      </c>
      <c r="O546" s="1" t="s">
        <v>156</v>
      </c>
      <c r="P546" s="1" t="s">
        <v>157</v>
      </c>
    </row>
    <row r="547" spans="1:16" x14ac:dyDescent="0.3">
      <c r="A547" s="5">
        <v>546</v>
      </c>
      <c r="B547" s="5" t="str">
        <f t="shared" si="51"/>
        <v>October</v>
      </c>
      <c r="C547" s="5" t="s">
        <v>796</v>
      </c>
      <c r="D547" s="3">
        <v>45588</v>
      </c>
      <c r="E547" s="5" t="s">
        <v>553</v>
      </c>
      <c r="F547" s="6">
        <v>45588.561805555553</v>
      </c>
      <c r="G547" s="6">
        <v>45588.692361111112</v>
      </c>
      <c r="H547" s="9">
        <f t="shared" si="52"/>
        <v>0.13055555555911269</v>
      </c>
      <c r="I547" s="21" t="str">
        <f t="shared" si="50"/>
        <v>HIGH</v>
      </c>
      <c r="J547" s="5">
        <v>16</v>
      </c>
      <c r="K547" s="1">
        <v>0</v>
      </c>
      <c r="L547" s="15">
        <f t="shared" si="53"/>
        <v>1</v>
      </c>
      <c r="M547" s="1" t="s">
        <v>766</v>
      </c>
      <c r="N547" s="1" t="s">
        <v>155</v>
      </c>
      <c r="O547" s="1" t="s">
        <v>156</v>
      </c>
      <c r="P547" s="1" t="s">
        <v>157</v>
      </c>
    </row>
    <row r="548" spans="1:16" x14ac:dyDescent="0.3">
      <c r="A548" s="5">
        <v>547</v>
      </c>
      <c r="B548" s="5" t="str">
        <f t="shared" si="51"/>
        <v>October</v>
      </c>
      <c r="C548" s="5" t="s">
        <v>797</v>
      </c>
      <c r="D548" s="3">
        <v>45588</v>
      </c>
      <c r="E548" s="5" t="s">
        <v>554</v>
      </c>
      <c r="F548" s="6">
        <v>45588.662499999999</v>
      </c>
      <c r="G548" s="6">
        <v>45588.806944444441</v>
      </c>
      <c r="H548" s="9">
        <f t="shared" si="52"/>
        <v>0.1444444444423425</v>
      </c>
      <c r="I548" s="21" t="str">
        <f t="shared" si="50"/>
        <v>HIGH</v>
      </c>
      <c r="J548" s="5">
        <v>14</v>
      </c>
      <c r="K548" s="1">
        <v>0</v>
      </c>
      <c r="L548" s="15">
        <f t="shared" si="53"/>
        <v>1</v>
      </c>
      <c r="M548" s="1" t="s">
        <v>766</v>
      </c>
      <c r="N548" s="1" t="s">
        <v>155</v>
      </c>
      <c r="O548" s="1" t="s">
        <v>156</v>
      </c>
      <c r="P548" s="1" t="s">
        <v>157</v>
      </c>
    </row>
    <row r="549" spans="1:16" x14ac:dyDescent="0.3">
      <c r="A549" s="5">
        <v>548</v>
      </c>
      <c r="B549" s="5" t="str">
        <f t="shared" si="51"/>
        <v>October</v>
      </c>
      <c r="C549" s="5" t="s">
        <v>791</v>
      </c>
      <c r="D549" s="2">
        <v>45588</v>
      </c>
      <c r="E549" s="1" t="s">
        <v>775</v>
      </c>
      <c r="F549" s="4">
        <v>45588.712500000001</v>
      </c>
      <c r="G549" s="4">
        <v>45588.811805555553</v>
      </c>
      <c r="H549" s="9">
        <f t="shared" si="52"/>
        <v>9.9305555551836733E-2</v>
      </c>
      <c r="I549" s="21" t="str">
        <f t="shared" si="50"/>
        <v>HIGH</v>
      </c>
      <c r="J549" s="1">
        <v>1</v>
      </c>
      <c r="K549" s="1">
        <v>0</v>
      </c>
      <c r="L549" s="15">
        <f t="shared" si="53"/>
        <v>1</v>
      </c>
      <c r="M549" s="1" t="s">
        <v>779</v>
      </c>
      <c r="N549" s="1" t="s">
        <v>155</v>
      </c>
      <c r="O549" s="1" t="s">
        <v>156</v>
      </c>
      <c r="P549" s="1" t="s">
        <v>157</v>
      </c>
    </row>
    <row r="550" spans="1:16" x14ac:dyDescent="0.3">
      <c r="A550" s="5">
        <v>549</v>
      </c>
      <c r="B550" s="5" t="str">
        <f t="shared" si="51"/>
        <v>October</v>
      </c>
      <c r="C550" s="5" t="s">
        <v>796</v>
      </c>
      <c r="D550" s="3">
        <v>45589</v>
      </c>
      <c r="E550" s="5" t="s">
        <v>118</v>
      </c>
      <c r="F550" s="6">
        <v>45589.554166666669</v>
      </c>
      <c r="G550" s="6">
        <v>45589.59652777778</v>
      </c>
      <c r="H550" s="9">
        <f t="shared" si="52"/>
        <v>4.2361111110949423E-2</v>
      </c>
      <c r="I550" s="21" t="str">
        <f t="shared" si="50"/>
        <v>HIGH</v>
      </c>
      <c r="J550" s="1">
        <v>5</v>
      </c>
      <c r="K550" s="1">
        <v>0</v>
      </c>
      <c r="L550" s="15">
        <f t="shared" si="53"/>
        <v>1</v>
      </c>
      <c r="M550" s="1" t="s">
        <v>183</v>
      </c>
      <c r="N550" s="1" t="s">
        <v>155</v>
      </c>
      <c r="O550" s="1" t="s">
        <v>156</v>
      </c>
      <c r="P550" s="1" t="s">
        <v>157</v>
      </c>
    </row>
    <row r="551" spans="1:16" x14ac:dyDescent="0.3">
      <c r="A551" s="5">
        <v>550</v>
      </c>
      <c r="B551" s="5" t="str">
        <f t="shared" si="51"/>
        <v>October</v>
      </c>
      <c r="C551" s="5" t="s">
        <v>797</v>
      </c>
      <c r="D551" s="3">
        <v>45589</v>
      </c>
      <c r="E551" s="5" t="s">
        <v>119</v>
      </c>
      <c r="F551" s="6">
        <v>45589.496527777781</v>
      </c>
      <c r="G551" s="6">
        <v>45589.64166666667</v>
      </c>
      <c r="H551" s="9">
        <f t="shared" si="52"/>
        <v>0.14513888888905058</v>
      </c>
      <c r="I551" s="21" t="str">
        <f t="shared" ref="I551:I567" si="54">IF(H551&lt;3,  "HIGH", "OUT OF TAT")</f>
        <v>HIGH</v>
      </c>
      <c r="J551" s="1">
        <v>3</v>
      </c>
      <c r="K551" s="1">
        <v>0</v>
      </c>
      <c r="L551" s="15">
        <f t="shared" si="53"/>
        <v>1</v>
      </c>
      <c r="M551" s="1" t="s">
        <v>183</v>
      </c>
      <c r="N551" s="1" t="s">
        <v>155</v>
      </c>
      <c r="O551" s="1" t="s">
        <v>156</v>
      </c>
      <c r="P551" s="1" t="s">
        <v>157</v>
      </c>
    </row>
    <row r="552" spans="1:16" x14ac:dyDescent="0.3">
      <c r="A552" s="5">
        <v>551</v>
      </c>
      <c r="B552" s="5" t="str">
        <f t="shared" si="51"/>
        <v>October</v>
      </c>
      <c r="C552" s="5" t="s">
        <v>791</v>
      </c>
      <c r="D552" s="10">
        <v>45589</v>
      </c>
      <c r="E552" s="5" t="s">
        <v>180</v>
      </c>
      <c r="F552" s="11">
        <v>45589.425000000003</v>
      </c>
      <c r="G552" s="11">
        <v>45589.460416666669</v>
      </c>
      <c r="H552" s="9">
        <f t="shared" si="52"/>
        <v>3.5416666665696539E-2</v>
      </c>
      <c r="I552" s="21" t="str">
        <f t="shared" si="54"/>
        <v>HIGH</v>
      </c>
      <c r="J552" s="5">
        <v>9</v>
      </c>
      <c r="K552" s="1">
        <v>0</v>
      </c>
      <c r="L552" s="15">
        <f t="shared" si="53"/>
        <v>1</v>
      </c>
      <c r="M552" s="1" t="s">
        <v>200</v>
      </c>
      <c r="N552" s="1" t="s">
        <v>155</v>
      </c>
      <c r="O552" s="1" t="s">
        <v>156</v>
      </c>
      <c r="P552" s="1" t="s">
        <v>157</v>
      </c>
    </row>
    <row r="553" spans="1:16" x14ac:dyDescent="0.3">
      <c r="A553" s="5">
        <v>552</v>
      </c>
      <c r="B553" s="5" t="str">
        <f t="shared" si="51"/>
        <v>October</v>
      </c>
      <c r="C553" s="5" t="s">
        <v>791</v>
      </c>
      <c r="D553" s="10">
        <v>45589</v>
      </c>
      <c r="E553" s="5" t="s">
        <v>180</v>
      </c>
      <c r="F553" s="11">
        <v>45589.525000000001</v>
      </c>
      <c r="G553" s="11">
        <v>45589.591666666667</v>
      </c>
      <c r="H553" s="9">
        <f t="shared" si="52"/>
        <v>6.6666666665696539E-2</v>
      </c>
      <c r="I553" s="21" t="str">
        <f t="shared" si="54"/>
        <v>HIGH</v>
      </c>
      <c r="J553" s="5">
        <v>1</v>
      </c>
      <c r="K553" s="1">
        <v>0</v>
      </c>
      <c r="L553" s="15">
        <f t="shared" si="53"/>
        <v>1</v>
      </c>
      <c r="M553" s="1" t="s">
        <v>200</v>
      </c>
      <c r="N553" s="1" t="s">
        <v>155</v>
      </c>
      <c r="O553" s="1" t="s">
        <v>156</v>
      </c>
      <c r="P553" s="1" t="s">
        <v>157</v>
      </c>
    </row>
    <row r="554" spans="1:16" x14ac:dyDescent="0.3">
      <c r="A554" s="5">
        <v>553</v>
      </c>
      <c r="B554" s="5" t="str">
        <f t="shared" si="51"/>
        <v>October</v>
      </c>
      <c r="C554" s="5" t="s">
        <v>799</v>
      </c>
      <c r="D554" s="3">
        <v>45589</v>
      </c>
      <c r="E554" s="5" t="s">
        <v>555</v>
      </c>
      <c r="F554" s="6">
        <v>45589.392361111109</v>
      </c>
      <c r="G554" s="6">
        <v>45589.529861111114</v>
      </c>
      <c r="H554" s="9">
        <f t="shared" si="52"/>
        <v>0.13750000000436557</v>
      </c>
      <c r="I554" s="21" t="str">
        <f t="shared" si="54"/>
        <v>HIGH</v>
      </c>
      <c r="J554" s="5">
        <v>19</v>
      </c>
      <c r="K554" s="1">
        <v>0</v>
      </c>
      <c r="L554" s="15">
        <f t="shared" si="53"/>
        <v>1</v>
      </c>
      <c r="M554" s="1" t="s">
        <v>766</v>
      </c>
      <c r="N554" s="1" t="s">
        <v>155</v>
      </c>
      <c r="O554" s="1" t="s">
        <v>156</v>
      </c>
      <c r="P554" s="1" t="s">
        <v>157</v>
      </c>
    </row>
    <row r="555" spans="1:16" x14ac:dyDescent="0.3">
      <c r="A555" s="5">
        <v>554</v>
      </c>
      <c r="B555" s="5" t="str">
        <f t="shared" si="51"/>
        <v>October</v>
      </c>
      <c r="C555" s="5" t="s">
        <v>800</v>
      </c>
      <c r="D555" s="3">
        <v>45589</v>
      </c>
      <c r="E555" s="5" t="s">
        <v>556</v>
      </c>
      <c r="F555" s="6">
        <v>45589.40347222222</v>
      </c>
      <c r="G555" s="6">
        <v>45589.615277777775</v>
      </c>
      <c r="H555" s="9">
        <f t="shared" si="52"/>
        <v>0.21180555555474712</v>
      </c>
      <c r="I555" s="21" t="str">
        <f t="shared" si="54"/>
        <v>HIGH</v>
      </c>
      <c r="J555" s="5">
        <v>8</v>
      </c>
      <c r="K555" s="1">
        <v>0</v>
      </c>
      <c r="L555" s="15">
        <f t="shared" si="53"/>
        <v>1</v>
      </c>
      <c r="M555" s="1" t="s">
        <v>766</v>
      </c>
      <c r="N555" s="1" t="s">
        <v>155</v>
      </c>
      <c r="O555" s="1" t="s">
        <v>156</v>
      </c>
      <c r="P555" s="1" t="s">
        <v>157</v>
      </c>
    </row>
    <row r="556" spans="1:16" x14ac:dyDescent="0.3">
      <c r="A556" s="5">
        <v>555</v>
      </c>
      <c r="B556" s="5" t="str">
        <f t="shared" si="51"/>
        <v>October</v>
      </c>
      <c r="C556" s="5" t="s">
        <v>793</v>
      </c>
      <c r="D556" s="3">
        <v>45589</v>
      </c>
      <c r="E556" s="5" t="s">
        <v>557</v>
      </c>
      <c r="F556" s="6">
        <v>45589.415972222225</v>
      </c>
      <c r="G556" s="6">
        <v>45589.615277777775</v>
      </c>
      <c r="H556" s="9">
        <f t="shared" si="52"/>
        <v>0.19930555555038154</v>
      </c>
      <c r="I556" s="21" t="str">
        <f t="shared" si="54"/>
        <v>HIGH</v>
      </c>
      <c r="J556" s="5">
        <v>9</v>
      </c>
      <c r="K556" s="1">
        <v>0</v>
      </c>
      <c r="L556" s="15">
        <f t="shared" si="53"/>
        <v>1</v>
      </c>
      <c r="M556" s="1" t="s">
        <v>766</v>
      </c>
      <c r="N556" s="1" t="s">
        <v>155</v>
      </c>
      <c r="O556" s="1" t="s">
        <v>156</v>
      </c>
      <c r="P556" s="1" t="s">
        <v>157</v>
      </c>
    </row>
    <row r="557" spans="1:16" x14ac:dyDescent="0.3">
      <c r="A557" s="5">
        <v>556</v>
      </c>
      <c r="B557" s="5" t="str">
        <f t="shared" si="51"/>
        <v>October</v>
      </c>
      <c r="C557" s="5" t="s">
        <v>791</v>
      </c>
      <c r="D557" s="3">
        <v>45589</v>
      </c>
      <c r="E557" s="5" t="s">
        <v>558</v>
      </c>
      <c r="F557" s="6">
        <v>45589.427777777775</v>
      </c>
      <c r="G557" s="6">
        <v>45589.622916666667</v>
      </c>
      <c r="H557" s="9">
        <f t="shared" si="52"/>
        <v>0.19513888889196096</v>
      </c>
      <c r="I557" s="21" t="str">
        <f t="shared" si="54"/>
        <v>HIGH</v>
      </c>
      <c r="J557" s="5">
        <v>116</v>
      </c>
      <c r="K557" s="1">
        <v>0</v>
      </c>
      <c r="L557" s="15">
        <f t="shared" si="53"/>
        <v>1</v>
      </c>
      <c r="M557" s="1" t="s">
        <v>766</v>
      </c>
      <c r="N557" s="1" t="s">
        <v>155</v>
      </c>
      <c r="O557" s="1" t="s">
        <v>156</v>
      </c>
      <c r="P557" s="1" t="s">
        <v>157</v>
      </c>
    </row>
    <row r="558" spans="1:16" x14ac:dyDescent="0.3">
      <c r="A558" s="5">
        <v>557</v>
      </c>
      <c r="B558" s="5" t="str">
        <f t="shared" si="51"/>
        <v>October</v>
      </c>
      <c r="C558" s="5" t="s">
        <v>792</v>
      </c>
      <c r="D558" s="3">
        <v>45589</v>
      </c>
      <c r="E558" s="5" t="s">
        <v>559</v>
      </c>
      <c r="F558" s="6">
        <v>45589.429861111108</v>
      </c>
      <c r="G558" s="6">
        <v>45589.630555555559</v>
      </c>
      <c r="H558" s="9">
        <f t="shared" si="52"/>
        <v>0.20069444445107365</v>
      </c>
      <c r="I558" s="21" t="str">
        <f t="shared" si="54"/>
        <v>HIGH</v>
      </c>
      <c r="J558" s="5">
        <v>122</v>
      </c>
      <c r="K558" s="1">
        <v>0</v>
      </c>
      <c r="L558" s="15">
        <f t="shared" si="53"/>
        <v>1</v>
      </c>
      <c r="M558" s="1" t="s">
        <v>766</v>
      </c>
      <c r="N558" s="1" t="s">
        <v>155</v>
      </c>
      <c r="O558" s="1" t="s">
        <v>156</v>
      </c>
      <c r="P558" s="1" t="s">
        <v>157</v>
      </c>
    </row>
    <row r="559" spans="1:16" x14ac:dyDescent="0.3">
      <c r="A559" s="5">
        <v>558</v>
      </c>
      <c r="B559" s="5" t="str">
        <f t="shared" si="51"/>
        <v>October</v>
      </c>
      <c r="C559" s="5" t="s">
        <v>795</v>
      </c>
      <c r="D559" s="3">
        <v>45589</v>
      </c>
      <c r="E559" s="5" t="s">
        <v>560</v>
      </c>
      <c r="F559" s="6">
        <v>45589.488194444442</v>
      </c>
      <c r="G559" s="6">
        <v>45589.631944444445</v>
      </c>
      <c r="H559" s="9">
        <f t="shared" si="52"/>
        <v>0.14375000000291038</v>
      </c>
      <c r="I559" s="21" t="str">
        <f t="shared" si="54"/>
        <v>HIGH</v>
      </c>
      <c r="J559" s="5">
        <v>3</v>
      </c>
      <c r="K559" s="1">
        <v>0</v>
      </c>
      <c r="L559" s="15">
        <f t="shared" si="53"/>
        <v>1</v>
      </c>
      <c r="M559" s="1" t="s">
        <v>766</v>
      </c>
      <c r="N559" s="1" t="s">
        <v>155</v>
      </c>
      <c r="O559" s="1" t="s">
        <v>156</v>
      </c>
      <c r="P559" s="1" t="s">
        <v>157</v>
      </c>
    </row>
    <row r="560" spans="1:16" x14ac:dyDescent="0.3">
      <c r="A560" s="5">
        <v>559</v>
      </c>
      <c r="B560" s="5" t="str">
        <f t="shared" si="51"/>
        <v>October</v>
      </c>
      <c r="C560" s="5" t="s">
        <v>797</v>
      </c>
      <c r="D560" s="3">
        <v>45589</v>
      </c>
      <c r="E560" s="6" t="s">
        <v>561</v>
      </c>
      <c r="F560" s="6">
        <v>45589.524305555555</v>
      </c>
      <c r="G560" s="6">
        <v>45589.64166666667</v>
      </c>
      <c r="H560" s="9">
        <f t="shared" si="52"/>
        <v>0.117361111115315</v>
      </c>
      <c r="I560" s="21" t="str">
        <f t="shared" si="54"/>
        <v>HIGH</v>
      </c>
      <c r="J560" s="5">
        <v>14</v>
      </c>
      <c r="K560" s="1">
        <v>0</v>
      </c>
      <c r="L560" s="15">
        <f t="shared" si="53"/>
        <v>1</v>
      </c>
      <c r="M560" s="1" t="s">
        <v>766</v>
      </c>
      <c r="N560" s="1" t="s">
        <v>155</v>
      </c>
      <c r="O560" s="1" t="s">
        <v>156</v>
      </c>
      <c r="P560" s="1" t="s">
        <v>157</v>
      </c>
    </row>
    <row r="561" spans="1:16" x14ac:dyDescent="0.3">
      <c r="A561" s="5">
        <v>560</v>
      </c>
      <c r="B561" s="5" t="str">
        <f t="shared" si="51"/>
        <v>October</v>
      </c>
      <c r="C561" s="5" t="s">
        <v>794</v>
      </c>
      <c r="D561" s="3">
        <v>45589</v>
      </c>
      <c r="E561" s="5" t="s">
        <v>562</v>
      </c>
      <c r="F561" s="6">
        <v>45589.558333333334</v>
      </c>
      <c r="G561" s="6">
        <v>45589.833333333336</v>
      </c>
      <c r="H561" s="9">
        <f t="shared" si="52"/>
        <v>0.27500000000145519</v>
      </c>
      <c r="I561" s="21" t="str">
        <f t="shared" si="54"/>
        <v>HIGH</v>
      </c>
      <c r="J561" s="5">
        <v>27</v>
      </c>
      <c r="K561" s="1">
        <v>0</v>
      </c>
      <c r="L561" s="15">
        <f t="shared" si="53"/>
        <v>1</v>
      </c>
      <c r="M561" s="1" t="s">
        <v>766</v>
      </c>
      <c r="N561" s="1" t="s">
        <v>155</v>
      </c>
      <c r="O561" s="1" t="s">
        <v>156</v>
      </c>
      <c r="P561" s="1" t="s">
        <v>157</v>
      </c>
    </row>
    <row r="562" spans="1:16" x14ac:dyDescent="0.3">
      <c r="A562" s="5">
        <v>561</v>
      </c>
      <c r="B562" s="5" t="str">
        <f t="shared" si="51"/>
        <v>October</v>
      </c>
      <c r="C562" s="5" t="s">
        <v>799</v>
      </c>
      <c r="D562" s="3">
        <v>45590</v>
      </c>
      <c r="E562" s="5" t="s">
        <v>120</v>
      </c>
      <c r="F562" s="6">
        <v>45590.757638888892</v>
      </c>
      <c r="G562" s="6">
        <v>45590.803472222222</v>
      </c>
      <c r="H562" s="9">
        <f t="shared" si="52"/>
        <v>4.5833333329937886E-2</v>
      </c>
      <c r="I562" s="21" t="str">
        <f t="shared" si="54"/>
        <v>HIGH</v>
      </c>
      <c r="J562" s="1">
        <v>4</v>
      </c>
      <c r="K562" s="1">
        <v>0</v>
      </c>
      <c r="L562" s="15">
        <f t="shared" si="53"/>
        <v>1</v>
      </c>
      <c r="M562" s="1" t="s">
        <v>183</v>
      </c>
      <c r="N562" s="1" t="s">
        <v>155</v>
      </c>
      <c r="O562" s="1" t="s">
        <v>156</v>
      </c>
      <c r="P562" s="1" t="s">
        <v>157</v>
      </c>
    </row>
    <row r="563" spans="1:16" x14ac:dyDescent="0.3">
      <c r="A563" s="5">
        <v>562</v>
      </c>
      <c r="B563" s="5" t="str">
        <f t="shared" si="51"/>
        <v>October</v>
      </c>
      <c r="C563" s="5" t="s">
        <v>799</v>
      </c>
      <c r="D563" s="3">
        <v>45590</v>
      </c>
      <c r="E563" s="5" t="s">
        <v>121</v>
      </c>
      <c r="F563" s="6">
        <v>45590.737500000003</v>
      </c>
      <c r="G563" s="6">
        <v>45590.813888888886</v>
      </c>
      <c r="H563" s="9">
        <f t="shared" si="52"/>
        <v>7.6388888883229811E-2</v>
      </c>
      <c r="I563" s="21" t="str">
        <f t="shared" si="54"/>
        <v>HIGH</v>
      </c>
      <c r="J563" s="1">
        <v>10</v>
      </c>
      <c r="K563" s="1">
        <v>0</v>
      </c>
      <c r="L563" s="15">
        <f t="shared" si="53"/>
        <v>1</v>
      </c>
      <c r="M563" s="1" t="s">
        <v>183</v>
      </c>
      <c r="N563" s="1" t="s">
        <v>155</v>
      </c>
      <c r="O563" s="1" t="s">
        <v>156</v>
      </c>
      <c r="P563" s="1" t="s">
        <v>157</v>
      </c>
    </row>
    <row r="564" spans="1:16" x14ac:dyDescent="0.3">
      <c r="A564" s="5">
        <v>563</v>
      </c>
      <c r="B564" s="5" t="str">
        <f t="shared" si="51"/>
        <v>October</v>
      </c>
      <c r="C564" s="5" t="s">
        <v>791</v>
      </c>
      <c r="D564" s="10">
        <v>45590</v>
      </c>
      <c r="E564" s="5" t="s">
        <v>180</v>
      </c>
      <c r="F564" s="11">
        <v>45590.449305555558</v>
      </c>
      <c r="G564" s="11">
        <v>45590.527777777781</v>
      </c>
      <c r="H564" s="9">
        <f t="shared" si="52"/>
        <v>7.8472222223354038E-2</v>
      </c>
      <c r="I564" s="21" t="str">
        <f t="shared" si="54"/>
        <v>HIGH</v>
      </c>
      <c r="J564" s="5">
        <v>1</v>
      </c>
      <c r="K564" s="1">
        <v>0</v>
      </c>
      <c r="L564" s="15">
        <f t="shared" si="53"/>
        <v>1</v>
      </c>
      <c r="M564" s="1" t="s">
        <v>200</v>
      </c>
      <c r="N564" s="1" t="s">
        <v>155</v>
      </c>
      <c r="O564" s="1" t="s">
        <v>156</v>
      </c>
      <c r="P564" s="1" t="s">
        <v>157</v>
      </c>
    </row>
    <row r="565" spans="1:16" x14ac:dyDescent="0.3">
      <c r="A565" s="5">
        <v>564</v>
      </c>
      <c r="B565" s="5" t="str">
        <f t="shared" si="51"/>
        <v>October</v>
      </c>
      <c r="C565" s="5" t="s">
        <v>796</v>
      </c>
      <c r="D565" s="3">
        <v>45590</v>
      </c>
      <c r="E565" s="5" t="s">
        <v>563</v>
      </c>
      <c r="F565" s="6">
        <v>45590.369444444441</v>
      </c>
      <c r="G565" s="6">
        <v>45590.552083333336</v>
      </c>
      <c r="H565" s="9">
        <f t="shared" si="52"/>
        <v>0.18263888889487134</v>
      </c>
      <c r="I565" s="21" t="str">
        <f t="shared" si="54"/>
        <v>HIGH</v>
      </c>
      <c r="J565" s="5">
        <v>11</v>
      </c>
      <c r="K565" s="1">
        <v>0</v>
      </c>
      <c r="L565" s="15">
        <f t="shared" si="53"/>
        <v>1</v>
      </c>
      <c r="M565" s="1" t="s">
        <v>766</v>
      </c>
      <c r="N565" s="1" t="s">
        <v>155</v>
      </c>
      <c r="O565" s="1" t="s">
        <v>156</v>
      </c>
      <c r="P565" s="1" t="s">
        <v>157</v>
      </c>
    </row>
    <row r="566" spans="1:16" x14ac:dyDescent="0.3">
      <c r="A566" s="5">
        <v>565</v>
      </c>
      <c r="B566" s="5" t="str">
        <f t="shared" si="51"/>
        <v>October</v>
      </c>
      <c r="C566" s="5" t="s">
        <v>800</v>
      </c>
      <c r="D566" s="3">
        <v>45590</v>
      </c>
      <c r="E566" s="5" t="s">
        <v>564</v>
      </c>
      <c r="F566" s="6">
        <v>45590.417361111111</v>
      </c>
      <c r="G566" s="6">
        <v>45590.554861111108</v>
      </c>
      <c r="H566" s="9">
        <f t="shared" si="52"/>
        <v>0.13749999999708962</v>
      </c>
      <c r="I566" s="21" t="str">
        <f t="shared" si="54"/>
        <v>HIGH</v>
      </c>
      <c r="J566" s="5">
        <v>8</v>
      </c>
      <c r="K566" s="1">
        <v>0</v>
      </c>
      <c r="L566" s="15">
        <f t="shared" si="53"/>
        <v>1</v>
      </c>
      <c r="M566" s="1" t="s">
        <v>766</v>
      </c>
      <c r="N566" s="1" t="s">
        <v>155</v>
      </c>
      <c r="O566" s="1" t="s">
        <v>156</v>
      </c>
      <c r="P566" s="1" t="s">
        <v>157</v>
      </c>
    </row>
    <row r="567" spans="1:16" x14ac:dyDescent="0.3">
      <c r="A567" s="5">
        <v>566</v>
      </c>
      <c r="B567" s="5" t="str">
        <f t="shared" si="51"/>
        <v>October</v>
      </c>
      <c r="C567" s="5" t="s">
        <v>795</v>
      </c>
      <c r="D567" s="3">
        <v>45590</v>
      </c>
      <c r="E567" s="5" t="s">
        <v>565</v>
      </c>
      <c r="F567" s="6">
        <v>45590.427777777775</v>
      </c>
      <c r="G567" s="6">
        <v>45590.559027777781</v>
      </c>
      <c r="H567" s="9">
        <f t="shared" si="52"/>
        <v>0.13125000000582077</v>
      </c>
      <c r="I567" s="21" t="str">
        <f t="shared" si="54"/>
        <v>HIGH</v>
      </c>
      <c r="J567" s="5">
        <v>1</v>
      </c>
      <c r="K567" s="1">
        <v>0</v>
      </c>
      <c r="L567" s="15">
        <f t="shared" si="53"/>
        <v>1</v>
      </c>
      <c r="M567" s="1" t="s">
        <v>766</v>
      </c>
      <c r="N567" s="1" t="s">
        <v>155</v>
      </c>
      <c r="O567" s="1" t="s">
        <v>156</v>
      </c>
      <c r="P567" s="1" t="s">
        <v>157</v>
      </c>
    </row>
    <row r="568" spans="1:16" x14ac:dyDescent="0.3">
      <c r="A568" s="5">
        <v>567</v>
      </c>
      <c r="B568" s="5" t="str">
        <f t="shared" si="51"/>
        <v>October</v>
      </c>
      <c r="C568" s="5" t="s">
        <v>799</v>
      </c>
      <c r="D568" s="3">
        <v>45590</v>
      </c>
      <c r="E568" s="5" t="s">
        <v>566</v>
      </c>
      <c r="F568" s="6">
        <v>45590.433333333334</v>
      </c>
      <c r="G568" s="6">
        <v>45590.833333333336</v>
      </c>
      <c r="H568" s="9">
        <f t="shared" si="52"/>
        <v>0.40000000000145519</v>
      </c>
      <c r="I568" s="21" t="str">
        <f t="shared" ref="I568:I570" si="55">IF(H568&gt;3,  "IN_TAT", "MEDIUM")</f>
        <v>MEDIUM</v>
      </c>
      <c r="J568" s="5">
        <v>25</v>
      </c>
      <c r="K568" s="1">
        <v>0</v>
      </c>
      <c r="L568" s="15">
        <f t="shared" si="53"/>
        <v>1</v>
      </c>
      <c r="M568" s="1" t="s">
        <v>766</v>
      </c>
      <c r="N568" s="1" t="s">
        <v>155</v>
      </c>
      <c r="O568" s="1" t="s">
        <v>156</v>
      </c>
      <c r="P568" s="1" t="s">
        <v>157</v>
      </c>
    </row>
    <row r="569" spans="1:16" x14ac:dyDescent="0.3">
      <c r="A569" s="5">
        <v>568</v>
      </c>
      <c r="B569" s="5" t="str">
        <f t="shared" si="51"/>
        <v>October</v>
      </c>
      <c r="C569" s="5" t="s">
        <v>791</v>
      </c>
      <c r="D569" s="3">
        <v>45590</v>
      </c>
      <c r="E569" s="5" t="s">
        <v>567</v>
      </c>
      <c r="F569" s="6">
        <v>45590.446527777778</v>
      </c>
      <c r="G569" s="6">
        <v>45590.836111111108</v>
      </c>
      <c r="H569" s="9">
        <f t="shared" si="52"/>
        <v>0.38958333332993789</v>
      </c>
      <c r="I569" s="21" t="str">
        <f t="shared" si="55"/>
        <v>MEDIUM</v>
      </c>
      <c r="J569" s="5">
        <v>116</v>
      </c>
      <c r="K569" s="1">
        <v>0</v>
      </c>
      <c r="L569" s="15">
        <f t="shared" si="53"/>
        <v>1</v>
      </c>
      <c r="M569" s="1" t="s">
        <v>766</v>
      </c>
      <c r="N569" s="1" t="s">
        <v>155</v>
      </c>
      <c r="O569" s="1" t="s">
        <v>156</v>
      </c>
      <c r="P569" s="1" t="s">
        <v>157</v>
      </c>
    </row>
    <row r="570" spans="1:16" x14ac:dyDescent="0.3">
      <c r="A570" s="5">
        <v>569</v>
      </c>
      <c r="B570" s="5" t="str">
        <f t="shared" si="51"/>
        <v>October</v>
      </c>
      <c r="C570" s="5" t="s">
        <v>792</v>
      </c>
      <c r="D570" s="3">
        <v>45590</v>
      </c>
      <c r="E570" s="5" t="s">
        <v>568</v>
      </c>
      <c r="F570" s="6">
        <v>45590.448611111111</v>
      </c>
      <c r="G570" s="6">
        <v>45590.852083333331</v>
      </c>
      <c r="H570" s="9">
        <f t="shared" si="52"/>
        <v>0.40347222222044365</v>
      </c>
      <c r="I570" s="21" t="str">
        <f t="shared" si="55"/>
        <v>MEDIUM</v>
      </c>
      <c r="J570" s="5">
        <v>120</v>
      </c>
      <c r="K570" s="1">
        <v>0</v>
      </c>
      <c r="L570" s="15">
        <f t="shared" si="53"/>
        <v>1</v>
      </c>
      <c r="M570" s="1" t="s">
        <v>766</v>
      </c>
      <c r="N570" s="1" t="s">
        <v>155</v>
      </c>
      <c r="O570" s="1" t="s">
        <v>156</v>
      </c>
      <c r="P570" s="1" t="s">
        <v>157</v>
      </c>
    </row>
    <row r="571" spans="1:16" x14ac:dyDescent="0.3">
      <c r="A571" s="5">
        <v>570</v>
      </c>
      <c r="B571" s="5" t="str">
        <f t="shared" si="51"/>
        <v>October</v>
      </c>
      <c r="C571" s="5" t="s">
        <v>797</v>
      </c>
      <c r="D571" s="3">
        <v>45590</v>
      </c>
      <c r="E571" s="5" t="s">
        <v>569</v>
      </c>
      <c r="F571" s="6">
        <v>45590.518750000003</v>
      </c>
      <c r="G571" s="6">
        <v>45590.856249999997</v>
      </c>
      <c r="H571" s="9">
        <f t="shared" si="52"/>
        <v>0.33749999999417923</v>
      </c>
      <c r="I571" s="21" t="str">
        <f t="shared" ref="I571" si="56">IF(H571&lt;3,  "HIGH", "OUT OF TAT")</f>
        <v>HIGH</v>
      </c>
      <c r="J571" s="5">
        <v>14</v>
      </c>
      <c r="K571" s="1">
        <v>0</v>
      </c>
      <c r="L571" s="15">
        <f t="shared" si="53"/>
        <v>1</v>
      </c>
      <c r="M571" s="1" t="s">
        <v>766</v>
      </c>
      <c r="N571" s="1" t="s">
        <v>155</v>
      </c>
      <c r="O571" s="1" t="s">
        <v>156</v>
      </c>
      <c r="P571" s="1" t="s">
        <v>157</v>
      </c>
    </row>
    <row r="572" spans="1:16" x14ac:dyDescent="0.3">
      <c r="A572" s="5">
        <v>571</v>
      </c>
      <c r="B572" s="5" t="str">
        <f t="shared" si="51"/>
        <v>October</v>
      </c>
      <c r="C572" s="5" t="s">
        <v>797</v>
      </c>
      <c r="D572" s="3">
        <v>45593</v>
      </c>
      <c r="E572" s="5" t="s">
        <v>122</v>
      </c>
      <c r="F572" s="6">
        <v>45591.822916666664</v>
      </c>
      <c r="G572" s="6">
        <v>45593.470138888886</v>
      </c>
      <c r="H572" s="9">
        <f t="shared" si="52"/>
        <v>1.6472222222218988</v>
      </c>
      <c r="I572" s="21" t="str">
        <f>IF(H572&gt;3,  "IN_TAT", "LOW")</f>
        <v>LOW</v>
      </c>
      <c r="J572" s="1">
        <v>8</v>
      </c>
      <c r="K572" s="1">
        <v>0</v>
      </c>
      <c r="L572" s="15">
        <f t="shared" si="53"/>
        <v>1</v>
      </c>
      <c r="M572" s="1" t="s">
        <v>183</v>
      </c>
      <c r="N572" s="1" t="s">
        <v>155</v>
      </c>
      <c r="O572" s="1" t="s">
        <v>156</v>
      </c>
      <c r="P572" s="1" t="s">
        <v>157</v>
      </c>
    </row>
    <row r="573" spans="1:16" x14ac:dyDescent="0.3">
      <c r="A573" s="5">
        <v>572</v>
      </c>
      <c r="B573" s="5" t="str">
        <f t="shared" si="51"/>
        <v>October</v>
      </c>
      <c r="C573" s="5" t="s">
        <v>797</v>
      </c>
      <c r="D573" s="3">
        <v>45593</v>
      </c>
      <c r="E573" s="5" t="s">
        <v>123</v>
      </c>
      <c r="F573" s="6">
        <v>45593.75</v>
      </c>
      <c r="G573" s="6">
        <v>45593.818749999999</v>
      </c>
      <c r="H573" s="9">
        <f t="shared" si="52"/>
        <v>6.8749999998544808E-2</v>
      </c>
      <c r="I573" s="21" t="str">
        <f t="shared" ref="I573:I605" si="57">IF(H573&lt;3,  "HIGH", "OUT OF TAT")</f>
        <v>HIGH</v>
      </c>
      <c r="J573" s="1">
        <v>6</v>
      </c>
      <c r="K573" s="1">
        <v>0</v>
      </c>
      <c r="L573" s="15">
        <f t="shared" si="53"/>
        <v>1</v>
      </c>
      <c r="M573" s="1" t="s">
        <v>183</v>
      </c>
      <c r="N573" s="1" t="s">
        <v>155</v>
      </c>
      <c r="O573" s="1" t="s">
        <v>156</v>
      </c>
      <c r="P573" s="1" t="s">
        <v>157</v>
      </c>
    </row>
    <row r="574" spans="1:16" x14ac:dyDescent="0.3">
      <c r="A574" s="5">
        <v>573</v>
      </c>
      <c r="B574" s="5" t="str">
        <f t="shared" si="51"/>
        <v>October</v>
      </c>
      <c r="C574" s="5" t="s">
        <v>791</v>
      </c>
      <c r="D574" s="10">
        <v>45593</v>
      </c>
      <c r="E574" s="5" t="s">
        <v>180</v>
      </c>
      <c r="F574" s="11">
        <v>45593.412499999999</v>
      </c>
      <c r="G574" s="11">
        <v>45593.476388888892</v>
      </c>
      <c r="H574" s="9">
        <f t="shared" si="52"/>
        <v>6.3888888893416151E-2</v>
      </c>
      <c r="I574" s="21" t="str">
        <f t="shared" si="57"/>
        <v>HIGH</v>
      </c>
      <c r="J574" s="5">
        <v>1</v>
      </c>
      <c r="K574" s="1">
        <v>0</v>
      </c>
      <c r="L574" s="15">
        <f t="shared" si="53"/>
        <v>1</v>
      </c>
      <c r="M574" s="1" t="s">
        <v>200</v>
      </c>
      <c r="N574" s="1" t="s">
        <v>155</v>
      </c>
      <c r="O574" s="1" t="s">
        <v>156</v>
      </c>
      <c r="P574" s="1" t="s">
        <v>157</v>
      </c>
    </row>
    <row r="575" spans="1:16" x14ac:dyDescent="0.3">
      <c r="A575" s="5">
        <v>574</v>
      </c>
      <c r="B575" s="5" t="str">
        <f t="shared" si="51"/>
        <v>October</v>
      </c>
      <c r="C575" s="5" t="s">
        <v>796</v>
      </c>
      <c r="D575" s="3">
        <v>45593</v>
      </c>
      <c r="E575" s="5" t="s">
        <v>570</v>
      </c>
      <c r="F575" s="6">
        <v>45593.404166666667</v>
      </c>
      <c r="G575" s="6">
        <v>45593.664583333331</v>
      </c>
      <c r="H575" s="9">
        <f t="shared" si="52"/>
        <v>0.26041666666424135</v>
      </c>
      <c r="I575" s="21" t="str">
        <f t="shared" si="57"/>
        <v>HIGH</v>
      </c>
      <c r="J575" s="5">
        <v>11</v>
      </c>
      <c r="K575" s="1">
        <v>0</v>
      </c>
      <c r="L575" s="15">
        <f t="shared" si="53"/>
        <v>1</v>
      </c>
      <c r="M575" s="1" t="s">
        <v>766</v>
      </c>
      <c r="N575" s="1" t="s">
        <v>155</v>
      </c>
      <c r="O575" s="1" t="s">
        <v>156</v>
      </c>
      <c r="P575" s="1" t="s">
        <v>157</v>
      </c>
    </row>
    <row r="576" spans="1:16" x14ac:dyDescent="0.3">
      <c r="A576" s="5">
        <v>575</v>
      </c>
      <c r="B576" s="5" t="str">
        <f t="shared" si="51"/>
        <v>October</v>
      </c>
      <c r="C576" s="5" t="s">
        <v>799</v>
      </c>
      <c r="D576" s="3">
        <v>45593</v>
      </c>
      <c r="E576" s="5" t="s">
        <v>571</v>
      </c>
      <c r="F576" s="6">
        <v>45593.411111111112</v>
      </c>
      <c r="G576" s="6">
        <v>45593.757638888892</v>
      </c>
      <c r="H576" s="9">
        <f t="shared" si="52"/>
        <v>0.34652777777955635</v>
      </c>
      <c r="I576" s="21" t="str">
        <f t="shared" si="57"/>
        <v>HIGH</v>
      </c>
      <c r="J576" s="5">
        <v>25</v>
      </c>
      <c r="K576" s="1">
        <v>0</v>
      </c>
      <c r="L576" s="15">
        <f t="shared" si="53"/>
        <v>1</v>
      </c>
      <c r="M576" s="1" t="s">
        <v>766</v>
      </c>
      <c r="N576" s="1" t="s">
        <v>155</v>
      </c>
      <c r="O576" s="1" t="s">
        <v>156</v>
      </c>
      <c r="P576" s="1" t="s">
        <v>157</v>
      </c>
    </row>
    <row r="577" spans="1:16" x14ac:dyDescent="0.3">
      <c r="A577" s="5">
        <v>576</v>
      </c>
      <c r="B577" s="5" t="str">
        <f t="shared" si="51"/>
        <v>October</v>
      </c>
      <c r="C577" s="5" t="s">
        <v>795</v>
      </c>
      <c r="D577" s="3">
        <v>45593</v>
      </c>
      <c r="E577" s="5" t="s">
        <v>572</v>
      </c>
      <c r="F577" s="6">
        <v>45593.418055555558</v>
      </c>
      <c r="G577" s="6">
        <v>45593.759027777778</v>
      </c>
      <c r="H577" s="9">
        <f t="shared" si="52"/>
        <v>0.34097222222044365</v>
      </c>
      <c r="I577" s="21" t="str">
        <f t="shared" si="57"/>
        <v>HIGH</v>
      </c>
      <c r="J577" s="5">
        <v>1</v>
      </c>
      <c r="K577" s="1">
        <v>0</v>
      </c>
      <c r="L577" s="15">
        <f t="shared" si="53"/>
        <v>1</v>
      </c>
      <c r="M577" s="1" t="s">
        <v>766</v>
      </c>
      <c r="N577" s="1" t="s">
        <v>155</v>
      </c>
      <c r="O577" s="1" t="s">
        <v>156</v>
      </c>
      <c r="P577" s="1" t="s">
        <v>157</v>
      </c>
    </row>
    <row r="578" spans="1:16" x14ac:dyDescent="0.3">
      <c r="A578" s="5">
        <v>577</v>
      </c>
      <c r="B578" s="5" t="str">
        <f t="shared" ref="B578:B641" si="58">TEXT(D578,"MMMM")</f>
        <v>October</v>
      </c>
      <c r="C578" s="5" t="s">
        <v>794</v>
      </c>
      <c r="D578" s="3">
        <v>45593</v>
      </c>
      <c r="E578" s="5" t="s">
        <v>573</v>
      </c>
      <c r="F578" s="6">
        <v>45593.447222222225</v>
      </c>
      <c r="G578" s="6">
        <v>45593.76666666667</v>
      </c>
      <c r="H578" s="9">
        <f t="shared" ref="H578:H641" si="59">G578-F578</f>
        <v>0.31944444444525288</v>
      </c>
      <c r="I578" s="21" t="str">
        <f t="shared" si="57"/>
        <v>HIGH</v>
      </c>
      <c r="J578" s="5">
        <v>27</v>
      </c>
      <c r="K578" s="1">
        <v>0</v>
      </c>
      <c r="L578" s="15">
        <f t="shared" si="53"/>
        <v>1</v>
      </c>
      <c r="M578" s="1" t="s">
        <v>766</v>
      </c>
      <c r="N578" s="1" t="s">
        <v>155</v>
      </c>
      <c r="O578" s="1" t="s">
        <v>156</v>
      </c>
      <c r="P578" s="1" t="s">
        <v>157</v>
      </c>
    </row>
    <row r="579" spans="1:16" x14ac:dyDescent="0.3">
      <c r="A579" s="5">
        <v>578</v>
      </c>
      <c r="B579" s="5" t="str">
        <f t="shared" si="58"/>
        <v>October</v>
      </c>
      <c r="C579" s="5" t="s">
        <v>791</v>
      </c>
      <c r="D579" s="3">
        <v>45593</v>
      </c>
      <c r="E579" s="5" t="s">
        <v>574</v>
      </c>
      <c r="F579" s="6">
        <v>45593.472916666666</v>
      </c>
      <c r="G579" s="6">
        <v>45593.793055555558</v>
      </c>
      <c r="H579" s="9">
        <f t="shared" si="59"/>
        <v>0.32013888889196096</v>
      </c>
      <c r="I579" s="21" t="str">
        <f t="shared" si="57"/>
        <v>HIGH</v>
      </c>
      <c r="J579" s="5">
        <v>118</v>
      </c>
      <c r="K579" s="1">
        <v>0</v>
      </c>
      <c r="L579" s="15">
        <f t="shared" ref="L579:L642" si="60">1-(K579/J579)</f>
        <v>1</v>
      </c>
      <c r="M579" s="1" t="s">
        <v>766</v>
      </c>
      <c r="N579" s="1" t="s">
        <v>155</v>
      </c>
      <c r="O579" s="1" t="s">
        <v>156</v>
      </c>
      <c r="P579" s="1" t="s">
        <v>157</v>
      </c>
    </row>
    <row r="580" spans="1:16" x14ac:dyDescent="0.3">
      <c r="A580" s="5">
        <v>579</v>
      </c>
      <c r="B580" s="5" t="str">
        <f t="shared" si="58"/>
        <v>October</v>
      </c>
      <c r="C580" s="5" t="s">
        <v>792</v>
      </c>
      <c r="D580" s="3">
        <v>45593</v>
      </c>
      <c r="E580" s="5" t="s">
        <v>575</v>
      </c>
      <c r="F580" s="6">
        <v>45593.474305555559</v>
      </c>
      <c r="G580" s="6">
        <v>45593.79791666667</v>
      </c>
      <c r="H580" s="9">
        <f t="shared" si="59"/>
        <v>0.32361111111094942</v>
      </c>
      <c r="I580" s="21" t="str">
        <f t="shared" si="57"/>
        <v>HIGH</v>
      </c>
      <c r="J580" s="5">
        <v>101</v>
      </c>
      <c r="K580" s="1">
        <v>0</v>
      </c>
      <c r="L580" s="15">
        <f t="shared" si="60"/>
        <v>1</v>
      </c>
      <c r="M580" s="1" t="s">
        <v>766</v>
      </c>
      <c r="N580" s="1" t="s">
        <v>155</v>
      </c>
      <c r="O580" s="1" t="s">
        <v>156</v>
      </c>
      <c r="P580" s="1" t="s">
        <v>157</v>
      </c>
    </row>
    <row r="581" spans="1:16" x14ac:dyDescent="0.3">
      <c r="A581" s="5">
        <v>580</v>
      </c>
      <c r="B581" s="5" t="str">
        <f t="shared" si="58"/>
        <v>October</v>
      </c>
      <c r="C581" s="5" t="s">
        <v>793</v>
      </c>
      <c r="D581" s="3">
        <v>45593</v>
      </c>
      <c r="E581" s="5" t="s">
        <v>576</v>
      </c>
      <c r="F581" s="6">
        <v>45593.506944444445</v>
      </c>
      <c r="G581" s="6">
        <v>45593.803472222222</v>
      </c>
      <c r="H581" s="9">
        <f t="shared" si="59"/>
        <v>0.29652777777664596</v>
      </c>
      <c r="I581" s="21" t="str">
        <f t="shared" si="57"/>
        <v>HIGH</v>
      </c>
      <c r="J581" s="5">
        <v>9</v>
      </c>
      <c r="K581" s="1">
        <v>0</v>
      </c>
      <c r="L581" s="15">
        <f t="shared" si="60"/>
        <v>1</v>
      </c>
      <c r="M581" s="1" t="s">
        <v>766</v>
      </c>
      <c r="N581" s="1" t="s">
        <v>155</v>
      </c>
      <c r="O581" s="1" t="s">
        <v>156</v>
      </c>
      <c r="P581" s="1" t="s">
        <v>157</v>
      </c>
    </row>
    <row r="582" spans="1:16" x14ac:dyDescent="0.3">
      <c r="A582" s="5">
        <v>581</v>
      </c>
      <c r="B582" s="5" t="str">
        <f t="shared" si="58"/>
        <v>October</v>
      </c>
      <c r="C582" s="5" t="s">
        <v>797</v>
      </c>
      <c r="D582" s="3">
        <v>45593</v>
      </c>
      <c r="E582" s="5" t="s">
        <v>577</v>
      </c>
      <c r="F582" s="6">
        <v>45593.51458333333</v>
      </c>
      <c r="G582" s="6">
        <v>45593.82708333333</v>
      </c>
      <c r="H582" s="9">
        <f t="shared" si="59"/>
        <v>0.3125</v>
      </c>
      <c r="I582" s="21" t="str">
        <f t="shared" si="57"/>
        <v>HIGH</v>
      </c>
      <c r="J582" s="5">
        <v>7</v>
      </c>
      <c r="K582" s="1">
        <v>0</v>
      </c>
      <c r="L582" s="15">
        <f t="shared" si="60"/>
        <v>1</v>
      </c>
      <c r="M582" s="1" t="s">
        <v>766</v>
      </c>
      <c r="N582" s="1" t="s">
        <v>155</v>
      </c>
      <c r="O582" s="1" t="s">
        <v>156</v>
      </c>
      <c r="P582" s="1" t="s">
        <v>157</v>
      </c>
    </row>
    <row r="583" spans="1:16" x14ac:dyDescent="0.3">
      <c r="A583" s="5">
        <v>582</v>
      </c>
      <c r="B583" s="5" t="str">
        <f t="shared" si="58"/>
        <v>October</v>
      </c>
      <c r="C583" s="5" t="s">
        <v>800</v>
      </c>
      <c r="D583" s="3">
        <v>45593</v>
      </c>
      <c r="E583" s="5" t="s">
        <v>578</v>
      </c>
      <c r="F583" s="6">
        <v>45593.70208333333</v>
      </c>
      <c r="G583" s="6">
        <v>45593.833333333336</v>
      </c>
      <c r="H583" s="9">
        <f t="shared" si="59"/>
        <v>0.13125000000582077</v>
      </c>
      <c r="I583" s="21" t="str">
        <f t="shared" si="57"/>
        <v>HIGH</v>
      </c>
      <c r="J583" s="5">
        <v>8</v>
      </c>
      <c r="K583" s="1">
        <v>0</v>
      </c>
      <c r="L583" s="15">
        <f t="shared" si="60"/>
        <v>1</v>
      </c>
      <c r="M583" s="1" t="s">
        <v>766</v>
      </c>
      <c r="N583" s="1" t="s">
        <v>155</v>
      </c>
      <c r="O583" s="1" t="s">
        <v>156</v>
      </c>
      <c r="P583" s="1" t="s">
        <v>157</v>
      </c>
    </row>
    <row r="584" spans="1:16" x14ac:dyDescent="0.3">
      <c r="A584" s="5">
        <v>583</v>
      </c>
      <c r="B584" s="5" t="str">
        <f t="shared" si="58"/>
        <v>October</v>
      </c>
      <c r="C584" s="5" t="s">
        <v>799</v>
      </c>
      <c r="D584" s="3">
        <v>45593</v>
      </c>
      <c r="E584" s="5" t="s">
        <v>802</v>
      </c>
      <c r="F584" s="14">
        <v>45586.802777777775</v>
      </c>
      <c r="G584" s="6">
        <v>45593.745138888888</v>
      </c>
      <c r="H584" s="9">
        <f t="shared" si="59"/>
        <v>6.9423611111124046</v>
      </c>
      <c r="I584" s="21" t="str">
        <f>IF(H584&gt;3,  "HIGH", "OUT OF TAT")</f>
        <v>HIGH</v>
      </c>
      <c r="J584" s="5">
        <v>1</v>
      </c>
      <c r="K584" s="1">
        <v>0</v>
      </c>
      <c r="L584" s="15">
        <f t="shared" si="60"/>
        <v>1</v>
      </c>
      <c r="M584" s="1" t="s">
        <v>801</v>
      </c>
      <c r="N584" s="1" t="s">
        <v>155</v>
      </c>
      <c r="O584" s="1" t="s">
        <v>156</v>
      </c>
      <c r="P584" s="1" t="s">
        <v>157</v>
      </c>
    </row>
    <row r="585" spans="1:16" x14ac:dyDescent="0.3">
      <c r="A585" s="5">
        <v>584</v>
      </c>
      <c r="B585" s="5" t="str">
        <f t="shared" si="58"/>
        <v>October</v>
      </c>
      <c r="C585" s="5" t="s">
        <v>799</v>
      </c>
      <c r="D585" s="3">
        <v>45594</v>
      </c>
      <c r="E585" s="5" t="s">
        <v>124</v>
      </c>
      <c r="F585" s="6">
        <v>45594.379166666666</v>
      </c>
      <c r="G585" s="6">
        <v>45594.661111111112</v>
      </c>
      <c r="H585" s="9">
        <f t="shared" si="59"/>
        <v>0.28194444444670808</v>
      </c>
      <c r="I585" s="21" t="str">
        <f t="shared" si="57"/>
        <v>HIGH</v>
      </c>
      <c r="J585" s="1">
        <v>1</v>
      </c>
      <c r="K585" s="1">
        <v>0</v>
      </c>
      <c r="L585" s="15">
        <f t="shared" si="60"/>
        <v>1</v>
      </c>
      <c r="M585" s="1" t="s">
        <v>183</v>
      </c>
      <c r="N585" s="1" t="s">
        <v>155</v>
      </c>
      <c r="O585" s="1" t="s">
        <v>156</v>
      </c>
      <c r="P585" s="1" t="s">
        <v>157</v>
      </c>
    </row>
    <row r="586" spans="1:16" x14ac:dyDescent="0.3">
      <c r="A586" s="5">
        <v>585</v>
      </c>
      <c r="B586" s="5" t="str">
        <f t="shared" si="58"/>
        <v>October</v>
      </c>
      <c r="C586" s="5" t="s">
        <v>791</v>
      </c>
      <c r="D586" s="10">
        <v>45594</v>
      </c>
      <c r="E586" s="5" t="s">
        <v>180</v>
      </c>
      <c r="F586" s="11">
        <v>45594.414583333331</v>
      </c>
      <c r="G586" s="11">
        <v>45594.486805555556</v>
      </c>
      <c r="H586" s="9">
        <f t="shared" si="59"/>
        <v>7.2222222224809229E-2</v>
      </c>
      <c r="I586" s="21" t="str">
        <f t="shared" si="57"/>
        <v>HIGH</v>
      </c>
      <c r="J586" s="5">
        <v>1</v>
      </c>
      <c r="K586" s="1">
        <v>0</v>
      </c>
      <c r="L586" s="15">
        <f t="shared" si="60"/>
        <v>1</v>
      </c>
      <c r="M586" s="1" t="s">
        <v>200</v>
      </c>
      <c r="N586" s="1" t="s">
        <v>155</v>
      </c>
      <c r="O586" s="1" t="s">
        <v>156</v>
      </c>
      <c r="P586" s="1" t="s">
        <v>157</v>
      </c>
    </row>
    <row r="587" spans="1:16" x14ac:dyDescent="0.3">
      <c r="A587" s="5">
        <v>586</v>
      </c>
      <c r="B587" s="5" t="str">
        <f t="shared" si="58"/>
        <v>October</v>
      </c>
      <c r="C587" s="5" t="s">
        <v>796</v>
      </c>
      <c r="D587" s="3">
        <v>45594</v>
      </c>
      <c r="E587" s="5" t="s">
        <v>579</v>
      </c>
      <c r="F587" s="6">
        <v>45594.344444444447</v>
      </c>
      <c r="G587" s="6">
        <v>45594.647916666669</v>
      </c>
      <c r="H587" s="9">
        <f t="shared" si="59"/>
        <v>0.30347222222189885</v>
      </c>
      <c r="I587" s="21" t="str">
        <f t="shared" si="57"/>
        <v>HIGH</v>
      </c>
      <c r="J587" s="5">
        <v>11</v>
      </c>
      <c r="K587" s="1">
        <v>0</v>
      </c>
      <c r="L587" s="15">
        <f t="shared" si="60"/>
        <v>1</v>
      </c>
      <c r="M587" s="1" t="s">
        <v>766</v>
      </c>
      <c r="N587" s="1" t="s">
        <v>155</v>
      </c>
      <c r="O587" s="1" t="s">
        <v>156</v>
      </c>
      <c r="P587" s="1" t="s">
        <v>157</v>
      </c>
    </row>
    <row r="588" spans="1:16" x14ac:dyDescent="0.3">
      <c r="A588" s="5">
        <v>587</v>
      </c>
      <c r="B588" s="5" t="str">
        <f t="shared" si="58"/>
        <v>October</v>
      </c>
      <c r="C588" s="5" t="s">
        <v>791</v>
      </c>
      <c r="D588" s="3">
        <v>45594</v>
      </c>
      <c r="E588" s="5" t="s">
        <v>580</v>
      </c>
      <c r="F588" s="6">
        <v>45594.433333333334</v>
      </c>
      <c r="G588" s="6">
        <v>45594.761111111111</v>
      </c>
      <c r="H588" s="9">
        <f t="shared" si="59"/>
        <v>0.32777777777664596</v>
      </c>
      <c r="I588" s="21" t="str">
        <f t="shared" si="57"/>
        <v>HIGH</v>
      </c>
      <c r="J588" s="5">
        <v>106</v>
      </c>
      <c r="K588" s="1">
        <v>0</v>
      </c>
      <c r="L588" s="15">
        <f t="shared" si="60"/>
        <v>1</v>
      </c>
      <c r="M588" s="1" t="s">
        <v>766</v>
      </c>
      <c r="N588" s="1" t="s">
        <v>155</v>
      </c>
      <c r="O588" s="1" t="s">
        <v>156</v>
      </c>
      <c r="P588" s="1" t="s">
        <v>157</v>
      </c>
    </row>
    <row r="589" spans="1:16" x14ac:dyDescent="0.3">
      <c r="A589" s="5">
        <v>588</v>
      </c>
      <c r="B589" s="5" t="str">
        <f t="shared" si="58"/>
        <v>October</v>
      </c>
      <c r="C589" s="5" t="s">
        <v>799</v>
      </c>
      <c r="D589" s="3">
        <v>45594</v>
      </c>
      <c r="E589" s="5" t="s">
        <v>124</v>
      </c>
      <c r="F589" s="6">
        <v>45594.379166666666</v>
      </c>
      <c r="G589" s="6">
        <v>45594.379166666666</v>
      </c>
      <c r="H589" s="9">
        <f t="shared" si="59"/>
        <v>0</v>
      </c>
      <c r="I589" s="21" t="str">
        <f t="shared" si="57"/>
        <v>HIGH</v>
      </c>
      <c r="J589" s="5">
        <v>24</v>
      </c>
      <c r="K589" s="1">
        <v>0</v>
      </c>
      <c r="L589" s="15">
        <f t="shared" si="60"/>
        <v>1</v>
      </c>
      <c r="M589" s="1" t="s">
        <v>766</v>
      </c>
      <c r="N589" s="1" t="s">
        <v>155</v>
      </c>
      <c r="O589" s="1" t="s">
        <v>156</v>
      </c>
      <c r="P589" s="1" t="s">
        <v>157</v>
      </c>
    </row>
    <row r="590" spans="1:16" x14ac:dyDescent="0.3">
      <c r="A590" s="5">
        <v>589</v>
      </c>
      <c r="B590" s="5" t="str">
        <f t="shared" si="58"/>
        <v>October</v>
      </c>
      <c r="C590" s="5" t="s">
        <v>792</v>
      </c>
      <c r="D590" s="3">
        <v>45594</v>
      </c>
      <c r="E590" s="5" t="s">
        <v>581</v>
      </c>
      <c r="F590" s="6">
        <v>45594.435416666667</v>
      </c>
      <c r="G590" s="6">
        <v>45594.768055555556</v>
      </c>
      <c r="H590" s="9">
        <f t="shared" si="59"/>
        <v>0.33263888888905058</v>
      </c>
      <c r="I590" s="21" t="str">
        <f t="shared" si="57"/>
        <v>HIGH</v>
      </c>
      <c r="J590" s="5">
        <v>68</v>
      </c>
      <c r="K590" s="1">
        <v>0</v>
      </c>
      <c r="L590" s="15">
        <f t="shared" si="60"/>
        <v>1</v>
      </c>
      <c r="M590" s="1" t="s">
        <v>766</v>
      </c>
      <c r="N590" s="1" t="s">
        <v>155</v>
      </c>
      <c r="O590" s="1" t="s">
        <v>156</v>
      </c>
      <c r="P590" s="1" t="s">
        <v>157</v>
      </c>
    </row>
    <row r="591" spans="1:16" x14ac:dyDescent="0.3">
      <c r="A591" s="5">
        <v>590</v>
      </c>
      <c r="B591" s="5" t="str">
        <f t="shared" si="58"/>
        <v>October</v>
      </c>
      <c r="C591" s="5" t="s">
        <v>794</v>
      </c>
      <c r="D591" s="3">
        <v>45594</v>
      </c>
      <c r="E591" s="5" t="s">
        <v>582</v>
      </c>
      <c r="F591" s="6">
        <v>45594.531944444447</v>
      </c>
      <c r="G591" s="6">
        <v>45594.782638888886</v>
      </c>
      <c r="H591" s="9">
        <f t="shared" si="59"/>
        <v>0.25069444443943212</v>
      </c>
      <c r="I591" s="21" t="str">
        <f t="shared" si="57"/>
        <v>HIGH</v>
      </c>
      <c r="J591" s="5">
        <v>27</v>
      </c>
      <c r="K591" s="1">
        <v>0</v>
      </c>
      <c r="L591" s="15">
        <f t="shared" si="60"/>
        <v>1</v>
      </c>
      <c r="M591" s="1" t="s">
        <v>766</v>
      </c>
      <c r="N591" s="1" t="s">
        <v>155</v>
      </c>
      <c r="O591" s="1" t="s">
        <v>156</v>
      </c>
      <c r="P591" s="1" t="s">
        <v>157</v>
      </c>
    </row>
    <row r="592" spans="1:16" x14ac:dyDescent="0.3">
      <c r="A592" s="5">
        <v>591</v>
      </c>
      <c r="B592" s="5" t="str">
        <f t="shared" si="58"/>
        <v>October</v>
      </c>
      <c r="C592" s="5" t="s">
        <v>793</v>
      </c>
      <c r="D592" s="3">
        <v>45594</v>
      </c>
      <c r="E592" s="5" t="s">
        <v>583</v>
      </c>
      <c r="F592" s="6">
        <v>45594.552083333336</v>
      </c>
      <c r="G592" s="6">
        <v>45594.786111111112</v>
      </c>
      <c r="H592" s="9">
        <f t="shared" si="59"/>
        <v>0.23402777777664596</v>
      </c>
      <c r="I592" s="21" t="str">
        <f t="shared" si="57"/>
        <v>HIGH</v>
      </c>
      <c r="J592" s="5">
        <v>9</v>
      </c>
      <c r="K592" s="1">
        <v>0</v>
      </c>
      <c r="L592" s="15">
        <f t="shared" si="60"/>
        <v>1</v>
      </c>
      <c r="M592" s="1" t="s">
        <v>766</v>
      </c>
      <c r="N592" s="1" t="s">
        <v>155</v>
      </c>
      <c r="O592" s="1" t="s">
        <v>156</v>
      </c>
      <c r="P592" s="1" t="s">
        <v>157</v>
      </c>
    </row>
    <row r="593" spans="1:16" x14ac:dyDescent="0.3">
      <c r="A593" s="5">
        <v>592</v>
      </c>
      <c r="B593" s="5" t="str">
        <f t="shared" si="58"/>
        <v>October</v>
      </c>
      <c r="C593" s="5" t="s">
        <v>800</v>
      </c>
      <c r="D593" s="3">
        <v>45594</v>
      </c>
      <c r="E593" s="5" t="s">
        <v>584</v>
      </c>
      <c r="F593" s="6">
        <v>45594.611805555556</v>
      </c>
      <c r="G593" s="6">
        <v>45594.793055555558</v>
      </c>
      <c r="H593" s="9">
        <f t="shared" si="59"/>
        <v>0.18125000000145519</v>
      </c>
      <c r="I593" s="21" t="str">
        <f t="shared" si="57"/>
        <v>HIGH</v>
      </c>
      <c r="J593" s="5">
        <v>8</v>
      </c>
      <c r="K593" s="1">
        <v>0</v>
      </c>
      <c r="L593" s="15">
        <f t="shared" si="60"/>
        <v>1</v>
      </c>
      <c r="M593" s="1" t="s">
        <v>766</v>
      </c>
      <c r="N593" s="1" t="s">
        <v>155</v>
      </c>
      <c r="O593" s="1" t="s">
        <v>156</v>
      </c>
      <c r="P593" s="1" t="s">
        <v>157</v>
      </c>
    </row>
    <row r="594" spans="1:16" x14ac:dyDescent="0.3">
      <c r="A594" s="5">
        <v>593</v>
      </c>
      <c r="B594" s="5" t="str">
        <f t="shared" si="58"/>
        <v>October</v>
      </c>
      <c r="C594" s="5" t="s">
        <v>797</v>
      </c>
      <c r="D594" s="3">
        <v>45594</v>
      </c>
      <c r="E594" s="5" t="s">
        <v>585</v>
      </c>
      <c r="F594" s="6">
        <v>45594.634722222225</v>
      </c>
      <c r="G594" s="6">
        <v>45594.79583333333</v>
      </c>
      <c r="H594" s="9">
        <f t="shared" si="59"/>
        <v>0.16111111110512866</v>
      </c>
      <c r="I594" s="21" t="str">
        <f t="shared" si="57"/>
        <v>HIGH</v>
      </c>
      <c r="J594" s="5">
        <v>7</v>
      </c>
      <c r="K594" s="1">
        <v>0</v>
      </c>
      <c r="L594" s="15">
        <f t="shared" si="60"/>
        <v>1</v>
      </c>
      <c r="M594" s="1" t="s">
        <v>766</v>
      </c>
      <c r="N594" s="1" t="s">
        <v>155</v>
      </c>
      <c r="O594" s="1" t="s">
        <v>156</v>
      </c>
      <c r="P594" s="1" t="s">
        <v>157</v>
      </c>
    </row>
    <row r="595" spans="1:16" x14ac:dyDescent="0.3">
      <c r="A595" s="5">
        <v>594</v>
      </c>
      <c r="B595" s="5" t="str">
        <f t="shared" si="58"/>
        <v>October</v>
      </c>
      <c r="C595" s="5" t="s">
        <v>795</v>
      </c>
      <c r="D595" s="3">
        <v>45594</v>
      </c>
      <c r="E595" s="5" t="s">
        <v>586</v>
      </c>
      <c r="F595" s="6">
        <v>45594.646527777775</v>
      </c>
      <c r="G595" s="6">
        <v>45594.806250000001</v>
      </c>
      <c r="H595" s="9">
        <f t="shared" si="59"/>
        <v>0.15972222222626442</v>
      </c>
      <c r="I595" s="21" t="str">
        <f t="shared" si="57"/>
        <v>HIGH</v>
      </c>
      <c r="J595" s="5">
        <v>8</v>
      </c>
      <c r="K595" s="1">
        <v>0</v>
      </c>
      <c r="L595" s="15">
        <f t="shared" si="60"/>
        <v>1</v>
      </c>
      <c r="M595" s="1" t="s">
        <v>766</v>
      </c>
      <c r="N595" s="1" t="s">
        <v>155</v>
      </c>
      <c r="O595" s="1" t="s">
        <v>156</v>
      </c>
      <c r="P595" s="1" t="s">
        <v>157</v>
      </c>
    </row>
    <row r="596" spans="1:16" x14ac:dyDescent="0.3">
      <c r="A596" s="5">
        <v>595</v>
      </c>
      <c r="B596" s="5" t="str">
        <f t="shared" si="58"/>
        <v>October</v>
      </c>
      <c r="C596" s="5" t="s">
        <v>797</v>
      </c>
      <c r="D596" s="3">
        <v>45595</v>
      </c>
      <c r="E596" s="5" t="s">
        <v>125</v>
      </c>
      <c r="F596" s="6">
        <v>45595.513194444444</v>
      </c>
      <c r="G596" s="6">
        <v>45595.746527777781</v>
      </c>
      <c r="H596" s="9">
        <f t="shared" si="59"/>
        <v>0.23333333333721384</v>
      </c>
      <c r="I596" s="21" t="str">
        <f t="shared" si="57"/>
        <v>HIGH</v>
      </c>
      <c r="J596" s="1">
        <v>1</v>
      </c>
      <c r="K596" s="1">
        <v>0</v>
      </c>
      <c r="L596" s="15">
        <f t="shared" si="60"/>
        <v>1</v>
      </c>
      <c r="M596" s="1" t="s">
        <v>183</v>
      </c>
      <c r="N596" s="1" t="s">
        <v>155</v>
      </c>
      <c r="O596" s="1" t="s">
        <v>156</v>
      </c>
      <c r="P596" s="1" t="s">
        <v>157</v>
      </c>
    </row>
    <row r="597" spans="1:16" x14ac:dyDescent="0.3">
      <c r="A597" s="5">
        <v>596</v>
      </c>
      <c r="B597" s="5" t="str">
        <f t="shared" si="58"/>
        <v>October</v>
      </c>
      <c r="C597" s="5" t="s">
        <v>793</v>
      </c>
      <c r="D597" s="3">
        <v>45595</v>
      </c>
      <c r="E597" s="5" t="s">
        <v>179</v>
      </c>
      <c r="F597" s="6">
        <v>45595.520138888889</v>
      </c>
      <c r="G597" s="6">
        <v>45595.539583333331</v>
      </c>
      <c r="H597" s="9">
        <f t="shared" si="59"/>
        <v>1.9444444442342501E-2</v>
      </c>
      <c r="I597" s="21" t="str">
        <f t="shared" si="57"/>
        <v>HIGH</v>
      </c>
      <c r="J597" s="5">
        <v>1</v>
      </c>
      <c r="K597" s="1">
        <v>0</v>
      </c>
      <c r="L597" s="15">
        <f t="shared" si="60"/>
        <v>1</v>
      </c>
      <c r="M597" s="1" t="s">
        <v>184</v>
      </c>
      <c r="N597" s="1" t="s">
        <v>155</v>
      </c>
      <c r="O597" s="1" t="s">
        <v>156</v>
      </c>
      <c r="P597" s="1" t="s">
        <v>157</v>
      </c>
    </row>
    <row r="598" spans="1:16" x14ac:dyDescent="0.3">
      <c r="A598" s="5">
        <v>597</v>
      </c>
      <c r="B598" s="5" t="str">
        <f t="shared" si="58"/>
        <v>October</v>
      </c>
      <c r="C598" s="5" t="s">
        <v>793</v>
      </c>
      <c r="D598" s="3">
        <v>45595</v>
      </c>
      <c r="E598" s="5" t="s">
        <v>587</v>
      </c>
      <c r="F598" s="6">
        <v>45595.397916666669</v>
      </c>
      <c r="G598" s="6">
        <v>45595.48333333333</v>
      </c>
      <c r="H598" s="9">
        <f t="shared" si="59"/>
        <v>8.5416666661330964E-2</v>
      </c>
      <c r="I598" s="21" t="str">
        <f t="shared" si="57"/>
        <v>HIGH</v>
      </c>
      <c r="J598" s="5">
        <v>9</v>
      </c>
      <c r="K598" s="1">
        <v>0</v>
      </c>
      <c r="L598" s="15">
        <f t="shared" si="60"/>
        <v>1</v>
      </c>
      <c r="M598" s="1" t="s">
        <v>766</v>
      </c>
      <c r="N598" s="1" t="s">
        <v>155</v>
      </c>
      <c r="O598" s="1" t="s">
        <v>156</v>
      </c>
      <c r="P598" s="1" t="s">
        <v>157</v>
      </c>
    </row>
    <row r="599" spans="1:16" x14ac:dyDescent="0.3">
      <c r="A599" s="5">
        <v>598</v>
      </c>
      <c r="B599" s="5" t="str">
        <f t="shared" si="58"/>
        <v>October</v>
      </c>
      <c r="C599" s="5" t="s">
        <v>791</v>
      </c>
      <c r="D599" s="3">
        <v>45595</v>
      </c>
      <c r="E599" s="5" t="s">
        <v>588</v>
      </c>
      <c r="F599" s="6">
        <v>45595.421527777777</v>
      </c>
      <c r="G599" s="6">
        <v>45595.51458333333</v>
      </c>
      <c r="H599" s="9">
        <f t="shared" si="59"/>
        <v>9.3055555553291924E-2</v>
      </c>
      <c r="I599" s="21" t="str">
        <f t="shared" si="57"/>
        <v>HIGH</v>
      </c>
      <c r="J599" s="5">
        <v>118</v>
      </c>
      <c r="K599" s="1">
        <v>0</v>
      </c>
      <c r="L599" s="15">
        <f t="shared" si="60"/>
        <v>1</v>
      </c>
      <c r="M599" s="1" t="s">
        <v>766</v>
      </c>
      <c r="N599" s="1" t="s">
        <v>155</v>
      </c>
      <c r="O599" s="1" t="s">
        <v>156</v>
      </c>
      <c r="P599" s="1" t="s">
        <v>157</v>
      </c>
    </row>
    <row r="600" spans="1:16" x14ac:dyDescent="0.3">
      <c r="A600" s="5">
        <v>599</v>
      </c>
      <c r="B600" s="5" t="str">
        <f t="shared" si="58"/>
        <v>October</v>
      </c>
      <c r="C600" s="5" t="s">
        <v>792</v>
      </c>
      <c r="D600" s="3">
        <v>45595</v>
      </c>
      <c r="E600" s="5" t="s">
        <v>589</v>
      </c>
      <c r="F600" s="6">
        <v>45595.425000000003</v>
      </c>
      <c r="G600" s="6">
        <v>45595.689583333333</v>
      </c>
      <c r="H600" s="9">
        <f t="shared" si="59"/>
        <v>0.26458333332993789</v>
      </c>
      <c r="I600" s="21" t="str">
        <f t="shared" si="57"/>
        <v>HIGH</v>
      </c>
      <c r="J600" s="5">
        <v>96</v>
      </c>
      <c r="K600" s="1">
        <v>0</v>
      </c>
      <c r="L600" s="15">
        <f t="shared" si="60"/>
        <v>1</v>
      </c>
      <c r="M600" s="1" t="s">
        <v>766</v>
      </c>
      <c r="N600" s="1" t="s">
        <v>155</v>
      </c>
      <c r="O600" s="1" t="s">
        <v>156</v>
      </c>
      <c r="P600" s="1" t="s">
        <v>157</v>
      </c>
    </row>
    <row r="601" spans="1:16" x14ac:dyDescent="0.3">
      <c r="A601" s="5">
        <v>600</v>
      </c>
      <c r="B601" s="5" t="str">
        <f t="shared" si="58"/>
        <v>October</v>
      </c>
      <c r="C601" s="5" t="s">
        <v>796</v>
      </c>
      <c r="D601" s="3">
        <v>45595</v>
      </c>
      <c r="E601" s="5" t="s">
        <v>590</v>
      </c>
      <c r="F601" s="6">
        <v>45595.442361111112</v>
      </c>
      <c r="G601" s="6">
        <v>45595.695833333331</v>
      </c>
      <c r="H601" s="9">
        <f t="shared" si="59"/>
        <v>0.25347222221898846</v>
      </c>
      <c r="I601" s="21" t="str">
        <f t="shared" si="57"/>
        <v>HIGH</v>
      </c>
      <c r="J601" s="5">
        <v>11</v>
      </c>
      <c r="K601" s="1">
        <v>0</v>
      </c>
      <c r="L601" s="15">
        <f t="shared" si="60"/>
        <v>1</v>
      </c>
      <c r="M601" s="1" t="s">
        <v>766</v>
      </c>
      <c r="N601" s="1" t="s">
        <v>155</v>
      </c>
      <c r="O601" s="1" t="s">
        <v>156</v>
      </c>
      <c r="P601" s="1" t="s">
        <v>157</v>
      </c>
    </row>
    <row r="602" spans="1:16" x14ac:dyDescent="0.3">
      <c r="A602" s="5">
        <v>601</v>
      </c>
      <c r="B602" s="5" t="str">
        <f t="shared" si="58"/>
        <v>October</v>
      </c>
      <c r="C602" s="5" t="s">
        <v>794</v>
      </c>
      <c r="D602" s="3">
        <v>45595</v>
      </c>
      <c r="E602" s="5" t="s">
        <v>591</v>
      </c>
      <c r="F602" s="6">
        <v>45595.477083333331</v>
      </c>
      <c r="G602" s="6">
        <v>45595.700694444444</v>
      </c>
      <c r="H602" s="9">
        <f t="shared" si="59"/>
        <v>0.22361111111240461</v>
      </c>
      <c r="I602" s="21" t="str">
        <f t="shared" si="57"/>
        <v>HIGH</v>
      </c>
      <c r="J602" s="5">
        <v>27</v>
      </c>
      <c r="K602" s="1">
        <v>0</v>
      </c>
      <c r="L602" s="15">
        <f t="shared" si="60"/>
        <v>1</v>
      </c>
      <c r="M602" s="1" t="s">
        <v>766</v>
      </c>
      <c r="N602" s="1" t="s">
        <v>155</v>
      </c>
      <c r="O602" s="1" t="s">
        <v>156</v>
      </c>
      <c r="P602" s="1" t="s">
        <v>157</v>
      </c>
    </row>
    <row r="603" spans="1:16" x14ac:dyDescent="0.3">
      <c r="A603" s="5">
        <v>602</v>
      </c>
      <c r="B603" s="5" t="str">
        <f t="shared" si="58"/>
        <v>October</v>
      </c>
      <c r="C603" s="5" t="s">
        <v>797</v>
      </c>
      <c r="D603" s="3">
        <v>45595</v>
      </c>
      <c r="E603" s="5" t="s">
        <v>592</v>
      </c>
      <c r="F603" s="6">
        <v>45595.507638888892</v>
      </c>
      <c r="G603" s="6">
        <v>45595.750694444447</v>
      </c>
      <c r="H603" s="9">
        <f t="shared" si="59"/>
        <v>0.24305555555474712</v>
      </c>
      <c r="I603" s="21" t="str">
        <f t="shared" si="57"/>
        <v>HIGH</v>
      </c>
      <c r="J603" s="5">
        <v>7</v>
      </c>
      <c r="K603" s="1">
        <v>0</v>
      </c>
      <c r="L603" s="15">
        <f t="shared" si="60"/>
        <v>1</v>
      </c>
      <c r="M603" s="1" t="s">
        <v>766</v>
      </c>
      <c r="N603" s="1" t="s">
        <v>155</v>
      </c>
      <c r="O603" s="1" t="s">
        <v>156</v>
      </c>
      <c r="P603" s="1" t="s">
        <v>157</v>
      </c>
    </row>
    <row r="604" spans="1:16" x14ac:dyDescent="0.3">
      <c r="A604" s="5">
        <v>603</v>
      </c>
      <c r="B604" s="5" t="str">
        <f t="shared" si="58"/>
        <v>October</v>
      </c>
      <c r="C604" s="5" t="s">
        <v>799</v>
      </c>
      <c r="D604" s="3">
        <v>45595</v>
      </c>
      <c r="E604" s="5" t="s">
        <v>593</v>
      </c>
      <c r="F604" s="6">
        <v>45595.536111111112</v>
      </c>
      <c r="G604" s="6">
        <v>45595.76666666667</v>
      </c>
      <c r="H604" s="9">
        <f t="shared" si="59"/>
        <v>0.2305555555576575</v>
      </c>
      <c r="I604" s="21" t="str">
        <f t="shared" si="57"/>
        <v>HIGH</v>
      </c>
      <c r="J604" s="5">
        <v>24</v>
      </c>
      <c r="K604" s="1">
        <v>0</v>
      </c>
      <c r="L604" s="15">
        <f t="shared" si="60"/>
        <v>1</v>
      </c>
      <c r="M604" s="1" t="s">
        <v>766</v>
      </c>
      <c r="N604" s="1" t="s">
        <v>155</v>
      </c>
      <c r="O604" s="1" t="s">
        <v>156</v>
      </c>
      <c r="P604" s="1" t="s">
        <v>157</v>
      </c>
    </row>
    <row r="605" spans="1:16" x14ac:dyDescent="0.3">
      <c r="A605" s="5">
        <v>604</v>
      </c>
      <c r="B605" s="5" t="str">
        <f t="shared" si="58"/>
        <v>October</v>
      </c>
      <c r="C605" s="5" t="s">
        <v>800</v>
      </c>
      <c r="D605" s="3">
        <v>45595</v>
      </c>
      <c r="E605" s="5" t="s">
        <v>594</v>
      </c>
      <c r="F605" s="6">
        <v>45595.59097222222</v>
      </c>
      <c r="G605" s="6">
        <v>45595.769444444442</v>
      </c>
      <c r="H605" s="9">
        <f t="shared" si="59"/>
        <v>0.17847222222189885</v>
      </c>
      <c r="I605" s="21" t="str">
        <f t="shared" si="57"/>
        <v>HIGH</v>
      </c>
      <c r="J605" s="5">
        <v>8</v>
      </c>
      <c r="K605" s="1">
        <v>0</v>
      </c>
      <c r="L605" s="15">
        <f t="shared" si="60"/>
        <v>1</v>
      </c>
      <c r="M605" s="1" t="s">
        <v>766</v>
      </c>
      <c r="N605" s="1" t="s">
        <v>155</v>
      </c>
      <c r="O605" s="1" t="s">
        <v>156</v>
      </c>
      <c r="P605" s="1" t="s">
        <v>157</v>
      </c>
    </row>
    <row r="606" spans="1:16" x14ac:dyDescent="0.3">
      <c r="A606" s="5">
        <v>605</v>
      </c>
      <c r="B606" s="5" t="str">
        <f t="shared" si="58"/>
        <v>October</v>
      </c>
      <c r="C606" s="5" t="s">
        <v>800</v>
      </c>
      <c r="D606" s="2">
        <v>45595</v>
      </c>
      <c r="E606" s="1" t="s">
        <v>776</v>
      </c>
      <c r="F606" s="4">
        <v>45594.88958333333</v>
      </c>
      <c r="G606" s="4">
        <v>45595.475694444445</v>
      </c>
      <c r="H606" s="9">
        <f t="shared" si="59"/>
        <v>0.586111111115315</v>
      </c>
      <c r="I606" s="21" t="str">
        <f>IF(H606&gt;3,  "IN_TAT", "MEDIUM")</f>
        <v>MEDIUM</v>
      </c>
      <c r="J606" s="1">
        <v>1</v>
      </c>
      <c r="K606" s="1">
        <v>0</v>
      </c>
      <c r="L606" s="15">
        <f t="shared" si="60"/>
        <v>1</v>
      </c>
      <c r="M606" s="1" t="s">
        <v>779</v>
      </c>
      <c r="N606" s="1" t="s">
        <v>155</v>
      </c>
      <c r="O606" s="1" t="s">
        <v>156</v>
      </c>
      <c r="P606" s="1" t="s">
        <v>157</v>
      </c>
    </row>
    <row r="607" spans="1:16" x14ac:dyDescent="0.3">
      <c r="A607" s="5">
        <v>606</v>
      </c>
      <c r="B607" s="5" t="str">
        <f t="shared" si="58"/>
        <v>November</v>
      </c>
      <c r="C607" s="5" t="s">
        <v>799</v>
      </c>
      <c r="D607" s="3">
        <v>45597</v>
      </c>
      <c r="E607" s="5" t="s">
        <v>126</v>
      </c>
      <c r="F607" s="6">
        <v>45597.501388888886</v>
      </c>
      <c r="G607" s="6">
        <v>45597.537499999999</v>
      </c>
      <c r="H607" s="9">
        <f t="shared" si="59"/>
        <v>3.6111111112404615E-2</v>
      </c>
      <c r="I607" s="21" t="str">
        <f t="shared" ref="I607:I670" si="61">IF(H607&lt;3,  "HIGH", "OUT OF TAT")</f>
        <v>HIGH</v>
      </c>
      <c r="J607" s="1">
        <v>1</v>
      </c>
      <c r="K607" s="1">
        <v>0</v>
      </c>
      <c r="L607" s="15">
        <f t="shared" si="60"/>
        <v>1</v>
      </c>
      <c r="M607" s="1" t="s">
        <v>183</v>
      </c>
      <c r="N607" s="1" t="s">
        <v>155</v>
      </c>
      <c r="O607" s="1" t="s">
        <v>156</v>
      </c>
      <c r="P607" s="1" t="s">
        <v>157</v>
      </c>
    </row>
    <row r="608" spans="1:16" x14ac:dyDescent="0.3">
      <c r="A608" s="5">
        <v>607</v>
      </c>
      <c r="B608" s="5" t="str">
        <f t="shared" si="58"/>
        <v>November</v>
      </c>
      <c r="C608" s="5" t="s">
        <v>799</v>
      </c>
      <c r="D608" s="3">
        <v>45597</v>
      </c>
      <c r="E608" s="5" t="s">
        <v>127</v>
      </c>
      <c r="F608" s="6">
        <v>45597.401388888888</v>
      </c>
      <c r="G608" s="6">
        <v>45597.700694444444</v>
      </c>
      <c r="H608" s="9">
        <f t="shared" si="59"/>
        <v>0.29930555555620231</v>
      </c>
      <c r="I608" s="21" t="str">
        <f t="shared" si="61"/>
        <v>HIGH</v>
      </c>
      <c r="J608" s="1">
        <v>15</v>
      </c>
      <c r="K608" s="1">
        <v>0</v>
      </c>
      <c r="L608" s="15">
        <f t="shared" si="60"/>
        <v>1</v>
      </c>
      <c r="M608" s="1" t="s">
        <v>183</v>
      </c>
      <c r="N608" s="1" t="s">
        <v>155</v>
      </c>
      <c r="O608" s="1" t="s">
        <v>156</v>
      </c>
      <c r="P608" s="1" t="s">
        <v>157</v>
      </c>
    </row>
    <row r="609" spans="1:16" x14ac:dyDescent="0.3">
      <c r="A609" s="5">
        <v>608</v>
      </c>
      <c r="B609" s="5" t="str">
        <f t="shared" si="58"/>
        <v>November</v>
      </c>
      <c r="C609" s="5" t="s">
        <v>799</v>
      </c>
      <c r="D609" s="3">
        <v>45597</v>
      </c>
      <c r="E609" s="5" t="s">
        <v>127</v>
      </c>
      <c r="F609" s="6">
        <v>45597.401388888888</v>
      </c>
      <c r="G609" s="6">
        <v>45597.700694444444</v>
      </c>
      <c r="H609" s="9">
        <f t="shared" si="59"/>
        <v>0.29930555555620231</v>
      </c>
      <c r="I609" s="21" t="str">
        <f t="shared" si="61"/>
        <v>HIGH</v>
      </c>
      <c r="J609" s="5">
        <v>24</v>
      </c>
      <c r="K609" s="1">
        <v>0</v>
      </c>
      <c r="L609" s="15">
        <f t="shared" si="60"/>
        <v>1</v>
      </c>
      <c r="M609" s="1" t="s">
        <v>766</v>
      </c>
      <c r="N609" s="1" t="s">
        <v>155</v>
      </c>
      <c r="O609" s="1" t="s">
        <v>156</v>
      </c>
      <c r="P609" s="1" t="s">
        <v>157</v>
      </c>
    </row>
    <row r="610" spans="1:16" x14ac:dyDescent="0.3">
      <c r="A610" s="5">
        <v>609</v>
      </c>
      <c r="B610" s="5" t="str">
        <f t="shared" si="58"/>
        <v>November</v>
      </c>
      <c r="C610" s="5" t="s">
        <v>791</v>
      </c>
      <c r="D610" s="3">
        <v>45597</v>
      </c>
      <c r="E610" s="5" t="s">
        <v>595</v>
      </c>
      <c r="F610" s="6">
        <v>45597.461111111108</v>
      </c>
      <c r="G610" s="6">
        <v>45597.724305555559</v>
      </c>
      <c r="H610" s="9">
        <f t="shared" si="59"/>
        <v>0.26319444445107365</v>
      </c>
      <c r="I610" s="21" t="str">
        <f t="shared" si="61"/>
        <v>HIGH</v>
      </c>
      <c r="J610" s="5">
        <v>106</v>
      </c>
      <c r="K610" s="1">
        <v>0</v>
      </c>
      <c r="L610" s="15">
        <f t="shared" si="60"/>
        <v>1</v>
      </c>
      <c r="M610" s="1" t="s">
        <v>766</v>
      </c>
      <c r="N610" s="1" t="s">
        <v>155</v>
      </c>
      <c r="O610" s="1" t="s">
        <v>156</v>
      </c>
      <c r="P610" s="1" t="s">
        <v>157</v>
      </c>
    </row>
    <row r="611" spans="1:16" x14ac:dyDescent="0.3">
      <c r="A611" s="5">
        <v>610</v>
      </c>
      <c r="B611" s="5" t="str">
        <f t="shared" si="58"/>
        <v>November</v>
      </c>
      <c r="C611" s="5" t="s">
        <v>792</v>
      </c>
      <c r="D611" s="3">
        <v>45597</v>
      </c>
      <c r="E611" s="5" t="s">
        <v>596</v>
      </c>
      <c r="F611" s="6">
        <v>45597.462500000001</v>
      </c>
      <c r="G611" s="6">
        <v>45597.729166666664</v>
      </c>
      <c r="H611" s="9">
        <f t="shared" si="59"/>
        <v>0.26666666666278616</v>
      </c>
      <c r="I611" s="21" t="str">
        <f t="shared" si="61"/>
        <v>HIGH</v>
      </c>
      <c r="J611" s="5">
        <v>89</v>
      </c>
      <c r="K611" s="1">
        <v>0</v>
      </c>
      <c r="L611" s="15">
        <f t="shared" si="60"/>
        <v>1</v>
      </c>
      <c r="M611" s="1" t="s">
        <v>766</v>
      </c>
      <c r="N611" s="1" t="s">
        <v>155</v>
      </c>
      <c r="O611" s="1" t="s">
        <v>156</v>
      </c>
      <c r="P611" s="1" t="s">
        <v>157</v>
      </c>
    </row>
    <row r="612" spans="1:16" x14ac:dyDescent="0.3">
      <c r="A612" s="5">
        <v>611</v>
      </c>
      <c r="B612" s="5" t="str">
        <f t="shared" si="58"/>
        <v>November</v>
      </c>
      <c r="C612" s="5" t="s">
        <v>797</v>
      </c>
      <c r="D612" s="3">
        <v>45597</v>
      </c>
      <c r="E612" s="5" t="s">
        <v>597</v>
      </c>
      <c r="F612" s="6">
        <v>45597.506249999999</v>
      </c>
      <c r="G612" s="6">
        <v>45597.734027777777</v>
      </c>
      <c r="H612" s="9">
        <f t="shared" si="59"/>
        <v>0.22777777777810115</v>
      </c>
      <c r="I612" s="21" t="str">
        <f t="shared" si="61"/>
        <v>HIGH</v>
      </c>
      <c r="J612" s="5">
        <v>7</v>
      </c>
      <c r="K612" s="1">
        <v>0</v>
      </c>
      <c r="L612" s="15">
        <f t="shared" si="60"/>
        <v>1</v>
      </c>
      <c r="M612" s="1" t="s">
        <v>766</v>
      </c>
      <c r="N612" s="1" t="s">
        <v>155</v>
      </c>
      <c r="O612" s="1" t="s">
        <v>156</v>
      </c>
      <c r="P612" s="1" t="s">
        <v>157</v>
      </c>
    </row>
    <row r="613" spans="1:16" x14ac:dyDescent="0.3">
      <c r="A613" s="5">
        <v>612</v>
      </c>
      <c r="B613" s="5" t="str">
        <f t="shared" si="58"/>
        <v>November</v>
      </c>
      <c r="C613" s="5" t="s">
        <v>793</v>
      </c>
      <c r="D613" s="3">
        <v>45597</v>
      </c>
      <c r="E613" s="5" t="s">
        <v>598</v>
      </c>
      <c r="F613" s="6">
        <v>45597.56527777778</v>
      </c>
      <c r="G613" s="6">
        <v>45597.734027777777</v>
      </c>
      <c r="H613" s="9">
        <f t="shared" si="59"/>
        <v>0.16874999999708962</v>
      </c>
      <c r="I613" s="21" t="str">
        <f t="shared" si="61"/>
        <v>HIGH</v>
      </c>
      <c r="J613" s="5">
        <v>7</v>
      </c>
      <c r="K613" s="1">
        <v>0</v>
      </c>
      <c r="L613" s="15">
        <f t="shared" si="60"/>
        <v>1</v>
      </c>
      <c r="M613" s="1" t="s">
        <v>766</v>
      </c>
      <c r="N613" s="1" t="s">
        <v>155</v>
      </c>
      <c r="O613" s="1" t="s">
        <v>156</v>
      </c>
      <c r="P613" s="1" t="s">
        <v>157</v>
      </c>
    </row>
    <row r="614" spans="1:16" x14ac:dyDescent="0.3">
      <c r="A614" s="5">
        <v>613</v>
      </c>
      <c r="B614" s="5" t="str">
        <f t="shared" si="58"/>
        <v>November</v>
      </c>
      <c r="C614" s="5" t="s">
        <v>800</v>
      </c>
      <c r="D614" s="3">
        <v>45597</v>
      </c>
      <c r="E614" s="5" t="s">
        <v>599</v>
      </c>
      <c r="F614" s="6">
        <v>45597.685416666667</v>
      </c>
      <c r="G614" s="6">
        <v>45597.743055555555</v>
      </c>
      <c r="H614" s="9">
        <f t="shared" si="59"/>
        <v>5.7638888887595385E-2</v>
      </c>
      <c r="I614" s="21" t="str">
        <f t="shared" si="61"/>
        <v>HIGH</v>
      </c>
      <c r="J614" s="5">
        <v>8</v>
      </c>
      <c r="K614" s="1">
        <v>0</v>
      </c>
      <c r="L614" s="15">
        <f t="shared" si="60"/>
        <v>1</v>
      </c>
      <c r="M614" s="1" t="s">
        <v>766</v>
      </c>
      <c r="N614" s="1" t="s">
        <v>155</v>
      </c>
      <c r="O614" s="1" t="s">
        <v>156</v>
      </c>
      <c r="P614" s="1" t="s">
        <v>157</v>
      </c>
    </row>
    <row r="615" spans="1:16" x14ac:dyDescent="0.3">
      <c r="A615" s="5">
        <v>614</v>
      </c>
      <c r="B615" s="5" t="str">
        <f t="shared" si="58"/>
        <v>November</v>
      </c>
      <c r="C615" s="5" t="s">
        <v>795</v>
      </c>
      <c r="D615" s="3">
        <v>45597</v>
      </c>
      <c r="E615" s="5" t="s">
        <v>600</v>
      </c>
      <c r="F615" s="6">
        <v>45597.738194444442</v>
      </c>
      <c r="G615" s="6">
        <v>45597.74722222222</v>
      </c>
      <c r="H615" s="9">
        <f t="shared" si="59"/>
        <v>9.0277777781011537E-3</v>
      </c>
      <c r="I615" s="21" t="str">
        <f t="shared" si="61"/>
        <v>HIGH</v>
      </c>
      <c r="J615" s="5">
        <v>124</v>
      </c>
      <c r="K615" s="1">
        <v>0</v>
      </c>
      <c r="L615" s="15">
        <f t="shared" si="60"/>
        <v>1</v>
      </c>
      <c r="M615" s="1" t="s">
        <v>766</v>
      </c>
      <c r="N615" s="1" t="s">
        <v>155</v>
      </c>
      <c r="O615" s="1" t="s">
        <v>156</v>
      </c>
      <c r="P615" s="1" t="s">
        <v>157</v>
      </c>
    </row>
    <row r="616" spans="1:16" x14ac:dyDescent="0.3">
      <c r="A616" s="5">
        <v>615</v>
      </c>
      <c r="B616" s="5" t="str">
        <f t="shared" si="58"/>
        <v>November</v>
      </c>
      <c r="C616" s="5" t="s">
        <v>799</v>
      </c>
      <c r="D616" s="3">
        <v>45600</v>
      </c>
      <c r="E616" s="5" t="s">
        <v>128</v>
      </c>
      <c r="F616" s="6">
        <v>45600.456944444442</v>
      </c>
      <c r="G616" s="6">
        <v>45600.831944444442</v>
      </c>
      <c r="H616" s="9">
        <f t="shared" si="59"/>
        <v>0.375</v>
      </c>
      <c r="I616" s="21" t="str">
        <f t="shared" si="61"/>
        <v>HIGH</v>
      </c>
      <c r="J616" s="1">
        <v>5</v>
      </c>
      <c r="K616" s="1">
        <v>0</v>
      </c>
      <c r="L616" s="15">
        <f t="shared" si="60"/>
        <v>1</v>
      </c>
      <c r="M616" s="1" t="s">
        <v>183</v>
      </c>
      <c r="N616" s="1" t="s">
        <v>155</v>
      </c>
      <c r="O616" s="1" t="s">
        <v>156</v>
      </c>
      <c r="P616" s="1" t="s">
        <v>157</v>
      </c>
    </row>
    <row r="617" spans="1:16" x14ac:dyDescent="0.3">
      <c r="A617" s="5">
        <v>616</v>
      </c>
      <c r="B617" s="5" t="str">
        <f t="shared" si="58"/>
        <v>November</v>
      </c>
      <c r="C617" s="5" t="s">
        <v>797</v>
      </c>
      <c r="D617" s="3">
        <v>45600</v>
      </c>
      <c r="E617" s="5" t="s">
        <v>129</v>
      </c>
      <c r="F617" s="6">
        <v>45600.633333333331</v>
      </c>
      <c r="G617" s="6">
        <v>45600.843055555553</v>
      </c>
      <c r="H617" s="9">
        <f t="shared" si="59"/>
        <v>0.20972222222189885</v>
      </c>
      <c r="I617" s="21" t="str">
        <f t="shared" si="61"/>
        <v>HIGH</v>
      </c>
      <c r="J617" s="1">
        <v>3</v>
      </c>
      <c r="K617" s="1">
        <v>0</v>
      </c>
      <c r="L617" s="15">
        <f t="shared" si="60"/>
        <v>1</v>
      </c>
      <c r="M617" s="1" t="s">
        <v>183</v>
      </c>
      <c r="N617" s="1" t="s">
        <v>155</v>
      </c>
      <c r="O617" s="1" t="s">
        <v>156</v>
      </c>
      <c r="P617" s="1" t="s">
        <v>157</v>
      </c>
    </row>
    <row r="618" spans="1:16" x14ac:dyDescent="0.3">
      <c r="A618" s="5">
        <v>617</v>
      </c>
      <c r="B618" s="5" t="str">
        <f t="shared" si="58"/>
        <v>November</v>
      </c>
      <c r="C618" s="5" t="s">
        <v>796</v>
      </c>
      <c r="D618" s="3">
        <v>45600</v>
      </c>
      <c r="E618" s="5" t="s">
        <v>601</v>
      </c>
      <c r="F618" s="6">
        <v>45600.342361111114</v>
      </c>
      <c r="G618" s="6">
        <v>45600.558333333334</v>
      </c>
      <c r="H618" s="9">
        <f t="shared" si="59"/>
        <v>0.21597222222044365</v>
      </c>
      <c r="I618" s="21" t="str">
        <f t="shared" si="61"/>
        <v>HIGH</v>
      </c>
      <c r="J618" s="5">
        <v>11</v>
      </c>
      <c r="K618" s="1">
        <v>0</v>
      </c>
      <c r="L618" s="15">
        <f t="shared" si="60"/>
        <v>1</v>
      </c>
      <c r="M618" s="1" t="s">
        <v>766</v>
      </c>
      <c r="N618" s="1" t="s">
        <v>155</v>
      </c>
      <c r="O618" s="1" t="s">
        <v>156</v>
      </c>
      <c r="P618" s="1" t="s">
        <v>157</v>
      </c>
    </row>
    <row r="619" spans="1:16" x14ac:dyDescent="0.3">
      <c r="A619" s="5">
        <v>618</v>
      </c>
      <c r="B619" s="5" t="str">
        <f t="shared" si="58"/>
        <v>November</v>
      </c>
      <c r="C619" s="5" t="s">
        <v>800</v>
      </c>
      <c r="D619" s="3">
        <v>45600</v>
      </c>
      <c r="E619" s="5" t="s">
        <v>602</v>
      </c>
      <c r="F619" s="6">
        <v>45600.409722222219</v>
      </c>
      <c r="G619" s="6">
        <v>45600.630555555559</v>
      </c>
      <c r="H619" s="9">
        <f t="shared" si="59"/>
        <v>0.22083333334012423</v>
      </c>
      <c r="I619" s="21" t="str">
        <f t="shared" si="61"/>
        <v>HIGH</v>
      </c>
      <c r="J619" s="5">
        <v>8</v>
      </c>
      <c r="K619" s="1">
        <v>0</v>
      </c>
      <c r="L619" s="15">
        <f t="shared" si="60"/>
        <v>1</v>
      </c>
      <c r="M619" s="1" t="s">
        <v>766</v>
      </c>
      <c r="N619" s="1" t="s">
        <v>155</v>
      </c>
      <c r="O619" s="1" t="s">
        <v>156</v>
      </c>
      <c r="P619" s="1" t="s">
        <v>157</v>
      </c>
    </row>
    <row r="620" spans="1:16" x14ac:dyDescent="0.3">
      <c r="A620" s="5">
        <v>619</v>
      </c>
      <c r="B620" s="5" t="str">
        <f t="shared" si="58"/>
        <v>November</v>
      </c>
      <c r="C620" s="5" t="s">
        <v>791</v>
      </c>
      <c r="D620" s="3">
        <v>45600</v>
      </c>
      <c r="E620" s="5" t="s">
        <v>603</v>
      </c>
      <c r="F620" s="6">
        <v>45600.425694444442</v>
      </c>
      <c r="G620" s="6">
        <v>45600.762499999997</v>
      </c>
      <c r="H620" s="9">
        <f t="shared" si="59"/>
        <v>0.33680555555474712</v>
      </c>
      <c r="I620" s="21" t="str">
        <f t="shared" si="61"/>
        <v>HIGH</v>
      </c>
      <c r="J620" s="5">
        <v>109</v>
      </c>
      <c r="K620" s="1">
        <v>0</v>
      </c>
      <c r="L620" s="15">
        <f t="shared" si="60"/>
        <v>1</v>
      </c>
      <c r="M620" s="1" t="s">
        <v>766</v>
      </c>
      <c r="N620" s="1" t="s">
        <v>155</v>
      </c>
      <c r="O620" s="1" t="s">
        <v>156</v>
      </c>
      <c r="P620" s="1" t="s">
        <v>157</v>
      </c>
    </row>
    <row r="621" spans="1:16" x14ac:dyDescent="0.3">
      <c r="A621" s="5">
        <v>620</v>
      </c>
      <c r="B621" s="5" t="str">
        <f t="shared" si="58"/>
        <v>November</v>
      </c>
      <c r="C621" s="5" t="s">
        <v>792</v>
      </c>
      <c r="D621" s="3">
        <v>45600</v>
      </c>
      <c r="E621" s="5" t="s">
        <v>604</v>
      </c>
      <c r="F621" s="6">
        <v>45600.427083333336</v>
      </c>
      <c r="G621" s="6">
        <v>45600.76458333333</v>
      </c>
      <c r="H621" s="9">
        <f t="shared" si="59"/>
        <v>0.33749999999417923</v>
      </c>
      <c r="I621" s="21" t="str">
        <f t="shared" si="61"/>
        <v>HIGH</v>
      </c>
      <c r="J621" s="5">
        <v>86</v>
      </c>
      <c r="K621" s="1">
        <v>0</v>
      </c>
      <c r="L621" s="15">
        <f t="shared" si="60"/>
        <v>1</v>
      </c>
      <c r="M621" s="1" t="s">
        <v>766</v>
      </c>
      <c r="N621" s="1" t="s">
        <v>155</v>
      </c>
      <c r="O621" s="1" t="s">
        <v>156</v>
      </c>
      <c r="P621" s="1" t="s">
        <v>157</v>
      </c>
    </row>
    <row r="622" spans="1:16" x14ac:dyDescent="0.3">
      <c r="A622" s="5">
        <v>621</v>
      </c>
      <c r="B622" s="5" t="str">
        <f t="shared" si="58"/>
        <v>November</v>
      </c>
      <c r="C622" s="5" t="s">
        <v>793</v>
      </c>
      <c r="D622" s="3">
        <v>45600</v>
      </c>
      <c r="E622" s="5" t="s">
        <v>605</v>
      </c>
      <c r="F622" s="6">
        <v>45600.429166666669</v>
      </c>
      <c r="G622" s="6">
        <v>45600.779166666667</v>
      </c>
      <c r="H622" s="9">
        <f t="shared" si="59"/>
        <v>0.34999999999854481</v>
      </c>
      <c r="I622" s="21" t="str">
        <f t="shared" si="61"/>
        <v>HIGH</v>
      </c>
      <c r="J622" s="5">
        <v>2</v>
      </c>
      <c r="K622" s="1">
        <v>0</v>
      </c>
      <c r="L622" s="15">
        <f t="shared" si="60"/>
        <v>1</v>
      </c>
      <c r="M622" s="1" t="s">
        <v>766</v>
      </c>
      <c r="N622" s="1" t="s">
        <v>155</v>
      </c>
      <c r="O622" s="1" t="s">
        <v>156</v>
      </c>
      <c r="P622" s="1" t="s">
        <v>157</v>
      </c>
    </row>
    <row r="623" spans="1:16" x14ac:dyDescent="0.3">
      <c r="A623" s="5">
        <v>622</v>
      </c>
      <c r="B623" s="5" t="str">
        <f t="shared" si="58"/>
        <v>November</v>
      </c>
      <c r="C623" s="5" t="s">
        <v>799</v>
      </c>
      <c r="D623" s="3">
        <v>45600</v>
      </c>
      <c r="E623" s="5" t="s">
        <v>128</v>
      </c>
      <c r="F623" s="6">
        <v>45600.456944444442</v>
      </c>
      <c r="G623" s="6">
        <v>45600.831944444442</v>
      </c>
      <c r="H623" s="9">
        <f t="shared" si="59"/>
        <v>0.375</v>
      </c>
      <c r="I623" s="21" t="str">
        <f t="shared" si="61"/>
        <v>HIGH</v>
      </c>
      <c r="J623" s="5">
        <v>26</v>
      </c>
      <c r="K623" s="1">
        <v>0</v>
      </c>
      <c r="L623" s="15">
        <f t="shared" si="60"/>
        <v>1</v>
      </c>
      <c r="M623" s="1" t="s">
        <v>766</v>
      </c>
      <c r="N623" s="1" t="s">
        <v>155</v>
      </c>
      <c r="O623" s="1" t="s">
        <v>156</v>
      </c>
      <c r="P623" s="1" t="s">
        <v>157</v>
      </c>
    </row>
    <row r="624" spans="1:16" x14ac:dyDescent="0.3">
      <c r="A624" s="5">
        <v>623</v>
      </c>
      <c r="B624" s="5" t="str">
        <f t="shared" si="58"/>
        <v>November</v>
      </c>
      <c r="C624" s="5" t="s">
        <v>794</v>
      </c>
      <c r="D624" s="3">
        <v>45600</v>
      </c>
      <c r="E624" s="5" t="s">
        <v>606</v>
      </c>
      <c r="F624" s="6">
        <v>45600.470138888886</v>
      </c>
      <c r="G624" s="6">
        <v>45600.837500000001</v>
      </c>
      <c r="H624" s="9">
        <f t="shared" si="59"/>
        <v>0.367361111115315</v>
      </c>
      <c r="I624" s="21" t="str">
        <f t="shared" si="61"/>
        <v>HIGH</v>
      </c>
      <c r="J624" s="5">
        <v>29</v>
      </c>
      <c r="K624" s="1">
        <v>0</v>
      </c>
      <c r="L624" s="15">
        <f t="shared" si="60"/>
        <v>1</v>
      </c>
      <c r="M624" s="1" t="s">
        <v>766</v>
      </c>
      <c r="N624" s="1" t="s">
        <v>155</v>
      </c>
      <c r="O624" s="1" t="s">
        <v>156</v>
      </c>
      <c r="P624" s="1" t="s">
        <v>157</v>
      </c>
    </row>
    <row r="625" spans="1:16" x14ac:dyDescent="0.3">
      <c r="A625" s="5">
        <v>624</v>
      </c>
      <c r="B625" s="5" t="str">
        <f t="shared" si="58"/>
        <v>November</v>
      </c>
      <c r="C625" s="5" t="s">
        <v>797</v>
      </c>
      <c r="D625" s="3">
        <v>45600</v>
      </c>
      <c r="E625" s="5" t="s">
        <v>129</v>
      </c>
      <c r="F625" s="6">
        <v>45600.633333333331</v>
      </c>
      <c r="G625" s="6">
        <v>45600.843055555553</v>
      </c>
      <c r="H625" s="9">
        <f t="shared" si="59"/>
        <v>0.20972222222189885</v>
      </c>
      <c r="I625" s="21" t="str">
        <f t="shared" si="61"/>
        <v>HIGH</v>
      </c>
      <c r="J625" s="5">
        <v>7</v>
      </c>
      <c r="K625" s="1">
        <v>0</v>
      </c>
      <c r="L625" s="15">
        <f t="shared" si="60"/>
        <v>1</v>
      </c>
      <c r="M625" s="1" t="s">
        <v>766</v>
      </c>
      <c r="N625" s="1" t="s">
        <v>155</v>
      </c>
      <c r="O625" s="1" t="s">
        <v>156</v>
      </c>
      <c r="P625" s="1" t="s">
        <v>157</v>
      </c>
    </row>
    <row r="626" spans="1:16" x14ac:dyDescent="0.3">
      <c r="A626" s="5">
        <v>625</v>
      </c>
      <c r="B626" s="5" t="str">
        <f t="shared" si="58"/>
        <v>November</v>
      </c>
      <c r="C626" s="5" t="s">
        <v>795</v>
      </c>
      <c r="D626" s="3">
        <v>45600</v>
      </c>
      <c r="E626" s="5" t="s">
        <v>607</v>
      </c>
      <c r="F626" s="6">
        <v>45600.765972222223</v>
      </c>
      <c r="G626" s="6">
        <v>45600.845138888886</v>
      </c>
      <c r="H626" s="9">
        <f t="shared" si="59"/>
        <v>7.9166666662786156E-2</v>
      </c>
      <c r="I626" s="21" t="str">
        <f t="shared" si="61"/>
        <v>HIGH</v>
      </c>
      <c r="J626" s="5">
        <v>153</v>
      </c>
      <c r="K626" s="1">
        <v>0</v>
      </c>
      <c r="L626" s="15">
        <f t="shared" si="60"/>
        <v>1</v>
      </c>
      <c r="M626" s="1" t="s">
        <v>766</v>
      </c>
      <c r="N626" s="1" t="s">
        <v>155</v>
      </c>
      <c r="O626" s="1" t="s">
        <v>156</v>
      </c>
      <c r="P626" s="1" t="s">
        <v>157</v>
      </c>
    </row>
    <row r="627" spans="1:16" x14ac:dyDescent="0.3">
      <c r="A627" s="5">
        <v>626</v>
      </c>
      <c r="B627" s="5" t="str">
        <f t="shared" si="58"/>
        <v>November</v>
      </c>
      <c r="C627" s="5" t="s">
        <v>799</v>
      </c>
      <c r="D627" s="3">
        <v>45601</v>
      </c>
      <c r="E627" s="5" t="s">
        <v>608</v>
      </c>
      <c r="F627" s="6">
        <v>45601.393055555556</v>
      </c>
      <c r="G627" s="6">
        <v>45601.546527777777</v>
      </c>
      <c r="H627" s="9">
        <f t="shared" si="59"/>
        <v>0.15347222222044365</v>
      </c>
      <c r="I627" s="21" t="str">
        <f t="shared" si="61"/>
        <v>HIGH</v>
      </c>
      <c r="J627" s="5">
        <v>24</v>
      </c>
      <c r="K627" s="1">
        <v>0</v>
      </c>
      <c r="L627" s="15">
        <f t="shared" si="60"/>
        <v>1</v>
      </c>
      <c r="M627" s="1" t="s">
        <v>766</v>
      </c>
      <c r="N627" s="1" t="s">
        <v>155</v>
      </c>
      <c r="O627" s="1" t="s">
        <v>156</v>
      </c>
      <c r="P627" s="1" t="s">
        <v>157</v>
      </c>
    </row>
    <row r="628" spans="1:16" x14ac:dyDescent="0.3">
      <c r="A628" s="5">
        <v>627</v>
      </c>
      <c r="B628" s="5" t="str">
        <f t="shared" si="58"/>
        <v>November</v>
      </c>
      <c r="C628" s="5" t="s">
        <v>791</v>
      </c>
      <c r="D628" s="3">
        <v>45601</v>
      </c>
      <c r="E628" s="5" t="s">
        <v>609</v>
      </c>
      <c r="F628" s="6">
        <v>45601.416666666664</v>
      </c>
      <c r="G628" s="6">
        <v>45601.595138888886</v>
      </c>
      <c r="H628" s="9">
        <f t="shared" si="59"/>
        <v>0.17847222222189885</v>
      </c>
      <c r="I628" s="21" t="str">
        <f t="shared" si="61"/>
        <v>HIGH</v>
      </c>
      <c r="J628" s="5">
        <v>104</v>
      </c>
      <c r="K628" s="1">
        <v>0</v>
      </c>
      <c r="L628" s="15">
        <f t="shared" si="60"/>
        <v>1</v>
      </c>
      <c r="M628" s="1" t="s">
        <v>766</v>
      </c>
      <c r="N628" s="1" t="s">
        <v>155</v>
      </c>
      <c r="O628" s="1" t="s">
        <v>156</v>
      </c>
      <c r="P628" s="1" t="s">
        <v>157</v>
      </c>
    </row>
    <row r="629" spans="1:16" x14ac:dyDescent="0.3">
      <c r="A629" s="5">
        <v>628</v>
      </c>
      <c r="B629" s="5" t="str">
        <f t="shared" si="58"/>
        <v>November</v>
      </c>
      <c r="C629" s="5" t="s">
        <v>792</v>
      </c>
      <c r="D629" s="3">
        <v>45601</v>
      </c>
      <c r="E629" s="5" t="s">
        <v>610</v>
      </c>
      <c r="F629" s="6">
        <v>45601.431944444441</v>
      </c>
      <c r="G629" s="6">
        <v>45601.601388888892</v>
      </c>
      <c r="H629" s="9">
        <f t="shared" si="59"/>
        <v>0.16944444445107365</v>
      </c>
      <c r="I629" s="21" t="str">
        <f t="shared" si="61"/>
        <v>HIGH</v>
      </c>
      <c r="J629" s="5">
        <v>82</v>
      </c>
      <c r="K629" s="1">
        <v>0</v>
      </c>
      <c r="L629" s="15">
        <f t="shared" si="60"/>
        <v>1</v>
      </c>
      <c r="M629" s="1" t="s">
        <v>766</v>
      </c>
      <c r="N629" s="1" t="s">
        <v>155</v>
      </c>
      <c r="O629" s="1" t="s">
        <v>156</v>
      </c>
      <c r="P629" s="1" t="s">
        <v>157</v>
      </c>
    </row>
    <row r="630" spans="1:16" x14ac:dyDescent="0.3">
      <c r="A630" s="5">
        <v>629</v>
      </c>
      <c r="B630" s="5" t="str">
        <f t="shared" si="58"/>
        <v>November</v>
      </c>
      <c r="C630" s="5" t="s">
        <v>795</v>
      </c>
      <c r="D630" s="3">
        <v>45601</v>
      </c>
      <c r="E630" s="5" t="s">
        <v>611</v>
      </c>
      <c r="F630" s="6">
        <v>45601.447916666664</v>
      </c>
      <c r="G630" s="6">
        <v>45601.625</v>
      </c>
      <c r="H630" s="9">
        <f t="shared" si="59"/>
        <v>0.17708333333575865</v>
      </c>
      <c r="I630" s="21" t="str">
        <f t="shared" si="61"/>
        <v>HIGH</v>
      </c>
      <c r="J630" s="5">
        <v>153</v>
      </c>
      <c r="K630" s="1">
        <v>0</v>
      </c>
      <c r="L630" s="15">
        <f t="shared" si="60"/>
        <v>1</v>
      </c>
      <c r="M630" s="1" t="s">
        <v>766</v>
      </c>
      <c r="N630" s="1" t="s">
        <v>155</v>
      </c>
      <c r="O630" s="1" t="s">
        <v>156</v>
      </c>
      <c r="P630" s="1" t="s">
        <v>157</v>
      </c>
    </row>
    <row r="631" spans="1:16" x14ac:dyDescent="0.3">
      <c r="A631" s="5">
        <v>630</v>
      </c>
      <c r="B631" s="5" t="str">
        <f t="shared" si="58"/>
        <v>November</v>
      </c>
      <c r="C631" s="5" t="s">
        <v>796</v>
      </c>
      <c r="D631" s="3">
        <v>45601</v>
      </c>
      <c r="E631" s="5" t="s">
        <v>612</v>
      </c>
      <c r="F631" s="6">
        <v>45601.460416666669</v>
      </c>
      <c r="G631" s="6">
        <v>45601.626388888886</v>
      </c>
      <c r="H631" s="9">
        <f t="shared" si="59"/>
        <v>0.16597222221753327</v>
      </c>
      <c r="I631" s="21" t="str">
        <f t="shared" si="61"/>
        <v>HIGH</v>
      </c>
      <c r="J631" s="5">
        <v>11</v>
      </c>
      <c r="K631" s="1">
        <v>0</v>
      </c>
      <c r="L631" s="15">
        <f t="shared" si="60"/>
        <v>1</v>
      </c>
      <c r="M631" s="1" t="s">
        <v>766</v>
      </c>
      <c r="N631" s="1" t="s">
        <v>155</v>
      </c>
      <c r="O631" s="1" t="s">
        <v>156</v>
      </c>
      <c r="P631" s="1" t="s">
        <v>157</v>
      </c>
    </row>
    <row r="632" spans="1:16" x14ac:dyDescent="0.3">
      <c r="A632" s="5">
        <v>631</v>
      </c>
      <c r="B632" s="5" t="str">
        <f t="shared" si="58"/>
        <v>November</v>
      </c>
      <c r="C632" s="5" t="s">
        <v>800</v>
      </c>
      <c r="D632" s="3">
        <v>45601</v>
      </c>
      <c r="E632" s="5" t="s">
        <v>613</v>
      </c>
      <c r="F632" s="6">
        <v>45601.470138888886</v>
      </c>
      <c r="G632" s="6">
        <v>45601.628472222219</v>
      </c>
      <c r="H632" s="9">
        <f t="shared" si="59"/>
        <v>0.15833333333284827</v>
      </c>
      <c r="I632" s="21" t="str">
        <f t="shared" si="61"/>
        <v>HIGH</v>
      </c>
      <c r="J632" s="5">
        <v>8</v>
      </c>
      <c r="K632" s="1">
        <v>0</v>
      </c>
      <c r="L632" s="15">
        <f t="shared" si="60"/>
        <v>1</v>
      </c>
      <c r="M632" s="1" t="s">
        <v>766</v>
      </c>
      <c r="N632" s="1" t="s">
        <v>155</v>
      </c>
      <c r="O632" s="1" t="s">
        <v>156</v>
      </c>
      <c r="P632" s="1" t="s">
        <v>157</v>
      </c>
    </row>
    <row r="633" spans="1:16" x14ac:dyDescent="0.3">
      <c r="A633" s="5">
        <v>632</v>
      </c>
      <c r="B633" s="5" t="str">
        <f t="shared" si="58"/>
        <v>November</v>
      </c>
      <c r="C633" s="5" t="s">
        <v>794</v>
      </c>
      <c r="D633" s="3">
        <v>45601</v>
      </c>
      <c r="E633" s="5" t="s">
        <v>614</v>
      </c>
      <c r="F633" s="6">
        <v>45601.479166666664</v>
      </c>
      <c r="G633" s="6">
        <v>45601.645138888889</v>
      </c>
      <c r="H633" s="9">
        <f t="shared" si="59"/>
        <v>0.16597222222480923</v>
      </c>
      <c r="I633" s="21" t="str">
        <f t="shared" si="61"/>
        <v>HIGH</v>
      </c>
      <c r="J633" s="5">
        <v>23</v>
      </c>
      <c r="K633" s="1">
        <v>0</v>
      </c>
      <c r="L633" s="15">
        <f t="shared" si="60"/>
        <v>1</v>
      </c>
      <c r="M633" s="1" t="s">
        <v>766</v>
      </c>
      <c r="N633" s="1" t="s">
        <v>155</v>
      </c>
      <c r="O633" s="1" t="s">
        <v>156</v>
      </c>
      <c r="P633" s="1" t="s">
        <v>157</v>
      </c>
    </row>
    <row r="634" spans="1:16" x14ac:dyDescent="0.3">
      <c r="A634" s="5">
        <v>633</v>
      </c>
      <c r="B634" s="5" t="str">
        <f t="shared" si="58"/>
        <v>November</v>
      </c>
      <c r="C634" s="5" t="s">
        <v>797</v>
      </c>
      <c r="D634" s="3">
        <v>45601</v>
      </c>
      <c r="E634" s="5" t="s">
        <v>615</v>
      </c>
      <c r="F634" s="6">
        <v>45601.604861111111</v>
      </c>
      <c r="G634" s="6">
        <v>45601.683333333334</v>
      </c>
      <c r="H634" s="9">
        <f t="shared" si="59"/>
        <v>7.8472222223354038E-2</v>
      </c>
      <c r="I634" s="21" t="str">
        <f t="shared" si="61"/>
        <v>HIGH</v>
      </c>
      <c r="J634" s="5">
        <v>7</v>
      </c>
      <c r="K634" s="1">
        <v>0</v>
      </c>
      <c r="L634" s="15">
        <f t="shared" si="60"/>
        <v>1</v>
      </c>
      <c r="M634" s="1" t="s">
        <v>766</v>
      </c>
      <c r="N634" s="1" t="s">
        <v>155</v>
      </c>
      <c r="O634" s="1" t="s">
        <v>156</v>
      </c>
      <c r="P634" s="1" t="s">
        <v>157</v>
      </c>
    </row>
    <row r="635" spans="1:16" x14ac:dyDescent="0.3">
      <c r="A635" s="5">
        <v>634</v>
      </c>
      <c r="B635" s="5" t="str">
        <f t="shared" si="58"/>
        <v>November</v>
      </c>
      <c r="C635" s="5" t="s">
        <v>793</v>
      </c>
      <c r="D635" s="3">
        <v>45601</v>
      </c>
      <c r="E635" s="5" t="s">
        <v>616</v>
      </c>
      <c r="F635" s="6">
        <v>45601.667361111111</v>
      </c>
      <c r="G635" s="6">
        <v>45601.68472222222</v>
      </c>
      <c r="H635" s="9">
        <f t="shared" si="59"/>
        <v>1.7361111109494232E-2</v>
      </c>
      <c r="I635" s="21" t="str">
        <f t="shared" si="61"/>
        <v>HIGH</v>
      </c>
      <c r="J635" s="5">
        <v>2</v>
      </c>
      <c r="K635" s="1">
        <v>0</v>
      </c>
      <c r="L635" s="15">
        <f t="shared" si="60"/>
        <v>1</v>
      </c>
      <c r="M635" s="1" t="s">
        <v>766</v>
      </c>
      <c r="N635" s="1" t="s">
        <v>155</v>
      </c>
      <c r="O635" s="1" t="s">
        <v>156</v>
      </c>
      <c r="P635" s="1" t="s">
        <v>157</v>
      </c>
    </row>
    <row r="636" spans="1:16" x14ac:dyDescent="0.3">
      <c r="A636" s="5">
        <v>635</v>
      </c>
      <c r="B636" s="5" t="str">
        <f t="shared" si="58"/>
        <v>November</v>
      </c>
      <c r="C636" s="5" t="s">
        <v>797</v>
      </c>
      <c r="D636" s="3">
        <v>45602</v>
      </c>
      <c r="E636" s="5" t="s">
        <v>130</v>
      </c>
      <c r="F636" s="6">
        <v>45602.670138888891</v>
      </c>
      <c r="G636" s="6">
        <v>45602.695833333331</v>
      </c>
      <c r="H636" s="9">
        <f t="shared" si="59"/>
        <v>2.569444444088731E-2</v>
      </c>
      <c r="I636" s="21" t="str">
        <f t="shared" si="61"/>
        <v>HIGH</v>
      </c>
      <c r="J636" s="1">
        <v>2</v>
      </c>
      <c r="K636" s="1">
        <v>0</v>
      </c>
      <c r="L636" s="15">
        <f t="shared" si="60"/>
        <v>1</v>
      </c>
      <c r="M636" s="1" t="s">
        <v>183</v>
      </c>
      <c r="N636" s="1" t="s">
        <v>155</v>
      </c>
      <c r="O636" s="1" t="s">
        <v>156</v>
      </c>
      <c r="P636" s="1" t="s">
        <v>157</v>
      </c>
    </row>
    <row r="637" spans="1:16" x14ac:dyDescent="0.3">
      <c r="A637" s="5">
        <v>636</v>
      </c>
      <c r="B637" s="5" t="str">
        <f t="shared" si="58"/>
        <v>November</v>
      </c>
      <c r="C637" s="5" t="s">
        <v>799</v>
      </c>
      <c r="D637" s="3">
        <v>45602</v>
      </c>
      <c r="E637" s="5" t="s">
        <v>617</v>
      </c>
      <c r="F637" s="6">
        <v>45602.418055555558</v>
      </c>
      <c r="G637" s="6">
        <v>45602.554861111108</v>
      </c>
      <c r="H637" s="9">
        <f t="shared" si="59"/>
        <v>0.13680555555038154</v>
      </c>
      <c r="I637" s="21" t="str">
        <f t="shared" si="61"/>
        <v>HIGH</v>
      </c>
      <c r="J637" s="5">
        <v>24</v>
      </c>
      <c r="K637" s="1">
        <v>0</v>
      </c>
      <c r="L637" s="15">
        <f t="shared" si="60"/>
        <v>1</v>
      </c>
      <c r="M637" s="1" t="s">
        <v>766</v>
      </c>
      <c r="N637" s="1" t="s">
        <v>155</v>
      </c>
      <c r="O637" s="1" t="s">
        <v>156</v>
      </c>
      <c r="P637" s="1" t="s">
        <v>157</v>
      </c>
    </row>
    <row r="638" spans="1:16" x14ac:dyDescent="0.3">
      <c r="A638" s="5">
        <v>637</v>
      </c>
      <c r="B638" s="5" t="str">
        <f t="shared" si="58"/>
        <v>November</v>
      </c>
      <c r="C638" s="5" t="s">
        <v>800</v>
      </c>
      <c r="D638" s="3">
        <v>45602</v>
      </c>
      <c r="E638" s="5" t="s">
        <v>618</v>
      </c>
      <c r="F638" s="6">
        <v>45602.431944444441</v>
      </c>
      <c r="G638" s="6">
        <v>45602.559027777781</v>
      </c>
      <c r="H638" s="9">
        <f t="shared" si="59"/>
        <v>0.12708333334012423</v>
      </c>
      <c r="I638" s="21" t="str">
        <f t="shared" si="61"/>
        <v>HIGH</v>
      </c>
      <c r="J638" s="5">
        <v>8</v>
      </c>
      <c r="K638" s="1">
        <v>0</v>
      </c>
      <c r="L638" s="15">
        <f t="shared" si="60"/>
        <v>1</v>
      </c>
      <c r="M638" s="1" t="s">
        <v>766</v>
      </c>
      <c r="N638" s="1" t="s">
        <v>155</v>
      </c>
      <c r="O638" s="1" t="s">
        <v>156</v>
      </c>
      <c r="P638" s="1" t="s">
        <v>157</v>
      </c>
    </row>
    <row r="639" spans="1:16" x14ac:dyDescent="0.3">
      <c r="A639" s="5">
        <v>638</v>
      </c>
      <c r="B639" s="5" t="str">
        <f t="shared" si="58"/>
        <v>November</v>
      </c>
      <c r="C639" s="5" t="s">
        <v>792</v>
      </c>
      <c r="D639" s="3">
        <v>45602</v>
      </c>
      <c r="E639" s="5" t="s">
        <v>619</v>
      </c>
      <c r="F639" s="6">
        <v>45602.474999999999</v>
      </c>
      <c r="G639" s="6">
        <v>45602.626388888886</v>
      </c>
      <c r="H639" s="9">
        <f t="shared" si="59"/>
        <v>0.15138888888759539</v>
      </c>
      <c r="I639" s="21" t="str">
        <f t="shared" si="61"/>
        <v>HIGH</v>
      </c>
      <c r="J639" s="5">
        <v>78</v>
      </c>
      <c r="K639" s="1">
        <v>0</v>
      </c>
      <c r="L639" s="15">
        <f t="shared" si="60"/>
        <v>1</v>
      </c>
      <c r="M639" s="1" t="s">
        <v>766</v>
      </c>
      <c r="N639" s="1" t="s">
        <v>155</v>
      </c>
      <c r="O639" s="1" t="s">
        <v>156</v>
      </c>
      <c r="P639" s="1" t="s">
        <v>157</v>
      </c>
    </row>
    <row r="640" spans="1:16" x14ac:dyDescent="0.3">
      <c r="A640" s="5">
        <v>639</v>
      </c>
      <c r="B640" s="5" t="str">
        <f t="shared" si="58"/>
        <v>November</v>
      </c>
      <c r="C640" s="5" t="s">
        <v>791</v>
      </c>
      <c r="D640" s="3">
        <v>45602</v>
      </c>
      <c r="E640" s="5" t="s">
        <v>620</v>
      </c>
      <c r="F640" s="6">
        <v>45602.473611111112</v>
      </c>
      <c r="G640" s="6">
        <v>45602.709027777775</v>
      </c>
      <c r="H640" s="9">
        <f t="shared" si="59"/>
        <v>0.23541666666278616</v>
      </c>
      <c r="I640" s="21" t="str">
        <f t="shared" si="61"/>
        <v>HIGH</v>
      </c>
      <c r="J640" s="5">
        <v>108</v>
      </c>
      <c r="K640" s="1">
        <v>0</v>
      </c>
      <c r="L640" s="15">
        <f t="shared" si="60"/>
        <v>1</v>
      </c>
      <c r="M640" s="1" t="s">
        <v>766</v>
      </c>
      <c r="N640" s="1" t="s">
        <v>155</v>
      </c>
      <c r="O640" s="1" t="s">
        <v>156</v>
      </c>
      <c r="P640" s="1" t="s">
        <v>157</v>
      </c>
    </row>
    <row r="641" spans="1:16" x14ac:dyDescent="0.3">
      <c r="A641" s="5">
        <v>640</v>
      </c>
      <c r="B641" s="5" t="str">
        <f t="shared" si="58"/>
        <v>November</v>
      </c>
      <c r="C641" s="5" t="s">
        <v>797</v>
      </c>
      <c r="D641" s="3">
        <v>45602</v>
      </c>
      <c r="E641" s="5" t="s">
        <v>621</v>
      </c>
      <c r="F641" s="6">
        <v>45602.540972222225</v>
      </c>
      <c r="G641" s="6">
        <v>45602.710416666669</v>
      </c>
      <c r="H641" s="9">
        <f t="shared" si="59"/>
        <v>0.16944444444379769</v>
      </c>
      <c r="I641" s="21" t="str">
        <f t="shared" si="61"/>
        <v>HIGH</v>
      </c>
      <c r="J641" s="5">
        <v>5</v>
      </c>
      <c r="K641" s="1">
        <v>0</v>
      </c>
      <c r="L641" s="15">
        <f t="shared" si="60"/>
        <v>1</v>
      </c>
      <c r="M641" s="1" t="s">
        <v>766</v>
      </c>
      <c r="N641" s="1" t="s">
        <v>155</v>
      </c>
      <c r="O641" s="1" t="s">
        <v>156</v>
      </c>
      <c r="P641" s="1" t="s">
        <v>157</v>
      </c>
    </row>
    <row r="642" spans="1:16" x14ac:dyDescent="0.3">
      <c r="A642" s="5">
        <v>641</v>
      </c>
      <c r="B642" s="5" t="str">
        <f t="shared" ref="B642:B705" si="62">TEXT(D642,"MMMM")</f>
        <v>November</v>
      </c>
      <c r="C642" s="5" t="s">
        <v>795</v>
      </c>
      <c r="D642" s="3">
        <v>45602</v>
      </c>
      <c r="E642" s="5" t="s">
        <v>622</v>
      </c>
      <c r="F642" s="6">
        <v>45602.558333333334</v>
      </c>
      <c r="G642" s="6">
        <v>45602.713888888888</v>
      </c>
      <c r="H642" s="9">
        <f t="shared" ref="H642:H705" si="63">G642-F642</f>
        <v>0.15555555555329192</v>
      </c>
      <c r="I642" s="21" t="str">
        <f t="shared" si="61"/>
        <v>HIGH</v>
      </c>
      <c r="J642" s="5">
        <v>153</v>
      </c>
      <c r="K642" s="1">
        <v>0</v>
      </c>
      <c r="L642" s="15">
        <f t="shared" si="60"/>
        <v>1</v>
      </c>
      <c r="M642" s="1" t="s">
        <v>766</v>
      </c>
      <c r="N642" s="1" t="s">
        <v>155</v>
      </c>
      <c r="O642" s="1" t="s">
        <v>156</v>
      </c>
      <c r="P642" s="1" t="s">
        <v>157</v>
      </c>
    </row>
    <row r="643" spans="1:16" x14ac:dyDescent="0.3">
      <c r="A643" s="5">
        <v>642</v>
      </c>
      <c r="B643" s="5" t="str">
        <f t="shared" si="62"/>
        <v>November</v>
      </c>
      <c r="C643" s="5" t="s">
        <v>793</v>
      </c>
      <c r="D643" s="3">
        <v>45602</v>
      </c>
      <c r="E643" s="5" t="s">
        <v>623</v>
      </c>
      <c r="F643" s="6">
        <v>45602.584027777775</v>
      </c>
      <c r="G643" s="6">
        <v>45602.714583333334</v>
      </c>
      <c r="H643" s="9">
        <f t="shared" si="63"/>
        <v>0.13055555555911269</v>
      </c>
      <c r="I643" s="21" t="str">
        <f t="shared" si="61"/>
        <v>HIGH</v>
      </c>
      <c r="J643" s="5">
        <v>2</v>
      </c>
      <c r="K643" s="1">
        <v>0</v>
      </c>
      <c r="L643" s="15">
        <f t="shared" ref="L643:L706" si="64">1-(K643/J643)</f>
        <v>1</v>
      </c>
      <c r="M643" s="1" t="s">
        <v>766</v>
      </c>
      <c r="N643" s="1" t="s">
        <v>155</v>
      </c>
      <c r="O643" s="1" t="s">
        <v>156</v>
      </c>
      <c r="P643" s="1" t="s">
        <v>157</v>
      </c>
    </row>
    <row r="644" spans="1:16" x14ac:dyDescent="0.3">
      <c r="A644" s="5">
        <v>643</v>
      </c>
      <c r="B644" s="5" t="str">
        <f t="shared" si="62"/>
        <v>November</v>
      </c>
      <c r="C644" s="5" t="s">
        <v>794</v>
      </c>
      <c r="D644" s="3">
        <v>45602</v>
      </c>
      <c r="E644" s="5" t="s">
        <v>624</v>
      </c>
      <c r="F644" s="6">
        <v>45602.743055555555</v>
      </c>
      <c r="G644" s="6">
        <v>45602.77847222222</v>
      </c>
      <c r="H644" s="9">
        <f t="shared" si="63"/>
        <v>3.5416666665696539E-2</v>
      </c>
      <c r="I644" s="21" t="str">
        <f t="shared" si="61"/>
        <v>HIGH</v>
      </c>
      <c r="J644" s="5">
        <v>23</v>
      </c>
      <c r="K644" s="1">
        <v>0</v>
      </c>
      <c r="L644" s="15">
        <f t="shared" si="64"/>
        <v>1</v>
      </c>
      <c r="M644" s="1" t="s">
        <v>766</v>
      </c>
      <c r="N644" s="1" t="s">
        <v>155</v>
      </c>
      <c r="O644" s="1" t="s">
        <v>156</v>
      </c>
      <c r="P644" s="1" t="s">
        <v>157</v>
      </c>
    </row>
    <row r="645" spans="1:16" x14ac:dyDescent="0.3">
      <c r="A645" s="5">
        <v>644</v>
      </c>
      <c r="B645" s="5" t="str">
        <f t="shared" si="62"/>
        <v>November</v>
      </c>
      <c r="C645" s="5" t="s">
        <v>799</v>
      </c>
      <c r="D645" s="3">
        <v>45603</v>
      </c>
      <c r="E645" s="5" t="s">
        <v>131</v>
      </c>
      <c r="F645" s="6">
        <v>45603.625694444447</v>
      </c>
      <c r="G645" s="6">
        <v>45603.635416666664</v>
      </c>
      <c r="H645" s="9">
        <f t="shared" si="63"/>
        <v>9.7222222175332718E-3</v>
      </c>
      <c r="I645" s="21" t="str">
        <f t="shared" si="61"/>
        <v>HIGH</v>
      </c>
      <c r="J645" s="1">
        <v>2</v>
      </c>
      <c r="K645" s="1">
        <v>0</v>
      </c>
      <c r="L645" s="15">
        <f t="shared" si="64"/>
        <v>1</v>
      </c>
      <c r="M645" s="1" t="s">
        <v>183</v>
      </c>
      <c r="N645" s="1" t="s">
        <v>155</v>
      </c>
      <c r="O645" s="1" t="s">
        <v>156</v>
      </c>
      <c r="P645" s="1" t="s">
        <v>157</v>
      </c>
    </row>
    <row r="646" spans="1:16" x14ac:dyDescent="0.3">
      <c r="A646" s="5">
        <v>645</v>
      </c>
      <c r="B646" s="5" t="str">
        <f t="shared" si="62"/>
        <v>November</v>
      </c>
      <c r="C646" s="5" t="s">
        <v>793</v>
      </c>
      <c r="D646" s="3">
        <v>45603</v>
      </c>
      <c r="E646" s="5" t="s">
        <v>625</v>
      </c>
      <c r="F646" s="6">
        <v>45603.388888888891</v>
      </c>
      <c r="G646" s="6">
        <v>45603.637499999997</v>
      </c>
      <c r="H646" s="9">
        <f t="shared" si="63"/>
        <v>0.24861111110658385</v>
      </c>
      <c r="I646" s="21" t="str">
        <f t="shared" si="61"/>
        <v>HIGH</v>
      </c>
      <c r="J646" s="5">
        <v>2</v>
      </c>
      <c r="K646" s="1">
        <v>0</v>
      </c>
      <c r="L646" s="15">
        <f t="shared" si="64"/>
        <v>1</v>
      </c>
      <c r="M646" s="1" t="s">
        <v>766</v>
      </c>
      <c r="N646" s="1" t="s">
        <v>155</v>
      </c>
      <c r="O646" s="1" t="s">
        <v>156</v>
      </c>
      <c r="P646" s="1" t="s">
        <v>157</v>
      </c>
    </row>
    <row r="647" spans="1:16" x14ac:dyDescent="0.3">
      <c r="A647" s="5">
        <v>646</v>
      </c>
      <c r="B647" s="5" t="str">
        <f t="shared" si="62"/>
        <v>November</v>
      </c>
      <c r="C647" s="5" t="s">
        <v>796</v>
      </c>
      <c r="D647" s="3">
        <v>45603</v>
      </c>
      <c r="E647" s="5" t="s">
        <v>626</v>
      </c>
      <c r="F647" s="6">
        <v>45603.404166666667</v>
      </c>
      <c r="G647" s="6">
        <v>45603.638888888891</v>
      </c>
      <c r="H647" s="9">
        <f t="shared" si="63"/>
        <v>0.23472222222335404</v>
      </c>
      <c r="I647" s="21" t="str">
        <f t="shared" si="61"/>
        <v>HIGH</v>
      </c>
      <c r="J647" s="5">
        <v>11</v>
      </c>
      <c r="K647" s="1">
        <v>0</v>
      </c>
      <c r="L647" s="15">
        <f t="shared" si="64"/>
        <v>1</v>
      </c>
      <c r="M647" s="1" t="s">
        <v>766</v>
      </c>
      <c r="N647" s="1" t="s">
        <v>155</v>
      </c>
      <c r="O647" s="1" t="s">
        <v>156</v>
      </c>
      <c r="P647" s="1" t="s">
        <v>157</v>
      </c>
    </row>
    <row r="648" spans="1:16" x14ac:dyDescent="0.3">
      <c r="A648" s="5">
        <v>647</v>
      </c>
      <c r="B648" s="5" t="str">
        <f t="shared" si="62"/>
        <v>November</v>
      </c>
      <c r="C648" s="5" t="s">
        <v>791</v>
      </c>
      <c r="D648" s="3">
        <v>45603</v>
      </c>
      <c r="E648" s="5" t="s">
        <v>627</v>
      </c>
      <c r="F648" s="6">
        <v>45603.451388888891</v>
      </c>
      <c r="G648" s="6">
        <v>45603.640972222223</v>
      </c>
      <c r="H648" s="9">
        <f t="shared" si="63"/>
        <v>0.18958333333284827</v>
      </c>
      <c r="I648" s="21" t="str">
        <f t="shared" si="61"/>
        <v>HIGH</v>
      </c>
      <c r="J648" s="5">
        <v>110</v>
      </c>
      <c r="K648" s="1">
        <v>0</v>
      </c>
      <c r="L648" s="15">
        <f t="shared" si="64"/>
        <v>1</v>
      </c>
      <c r="M648" s="1" t="s">
        <v>766</v>
      </c>
      <c r="N648" s="1" t="s">
        <v>155</v>
      </c>
      <c r="O648" s="1" t="s">
        <v>156</v>
      </c>
      <c r="P648" s="1" t="s">
        <v>157</v>
      </c>
    </row>
    <row r="649" spans="1:16" x14ac:dyDescent="0.3">
      <c r="A649" s="5">
        <v>648</v>
      </c>
      <c r="B649" s="5" t="str">
        <f t="shared" si="62"/>
        <v>November</v>
      </c>
      <c r="C649" s="5" t="s">
        <v>792</v>
      </c>
      <c r="D649" s="3">
        <v>45603</v>
      </c>
      <c r="E649" s="5" t="s">
        <v>628</v>
      </c>
      <c r="F649" s="6">
        <v>45603.45416666667</v>
      </c>
      <c r="G649" s="6">
        <v>45603.642361111109</v>
      </c>
      <c r="H649" s="9">
        <f t="shared" si="63"/>
        <v>0.18819444443943212</v>
      </c>
      <c r="I649" s="21" t="str">
        <f t="shared" si="61"/>
        <v>HIGH</v>
      </c>
      <c r="J649" s="5">
        <v>76</v>
      </c>
      <c r="K649" s="1">
        <v>0</v>
      </c>
      <c r="L649" s="15">
        <f t="shared" si="64"/>
        <v>1</v>
      </c>
      <c r="M649" s="1" t="s">
        <v>766</v>
      </c>
      <c r="N649" s="1" t="s">
        <v>155</v>
      </c>
      <c r="O649" s="1" t="s">
        <v>156</v>
      </c>
      <c r="P649" s="1" t="s">
        <v>157</v>
      </c>
    </row>
    <row r="650" spans="1:16" x14ac:dyDescent="0.3">
      <c r="A650" s="5">
        <v>649</v>
      </c>
      <c r="B650" s="5" t="str">
        <f t="shared" si="62"/>
        <v>November</v>
      </c>
      <c r="C650" s="5" t="s">
        <v>795</v>
      </c>
      <c r="D650" s="3">
        <v>45603</v>
      </c>
      <c r="E650" s="5" t="s">
        <v>629</v>
      </c>
      <c r="F650" s="6">
        <v>45603.456944444442</v>
      </c>
      <c r="G650" s="6">
        <v>45603.649305555555</v>
      </c>
      <c r="H650" s="9">
        <f t="shared" si="63"/>
        <v>0.19236111111240461</v>
      </c>
      <c r="I650" s="21" t="str">
        <f t="shared" si="61"/>
        <v>HIGH</v>
      </c>
      <c r="J650" s="5">
        <v>153</v>
      </c>
      <c r="K650" s="1">
        <v>0</v>
      </c>
      <c r="L650" s="15">
        <f t="shared" si="64"/>
        <v>1</v>
      </c>
      <c r="M650" s="1" t="s">
        <v>766</v>
      </c>
      <c r="N650" s="1" t="s">
        <v>155</v>
      </c>
      <c r="O650" s="1" t="s">
        <v>156</v>
      </c>
      <c r="P650" s="1" t="s">
        <v>157</v>
      </c>
    </row>
    <row r="651" spans="1:16" x14ac:dyDescent="0.3">
      <c r="A651" s="5">
        <v>650</v>
      </c>
      <c r="B651" s="5" t="str">
        <f t="shared" si="62"/>
        <v>November</v>
      </c>
      <c r="C651" s="5" t="s">
        <v>794</v>
      </c>
      <c r="D651" s="3">
        <v>45603</v>
      </c>
      <c r="E651" s="5" t="s">
        <v>630</v>
      </c>
      <c r="F651" s="6">
        <v>45603.469444444447</v>
      </c>
      <c r="G651" s="6">
        <v>45603.804166666669</v>
      </c>
      <c r="H651" s="9">
        <f t="shared" si="63"/>
        <v>0.33472222222189885</v>
      </c>
      <c r="I651" s="21" t="str">
        <f t="shared" si="61"/>
        <v>HIGH</v>
      </c>
      <c r="J651" s="5">
        <v>23</v>
      </c>
      <c r="K651" s="1">
        <v>0</v>
      </c>
      <c r="L651" s="15">
        <f t="shared" si="64"/>
        <v>1</v>
      </c>
      <c r="M651" s="1" t="s">
        <v>766</v>
      </c>
      <c r="N651" s="1" t="s">
        <v>155</v>
      </c>
      <c r="O651" s="1" t="s">
        <v>156</v>
      </c>
      <c r="P651" s="1" t="s">
        <v>157</v>
      </c>
    </row>
    <row r="652" spans="1:16" x14ac:dyDescent="0.3">
      <c r="A652" s="5">
        <v>651</v>
      </c>
      <c r="B652" s="5" t="str">
        <f t="shared" si="62"/>
        <v>November</v>
      </c>
      <c r="C652" s="5" t="s">
        <v>800</v>
      </c>
      <c r="D652" s="3">
        <v>45603</v>
      </c>
      <c r="E652" s="5" t="s">
        <v>631</v>
      </c>
      <c r="F652" s="6">
        <v>45603.645833333336</v>
      </c>
      <c r="G652" s="6">
        <v>45603.808333333334</v>
      </c>
      <c r="H652" s="9">
        <f t="shared" si="63"/>
        <v>0.16249999999854481</v>
      </c>
      <c r="I652" s="21" t="str">
        <f t="shared" si="61"/>
        <v>HIGH</v>
      </c>
      <c r="J652" s="5">
        <v>8</v>
      </c>
      <c r="K652" s="1">
        <v>0</v>
      </c>
      <c r="L652" s="15">
        <f t="shared" si="64"/>
        <v>1</v>
      </c>
      <c r="M652" s="1" t="s">
        <v>766</v>
      </c>
      <c r="N652" s="1" t="s">
        <v>155</v>
      </c>
      <c r="O652" s="1" t="s">
        <v>156</v>
      </c>
      <c r="P652" s="1" t="s">
        <v>157</v>
      </c>
    </row>
    <row r="653" spans="1:16" x14ac:dyDescent="0.3">
      <c r="A653" s="5">
        <v>652</v>
      </c>
      <c r="B653" s="5" t="str">
        <f t="shared" si="62"/>
        <v>November</v>
      </c>
      <c r="C653" s="5" t="s">
        <v>797</v>
      </c>
      <c r="D653" s="3">
        <v>45603</v>
      </c>
      <c r="E653" s="5" t="s">
        <v>632</v>
      </c>
      <c r="F653" s="6">
        <v>45603.651388888888</v>
      </c>
      <c r="G653" s="6">
        <v>45603.811111111114</v>
      </c>
      <c r="H653" s="9">
        <f t="shared" si="63"/>
        <v>0.15972222222626442</v>
      </c>
      <c r="I653" s="21" t="str">
        <f t="shared" si="61"/>
        <v>HIGH</v>
      </c>
      <c r="J653" s="5">
        <v>5</v>
      </c>
      <c r="K653" s="1">
        <v>0</v>
      </c>
      <c r="L653" s="15">
        <f t="shared" si="64"/>
        <v>1</v>
      </c>
      <c r="M653" s="1" t="s">
        <v>766</v>
      </c>
      <c r="N653" s="1" t="s">
        <v>155</v>
      </c>
      <c r="O653" s="1" t="s">
        <v>156</v>
      </c>
      <c r="P653" s="1" t="s">
        <v>157</v>
      </c>
    </row>
    <row r="654" spans="1:16" x14ac:dyDescent="0.3">
      <c r="A654" s="5">
        <v>653</v>
      </c>
      <c r="B654" s="5" t="str">
        <f t="shared" si="62"/>
        <v>November</v>
      </c>
      <c r="C654" s="5" t="s">
        <v>799</v>
      </c>
      <c r="D654" s="3">
        <v>45604</v>
      </c>
      <c r="E654" s="5" t="s">
        <v>633</v>
      </c>
      <c r="F654" s="6">
        <v>45604.399305555555</v>
      </c>
      <c r="G654" s="6">
        <v>45604.579861111109</v>
      </c>
      <c r="H654" s="9">
        <f t="shared" si="63"/>
        <v>0.18055555555474712</v>
      </c>
      <c r="I654" s="21" t="str">
        <f t="shared" si="61"/>
        <v>HIGH</v>
      </c>
      <c r="J654" s="5">
        <v>26</v>
      </c>
      <c r="K654" s="1">
        <v>0</v>
      </c>
      <c r="L654" s="15">
        <f t="shared" si="64"/>
        <v>1</v>
      </c>
      <c r="M654" s="1" t="s">
        <v>766</v>
      </c>
      <c r="N654" s="1" t="s">
        <v>155</v>
      </c>
      <c r="O654" s="1" t="s">
        <v>156</v>
      </c>
      <c r="P654" s="1" t="s">
        <v>157</v>
      </c>
    </row>
    <row r="655" spans="1:16" x14ac:dyDescent="0.3">
      <c r="A655" s="5">
        <v>654</v>
      </c>
      <c r="B655" s="5" t="str">
        <f t="shared" si="62"/>
        <v>November</v>
      </c>
      <c r="C655" s="5" t="s">
        <v>792</v>
      </c>
      <c r="D655" s="3">
        <v>45604</v>
      </c>
      <c r="E655" s="5" t="s">
        <v>634</v>
      </c>
      <c r="F655" s="6">
        <v>45604.411111111112</v>
      </c>
      <c r="G655" s="6">
        <v>45604.686111111114</v>
      </c>
      <c r="H655" s="9">
        <f t="shared" si="63"/>
        <v>0.27500000000145519</v>
      </c>
      <c r="I655" s="21" t="str">
        <f t="shared" si="61"/>
        <v>HIGH</v>
      </c>
      <c r="J655" s="5">
        <v>78</v>
      </c>
      <c r="K655" s="1">
        <v>0</v>
      </c>
      <c r="L655" s="15">
        <f t="shared" si="64"/>
        <v>1</v>
      </c>
      <c r="M655" s="1" t="s">
        <v>766</v>
      </c>
      <c r="N655" s="1" t="s">
        <v>155</v>
      </c>
      <c r="O655" s="1" t="s">
        <v>156</v>
      </c>
      <c r="P655" s="1" t="s">
        <v>157</v>
      </c>
    </row>
    <row r="656" spans="1:16" x14ac:dyDescent="0.3">
      <c r="A656" s="5">
        <v>655</v>
      </c>
      <c r="B656" s="5" t="str">
        <f t="shared" si="62"/>
        <v>November</v>
      </c>
      <c r="C656" s="5" t="s">
        <v>791</v>
      </c>
      <c r="D656" s="3">
        <v>45604</v>
      </c>
      <c r="E656" s="5" t="s">
        <v>635</v>
      </c>
      <c r="F656" s="6">
        <v>45604.409722222219</v>
      </c>
      <c r="G656" s="6">
        <v>45604.76666666667</v>
      </c>
      <c r="H656" s="9">
        <f t="shared" si="63"/>
        <v>0.35694444445107365</v>
      </c>
      <c r="I656" s="21" t="str">
        <f t="shared" si="61"/>
        <v>HIGH</v>
      </c>
      <c r="J656" s="5">
        <v>115</v>
      </c>
      <c r="K656" s="1">
        <v>0</v>
      </c>
      <c r="L656" s="15">
        <f t="shared" si="64"/>
        <v>1</v>
      </c>
      <c r="M656" s="1" t="s">
        <v>766</v>
      </c>
      <c r="N656" s="1" t="s">
        <v>155</v>
      </c>
      <c r="O656" s="1" t="s">
        <v>156</v>
      </c>
      <c r="P656" s="1" t="s">
        <v>157</v>
      </c>
    </row>
    <row r="657" spans="1:16" x14ac:dyDescent="0.3">
      <c r="A657" s="5">
        <v>656</v>
      </c>
      <c r="B657" s="5" t="str">
        <f t="shared" si="62"/>
        <v>November</v>
      </c>
      <c r="C657" s="5" t="s">
        <v>796</v>
      </c>
      <c r="D657" s="3">
        <v>45604</v>
      </c>
      <c r="E657" s="5" t="s">
        <v>636</v>
      </c>
      <c r="F657" s="6">
        <v>45604.413194444445</v>
      </c>
      <c r="G657" s="6">
        <v>45604.770833333336</v>
      </c>
      <c r="H657" s="9">
        <f t="shared" si="63"/>
        <v>0.35763888889050577</v>
      </c>
      <c r="I657" s="21" t="str">
        <f t="shared" si="61"/>
        <v>HIGH</v>
      </c>
      <c r="J657" s="5">
        <v>11</v>
      </c>
      <c r="K657" s="1">
        <v>0</v>
      </c>
      <c r="L657" s="15">
        <f t="shared" si="64"/>
        <v>1</v>
      </c>
      <c r="M657" s="1" t="s">
        <v>766</v>
      </c>
      <c r="N657" s="1" t="s">
        <v>155</v>
      </c>
      <c r="O657" s="1" t="s">
        <v>156</v>
      </c>
      <c r="P657" s="1" t="s">
        <v>157</v>
      </c>
    </row>
    <row r="658" spans="1:16" x14ac:dyDescent="0.3">
      <c r="A658" s="5">
        <v>657</v>
      </c>
      <c r="B658" s="5" t="str">
        <f t="shared" si="62"/>
        <v>November</v>
      </c>
      <c r="C658" s="5" t="s">
        <v>794</v>
      </c>
      <c r="D658" s="3">
        <v>45604</v>
      </c>
      <c r="E658" s="5" t="s">
        <v>637</v>
      </c>
      <c r="F658" s="6">
        <v>45604.457638888889</v>
      </c>
      <c r="G658" s="6">
        <v>45604.772916666669</v>
      </c>
      <c r="H658" s="9">
        <f t="shared" si="63"/>
        <v>0.31527777777955635</v>
      </c>
      <c r="I658" s="21" t="str">
        <f t="shared" si="61"/>
        <v>HIGH</v>
      </c>
      <c r="J658" s="5">
        <v>29</v>
      </c>
      <c r="K658" s="1">
        <v>0</v>
      </c>
      <c r="L658" s="15">
        <f t="shared" si="64"/>
        <v>1</v>
      </c>
      <c r="M658" s="1" t="s">
        <v>766</v>
      </c>
      <c r="N658" s="1" t="s">
        <v>155</v>
      </c>
      <c r="O658" s="1" t="s">
        <v>156</v>
      </c>
      <c r="P658" s="1" t="s">
        <v>157</v>
      </c>
    </row>
    <row r="659" spans="1:16" x14ac:dyDescent="0.3">
      <c r="A659" s="5">
        <v>658</v>
      </c>
      <c r="B659" s="5" t="str">
        <f t="shared" si="62"/>
        <v>November</v>
      </c>
      <c r="C659" s="5" t="s">
        <v>793</v>
      </c>
      <c r="D659" s="3">
        <v>45604</v>
      </c>
      <c r="E659" s="5" t="s">
        <v>638</v>
      </c>
      <c r="F659" s="6">
        <v>45604.464583333334</v>
      </c>
      <c r="G659" s="6">
        <v>45604.780555555553</v>
      </c>
      <c r="H659" s="9">
        <f t="shared" si="63"/>
        <v>0.31597222221898846</v>
      </c>
      <c r="I659" s="21" t="str">
        <f t="shared" si="61"/>
        <v>HIGH</v>
      </c>
      <c r="J659" s="5">
        <v>2</v>
      </c>
      <c r="K659" s="1">
        <v>0</v>
      </c>
      <c r="L659" s="15">
        <f t="shared" si="64"/>
        <v>1</v>
      </c>
      <c r="M659" s="1" t="s">
        <v>766</v>
      </c>
      <c r="N659" s="1" t="s">
        <v>155</v>
      </c>
      <c r="O659" s="1" t="s">
        <v>156</v>
      </c>
      <c r="P659" s="1" t="s">
        <v>157</v>
      </c>
    </row>
    <row r="660" spans="1:16" x14ac:dyDescent="0.3">
      <c r="A660" s="5">
        <v>659</v>
      </c>
      <c r="B660" s="5" t="str">
        <f t="shared" si="62"/>
        <v>November</v>
      </c>
      <c r="C660" s="5" t="s">
        <v>797</v>
      </c>
      <c r="D660" s="3">
        <v>45604</v>
      </c>
      <c r="E660" s="5" t="s">
        <v>639</v>
      </c>
      <c r="F660" s="6">
        <v>45604.503472222219</v>
      </c>
      <c r="G660" s="6">
        <v>45604.782638888886</v>
      </c>
      <c r="H660" s="9">
        <f t="shared" si="63"/>
        <v>0.27916666666715173</v>
      </c>
      <c r="I660" s="21" t="str">
        <f t="shared" si="61"/>
        <v>HIGH</v>
      </c>
      <c r="J660" s="5">
        <v>5</v>
      </c>
      <c r="K660" s="1">
        <v>0</v>
      </c>
      <c r="L660" s="15">
        <f t="shared" si="64"/>
        <v>1</v>
      </c>
      <c r="M660" s="1" t="s">
        <v>766</v>
      </c>
      <c r="N660" s="1" t="s">
        <v>155</v>
      </c>
      <c r="O660" s="1" t="s">
        <v>156</v>
      </c>
      <c r="P660" s="1" t="s">
        <v>157</v>
      </c>
    </row>
    <row r="661" spans="1:16" x14ac:dyDescent="0.3">
      <c r="A661" s="5">
        <v>660</v>
      </c>
      <c r="B661" s="5" t="str">
        <f t="shared" si="62"/>
        <v>November</v>
      </c>
      <c r="C661" s="5" t="s">
        <v>795</v>
      </c>
      <c r="D661" s="3">
        <v>45604</v>
      </c>
      <c r="E661" s="5" t="s">
        <v>640</v>
      </c>
      <c r="F661" s="6">
        <v>45604.520833333336</v>
      </c>
      <c r="G661" s="6">
        <v>45604.785416666666</v>
      </c>
      <c r="H661" s="9">
        <f t="shared" si="63"/>
        <v>0.26458333332993789</v>
      </c>
      <c r="I661" s="21" t="str">
        <f t="shared" si="61"/>
        <v>HIGH</v>
      </c>
      <c r="J661" s="5">
        <v>139</v>
      </c>
      <c r="K661" s="1">
        <v>0</v>
      </c>
      <c r="L661" s="15">
        <f t="shared" si="64"/>
        <v>1</v>
      </c>
      <c r="M661" s="1" t="s">
        <v>766</v>
      </c>
      <c r="N661" s="1" t="s">
        <v>155</v>
      </c>
      <c r="O661" s="1" t="s">
        <v>156</v>
      </c>
      <c r="P661" s="1" t="s">
        <v>157</v>
      </c>
    </row>
    <row r="662" spans="1:16" x14ac:dyDescent="0.3">
      <c r="A662" s="5">
        <v>661</v>
      </c>
      <c r="B662" s="5" t="str">
        <f t="shared" si="62"/>
        <v>November</v>
      </c>
      <c r="C662" s="5" t="s">
        <v>800</v>
      </c>
      <c r="D662" s="3">
        <v>45604</v>
      </c>
      <c r="E662" s="5" t="s">
        <v>641</v>
      </c>
      <c r="F662" s="6">
        <v>45604.522916666669</v>
      </c>
      <c r="G662" s="6">
        <v>45604.787499999999</v>
      </c>
      <c r="H662" s="9">
        <f t="shared" si="63"/>
        <v>0.26458333332993789</v>
      </c>
      <c r="I662" s="21" t="str">
        <f t="shared" si="61"/>
        <v>HIGH</v>
      </c>
      <c r="J662" s="5">
        <v>8</v>
      </c>
      <c r="K662" s="1">
        <v>0</v>
      </c>
      <c r="L662" s="15">
        <f t="shared" si="64"/>
        <v>1</v>
      </c>
      <c r="M662" s="1" t="s">
        <v>766</v>
      </c>
      <c r="N662" s="1" t="s">
        <v>155</v>
      </c>
      <c r="O662" s="1" t="s">
        <v>156</v>
      </c>
      <c r="P662" s="1" t="s">
        <v>157</v>
      </c>
    </row>
    <row r="663" spans="1:16" x14ac:dyDescent="0.3">
      <c r="A663" s="5">
        <v>662</v>
      </c>
      <c r="B663" s="5" t="str">
        <f t="shared" si="62"/>
        <v>November</v>
      </c>
      <c r="C663" s="5" t="s">
        <v>799</v>
      </c>
      <c r="D663" s="3">
        <v>45607</v>
      </c>
      <c r="E663" s="5" t="s">
        <v>132</v>
      </c>
      <c r="F663" s="6">
        <v>45607.447916666664</v>
      </c>
      <c r="G663" s="6">
        <v>45607.522916666669</v>
      </c>
      <c r="H663" s="9">
        <f t="shared" si="63"/>
        <v>7.5000000004365575E-2</v>
      </c>
      <c r="I663" s="21" t="str">
        <f t="shared" si="61"/>
        <v>HIGH</v>
      </c>
      <c r="J663" s="1">
        <v>2</v>
      </c>
      <c r="K663" s="1">
        <v>0</v>
      </c>
      <c r="L663" s="15">
        <f t="shared" si="64"/>
        <v>1</v>
      </c>
      <c r="M663" s="1" t="s">
        <v>183</v>
      </c>
      <c r="N663" s="1" t="s">
        <v>155</v>
      </c>
      <c r="O663" s="1" t="s">
        <v>156</v>
      </c>
      <c r="P663" s="1" t="s">
        <v>157</v>
      </c>
    </row>
    <row r="664" spans="1:16" x14ac:dyDescent="0.3">
      <c r="A664" s="5">
        <v>663</v>
      </c>
      <c r="B664" s="5" t="str">
        <f t="shared" si="62"/>
        <v>November</v>
      </c>
      <c r="C664" s="5" t="s">
        <v>799</v>
      </c>
      <c r="D664" s="3">
        <v>45607</v>
      </c>
      <c r="E664" s="5" t="s">
        <v>133</v>
      </c>
      <c r="F664" s="6">
        <v>45607.399305555555</v>
      </c>
      <c r="G664" s="6">
        <v>45607.611805555556</v>
      </c>
      <c r="H664" s="9">
        <f t="shared" si="63"/>
        <v>0.21250000000145519</v>
      </c>
      <c r="I664" s="21" t="str">
        <f t="shared" si="61"/>
        <v>HIGH</v>
      </c>
      <c r="J664" s="1">
        <v>1</v>
      </c>
      <c r="K664" s="1">
        <v>0</v>
      </c>
      <c r="L664" s="15">
        <f t="shared" si="64"/>
        <v>1</v>
      </c>
      <c r="M664" s="1" t="s">
        <v>183</v>
      </c>
      <c r="N664" s="1" t="s">
        <v>155</v>
      </c>
      <c r="O664" s="1" t="s">
        <v>156</v>
      </c>
      <c r="P664" s="1" t="s">
        <v>157</v>
      </c>
    </row>
    <row r="665" spans="1:16" x14ac:dyDescent="0.3">
      <c r="A665" s="5">
        <v>664</v>
      </c>
      <c r="B665" s="5" t="str">
        <f t="shared" si="62"/>
        <v>November</v>
      </c>
      <c r="C665" s="5" t="s">
        <v>797</v>
      </c>
      <c r="D665" s="3">
        <v>45607</v>
      </c>
      <c r="E665" s="5" t="s">
        <v>134</v>
      </c>
      <c r="F665" s="6">
        <v>45607.643750000003</v>
      </c>
      <c r="G665" s="6">
        <v>45607.73333333333</v>
      </c>
      <c r="H665" s="9">
        <f t="shared" si="63"/>
        <v>8.9583333327027503E-2</v>
      </c>
      <c r="I665" s="21" t="str">
        <f t="shared" si="61"/>
        <v>HIGH</v>
      </c>
      <c r="J665" s="1">
        <v>36</v>
      </c>
      <c r="K665" s="1">
        <v>0</v>
      </c>
      <c r="L665" s="15">
        <f t="shared" si="64"/>
        <v>1</v>
      </c>
      <c r="M665" s="1" t="s">
        <v>183</v>
      </c>
      <c r="N665" s="1" t="s">
        <v>155</v>
      </c>
      <c r="O665" s="1" t="s">
        <v>156</v>
      </c>
      <c r="P665" s="1" t="s">
        <v>157</v>
      </c>
    </row>
    <row r="666" spans="1:16" x14ac:dyDescent="0.3">
      <c r="A666" s="5">
        <v>665</v>
      </c>
      <c r="B666" s="5" t="str">
        <f t="shared" si="62"/>
        <v>November</v>
      </c>
      <c r="C666" s="5" t="s">
        <v>796</v>
      </c>
      <c r="D666" s="3">
        <v>45607</v>
      </c>
      <c r="E666" s="5" t="s">
        <v>642</v>
      </c>
      <c r="F666" s="6">
        <v>45607.368750000001</v>
      </c>
      <c r="G666" s="6">
        <v>45607.543749999997</v>
      </c>
      <c r="H666" s="9">
        <f t="shared" si="63"/>
        <v>0.17499999999563443</v>
      </c>
      <c r="I666" s="21" t="str">
        <f t="shared" si="61"/>
        <v>HIGH</v>
      </c>
      <c r="J666" s="5">
        <v>11</v>
      </c>
      <c r="K666" s="1">
        <v>0</v>
      </c>
      <c r="L666" s="15">
        <f t="shared" si="64"/>
        <v>1</v>
      </c>
      <c r="M666" s="1" t="s">
        <v>766</v>
      </c>
      <c r="N666" s="1" t="s">
        <v>155</v>
      </c>
      <c r="O666" s="1" t="s">
        <v>156</v>
      </c>
      <c r="P666" s="1" t="s">
        <v>157</v>
      </c>
    </row>
    <row r="667" spans="1:16" x14ac:dyDescent="0.3">
      <c r="A667" s="5">
        <v>666</v>
      </c>
      <c r="B667" s="5" t="str">
        <f t="shared" si="62"/>
        <v>November</v>
      </c>
      <c r="C667" s="5" t="s">
        <v>799</v>
      </c>
      <c r="D667" s="3">
        <v>45607</v>
      </c>
      <c r="E667" s="5" t="s">
        <v>133</v>
      </c>
      <c r="F667" s="6">
        <v>45607.399305555555</v>
      </c>
      <c r="G667" s="6">
        <v>45607.611805555556</v>
      </c>
      <c r="H667" s="9">
        <f t="shared" si="63"/>
        <v>0.21250000000145519</v>
      </c>
      <c r="I667" s="21" t="str">
        <f t="shared" si="61"/>
        <v>HIGH</v>
      </c>
      <c r="J667" s="5">
        <v>23</v>
      </c>
      <c r="K667" s="1">
        <v>0</v>
      </c>
      <c r="L667" s="15">
        <f t="shared" si="64"/>
        <v>1</v>
      </c>
      <c r="M667" s="1" t="s">
        <v>766</v>
      </c>
      <c r="N667" s="1" t="s">
        <v>155</v>
      </c>
      <c r="O667" s="1" t="s">
        <v>156</v>
      </c>
      <c r="P667" s="1" t="s">
        <v>157</v>
      </c>
    </row>
    <row r="668" spans="1:16" x14ac:dyDescent="0.3">
      <c r="A668" s="5">
        <v>667</v>
      </c>
      <c r="B668" s="5" t="str">
        <f t="shared" si="62"/>
        <v>November</v>
      </c>
      <c r="C668" s="5" t="s">
        <v>793</v>
      </c>
      <c r="D668" s="3">
        <v>45607</v>
      </c>
      <c r="E668" s="5" t="s">
        <v>643</v>
      </c>
      <c r="F668" s="6">
        <v>45607.410416666666</v>
      </c>
      <c r="G668" s="6">
        <v>45607.624305555553</v>
      </c>
      <c r="H668" s="9">
        <f t="shared" si="63"/>
        <v>0.21388888888759539</v>
      </c>
      <c r="I668" s="21" t="str">
        <f t="shared" si="61"/>
        <v>HIGH</v>
      </c>
      <c r="J668" s="5">
        <v>2</v>
      </c>
      <c r="K668" s="1">
        <v>0</v>
      </c>
      <c r="L668" s="15">
        <f t="shared" si="64"/>
        <v>1</v>
      </c>
      <c r="M668" s="1" t="s">
        <v>766</v>
      </c>
      <c r="N668" s="1" t="s">
        <v>155</v>
      </c>
      <c r="O668" s="1" t="s">
        <v>156</v>
      </c>
      <c r="P668" s="1" t="s">
        <v>157</v>
      </c>
    </row>
    <row r="669" spans="1:16" x14ac:dyDescent="0.3">
      <c r="A669" s="5">
        <v>668</v>
      </c>
      <c r="B669" s="5" t="str">
        <f t="shared" si="62"/>
        <v>November</v>
      </c>
      <c r="C669" s="5" t="s">
        <v>800</v>
      </c>
      <c r="D669" s="3">
        <v>45607</v>
      </c>
      <c r="E669" s="5" t="s">
        <v>644</v>
      </c>
      <c r="F669" s="6">
        <v>45607.411805555559</v>
      </c>
      <c r="G669" s="6">
        <v>45607.635416666664</v>
      </c>
      <c r="H669" s="9">
        <f t="shared" si="63"/>
        <v>0.22361111110512866</v>
      </c>
      <c r="I669" s="21" t="str">
        <f t="shared" si="61"/>
        <v>HIGH</v>
      </c>
      <c r="J669" s="5">
        <v>8</v>
      </c>
      <c r="K669" s="1">
        <v>0</v>
      </c>
      <c r="L669" s="15">
        <f t="shared" si="64"/>
        <v>1</v>
      </c>
      <c r="M669" s="1" t="s">
        <v>766</v>
      </c>
      <c r="N669" s="1" t="s">
        <v>155</v>
      </c>
      <c r="O669" s="1" t="s">
        <v>156</v>
      </c>
      <c r="P669" s="1" t="s">
        <v>157</v>
      </c>
    </row>
    <row r="670" spans="1:16" x14ac:dyDescent="0.3">
      <c r="A670" s="5">
        <v>669</v>
      </c>
      <c r="B670" s="5" t="str">
        <f t="shared" si="62"/>
        <v>November</v>
      </c>
      <c r="C670" s="5" t="s">
        <v>792</v>
      </c>
      <c r="D670" s="3">
        <v>45607</v>
      </c>
      <c r="E670" s="5" t="s">
        <v>645</v>
      </c>
      <c r="F670" s="6">
        <v>45607.443055555559</v>
      </c>
      <c r="G670" s="6">
        <v>45607.642361111109</v>
      </c>
      <c r="H670" s="9">
        <f t="shared" si="63"/>
        <v>0.19930555555038154</v>
      </c>
      <c r="I670" s="21" t="str">
        <f t="shared" si="61"/>
        <v>HIGH</v>
      </c>
      <c r="J670" s="5">
        <v>72</v>
      </c>
      <c r="K670" s="1">
        <v>0</v>
      </c>
      <c r="L670" s="15">
        <f t="shared" si="64"/>
        <v>1</v>
      </c>
      <c r="M670" s="1" t="s">
        <v>766</v>
      </c>
      <c r="N670" s="1" t="s">
        <v>155</v>
      </c>
      <c r="O670" s="1" t="s">
        <v>156</v>
      </c>
      <c r="P670" s="1" t="s">
        <v>157</v>
      </c>
    </row>
    <row r="671" spans="1:16" x14ac:dyDescent="0.3">
      <c r="A671" s="5">
        <v>670</v>
      </c>
      <c r="B671" s="5" t="str">
        <f t="shared" si="62"/>
        <v>November</v>
      </c>
      <c r="C671" s="5" t="s">
        <v>794</v>
      </c>
      <c r="D671" s="3">
        <v>45607</v>
      </c>
      <c r="E671" s="5" t="s">
        <v>646</v>
      </c>
      <c r="F671" s="6">
        <v>45607.443055555559</v>
      </c>
      <c r="G671" s="6">
        <v>45607.650694444441</v>
      </c>
      <c r="H671" s="9">
        <f t="shared" si="63"/>
        <v>0.20763888888177462</v>
      </c>
      <c r="I671" s="21" t="str">
        <f t="shared" ref="I671:I686" si="65">IF(H671&lt;3,  "HIGH", "OUT OF TAT")</f>
        <v>HIGH</v>
      </c>
      <c r="J671" s="5">
        <v>29</v>
      </c>
      <c r="K671" s="1">
        <v>0</v>
      </c>
      <c r="L671" s="15">
        <f t="shared" si="64"/>
        <v>1</v>
      </c>
      <c r="M671" s="1" t="s">
        <v>766</v>
      </c>
      <c r="N671" s="1" t="s">
        <v>155</v>
      </c>
      <c r="O671" s="1" t="s">
        <v>156</v>
      </c>
      <c r="P671" s="1" t="s">
        <v>157</v>
      </c>
    </row>
    <row r="672" spans="1:16" x14ac:dyDescent="0.3">
      <c r="A672" s="5">
        <v>671</v>
      </c>
      <c r="B672" s="5" t="str">
        <f t="shared" si="62"/>
        <v>November</v>
      </c>
      <c r="C672" s="5" t="s">
        <v>791</v>
      </c>
      <c r="D672" s="3">
        <v>45607</v>
      </c>
      <c r="E672" s="5" t="s">
        <v>647</v>
      </c>
      <c r="F672" s="6">
        <v>45607.657638888886</v>
      </c>
      <c r="G672" s="6">
        <v>45607.777777777781</v>
      </c>
      <c r="H672" s="9">
        <f t="shared" si="63"/>
        <v>0.12013888889487134</v>
      </c>
      <c r="I672" s="21" t="str">
        <f t="shared" si="65"/>
        <v>HIGH</v>
      </c>
      <c r="J672" s="5">
        <v>119</v>
      </c>
      <c r="K672" s="1">
        <v>0</v>
      </c>
      <c r="L672" s="15">
        <f t="shared" si="64"/>
        <v>1</v>
      </c>
      <c r="M672" s="1" t="s">
        <v>766</v>
      </c>
      <c r="N672" s="1" t="s">
        <v>155</v>
      </c>
      <c r="O672" s="1" t="s">
        <v>156</v>
      </c>
      <c r="P672" s="1" t="s">
        <v>157</v>
      </c>
    </row>
    <row r="673" spans="1:16" x14ac:dyDescent="0.3">
      <c r="A673" s="5">
        <v>672</v>
      </c>
      <c r="B673" s="5" t="str">
        <f t="shared" si="62"/>
        <v>November</v>
      </c>
      <c r="C673" s="5" t="s">
        <v>795</v>
      </c>
      <c r="D673" s="3">
        <v>45607</v>
      </c>
      <c r="E673" s="5" t="s">
        <v>648</v>
      </c>
      <c r="F673" s="6">
        <v>45607.450694444444</v>
      </c>
      <c r="G673" s="6">
        <v>45607.711805555555</v>
      </c>
      <c r="H673" s="9">
        <f t="shared" si="63"/>
        <v>0.26111111111094942</v>
      </c>
      <c r="I673" s="21" t="str">
        <f t="shared" si="65"/>
        <v>HIGH</v>
      </c>
      <c r="J673" s="5">
        <v>139</v>
      </c>
      <c r="K673" s="1">
        <v>0</v>
      </c>
      <c r="L673" s="15">
        <f t="shared" si="64"/>
        <v>1</v>
      </c>
      <c r="M673" s="1" t="s">
        <v>766</v>
      </c>
      <c r="N673" s="1" t="s">
        <v>155</v>
      </c>
      <c r="O673" s="1" t="s">
        <v>156</v>
      </c>
      <c r="P673" s="1" t="s">
        <v>157</v>
      </c>
    </row>
    <row r="674" spans="1:16" x14ac:dyDescent="0.3">
      <c r="A674" s="5">
        <v>673</v>
      </c>
      <c r="B674" s="5" t="str">
        <f t="shared" si="62"/>
        <v>November</v>
      </c>
      <c r="C674" s="5" t="s">
        <v>797</v>
      </c>
      <c r="D674" s="2">
        <v>45607</v>
      </c>
      <c r="E674" s="1" t="s">
        <v>134</v>
      </c>
      <c r="F674" s="4">
        <v>45607.643750000003</v>
      </c>
      <c r="G674" s="4">
        <v>45607.73333333333</v>
      </c>
      <c r="H674" s="9">
        <f t="shared" si="63"/>
        <v>8.9583333327027503E-2</v>
      </c>
      <c r="I674" s="21" t="str">
        <f t="shared" si="65"/>
        <v>HIGH</v>
      </c>
      <c r="J674" s="5">
        <v>22</v>
      </c>
      <c r="K674" s="1">
        <v>0</v>
      </c>
      <c r="L674" s="15">
        <f t="shared" si="64"/>
        <v>1</v>
      </c>
      <c r="M674" s="1" t="s">
        <v>766</v>
      </c>
      <c r="N674" s="1" t="s">
        <v>155</v>
      </c>
      <c r="O674" s="1" t="s">
        <v>156</v>
      </c>
      <c r="P674" s="1" t="s">
        <v>157</v>
      </c>
    </row>
    <row r="675" spans="1:16" x14ac:dyDescent="0.3">
      <c r="A675" s="5">
        <v>674</v>
      </c>
      <c r="B675" s="5" t="str">
        <f t="shared" si="62"/>
        <v>November</v>
      </c>
      <c r="C675" s="5" t="s">
        <v>796</v>
      </c>
      <c r="D675" s="3">
        <v>45608</v>
      </c>
      <c r="E675" s="5" t="s">
        <v>649</v>
      </c>
      <c r="F675" s="6">
        <v>45608.371527777781</v>
      </c>
      <c r="G675" s="6">
        <v>45608.515972222223</v>
      </c>
      <c r="H675" s="9">
        <f t="shared" si="63"/>
        <v>0.1444444444423425</v>
      </c>
      <c r="I675" s="21" t="str">
        <f t="shared" si="65"/>
        <v>HIGH</v>
      </c>
      <c r="J675" s="5">
        <v>11</v>
      </c>
      <c r="K675" s="1">
        <v>0</v>
      </c>
      <c r="L675" s="15">
        <f t="shared" si="64"/>
        <v>1</v>
      </c>
      <c r="M675" s="1" t="s">
        <v>766</v>
      </c>
      <c r="N675" s="1" t="s">
        <v>155</v>
      </c>
      <c r="O675" s="1" t="s">
        <v>156</v>
      </c>
      <c r="P675" s="1" t="s">
        <v>157</v>
      </c>
    </row>
    <row r="676" spans="1:16" x14ac:dyDescent="0.3">
      <c r="A676" s="5">
        <v>675</v>
      </c>
      <c r="B676" s="5" t="str">
        <f t="shared" si="62"/>
        <v>November</v>
      </c>
      <c r="C676" s="5" t="s">
        <v>800</v>
      </c>
      <c r="D676" s="3">
        <v>45608</v>
      </c>
      <c r="E676" s="5" t="s">
        <v>650</v>
      </c>
      <c r="F676" s="6">
        <v>45608.382638888892</v>
      </c>
      <c r="G676" s="6">
        <v>45608.530555555553</v>
      </c>
      <c r="H676" s="9">
        <f t="shared" si="63"/>
        <v>0.14791666666133096</v>
      </c>
      <c r="I676" s="21" t="str">
        <f t="shared" si="65"/>
        <v>HIGH</v>
      </c>
      <c r="J676" s="5">
        <v>0</v>
      </c>
      <c r="K676" s="1">
        <v>0</v>
      </c>
      <c r="L676" s="15" t="e">
        <f t="shared" si="64"/>
        <v>#DIV/0!</v>
      </c>
      <c r="M676" s="1" t="s">
        <v>766</v>
      </c>
      <c r="N676" s="1" t="s">
        <v>155</v>
      </c>
      <c r="O676" s="1" t="s">
        <v>156</v>
      </c>
      <c r="P676" s="1" t="s">
        <v>157</v>
      </c>
    </row>
    <row r="677" spans="1:16" x14ac:dyDescent="0.3">
      <c r="A677" s="5">
        <v>676</v>
      </c>
      <c r="B677" s="5" t="str">
        <f t="shared" si="62"/>
        <v>November</v>
      </c>
      <c r="C677" s="5" t="s">
        <v>792</v>
      </c>
      <c r="D677" s="3">
        <v>45608</v>
      </c>
      <c r="E677" s="5" t="s">
        <v>651</v>
      </c>
      <c r="F677" s="6">
        <v>45608.4</v>
      </c>
      <c r="G677" s="6">
        <v>45608.53402777778</v>
      </c>
      <c r="H677" s="9">
        <f t="shared" si="63"/>
        <v>0.13402777777810115</v>
      </c>
      <c r="I677" s="21" t="str">
        <f t="shared" si="65"/>
        <v>HIGH</v>
      </c>
      <c r="J677" s="5">
        <v>72</v>
      </c>
      <c r="K677" s="1">
        <v>0</v>
      </c>
      <c r="L677" s="15">
        <f t="shared" si="64"/>
        <v>1</v>
      </c>
      <c r="M677" s="1" t="s">
        <v>766</v>
      </c>
      <c r="N677" s="1" t="s">
        <v>155</v>
      </c>
      <c r="O677" s="1" t="s">
        <v>156</v>
      </c>
      <c r="P677" s="1" t="s">
        <v>157</v>
      </c>
    </row>
    <row r="678" spans="1:16" x14ac:dyDescent="0.3">
      <c r="A678" s="5">
        <v>677</v>
      </c>
      <c r="B678" s="5" t="str">
        <f t="shared" si="62"/>
        <v>November</v>
      </c>
      <c r="C678" s="5" t="s">
        <v>791</v>
      </c>
      <c r="D678" s="3">
        <v>45608</v>
      </c>
      <c r="E678" s="5" t="s">
        <v>652</v>
      </c>
      <c r="F678" s="6">
        <v>45608.399305555555</v>
      </c>
      <c r="G678" s="6">
        <v>45608.54583333333</v>
      </c>
      <c r="H678" s="9">
        <f t="shared" si="63"/>
        <v>0.14652777777519077</v>
      </c>
      <c r="I678" s="21" t="str">
        <f t="shared" si="65"/>
        <v>HIGH</v>
      </c>
      <c r="J678" s="5">
        <v>119</v>
      </c>
      <c r="K678" s="1">
        <v>0</v>
      </c>
      <c r="L678" s="15">
        <f t="shared" si="64"/>
        <v>1</v>
      </c>
      <c r="M678" s="1" t="s">
        <v>766</v>
      </c>
      <c r="N678" s="1" t="s">
        <v>155</v>
      </c>
      <c r="O678" s="1" t="s">
        <v>156</v>
      </c>
      <c r="P678" s="1" t="s">
        <v>157</v>
      </c>
    </row>
    <row r="679" spans="1:16" x14ac:dyDescent="0.3">
      <c r="A679" s="5">
        <v>678</v>
      </c>
      <c r="B679" s="5" t="str">
        <f t="shared" si="62"/>
        <v>November</v>
      </c>
      <c r="C679" s="5" t="s">
        <v>793</v>
      </c>
      <c r="D679" s="3">
        <v>45608</v>
      </c>
      <c r="E679" s="5" t="s">
        <v>653</v>
      </c>
      <c r="F679" s="6">
        <v>45608.418055555558</v>
      </c>
      <c r="G679" s="6">
        <v>45608.681944444441</v>
      </c>
      <c r="H679" s="9">
        <f t="shared" si="63"/>
        <v>0.26388888888322981</v>
      </c>
      <c r="I679" s="21" t="str">
        <f t="shared" si="65"/>
        <v>HIGH</v>
      </c>
      <c r="J679" s="5">
        <v>2</v>
      </c>
      <c r="K679" s="1">
        <v>0</v>
      </c>
      <c r="L679" s="15">
        <f t="shared" si="64"/>
        <v>1</v>
      </c>
      <c r="M679" s="1" t="s">
        <v>766</v>
      </c>
      <c r="N679" s="1" t="s">
        <v>155</v>
      </c>
      <c r="O679" s="1" t="s">
        <v>156</v>
      </c>
      <c r="P679" s="1" t="s">
        <v>157</v>
      </c>
    </row>
    <row r="680" spans="1:16" x14ac:dyDescent="0.3">
      <c r="A680" s="5">
        <v>679</v>
      </c>
      <c r="B680" s="5" t="str">
        <f t="shared" si="62"/>
        <v>November</v>
      </c>
      <c r="C680" s="5" t="s">
        <v>794</v>
      </c>
      <c r="D680" s="3">
        <v>45608</v>
      </c>
      <c r="E680" s="5" t="s">
        <v>654</v>
      </c>
      <c r="F680" s="6">
        <v>45608.449305555558</v>
      </c>
      <c r="G680" s="6">
        <v>45608.716666666667</v>
      </c>
      <c r="H680" s="9">
        <f t="shared" si="63"/>
        <v>0.26736111110949423</v>
      </c>
      <c r="I680" s="21" t="str">
        <f t="shared" si="65"/>
        <v>HIGH</v>
      </c>
      <c r="J680" s="5">
        <v>29</v>
      </c>
      <c r="K680" s="1">
        <v>0</v>
      </c>
      <c r="L680" s="15">
        <f t="shared" si="64"/>
        <v>1</v>
      </c>
      <c r="M680" s="1" t="s">
        <v>766</v>
      </c>
      <c r="N680" s="1" t="s">
        <v>155</v>
      </c>
      <c r="O680" s="1" t="s">
        <v>156</v>
      </c>
      <c r="P680" s="1" t="s">
        <v>157</v>
      </c>
    </row>
    <row r="681" spans="1:16" x14ac:dyDescent="0.3">
      <c r="A681" s="5">
        <v>680</v>
      </c>
      <c r="B681" s="5" t="str">
        <f t="shared" si="62"/>
        <v>November</v>
      </c>
      <c r="C681" s="5" t="s">
        <v>797</v>
      </c>
      <c r="D681" s="3">
        <v>45608</v>
      </c>
      <c r="E681" s="5" t="s">
        <v>137</v>
      </c>
      <c r="F681" s="6">
        <v>45608.421527777777</v>
      </c>
      <c r="G681" s="6">
        <v>45608.720138888886</v>
      </c>
      <c r="H681" s="9">
        <f t="shared" si="63"/>
        <v>0.29861111110949423</v>
      </c>
      <c r="I681" s="21" t="str">
        <f t="shared" si="65"/>
        <v>HIGH</v>
      </c>
      <c r="J681" s="5">
        <v>23</v>
      </c>
      <c r="K681" s="1">
        <v>0</v>
      </c>
      <c r="L681" s="15">
        <f t="shared" si="64"/>
        <v>1</v>
      </c>
      <c r="M681" s="1" t="s">
        <v>766</v>
      </c>
      <c r="N681" s="1" t="s">
        <v>155</v>
      </c>
      <c r="O681" s="1" t="s">
        <v>156</v>
      </c>
      <c r="P681" s="1" t="s">
        <v>157</v>
      </c>
    </row>
    <row r="682" spans="1:16" x14ac:dyDescent="0.3">
      <c r="A682" s="5">
        <v>681</v>
      </c>
      <c r="B682" s="5" t="str">
        <f t="shared" si="62"/>
        <v>November</v>
      </c>
      <c r="C682" s="5" t="s">
        <v>799</v>
      </c>
      <c r="D682" s="3">
        <v>45608</v>
      </c>
      <c r="E682" s="5" t="s">
        <v>655</v>
      </c>
      <c r="F682" s="6">
        <v>45608.450694444444</v>
      </c>
      <c r="G682" s="6">
        <v>45608.736805555556</v>
      </c>
      <c r="H682" s="9">
        <f t="shared" si="63"/>
        <v>0.28611111111240461</v>
      </c>
      <c r="I682" s="21" t="str">
        <f t="shared" si="65"/>
        <v>HIGH</v>
      </c>
      <c r="J682" s="5">
        <v>24</v>
      </c>
      <c r="K682" s="1">
        <v>0</v>
      </c>
      <c r="L682" s="15">
        <f t="shared" si="64"/>
        <v>1</v>
      </c>
      <c r="M682" s="1" t="s">
        <v>766</v>
      </c>
      <c r="N682" s="1" t="s">
        <v>155</v>
      </c>
      <c r="O682" s="1" t="s">
        <v>156</v>
      </c>
      <c r="P682" s="1" t="s">
        <v>157</v>
      </c>
    </row>
    <row r="683" spans="1:16" x14ac:dyDescent="0.3">
      <c r="A683" s="5">
        <v>682</v>
      </c>
      <c r="B683" s="5" t="str">
        <f t="shared" si="62"/>
        <v>November</v>
      </c>
      <c r="C683" s="5" t="s">
        <v>795</v>
      </c>
      <c r="D683" s="3">
        <v>45608</v>
      </c>
      <c r="E683" s="5" t="s">
        <v>656</v>
      </c>
      <c r="F683" s="6">
        <v>45608.570833333331</v>
      </c>
      <c r="G683" s="6">
        <v>45608.740277777775</v>
      </c>
      <c r="H683" s="9">
        <f t="shared" si="63"/>
        <v>0.16944444444379769</v>
      </c>
      <c r="I683" s="21" t="str">
        <f t="shared" si="65"/>
        <v>HIGH</v>
      </c>
      <c r="J683" s="5">
        <v>141</v>
      </c>
      <c r="K683" s="1">
        <v>0</v>
      </c>
      <c r="L683" s="15">
        <f t="shared" si="64"/>
        <v>1</v>
      </c>
      <c r="M683" s="1" t="s">
        <v>766</v>
      </c>
      <c r="N683" s="1" t="s">
        <v>155</v>
      </c>
      <c r="O683" s="1" t="s">
        <v>156</v>
      </c>
      <c r="P683" s="1" t="s">
        <v>157</v>
      </c>
    </row>
    <row r="684" spans="1:16" x14ac:dyDescent="0.3">
      <c r="A684" s="5">
        <v>683</v>
      </c>
      <c r="B684" s="5" t="str">
        <f t="shared" si="62"/>
        <v>November</v>
      </c>
      <c r="C684" s="5" t="s">
        <v>796</v>
      </c>
      <c r="D684" s="3">
        <v>45609</v>
      </c>
      <c r="E684" s="5" t="s">
        <v>135</v>
      </c>
      <c r="F684" s="6">
        <v>45609.722916666666</v>
      </c>
      <c r="G684" s="6">
        <v>45609.746527777781</v>
      </c>
      <c r="H684" s="9">
        <f t="shared" si="63"/>
        <v>2.3611111115314998E-2</v>
      </c>
      <c r="I684" s="21" t="str">
        <f t="shared" si="65"/>
        <v>HIGH</v>
      </c>
      <c r="J684" s="1">
        <v>66</v>
      </c>
      <c r="K684" s="1">
        <v>0</v>
      </c>
      <c r="L684" s="15">
        <f t="shared" si="64"/>
        <v>1</v>
      </c>
      <c r="M684" s="1" t="s">
        <v>183</v>
      </c>
      <c r="N684" s="1" t="s">
        <v>155</v>
      </c>
      <c r="O684" s="1" t="s">
        <v>156</v>
      </c>
      <c r="P684" s="1" t="s">
        <v>157</v>
      </c>
    </row>
    <row r="685" spans="1:16" x14ac:dyDescent="0.3">
      <c r="A685" s="5">
        <v>684</v>
      </c>
      <c r="B685" s="5" t="str">
        <f t="shared" si="62"/>
        <v>November</v>
      </c>
      <c r="C685" s="5" t="s">
        <v>796</v>
      </c>
      <c r="D685" s="3">
        <v>45609</v>
      </c>
      <c r="E685" s="5" t="s">
        <v>657</v>
      </c>
      <c r="F685" s="6">
        <v>45609.381944444445</v>
      </c>
      <c r="G685" s="6">
        <v>45609.520138888889</v>
      </c>
      <c r="H685" s="9">
        <f t="shared" si="63"/>
        <v>0.13819444444379769</v>
      </c>
      <c r="I685" s="21" t="str">
        <f t="shared" si="65"/>
        <v>HIGH</v>
      </c>
      <c r="J685" s="5">
        <v>11</v>
      </c>
      <c r="K685" s="1">
        <v>0</v>
      </c>
      <c r="L685" s="15">
        <f t="shared" si="64"/>
        <v>1</v>
      </c>
      <c r="M685" s="1" t="s">
        <v>766</v>
      </c>
      <c r="N685" s="1" t="s">
        <v>155</v>
      </c>
      <c r="O685" s="1" t="s">
        <v>156</v>
      </c>
      <c r="P685" s="1" t="s">
        <v>157</v>
      </c>
    </row>
    <row r="686" spans="1:16" x14ac:dyDescent="0.3">
      <c r="A686" s="5">
        <v>685</v>
      </c>
      <c r="B686" s="5" t="str">
        <f t="shared" si="62"/>
        <v>November</v>
      </c>
      <c r="C686" s="5" t="s">
        <v>799</v>
      </c>
      <c r="D686" s="3">
        <v>45609</v>
      </c>
      <c r="E686" s="5" t="s">
        <v>658</v>
      </c>
      <c r="F686" s="6">
        <v>45609.393750000003</v>
      </c>
      <c r="G686" s="6">
        <v>45609.620833333334</v>
      </c>
      <c r="H686" s="9">
        <f t="shared" si="63"/>
        <v>0.22708333333139308</v>
      </c>
      <c r="I686" s="21" t="str">
        <f t="shared" si="65"/>
        <v>HIGH</v>
      </c>
      <c r="J686" s="5">
        <v>23</v>
      </c>
      <c r="K686" s="1">
        <v>0</v>
      </c>
      <c r="L686" s="15">
        <f t="shared" si="64"/>
        <v>1</v>
      </c>
      <c r="M686" s="1" t="s">
        <v>766</v>
      </c>
      <c r="N686" s="1" t="s">
        <v>155</v>
      </c>
      <c r="O686" s="1" t="s">
        <v>156</v>
      </c>
      <c r="P686" s="1" t="s">
        <v>157</v>
      </c>
    </row>
    <row r="687" spans="1:16" x14ac:dyDescent="0.3">
      <c r="A687" s="5">
        <v>686</v>
      </c>
      <c r="B687" s="5" t="str">
        <f t="shared" si="62"/>
        <v>November</v>
      </c>
      <c r="C687" s="5" t="s">
        <v>797</v>
      </c>
      <c r="D687" s="3">
        <v>45609</v>
      </c>
      <c r="E687" s="5" t="s">
        <v>659</v>
      </c>
      <c r="F687" s="6">
        <v>45609.40625</v>
      </c>
      <c r="G687" s="6">
        <v>45609.788888888892</v>
      </c>
      <c r="H687" s="9">
        <f t="shared" si="63"/>
        <v>0.38263888889196096</v>
      </c>
      <c r="I687" s="21" t="str">
        <f>IF(H687&gt;3,  "IN_TAT", "MEDIUM")</f>
        <v>MEDIUM</v>
      </c>
      <c r="J687" s="5">
        <v>22</v>
      </c>
      <c r="K687" s="1">
        <v>0</v>
      </c>
      <c r="L687" s="15">
        <f t="shared" si="64"/>
        <v>1</v>
      </c>
      <c r="M687" s="1" t="s">
        <v>766</v>
      </c>
      <c r="N687" s="1" t="s">
        <v>155</v>
      </c>
      <c r="O687" s="1" t="s">
        <v>156</v>
      </c>
      <c r="P687" s="1" t="s">
        <v>157</v>
      </c>
    </row>
    <row r="688" spans="1:16" x14ac:dyDescent="0.3">
      <c r="A688" s="5">
        <v>687</v>
      </c>
      <c r="B688" s="5" t="str">
        <f t="shared" si="62"/>
        <v>November</v>
      </c>
      <c r="C688" s="5" t="s">
        <v>793</v>
      </c>
      <c r="D688" s="3">
        <v>45609</v>
      </c>
      <c r="E688" s="5" t="s">
        <v>660</v>
      </c>
      <c r="F688" s="6">
        <v>45609.415277777778</v>
      </c>
      <c r="G688" s="6">
        <v>45609.704861111109</v>
      </c>
      <c r="H688" s="9">
        <f t="shared" si="63"/>
        <v>0.28958333333139308</v>
      </c>
      <c r="I688" s="21" t="str">
        <f t="shared" ref="I688:I715" si="66">IF(H688&lt;3,  "HIGH", "OUT OF TAT")</f>
        <v>HIGH</v>
      </c>
      <c r="J688" s="5">
        <v>2</v>
      </c>
      <c r="K688" s="1">
        <v>0</v>
      </c>
      <c r="L688" s="15">
        <f t="shared" si="64"/>
        <v>1</v>
      </c>
      <c r="M688" s="1" t="s">
        <v>766</v>
      </c>
      <c r="N688" s="1" t="s">
        <v>155</v>
      </c>
      <c r="O688" s="1" t="s">
        <v>156</v>
      </c>
      <c r="P688" s="1" t="s">
        <v>157</v>
      </c>
    </row>
    <row r="689" spans="1:16" x14ac:dyDescent="0.3">
      <c r="A689" s="5">
        <v>688</v>
      </c>
      <c r="B689" s="5" t="str">
        <f t="shared" si="62"/>
        <v>November</v>
      </c>
      <c r="C689" s="5" t="s">
        <v>800</v>
      </c>
      <c r="D689" s="3">
        <v>45609</v>
      </c>
      <c r="E689" s="5" t="s">
        <v>661</v>
      </c>
      <c r="F689" s="6">
        <v>45609.418055555558</v>
      </c>
      <c r="G689" s="6">
        <v>45609.717361111114</v>
      </c>
      <c r="H689" s="9">
        <f t="shared" si="63"/>
        <v>0.29930555555620231</v>
      </c>
      <c r="I689" s="21" t="str">
        <f t="shared" si="66"/>
        <v>HIGH</v>
      </c>
      <c r="J689" s="5">
        <v>1</v>
      </c>
      <c r="K689" s="1">
        <v>0</v>
      </c>
      <c r="L689" s="15">
        <f t="shared" si="64"/>
        <v>1</v>
      </c>
      <c r="M689" s="1" t="s">
        <v>766</v>
      </c>
      <c r="N689" s="1" t="s">
        <v>155</v>
      </c>
      <c r="O689" s="1" t="s">
        <v>156</v>
      </c>
      <c r="P689" s="1" t="s">
        <v>157</v>
      </c>
    </row>
    <row r="690" spans="1:16" x14ac:dyDescent="0.3">
      <c r="A690" s="5">
        <v>689</v>
      </c>
      <c r="B690" s="5" t="str">
        <f t="shared" si="62"/>
        <v>November</v>
      </c>
      <c r="C690" s="5" t="s">
        <v>792</v>
      </c>
      <c r="D690" s="3">
        <v>45609</v>
      </c>
      <c r="E690" s="5" t="s">
        <v>662</v>
      </c>
      <c r="F690" s="6">
        <v>45609.46597222222</v>
      </c>
      <c r="G690" s="6">
        <v>45609.732638888891</v>
      </c>
      <c r="H690" s="9">
        <f t="shared" si="63"/>
        <v>0.26666666667006211</v>
      </c>
      <c r="I690" s="21" t="str">
        <f t="shared" si="66"/>
        <v>HIGH</v>
      </c>
      <c r="J690" s="5">
        <v>72</v>
      </c>
      <c r="K690" s="1">
        <v>0</v>
      </c>
      <c r="L690" s="15">
        <f t="shared" si="64"/>
        <v>1</v>
      </c>
      <c r="M690" s="1" t="s">
        <v>766</v>
      </c>
      <c r="N690" s="1" t="s">
        <v>155</v>
      </c>
      <c r="O690" s="1" t="s">
        <v>156</v>
      </c>
      <c r="P690" s="1" t="s">
        <v>157</v>
      </c>
    </row>
    <row r="691" spans="1:16" x14ac:dyDescent="0.3">
      <c r="A691" s="5">
        <v>690</v>
      </c>
      <c r="B691" s="5" t="str">
        <f t="shared" si="62"/>
        <v>November</v>
      </c>
      <c r="C691" s="5" t="s">
        <v>795</v>
      </c>
      <c r="D691" s="3">
        <v>45609</v>
      </c>
      <c r="E691" s="5" t="s">
        <v>663</v>
      </c>
      <c r="F691" s="6">
        <v>45609.46875</v>
      </c>
      <c r="G691" s="6">
        <v>45609.739583333336</v>
      </c>
      <c r="H691" s="9">
        <f t="shared" si="63"/>
        <v>0.27083333333575865</v>
      </c>
      <c r="I691" s="21" t="str">
        <f t="shared" si="66"/>
        <v>HIGH</v>
      </c>
      <c r="J691" s="5">
        <v>139</v>
      </c>
      <c r="K691" s="1">
        <v>0</v>
      </c>
      <c r="L691" s="15">
        <f t="shared" si="64"/>
        <v>1</v>
      </c>
      <c r="M691" s="1" t="s">
        <v>766</v>
      </c>
      <c r="N691" s="1" t="s">
        <v>155</v>
      </c>
      <c r="O691" s="1" t="s">
        <v>156</v>
      </c>
      <c r="P691" s="1" t="s">
        <v>157</v>
      </c>
    </row>
    <row r="692" spans="1:16" x14ac:dyDescent="0.3">
      <c r="A692" s="5">
        <v>691</v>
      </c>
      <c r="B692" s="5" t="str">
        <f t="shared" si="62"/>
        <v>November</v>
      </c>
      <c r="C692" s="5" t="s">
        <v>791</v>
      </c>
      <c r="D692" s="3">
        <v>45609</v>
      </c>
      <c r="E692" s="5" t="s">
        <v>664</v>
      </c>
      <c r="F692" s="6">
        <v>45609.467361111114</v>
      </c>
      <c r="G692" s="6">
        <v>45609.784722222219</v>
      </c>
      <c r="H692" s="9">
        <f t="shared" si="63"/>
        <v>0.31736111110512866</v>
      </c>
      <c r="I692" s="21" t="str">
        <f t="shared" si="66"/>
        <v>HIGH</v>
      </c>
      <c r="J692" s="5">
        <v>95</v>
      </c>
      <c r="K692" s="1">
        <v>0</v>
      </c>
      <c r="L692" s="15">
        <f t="shared" si="64"/>
        <v>1</v>
      </c>
      <c r="M692" s="1" t="s">
        <v>766</v>
      </c>
      <c r="N692" s="1" t="s">
        <v>155</v>
      </c>
      <c r="O692" s="1" t="s">
        <v>156</v>
      </c>
      <c r="P692" s="1" t="s">
        <v>157</v>
      </c>
    </row>
    <row r="693" spans="1:16" x14ac:dyDescent="0.3">
      <c r="A693" s="5">
        <v>692</v>
      </c>
      <c r="B693" s="5" t="str">
        <f t="shared" si="62"/>
        <v>November</v>
      </c>
      <c r="C693" s="5" t="s">
        <v>794</v>
      </c>
      <c r="D693" s="3">
        <v>45609</v>
      </c>
      <c r="E693" s="5" t="s">
        <v>665</v>
      </c>
      <c r="F693" s="6">
        <v>45609.520138888889</v>
      </c>
      <c r="G693" s="6">
        <v>45609.79791666667</v>
      </c>
      <c r="H693" s="9">
        <f t="shared" si="63"/>
        <v>0.27777777778101154</v>
      </c>
      <c r="I693" s="21" t="str">
        <f t="shared" si="66"/>
        <v>HIGH</v>
      </c>
      <c r="J693" s="5">
        <v>29</v>
      </c>
      <c r="K693" s="1">
        <v>0</v>
      </c>
      <c r="L693" s="15">
        <f t="shared" si="64"/>
        <v>1</v>
      </c>
      <c r="M693" s="1" t="s">
        <v>766</v>
      </c>
      <c r="N693" s="1" t="s">
        <v>155</v>
      </c>
      <c r="O693" s="1" t="s">
        <v>156</v>
      </c>
      <c r="P693" s="1" t="s">
        <v>157</v>
      </c>
    </row>
    <row r="694" spans="1:16" x14ac:dyDescent="0.3">
      <c r="A694" s="5">
        <v>693</v>
      </c>
      <c r="B694" s="5" t="str">
        <f t="shared" si="62"/>
        <v>November</v>
      </c>
      <c r="C694" s="5" t="s">
        <v>796</v>
      </c>
      <c r="D694" s="3">
        <v>45610</v>
      </c>
      <c r="E694" s="5" t="s">
        <v>136</v>
      </c>
      <c r="F694" s="6">
        <v>45610.387499999997</v>
      </c>
      <c r="G694" s="6">
        <v>45610.564583333333</v>
      </c>
      <c r="H694" s="9">
        <f t="shared" si="63"/>
        <v>0.17708333333575865</v>
      </c>
      <c r="I694" s="21" t="str">
        <f t="shared" si="66"/>
        <v>HIGH</v>
      </c>
      <c r="J694" s="1">
        <v>32</v>
      </c>
      <c r="K694" s="1">
        <v>0</v>
      </c>
      <c r="L694" s="15">
        <f t="shared" si="64"/>
        <v>1</v>
      </c>
      <c r="M694" s="1" t="s">
        <v>183</v>
      </c>
      <c r="N694" s="1" t="s">
        <v>155</v>
      </c>
      <c r="O694" s="1" t="s">
        <v>156</v>
      </c>
      <c r="P694" s="1" t="s">
        <v>157</v>
      </c>
    </row>
    <row r="695" spans="1:16" x14ac:dyDescent="0.3">
      <c r="A695" s="5">
        <v>694</v>
      </c>
      <c r="B695" s="5" t="str">
        <f t="shared" si="62"/>
        <v>November</v>
      </c>
      <c r="C695" s="5" t="s">
        <v>797</v>
      </c>
      <c r="D695" s="3">
        <v>45610</v>
      </c>
      <c r="E695" s="5" t="s">
        <v>137</v>
      </c>
      <c r="F695" s="6">
        <v>45610.425694444442</v>
      </c>
      <c r="G695" s="6">
        <v>45610.650694444441</v>
      </c>
      <c r="H695" s="9">
        <f t="shared" si="63"/>
        <v>0.22499999999854481</v>
      </c>
      <c r="I695" s="21" t="str">
        <f t="shared" si="66"/>
        <v>HIGH</v>
      </c>
      <c r="J695" s="1">
        <v>6</v>
      </c>
      <c r="K695" s="1">
        <v>0</v>
      </c>
      <c r="L695" s="15">
        <f t="shared" si="64"/>
        <v>1</v>
      </c>
      <c r="M695" s="1" t="s">
        <v>183</v>
      </c>
      <c r="N695" s="1" t="s">
        <v>155</v>
      </c>
      <c r="O695" s="1" t="s">
        <v>156</v>
      </c>
      <c r="P695" s="1" t="s">
        <v>157</v>
      </c>
    </row>
    <row r="696" spans="1:16" x14ac:dyDescent="0.3">
      <c r="A696" s="5">
        <v>695</v>
      </c>
      <c r="B696" s="5" t="str">
        <f t="shared" si="62"/>
        <v>November</v>
      </c>
      <c r="C696" s="5" t="s">
        <v>797</v>
      </c>
      <c r="D696" s="3">
        <v>45610</v>
      </c>
      <c r="E696" s="5" t="s">
        <v>138</v>
      </c>
      <c r="F696" s="6">
        <v>45610.769444444442</v>
      </c>
      <c r="G696" s="6">
        <v>45610.779861111114</v>
      </c>
      <c r="H696" s="9">
        <f t="shared" si="63"/>
        <v>1.0416666671517305E-2</v>
      </c>
      <c r="I696" s="21" t="str">
        <f t="shared" si="66"/>
        <v>HIGH</v>
      </c>
      <c r="J696" s="1">
        <v>18</v>
      </c>
      <c r="K696" s="1">
        <v>0</v>
      </c>
      <c r="L696" s="15">
        <f t="shared" si="64"/>
        <v>1</v>
      </c>
      <c r="M696" s="1" t="s">
        <v>183</v>
      </c>
      <c r="N696" s="1" t="s">
        <v>155</v>
      </c>
      <c r="O696" s="1" t="s">
        <v>156</v>
      </c>
      <c r="P696" s="1" t="s">
        <v>157</v>
      </c>
    </row>
    <row r="697" spans="1:16" x14ac:dyDescent="0.3">
      <c r="A697" s="5">
        <v>696</v>
      </c>
      <c r="B697" s="5" t="str">
        <f t="shared" si="62"/>
        <v>November</v>
      </c>
      <c r="C697" s="5" t="s">
        <v>796</v>
      </c>
      <c r="D697" s="3">
        <v>45610</v>
      </c>
      <c r="E697" s="5" t="s">
        <v>666</v>
      </c>
      <c r="F697" s="6">
        <v>45610.387499999997</v>
      </c>
      <c r="G697" s="6">
        <v>45610.564583333333</v>
      </c>
      <c r="H697" s="9">
        <f t="shared" si="63"/>
        <v>0.17708333333575865</v>
      </c>
      <c r="I697" s="21" t="str">
        <f t="shared" si="66"/>
        <v>HIGH</v>
      </c>
      <c r="J697" s="5">
        <v>76</v>
      </c>
      <c r="K697" s="1">
        <v>0</v>
      </c>
      <c r="L697" s="15">
        <f t="shared" si="64"/>
        <v>1</v>
      </c>
      <c r="M697" s="1" t="s">
        <v>766</v>
      </c>
      <c r="N697" s="1" t="s">
        <v>155</v>
      </c>
      <c r="O697" s="1" t="s">
        <v>156</v>
      </c>
      <c r="P697" s="1" t="s">
        <v>157</v>
      </c>
    </row>
    <row r="698" spans="1:16" x14ac:dyDescent="0.3">
      <c r="A698" s="5">
        <v>697</v>
      </c>
      <c r="B698" s="5" t="str">
        <f t="shared" si="62"/>
        <v>November</v>
      </c>
      <c r="C698" s="5" t="s">
        <v>791</v>
      </c>
      <c r="D698" s="3">
        <v>45610</v>
      </c>
      <c r="E698" s="5" t="s">
        <v>667</v>
      </c>
      <c r="F698" s="6">
        <v>45610.424305555556</v>
      </c>
      <c r="G698" s="6">
        <v>45610.728472222225</v>
      </c>
      <c r="H698" s="9">
        <f t="shared" si="63"/>
        <v>0.30416666666860692</v>
      </c>
      <c r="I698" s="21" t="str">
        <f t="shared" si="66"/>
        <v>HIGH</v>
      </c>
      <c r="J698" s="5">
        <v>91</v>
      </c>
      <c r="K698" s="1">
        <v>0</v>
      </c>
      <c r="L698" s="15">
        <f t="shared" si="64"/>
        <v>1</v>
      </c>
      <c r="M698" s="1" t="s">
        <v>766</v>
      </c>
      <c r="N698" s="1" t="s">
        <v>155</v>
      </c>
      <c r="O698" s="1" t="s">
        <v>156</v>
      </c>
      <c r="P698" s="1" t="s">
        <v>157</v>
      </c>
    </row>
    <row r="699" spans="1:16" x14ac:dyDescent="0.3">
      <c r="A699" s="5">
        <v>698</v>
      </c>
      <c r="B699" s="5" t="str">
        <f t="shared" si="62"/>
        <v>November</v>
      </c>
      <c r="C699" s="5" t="s">
        <v>795</v>
      </c>
      <c r="D699" s="3">
        <v>45610</v>
      </c>
      <c r="E699" s="5" t="s">
        <v>668</v>
      </c>
      <c r="F699" s="6">
        <v>45610.451388888891</v>
      </c>
      <c r="G699" s="6">
        <v>45610.749305555553</v>
      </c>
      <c r="H699" s="9">
        <f t="shared" si="63"/>
        <v>0.29791666666278616</v>
      </c>
      <c r="I699" s="21" t="str">
        <f t="shared" si="66"/>
        <v>HIGH</v>
      </c>
      <c r="J699" s="5">
        <v>99</v>
      </c>
      <c r="K699" s="1">
        <v>0</v>
      </c>
      <c r="L699" s="15">
        <f t="shared" si="64"/>
        <v>1</v>
      </c>
      <c r="M699" s="1" t="s">
        <v>766</v>
      </c>
      <c r="N699" s="1" t="s">
        <v>155</v>
      </c>
      <c r="O699" s="1" t="s">
        <v>156</v>
      </c>
      <c r="P699" s="1" t="s">
        <v>157</v>
      </c>
    </row>
    <row r="700" spans="1:16" x14ac:dyDescent="0.3">
      <c r="A700" s="5">
        <v>699</v>
      </c>
      <c r="B700" s="5" t="str">
        <f t="shared" si="62"/>
        <v>November</v>
      </c>
      <c r="C700" s="5" t="s">
        <v>797</v>
      </c>
      <c r="D700" s="3">
        <v>45610</v>
      </c>
      <c r="E700" s="5" t="s">
        <v>669</v>
      </c>
      <c r="F700" s="6">
        <v>45610.490972222222</v>
      </c>
      <c r="G700" s="6">
        <v>45610.751388888886</v>
      </c>
      <c r="H700" s="9">
        <f t="shared" si="63"/>
        <v>0.26041666666424135</v>
      </c>
      <c r="I700" s="21" t="str">
        <f t="shared" si="66"/>
        <v>HIGH</v>
      </c>
      <c r="J700" s="5">
        <v>23</v>
      </c>
      <c r="K700" s="1">
        <v>0</v>
      </c>
      <c r="L700" s="15">
        <f t="shared" si="64"/>
        <v>1</v>
      </c>
      <c r="M700" s="1" t="s">
        <v>766</v>
      </c>
      <c r="N700" s="1" t="s">
        <v>155</v>
      </c>
      <c r="O700" s="1" t="s">
        <v>156</v>
      </c>
      <c r="P700" s="1" t="s">
        <v>157</v>
      </c>
    </row>
    <row r="701" spans="1:16" x14ac:dyDescent="0.3">
      <c r="A701" s="5">
        <v>700</v>
      </c>
      <c r="B701" s="5" t="str">
        <f t="shared" si="62"/>
        <v>November</v>
      </c>
      <c r="C701" s="5" t="s">
        <v>792</v>
      </c>
      <c r="D701" s="3">
        <v>45610</v>
      </c>
      <c r="E701" s="5" t="s">
        <v>670</v>
      </c>
      <c r="F701" s="6">
        <v>45610.49722222222</v>
      </c>
      <c r="G701" s="6">
        <v>45610.76458333333</v>
      </c>
      <c r="H701" s="9">
        <f t="shared" si="63"/>
        <v>0.26736111110949423</v>
      </c>
      <c r="I701" s="21" t="str">
        <f t="shared" si="66"/>
        <v>HIGH</v>
      </c>
      <c r="J701" s="5">
        <v>73</v>
      </c>
      <c r="K701" s="1">
        <v>0</v>
      </c>
      <c r="L701" s="15">
        <f t="shared" si="64"/>
        <v>1</v>
      </c>
      <c r="M701" s="1" t="s">
        <v>766</v>
      </c>
      <c r="N701" s="1" t="s">
        <v>155</v>
      </c>
      <c r="O701" s="1" t="s">
        <v>156</v>
      </c>
      <c r="P701" s="1" t="s">
        <v>157</v>
      </c>
    </row>
    <row r="702" spans="1:16" x14ac:dyDescent="0.3">
      <c r="A702" s="5">
        <v>701</v>
      </c>
      <c r="B702" s="5" t="str">
        <f t="shared" si="62"/>
        <v>November</v>
      </c>
      <c r="C702" s="5" t="s">
        <v>799</v>
      </c>
      <c r="D702" s="3">
        <v>45610</v>
      </c>
      <c r="E702" s="5" t="s">
        <v>671</v>
      </c>
      <c r="F702" s="6">
        <v>45610.525000000001</v>
      </c>
      <c r="G702" s="6">
        <v>45610.765972222223</v>
      </c>
      <c r="H702" s="9">
        <f t="shared" si="63"/>
        <v>0.24097222222189885</v>
      </c>
      <c r="I702" s="21" t="str">
        <f t="shared" si="66"/>
        <v>HIGH</v>
      </c>
      <c r="J702" s="5">
        <v>23</v>
      </c>
      <c r="K702" s="1">
        <v>0</v>
      </c>
      <c r="L702" s="15">
        <f t="shared" si="64"/>
        <v>1</v>
      </c>
      <c r="M702" s="1" t="s">
        <v>766</v>
      </c>
      <c r="N702" s="1" t="s">
        <v>155</v>
      </c>
      <c r="O702" s="1" t="s">
        <v>156</v>
      </c>
      <c r="P702" s="1" t="s">
        <v>157</v>
      </c>
    </row>
    <row r="703" spans="1:16" x14ac:dyDescent="0.3">
      <c r="A703" s="5">
        <v>702</v>
      </c>
      <c r="B703" s="5" t="str">
        <f t="shared" si="62"/>
        <v>November</v>
      </c>
      <c r="C703" s="5" t="s">
        <v>800</v>
      </c>
      <c r="D703" s="3">
        <v>45610</v>
      </c>
      <c r="E703" s="5" t="s">
        <v>672</v>
      </c>
      <c r="F703" s="6">
        <v>45610.54583333333</v>
      </c>
      <c r="G703" s="6">
        <v>45610.789583333331</v>
      </c>
      <c r="H703" s="9">
        <f t="shared" si="63"/>
        <v>0.24375000000145519</v>
      </c>
      <c r="I703" s="21" t="str">
        <f t="shared" si="66"/>
        <v>HIGH</v>
      </c>
      <c r="J703" s="5">
        <v>0</v>
      </c>
      <c r="K703" s="1">
        <v>0</v>
      </c>
      <c r="L703" s="15" t="e">
        <f t="shared" si="64"/>
        <v>#DIV/0!</v>
      </c>
      <c r="M703" s="1" t="s">
        <v>766</v>
      </c>
      <c r="N703" s="1" t="s">
        <v>155</v>
      </c>
      <c r="O703" s="1" t="s">
        <v>156</v>
      </c>
      <c r="P703" s="1" t="s">
        <v>157</v>
      </c>
    </row>
    <row r="704" spans="1:16" x14ac:dyDescent="0.3">
      <c r="A704" s="5">
        <v>703</v>
      </c>
      <c r="B704" s="5" t="str">
        <f t="shared" si="62"/>
        <v>November</v>
      </c>
      <c r="C704" s="5" t="s">
        <v>794</v>
      </c>
      <c r="D704" s="3">
        <v>45610</v>
      </c>
      <c r="E704" s="5" t="s">
        <v>673</v>
      </c>
      <c r="F704" s="6">
        <v>45610.567361111112</v>
      </c>
      <c r="G704" s="6">
        <v>45610.79583333333</v>
      </c>
      <c r="H704" s="9">
        <f t="shared" si="63"/>
        <v>0.22847222221753327</v>
      </c>
      <c r="I704" s="21" t="str">
        <f t="shared" si="66"/>
        <v>HIGH</v>
      </c>
      <c r="J704" s="5">
        <v>28</v>
      </c>
      <c r="K704" s="1">
        <v>0</v>
      </c>
      <c r="L704" s="15">
        <f t="shared" si="64"/>
        <v>1</v>
      </c>
      <c r="M704" s="1" t="s">
        <v>766</v>
      </c>
      <c r="N704" s="1" t="s">
        <v>155</v>
      </c>
      <c r="O704" s="1" t="s">
        <v>156</v>
      </c>
      <c r="P704" s="1" t="s">
        <v>157</v>
      </c>
    </row>
    <row r="705" spans="1:16" x14ac:dyDescent="0.3">
      <c r="A705" s="5">
        <v>704</v>
      </c>
      <c r="B705" s="5" t="str">
        <f t="shared" si="62"/>
        <v>November</v>
      </c>
      <c r="C705" s="5" t="s">
        <v>793</v>
      </c>
      <c r="D705" s="3">
        <v>45610</v>
      </c>
      <c r="E705" s="5" t="s">
        <v>674</v>
      </c>
      <c r="F705" s="6">
        <v>45610.578472222223</v>
      </c>
      <c r="G705" s="6">
        <v>45610.800694444442</v>
      </c>
      <c r="H705" s="9">
        <f t="shared" si="63"/>
        <v>0.22222222221898846</v>
      </c>
      <c r="I705" s="21" t="str">
        <f t="shared" si="66"/>
        <v>HIGH</v>
      </c>
      <c r="J705" s="5">
        <v>2</v>
      </c>
      <c r="K705" s="1">
        <v>0</v>
      </c>
      <c r="L705" s="15">
        <f t="shared" si="64"/>
        <v>1</v>
      </c>
      <c r="M705" s="1" t="s">
        <v>766</v>
      </c>
      <c r="N705" s="1" t="s">
        <v>155</v>
      </c>
      <c r="O705" s="1" t="s">
        <v>156</v>
      </c>
      <c r="P705" s="1" t="s">
        <v>157</v>
      </c>
    </row>
    <row r="706" spans="1:16" x14ac:dyDescent="0.3">
      <c r="A706" s="5">
        <v>705</v>
      </c>
      <c r="B706" s="5" t="str">
        <f t="shared" ref="B706:B769" si="67">TEXT(D706,"MMMM")</f>
        <v>November</v>
      </c>
      <c r="C706" s="5" t="s">
        <v>799</v>
      </c>
      <c r="D706" s="3">
        <v>45611</v>
      </c>
      <c r="E706" s="5" t="s">
        <v>139</v>
      </c>
      <c r="F706" s="6">
        <v>45611.470138888886</v>
      </c>
      <c r="G706" s="6">
        <v>45611.493055555555</v>
      </c>
      <c r="H706" s="9">
        <f t="shared" ref="H706:H769" si="68">G706-F706</f>
        <v>2.2916666668606922E-2</v>
      </c>
      <c r="I706" s="21" t="str">
        <f t="shared" si="66"/>
        <v>HIGH</v>
      </c>
      <c r="J706" s="1">
        <v>1</v>
      </c>
      <c r="K706" s="1">
        <v>0</v>
      </c>
      <c r="L706" s="15">
        <f t="shared" si="64"/>
        <v>1</v>
      </c>
      <c r="M706" s="1" t="s">
        <v>183</v>
      </c>
      <c r="N706" s="1" t="s">
        <v>155</v>
      </c>
      <c r="O706" s="1" t="s">
        <v>156</v>
      </c>
      <c r="P706" s="1" t="s">
        <v>157</v>
      </c>
    </row>
    <row r="707" spans="1:16" x14ac:dyDescent="0.3">
      <c r="A707" s="5">
        <v>706</v>
      </c>
      <c r="B707" s="5" t="str">
        <f t="shared" si="67"/>
        <v>November</v>
      </c>
      <c r="C707" s="5" t="s">
        <v>792</v>
      </c>
      <c r="D707" s="3">
        <v>45611</v>
      </c>
      <c r="E707" s="5" t="s">
        <v>675</v>
      </c>
      <c r="F707" s="6">
        <v>45611.411805555559</v>
      </c>
      <c r="G707" s="6">
        <v>45611.521527777775</v>
      </c>
      <c r="H707" s="9">
        <f t="shared" si="68"/>
        <v>0.10972222221607808</v>
      </c>
      <c r="I707" s="21" t="str">
        <f t="shared" si="66"/>
        <v>HIGH</v>
      </c>
      <c r="J707" s="5">
        <v>73</v>
      </c>
      <c r="K707" s="1">
        <v>0</v>
      </c>
      <c r="L707" s="15">
        <f t="shared" ref="L707:L770" si="69">1-(K707/J707)</f>
        <v>1</v>
      </c>
      <c r="M707" s="1" t="s">
        <v>766</v>
      </c>
      <c r="N707" s="1" t="s">
        <v>155</v>
      </c>
      <c r="O707" s="1" t="s">
        <v>156</v>
      </c>
      <c r="P707" s="1" t="s">
        <v>157</v>
      </c>
    </row>
    <row r="708" spans="1:16" x14ac:dyDescent="0.3">
      <c r="A708" s="5">
        <v>707</v>
      </c>
      <c r="B708" s="5" t="str">
        <f t="shared" si="67"/>
        <v>November</v>
      </c>
      <c r="C708" s="5" t="s">
        <v>791</v>
      </c>
      <c r="D708" s="3">
        <v>45611</v>
      </c>
      <c r="E708" s="5" t="s">
        <v>676</v>
      </c>
      <c r="F708" s="6">
        <v>45611.412499999999</v>
      </c>
      <c r="G708" s="6">
        <v>45611.572222222225</v>
      </c>
      <c r="H708" s="9">
        <f t="shared" si="68"/>
        <v>0.15972222222626442</v>
      </c>
      <c r="I708" s="21" t="str">
        <f t="shared" si="66"/>
        <v>HIGH</v>
      </c>
      <c r="J708" s="5">
        <v>91</v>
      </c>
      <c r="K708" s="1">
        <v>0</v>
      </c>
      <c r="L708" s="15">
        <f t="shared" si="69"/>
        <v>1</v>
      </c>
      <c r="M708" s="1" t="s">
        <v>766</v>
      </c>
      <c r="N708" s="1" t="s">
        <v>155</v>
      </c>
      <c r="O708" s="1" t="s">
        <v>156</v>
      </c>
      <c r="P708" s="1" t="s">
        <v>157</v>
      </c>
    </row>
    <row r="709" spans="1:16" x14ac:dyDescent="0.3">
      <c r="A709" s="5">
        <v>708</v>
      </c>
      <c r="B709" s="5" t="str">
        <f t="shared" si="67"/>
        <v>November</v>
      </c>
      <c r="C709" s="5" t="s">
        <v>795</v>
      </c>
      <c r="D709" s="3">
        <v>45611</v>
      </c>
      <c r="E709" s="5" t="s">
        <v>677</v>
      </c>
      <c r="F709" s="6">
        <v>45611.445833333331</v>
      </c>
      <c r="G709" s="6">
        <v>45611.652777777781</v>
      </c>
      <c r="H709" s="9">
        <f t="shared" si="68"/>
        <v>0.20694444444961846</v>
      </c>
      <c r="I709" s="21" t="str">
        <f t="shared" si="66"/>
        <v>HIGH</v>
      </c>
      <c r="J709" s="5">
        <v>139</v>
      </c>
      <c r="K709" s="1">
        <v>0</v>
      </c>
      <c r="L709" s="15">
        <f t="shared" si="69"/>
        <v>1</v>
      </c>
      <c r="M709" s="1" t="s">
        <v>766</v>
      </c>
      <c r="N709" s="1" t="s">
        <v>155</v>
      </c>
      <c r="O709" s="1" t="s">
        <v>156</v>
      </c>
      <c r="P709" s="1" t="s">
        <v>157</v>
      </c>
    </row>
    <row r="710" spans="1:16" x14ac:dyDescent="0.3">
      <c r="A710" s="5">
        <v>709</v>
      </c>
      <c r="B710" s="5" t="str">
        <f t="shared" si="67"/>
        <v>November</v>
      </c>
      <c r="C710" s="5" t="s">
        <v>793</v>
      </c>
      <c r="D710" s="3">
        <v>45611</v>
      </c>
      <c r="E710" s="5" t="s">
        <v>678</v>
      </c>
      <c r="F710" s="6">
        <v>45611.513194444444</v>
      </c>
      <c r="G710" s="6">
        <v>45611.654166666667</v>
      </c>
      <c r="H710" s="9">
        <f t="shared" si="68"/>
        <v>0.14097222222335404</v>
      </c>
      <c r="I710" s="21" t="str">
        <f t="shared" si="66"/>
        <v>HIGH</v>
      </c>
      <c r="J710" s="5">
        <v>2</v>
      </c>
      <c r="K710" s="1">
        <v>0</v>
      </c>
      <c r="L710" s="15">
        <f t="shared" si="69"/>
        <v>1</v>
      </c>
      <c r="M710" s="1" t="s">
        <v>766</v>
      </c>
      <c r="N710" s="1" t="s">
        <v>155</v>
      </c>
      <c r="O710" s="1" t="s">
        <v>156</v>
      </c>
      <c r="P710" s="1" t="s">
        <v>157</v>
      </c>
    </row>
    <row r="711" spans="1:16" x14ac:dyDescent="0.3">
      <c r="A711" s="5">
        <v>710</v>
      </c>
      <c r="B711" s="5" t="str">
        <f t="shared" si="67"/>
        <v>November</v>
      </c>
      <c r="C711" s="5" t="s">
        <v>794</v>
      </c>
      <c r="D711" s="3">
        <v>45611</v>
      </c>
      <c r="E711" s="5" t="s">
        <v>679</v>
      </c>
      <c r="F711" s="6">
        <v>45611.525694444441</v>
      </c>
      <c r="G711" s="6">
        <v>45611.679861111108</v>
      </c>
      <c r="H711" s="9">
        <f t="shared" si="68"/>
        <v>0.15416666666715173</v>
      </c>
      <c r="I711" s="21" t="str">
        <f t="shared" si="66"/>
        <v>HIGH</v>
      </c>
      <c r="J711" s="5">
        <v>28</v>
      </c>
      <c r="K711" s="1">
        <v>0</v>
      </c>
      <c r="L711" s="15">
        <f t="shared" si="69"/>
        <v>1</v>
      </c>
      <c r="M711" s="1" t="s">
        <v>766</v>
      </c>
      <c r="N711" s="1" t="s">
        <v>155</v>
      </c>
      <c r="O711" s="1" t="s">
        <v>156</v>
      </c>
      <c r="P711" s="1" t="s">
        <v>157</v>
      </c>
    </row>
    <row r="712" spans="1:16" x14ac:dyDescent="0.3">
      <c r="A712" s="5">
        <v>711</v>
      </c>
      <c r="B712" s="5" t="str">
        <f t="shared" si="67"/>
        <v>November</v>
      </c>
      <c r="C712" s="5" t="s">
        <v>800</v>
      </c>
      <c r="D712" s="3">
        <v>45611</v>
      </c>
      <c r="E712" s="5" t="s">
        <v>680</v>
      </c>
      <c r="F712" s="6">
        <v>45611.527083333334</v>
      </c>
      <c r="G712" s="6">
        <v>45611.683333333334</v>
      </c>
      <c r="H712" s="9">
        <f t="shared" si="68"/>
        <v>0.15625</v>
      </c>
      <c r="I712" s="21" t="str">
        <f t="shared" si="66"/>
        <v>HIGH</v>
      </c>
      <c r="J712" s="5">
        <v>0</v>
      </c>
      <c r="K712" s="1">
        <v>0</v>
      </c>
      <c r="L712" s="15" t="e">
        <f t="shared" si="69"/>
        <v>#DIV/0!</v>
      </c>
      <c r="M712" s="1" t="s">
        <v>766</v>
      </c>
      <c r="N712" s="1" t="s">
        <v>155</v>
      </c>
      <c r="O712" s="1" t="s">
        <v>156</v>
      </c>
      <c r="P712" s="1" t="s">
        <v>157</v>
      </c>
    </row>
    <row r="713" spans="1:16" x14ac:dyDescent="0.3">
      <c r="A713" s="5">
        <v>712</v>
      </c>
      <c r="B713" s="5" t="str">
        <f t="shared" si="67"/>
        <v>November</v>
      </c>
      <c r="C713" s="5" t="s">
        <v>792</v>
      </c>
      <c r="D713" s="3">
        <v>45611</v>
      </c>
      <c r="E713" s="5" t="s">
        <v>675</v>
      </c>
      <c r="F713" s="6">
        <v>45611.563888888886</v>
      </c>
      <c r="G713" s="6">
        <v>45611.696527777778</v>
      </c>
      <c r="H713" s="9">
        <f t="shared" si="68"/>
        <v>0.13263888889196096</v>
      </c>
      <c r="I713" s="21" t="str">
        <f t="shared" si="66"/>
        <v>HIGH</v>
      </c>
      <c r="J713" s="5">
        <v>73</v>
      </c>
      <c r="K713" s="1">
        <v>0</v>
      </c>
      <c r="L713" s="15">
        <f t="shared" si="69"/>
        <v>1</v>
      </c>
      <c r="M713" s="1" t="s">
        <v>766</v>
      </c>
      <c r="N713" s="1" t="s">
        <v>155</v>
      </c>
      <c r="O713" s="1" t="s">
        <v>156</v>
      </c>
      <c r="P713" s="1" t="s">
        <v>157</v>
      </c>
    </row>
    <row r="714" spans="1:16" x14ac:dyDescent="0.3">
      <c r="A714" s="5">
        <v>713</v>
      </c>
      <c r="B714" s="5" t="str">
        <f t="shared" si="67"/>
        <v>November</v>
      </c>
      <c r="C714" s="5" t="s">
        <v>797</v>
      </c>
      <c r="D714" s="3">
        <v>45611</v>
      </c>
      <c r="E714" s="5" t="s">
        <v>681</v>
      </c>
      <c r="F714" s="6">
        <v>45611.578472222223</v>
      </c>
      <c r="G714" s="6">
        <v>45611.704861111109</v>
      </c>
      <c r="H714" s="9">
        <f t="shared" si="68"/>
        <v>0.12638888888614019</v>
      </c>
      <c r="I714" s="21" t="str">
        <f t="shared" si="66"/>
        <v>HIGH</v>
      </c>
      <c r="J714" s="5">
        <v>41</v>
      </c>
      <c r="K714" s="1">
        <v>0</v>
      </c>
      <c r="L714" s="15">
        <f t="shared" si="69"/>
        <v>1</v>
      </c>
      <c r="M714" s="1" t="s">
        <v>766</v>
      </c>
      <c r="N714" s="1" t="s">
        <v>155</v>
      </c>
      <c r="O714" s="1" t="s">
        <v>156</v>
      </c>
      <c r="P714" s="1" t="s">
        <v>157</v>
      </c>
    </row>
    <row r="715" spans="1:16" x14ac:dyDescent="0.3">
      <c r="A715" s="5">
        <v>714</v>
      </c>
      <c r="B715" s="5" t="str">
        <f t="shared" si="67"/>
        <v>November</v>
      </c>
      <c r="C715" s="5" t="s">
        <v>797</v>
      </c>
      <c r="D715" s="3">
        <v>45614</v>
      </c>
      <c r="E715" s="5" t="s">
        <v>140</v>
      </c>
      <c r="F715" s="6">
        <v>45614.46597222222</v>
      </c>
      <c r="G715" s="6">
        <v>45614.488888888889</v>
      </c>
      <c r="H715" s="9">
        <f t="shared" si="68"/>
        <v>2.2916666668606922E-2</v>
      </c>
      <c r="I715" s="21" t="str">
        <f t="shared" si="66"/>
        <v>HIGH</v>
      </c>
      <c r="J715" s="1">
        <v>4</v>
      </c>
      <c r="K715" s="1">
        <v>0</v>
      </c>
      <c r="L715" s="15">
        <f t="shared" si="69"/>
        <v>1</v>
      </c>
      <c r="M715" s="1" t="s">
        <v>183</v>
      </c>
      <c r="N715" s="1" t="s">
        <v>155</v>
      </c>
      <c r="O715" s="1" t="s">
        <v>156</v>
      </c>
      <c r="P715" s="1" t="s">
        <v>157</v>
      </c>
    </row>
    <row r="716" spans="1:16" x14ac:dyDescent="0.3">
      <c r="A716" s="5">
        <v>715</v>
      </c>
      <c r="B716" s="5" t="str">
        <f t="shared" si="67"/>
        <v>November</v>
      </c>
      <c r="C716" s="5" t="s">
        <v>796</v>
      </c>
      <c r="D716" s="3">
        <v>45614</v>
      </c>
      <c r="E716" s="5" t="s">
        <v>141</v>
      </c>
      <c r="F716" s="6">
        <v>45614.376388888886</v>
      </c>
      <c r="G716" s="6">
        <v>45614.793749999997</v>
      </c>
      <c r="H716" s="9">
        <f t="shared" si="68"/>
        <v>0.41736111111094942</v>
      </c>
      <c r="I716" s="21" t="str">
        <f>IF(H716&gt;3,  "IN_TAT", "MEDIUM")</f>
        <v>MEDIUM</v>
      </c>
      <c r="J716" s="1">
        <v>32</v>
      </c>
      <c r="K716" s="1">
        <v>0</v>
      </c>
      <c r="L716" s="15">
        <f t="shared" si="69"/>
        <v>1</v>
      </c>
      <c r="M716" s="1" t="s">
        <v>183</v>
      </c>
      <c r="N716" s="1" t="s">
        <v>155</v>
      </c>
      <c r="O716" s="1" t="s">
        <v>156</v>
      </c>
      <c r="P716" s="1" t="s">
        <v>157</v>
      </c>
    </row>
    <row r="717" spans="1:16" x14ac:dyDescent="0.3">
      <c r="A717" s="5">
        <v>716</v>
      </c>
      <c r="B717" s="5" t="str">
        <f t="shared" si="67"/>
        <v>November</v>
      </c>
      <c r="C717" s="5" t="s">
        <v>796</v>
      </c>
      <c r="D717" s="3">
        <v>45614</v>
      </c>
      <c r="E717" s="5" t="s">
        <v>142</v>
      </c>
      <c r="F717" s="6">
        <v>45614.683333333334</v>
      </c>
      <c r="G717" s="6">
        <v>45614.862500000003</v>
      </c>
      <c r="H717" s="9">
        <f t="shared" si="68"/>
        <v>0.17916666666860692</v>
      </c>
      <c r="I717" s="21" t="str">
        <f t="shared" ref="I717:I718" si="70">IF(H717&lt;3,  "HIGH", "OUT OF TAT")</f>
        <v>HIGH</v>
      </c>
      <c r="J717" s="1">
        <v>9</v>
      </c>
      <c r="K717" s="1">
        <v>0</v>
      </c>
      <c r="L717" s="15">
        <f t="shared" si="69"/>
        <v>1</v>
      </c>
      <c r="M717" s="1" t="s">
        <v>183</v>
      </c>
      <c r="N717" s="1" t="s">
        <v>155</v>
      </c>
      <c r="O717" s="1" t="s">
        <v>156</v>
      </c>
      <c r="P717" s="1" t="s">
        <v>157</v>
      </c>
    </row>
    <row r="718" spans="1:16" x14ac:dyDescent="0.3">
      <c r="A718" s="5">
        <v>717</v>
      </c>
      <c r="B718" s="5" t="str">
        <f t="shared" si="67"/>
        <v>November</v>
      </c>
      <c r="C718" s="5" t="s">
        <v>797</v>
      </c>
      <c r="D718" s="3">
        <v>45614</v>
      </c>
      <c r="E718" s="5" t="s">
        <v>682</v>
      </c>
      <c r="F718" s="6">
        <v>45614.76458333333</v>
      </c>
      <c r="G718" s="6">
        <v>45614.77847222222</v>
      </c>
      <c r="H718" s="9">
        <f t="shared" si="68"/>
        <v>1.3888888890505768E-2</v>
      </c>
      <c r="I718" s="21" t="str">
        <f t="shared" si="70"/>
        <v>HIGH</v>
      </c>
      <c r="J718" s="5">
        <v>37</v>
      </c>
      <c r="K718" s="1">
        <v>0</v>
      </c>
      <c r="L718" s="15">
        <f t="shared" si="69"/>
        <v>1</v>
      </c>
      <c r="M718" s="1" t="s">
        <v>766</v>
      </c>
      <c r="N718" s="1" t="s">
        <v>155</v>
      </c>
      <c r="O718" s="1" t="s">
        <v>156</v>
      </c>
      <c r="P718" s="1" t="s">
        <v>157</v>
      </c>
    </row>
    <row r="719" spans="1:16" x14ac:dyDescent="0.3">
      <c r="A719" s="5">
        <v>718</v>
      </c>
      <c r="B719" s="5" t="str">
        <f t="shared" si="67"/>
        <v>November</v>
      </c>
      <c r="C719" s="5" t="s">
        <v>796</v>
      </c>
      <c r="D719" s="2">
        <v>45614</v>
      </c>
      <c r="E719" s="1" t="s">
        <v>141</v>
      </c>
      <c r="F719" s="4">
        <v>45614.376388888886</v>
      </c>
      <c r="G719" s="4">
        <v>45614.793749999997</v>
      </c>
      <c r="H719" s="9">
        <f t="shared" si="68"/>
        <v>0.41736111111094942</v>
      </c>
      <c r="I719" s="21" t="str">
        <f t="shared" ref="I719:I720" si="71">IF(H719&gt;3,  "IN_TAT", "MEDIUM")</f>
        <v>MEDIUM</v>
      </c>
      <c r="J719" s="5">
        <v>29</v>
      </c>
      <c r="K719" s="1">
        <v>0</v>
      </c>
      <c r="L719" s="15">
        <f t="shared" si="69"/>
        <v>1</v>
      </c>
      <c r="M719" s="1" t="s">
        <v>766</v>
      </c>
      <c r="N719" s="1" t="s">
        <v>155</v>
      </c>
      <c r="O719" s="1" t="s">
        <v>156</v>
      </c>
      <c r="P719" s="1" t="s">
        <v>157</v>
      </c>
    </row>
    <row r="720" spans="1:16" x14ac:dyDescent="0.3">
      <c r="A720" s="5">
        <v>719</v>
      </c>
      <c r="B720" s="5" t="str">
        <f t="shared" si="67"/>
        <v>November</v>
      </c>
      <c r="C720" s="5" t="s">
        <v>799</v>
      </c>
      <c r="D720" s="3">
        <v>45614</v>
      </c>
      <c r="E720" s="5" t="s">
        <v>683</v>
      </c>
      <c r="F720" s="6">
        <v>45614.418055555558</v>
      </c>
      <c r="G720" s="6">
        <v>45614.810416666667</v>
      </c>
      <c r="H720" s="9">
        <f t="shared" si="68"/>
        <v>0.39236111110949423</v>
      </c>
      <c r="I720" s="21" t="str">
        <f t="shared" si="71"/>
        <v>MEDIUM</v>
      </c>
      <c r="J720" s="5">
        <v>23</v>
      </c>
      <c r="K720" s="1">
        <v>0</v>
      </c>
      <c r="L720" s="15">
        <f t="shared" si="69"/>
        <v>1</v>
      </c>
      <c r="M720" s="1" t="s">
        <v>766</v>
      </c>
      <c r="N720" s="1" t="s">
        <v>155</v>
      </c>
      <c r="O720" s="1" t="s">
        <v>156</v>
      </c>
      <c r="P720" s="1" t="s">
        <v>157</v>
      </c>
    </row>
    <row r="721" spans="1:16" x14ac:dyDescent="0.3">
      <c r="A721" s="5">
        <v>720</v>
      </c>
      <c r="B721" s="5" t="str">
        <f t="shared" si="67"/>
        <v>November</v>
      </c>
      <c r="C721" s="5" t="s">
        <v>800</v>
      </c>
      <c r="D721" s="3">
        <v>45614</v>
      </c>
      <c r="E721" s="5" t="s">
        <v>680</v>
      </c>
      <c r="F721" s="6">
        <v>45614.474305555559</v>
      </c>
      <c r="G721" s="6">
        <v>45614.814583333333</v>
      </c>
      <c r="H721" s="9">
        <f t="shared" si="68"/>
        <v>0.34027777777373558</v>
      </c>
      <c r="I721" s="21" t="str">
        <f t="shared" ref="I721:I730" si="72">IF(H721&lt;3,  "HIGH", "OUT OF TAT")</f>
        <v>HIGH</v>
      </c>
      <c r="J721" s="5">
        <v>0</v>
      </c>
      <c r="K721" s="1">
        <v>0</v>
      </c>
      <c r="L721" s="15" t="e">
        <f t="shared" si="69"/>
        <v>#DIV/0!</v>
      </c>
      <c r="M721" s="1" t="s">
        <v>766</v>
      </c>
      <c r="N721" s="1" t="s">
        <v>155</v>
      </c>
      <c r="O721" s="1" t="s">
        <v>156</v>
      </c>
      <c r="P721" s="1" t="s">
        <v>157</v>
      </c>
    </row>
    <row r="722" spans="1:16" x14ac:dyDescent="0.3">
      <c r="A722" s="5">
        <v>721</v>
      </c>
      <c r="B722" s="5" t="str">
        <f t="shared" si="67"/>
        <v>November</v>
      </c>
      <c r="C722" s="5" t="s">
        <v>794</v>
      </c>
      <c r="D722" s="3">
        <v>45614</v>
      </c>
      <c r="E722" s="5" t="s">
        <v>684</v>
      </c>
      <c r="F722" s="6">
        <v>45614.486111111109</v>
      </c>
      <c r="G722" s="6">
        <v>45614.819444444445</v>
      </c>
      <c r="H722" s="9">
        <f t="shared" si="68"/>
        <v>0.33333333333575865</v>
      </c>
      <c r="I722" s="21" t="str">
        <f t="shared" si="72"/>
        <v>HIGH</v>
      </c>
      <c r="J722" s="5">
        <v>28</v>
      </c>
      <c r="K722" s="1">
        <v>0</v>
      </c>
      <c r="L722" s="15">
        <f t="shared" si="69"/>
        <v>1</v>
      </c>
      <c r="M722" s="1" t="s">
        <v>766</v>
      </c>
      <c r="N722" s="1" t="s">
        <v>155</v>
      </c>
      <c r="O722" s="1" t="s">
        <v>156</v>
      </c>
      <c r="P722" s="1" t="s">
        <v>157</v>
      </c>
    </row>
    <row r="723" spans="1:16" x14ac:dyDescent="0.3">
      <c r="A723" s="5">
        <v>722</v>
      </c>
      <c r="B723" s="5" t="str">
        <f t="shared" si="67"/>
        <v>November</v>
      </c>
      <c r="C723" s="5" t="s">
        <v>791</v>
      </c>
      <c r="D723" s="3">
        <v>45614</v>
      </c>
      <c r="E723" s="5" t="s">
        <v>685</v>
      </c>
      <c r="F723" s="6">
        <v>45614.50277777778</v>
      </c>
      <c r="G723" s="6">
        <v>45614.829861111109</v>
      </c>
      <c r="H723" s="9">
        <f t="shared" si="68"/>
        <v>0.32708333332993789</v>
      </c>
      <c r="I723" s="21" t="str">
        <f t="shared" si="72"/>
        <v>HIGH</v>
      </c>
      <c r="J723" s="5">
        <v>97</v>
      </c>
      <c r="K723" s="1">
        <v>0</v>
      </c>
      <c r="L723" s="15">
        <f t="shared" si="69"/>
        <v>1</v>
      </c>
      <c r="M723" s="1" t="s">
        <v>766</v>
      </c>
      <c r="N723" s="1" t="s">
        <v>155</v>
      </c>
      <c r="O723" s="1" t="s">
        <v>156</v>
      </c>
      <c r="P723" s="1" t="s">
        <v>157</v>
      </c>
    </row>
    <row r="724" spans="1:16" x14ac:dyDescent="0.3">
      <c r="A724" s="5">
        <v>723</v>
      </c>
      <c r="B724" s="5" t="str">
        <f t="shared" si="67"/>
        <v>November</v>
      </c>
      <c r="C724" s="5" t="s">
        <v>792</v>
      </c>
      <c r="D724" s="3">
        <v>45614</v>
      </c>
      <c r="E724" s="5" t="s">
        <v>686</v>
      </c>
      <c r="F724" s="6">
        <v>45614.504166666666</v>
      </c>
      <c r="G724" s="6">
        <v>45614.831250000003</v>
      </c>
      <c r="H724" s="9">
        <f t="shared" si="68"/>
        <v>0.32708333333721384</v>
      </c>
      <c r="I724" s="21" t="str">
        <f t="shared" si="72"/>
        <v>HIGH</v>
      </c>
      <c r="J724" s="5">
        <v>72</v>
      </c>
      <c r="K724" s="1">
        <v>0</v>
      </c>
      <c r="L724" s="15">
        <f t="shared" si="69"/>
        <v>1</v>
      </c>
      <c r="M724" s="1" t="s">
        <v>766</v>
      </c>
      <c r="N724" s="1" t="s">
        <v>155</v>
      </c>
      <c r="O724" s="1" t="s">
        <v>156</v>
      </c>
      <c r="P724" s="1" t="s">
        <v>157</v>
      </c>
    </row>
    <row r="725" spans="1:16" x14ac:dyDescent="0.3">
      <c r="A725" s="5">
        <v>724</v>
      </c>
      <c r="B725" s="5" t="str">
        <f t="shared" si="67"/>
        <v>November</v>
      </c>
      <c r="C725" s="5" t="s">
        <v>793</v>
      </c>
      <c r="D725" s="3">
        <v>45614</v>
      </c>
      <c r="E725" s="5" t="s">
        <v>687</v>
      </c>
      <c r="F725" s="6">
        <v>45614.504861111112</v>
      </c>
      <c r="G725" s="6">
        <v>45614.84652777778</v>
      </c>
      <c r="H725" s="9">
        <f t="shared" si="68"/>
        <v>0.34166666666715173</v>
      </c>
      <c r="I725" s="21" t="str">
        <f t="shared" si="72"/>
        <v>HIGH</v>
      </c>
      <c r="J725" s="5">
        <v>2</v>
      </c>
      <c r="K725" s="1">
        <v>0</v>
      </c>
      <c r="L725" s="15">
        <f t="shared" si="69"/>
        <v>1</v>
      </c>
      <c r="M725" s="1" t="s">
        <v>766</v>
      </c>
      <c r="N725" s="1" t="s">
        <v>155</v>
      </c>
      <c r="O725" s="1" t="s">
        <v>156</v>
      </c>
      <c r="P725" s="1" t="s">
        <v>157</v>
      </c>
    </row>
    <row r="726" spans="1:16" x14ac:dyDescent="0.3">
      <c r="A726" s="5">
        <v>725</v>
      </c>
      <c r="B726" s="5" t="str">
        <f t="shared" si="67"/>
        <v>November</v>
      </c>
      <c r="C726" s="5" t="s">
        <v>795</v>
      </c>
      <c r="D726" s="3">
        <v>45614</v>
      </c>
      <c r="E726" s="5" t="s">
        <v>688</v>
      </c>
      <c r="F726" s="6">
        <v>45614.75</v>
      </c>
      <c r="G726" s="6">
        <v>45614.848611111112</v>
      </c>
      <c r="H726" s="9">
        <f t="shared" si="68"/>
        <v>9.8611111112404615E-2</v>
      </c>
      <c r="I726" s="21" t="str">
        <f t="shared" si="72"/>
        <v>HIGH</v>
      </c>
      <c r="J726" s="5">
        <v>111</v>
      </c>
      <c r="K726" s="1">
        <v>0</v>
      </c>
      <c r="L726" s="15">
        <f t="shared" si="69"/>
        <v>1</v>
      </c>
      <c r="M726" s="1" t="s">
        <v>766</v>
      </c>
      <c r="N726" s="1" t="s">
        <v>155</v>
      </c>
      <c r="O726" s="1" t="s">
        <v>156</v>
      </c>
      <c r="P726" s="1" t="s">
        <v>157</v>
      </c>
    </row>
    <row r="727" spans="1:16" x14ac:dyDescent="0.3">
      <c r="A727" s="5">
        <v>726</v>
      </c>
      <c r="B727" s="5" t="str">
        <f t="shared" si="67"/>
        <v>November</v>
      </c>
      <c r="C727" s="5" t="s">
        <v>799</v>
      </c>
      <c r="D727" s="3">
        <v>45614</v>
      </c>
      <c r="E727" s="5" t="s">
        <v>803</v>
      </c>
      <c r="F727" s="14">
        <v>45610.478472222225</v>
      </c>
      <c r="G727" s="6">
        <v>45614.737500000003</v>
      </c>
      <c r="H727" s="9">
        <f t="shared" si="68"/>
        <v>4.2590277777781012</v>
      </c>
      <c r="I727" s="21" t="str">
        <f>IF(H727&gt;3,  "HIGH", "OUT OF TAT")</f>
        <v>HIGH</v>
      </c>
      <c r="J727" s="5">
        <v>1</v>
      </c>
      <c r="K727" s="1">
        <v>0</v>
      </c>
      <c r="L727" s="15">
        <f t="shared" si="69"/>
        <v>1</v>
      </c>
      <c r="M727" s="1" t="s">
        <v>801</v>
      </c>
      <c r="N727" s="1" t="s">
        <v>155</v>
      </c>
      <c r="O727" s="1" t="s">
        <v>156</v>
      </c>
      <c r="P727" s="1" t="s">
        <v>157</v>
      </c>
    </row>
    <row r="728" spans="1:16" x14ac:dyDescent="0.3">
      <c r="A728" s="5">
        <v>727</v>
      </c>
      <c r="B728" s="5" t="str">
        <f t="shared" si="67"/>
        <v>November</v>
      </c>
      <c r="C728" s="5" t="s">
        <v>796</v>
      </c>
      <c r="D728" s="3">
        <v>45615</v>
      </c>
      <c r="E728" s="5" t="s">
        <v>143</v>
      </c>
      <c r="F728" s="6">
        <v>45615.492361111108</v>
      </c>
      <c r="G728" s="6">
        <v>45615.842361111114</v>
      </c>
      <c r="H728" s="9">
        <f t="shared" si="68"/>
        <v>0.35000000000582077</v>
      </c>
      <c r="I728" s="21" t="str">
        <f t="shared" si="72"/>
        <v>HIGH</v>
      </c>
      <c r="J728" s="1">
        <v>37</v>
      </c>
      <c r="K728" s="1">
        <v>0</v>
      </c>
      <c r="L728" s="15">
        <f t="shared" si="69"/>
        <v>1</v>
      </c>
      <c r="M728" s="1" t="s">
        <v>183</v>
      </c>
      <c r="N728" s="1" t="s">
        <v>155</v>
      </c>
      <c r="O728" s="1" t="s">
        <v>156</v>
      </c>
      <c r="P728" s="1" t="s">
        <v>157</v>
      </c>
    </row>
    <row r="729" spans="1:16" x14ac:dyDescent="0.3">
      <c r="A729" s="5">
        <v>728</v>
      </c>
      <c r="B729" s="5" t="str">
        <f t="shared" si="67"/>
        <v>November</v>
      </c>
      <c r="C729" s="5" t="s">
        <v>791</v>
      </c>
      <c r="D729" s="3">
        <v>45615</v>
      </c>
      <c r="E729" s="5" t="s">
        <v>180</v>
      </c>
      <c r="F729" s="6">
        <v>45615.622916666667</v>
      </c>
      <c r="G729" s="6">
        <v>45615.652777777781</v>
      </c>
      <c r="H729" s="9">
        <f t="shared" si="68"/>
        <v>2.9861111113859806E-2</v>
      </c>
      <c r="I729" s="21" t="str">
        <f t="shared" si="72"/>
        <v>HIGH</v>
      </c>
      <c r="J729" s="5">
        <v>2</v>
      </c>
      <c r="K729" s="1">
        <v>0</v>
      </c>
      <c r="L729" s="15">
        <f t="shared" si="69"/>
        <v>1</v>
      </c>
      <c r="M729" s="1" t="s">
        <v>184</v>
      </c>
      <c r="N729" s="1" t="s">
        <v>155</v>
      </c>
      <c r="O729" s="1" t="s">
        <v>156</v>
      </c>
      <c r="P729" s="1" t="s">
        <v>157</v>
      </c>
    </row>
    <row r="730" spans="1:16" x14ac:dyDescent="0.3">
      <c r="A730" s="5">
        <v>729</v>
      </c>
      <c r="B730" s="5" t="str">
        <f t="shared" si="67"/>
        <v>November</v>
      </c>
      <c r="C730" s="5" t="s">
        <v>799</v>
      </c>
      <c r="D730" s="3">
        <v>45615</v>
      </c>
      <c r="E730" s="5" t="s">
        <v>689</v>
      </c>
      <c r="F730" s="6">
        <v>45615.659722222219</v>
      </c>
      <c r="G730" s="6">
        <v>45615.724999999999</v>
      </c>
      <c r="H730" s="9">
        <f t="shared" si="68"/>
        <v>6.5277777779556345E-2</v>
      </c>
      <c r="I730" s="21" t="str">
        <f t="shared" si="72"/>
        <v>HIGH</v>
      </c>
      <c r="J730" s="5">
        <v>23</v>
      </c>
      <c r="K730" s="1">
        <v>0</v>
      </c>
      <c r="L730" s="15">
        <f t="shared" si="69"/>
        <v>1</v>
      </c>
      <c r="M730" s="1" t="s">
        <v>766</v>
      </c>
      <c r="N730" s="1" t="s">
        <v>155</v>
      </c>
      <c r="O730" s="1" t="s">
        <v>156</v>
      </c>
      <c r="P730" s="1" t="s">
        <v>157</v>
      </c>
    </row>
    <row r="731" spans="1:16" x14ac:dyDescent="0.3">
      <c r="A731" s="5">
        <v>730</v>
      </c>
      <c r="B731" s="5" t="str">
        <f t="shared" si="67"/>
        <v>November</v>
      </c>
      <c r="C731" s="5" t="s">
        <v>800</v>
      </c>
      <c r="D731" s="3">
        <v>45615</v>
      </c>
      <c r="E731" s="5" t="s">
        <v>690</v>
      </c>
      <c r="F731" s="6">
        <v>45615.416666666664</v>
      </c>
      <c r="G731" s="6">
        <v>45615.8</v>
      </c>
      <c r="H731" s="9">
        <f t="shared" si="68"/>
        <v>0.38333333333866904</v>
      </c>
      <c r="I731" s="21" t="str">
        <f>IF(H731&gt;3,  "IN_TAT", "MEDIUM")</f>
        <v>MEDIUM</v>
      </c>
      <c r="J731" s="5">
        <v>1</v>
      </c>
      <c r="K731" s="1">
        <v>0</v>
      </c>
      <c r="L731" s="15">
        <f t="shared" si="69"/>
        <v>1</v>
      </c>
      <c r="M731" s="1" t="s">
        <v>766</v>
      </c>
      <c r="N731" s="1" t="s">
        <v>155</v>
      </c>
      <c r="O731" s="1" t="s">
        <v>156</v>
      </c>
      <c r="P731" s="1" t="s">
        <v>157</v>
      </c>
    </row>
    <row r="732" spans="1:16" x14ac:dyDescent="0.3">
      <c r="A732" s="5">
        <v>731</v>
      </c>
      <c r="B732" s="5" t="str">
        <f t="shared" si="67"/>
        <v>November</v>
      </c>
      <c r="C732" s="5" t="s">
        <v>793</v>
      </c>
      <c r="D732" s="3">
        <v>45615</v>
      </c>
      <c r="E732" s="5" t="s">
        <v>691</v>
      </c>
      <c r="F732" s="6">
        <v>45615.424305555556</v>
      </c>
      <c r="G732" s="6">
        <v>45615.799305555556</v>
      </c>
      <c r="H732" s="9">
        <f t="shared" si="68"/>
        <v>0.375</v>
      </c>
      <c r="I732" s="21" t="str">
        <f t="shared" ref="I732:I734" si="73">IF(H732&lt;3,  "HIGH", "OUT OF TAT")</f>
        <v>HIGH</v>
      </c>
      <c r="J732" s="5">
        <v>0</v>
      </c>
      <c r="K732" s="1">
        <v>0</v>
      </c>
      <c r="L732" s="15" t="e">
        <f t="shared" si="69"/>
        <v>#DIV/0!</v>
      </c>
      <c r="M732" s="1" t="s">
        <v>766</v>
      </c>
      <c r="N732" s="1" t="s">
        <v>155</v>
      </c>
      <c r="O732" s="1" t="s">
        <v>156</v>
      </c>
      <c r="P732" s="1" t="s">
        <v>157</v>
      </c>
    </row>
    <row r="733" spans="1:16" x14ac:dyDescent="0.3">
      <c r="A733" s="5">
        <v>732</v>
      </c>
      <c r="B733" s="5" t="str">
        <f t="shared" si="67"/>
        <v>November</v>
      </c>
      <c r="C733" s="5" t="s">
        <v>795</v>
      </c>
      <c r="D733" s="3">
        <v>45615</v>
      </c>
      <c r="E733" s="5" t="s">
        <v>692</v>
      </c>
      <c r="F733" s="6">
        <v>45615.436111111114</v>
      </c>
      <c r="G733" s="6">
        <v>45615.808333333334</v>
      </c>
      <c r="H733" s="9">
        <f t="shared" si="68"/>
        <v>0.37222222222044365</v>
      </c>
      <c r="I733" s="21" t="str">
        <f t="shared" si="73"/>
        <v>HIGH</v>
      </c>
      <c r="J733" s="5">
        <v>111</v>
      </c>
      <c r="K733" s="1">
        <v>0</v>
      </c>
      <c r="L733" s="15">
        <f t="shared" si="69"/>
        <v>1</v>
      </c>
      <c r="M733" s="1" t="s">
        <v>766</v>
      </c>
      <c r="N733" s="1" t="s">
        <v>155</v>
      </c>
      <c r="O733" s="1" t="s">
        <v>156</v>
      </c>
      <c r="P733" s="1" t="s">
        <v>157</v>
      </c>
    </row>
    <row r="734" spans="1:16" x14ac:dyDescent="0.3">
      <c r="A734" s="5">
        <v>733</v>
      </c>
      <c r="B734" s="5" t="str">
        <f t="shared" si="67"/>
        <v>November</v>
      </c>
      <c r="C734" s="5" t="s">
        <v>791</v>
      </c>
      <c r="D734" s="3">
        <v>45615</v>
      </c>
      <c r="E734" s="5" t="s">
        <v>693</v>
      </c>
      <c r="F734" s="6">
        <v>45615.44027777778</v>
      </c>
      <c r="G734" s="6">
        <v>45615.813888888886</v>
      </c>
      <c r="H734" s="9">
        <f t="shared" si="68"/>
        <v>0.37361111110658385</v>
      </c>
      <c r="I734" s="21" t="str">
        <f t="shared" si="73"/>
        <v>HIGH</v>
      </c>
      <c r="J734" s="5">
        <v>99</v>
      </c>
      <c r="K734" s="1">
        <v>0</v>
      </c>
      <c r="L734" s="15">
        <f t="shared" si="69"/>
        <v>1</v>
      </c>
      <c r="M734" s="1" t="s">
        <v>766</v>
      </c>
      <c r="N734" s="1" t="s">
        <v>155</v>
      </c>
      <c r="O734" s="1" t="s">
        <v>156</v>
      </c>
      <c r="P734" s="1" t="s">
        <v>157</v>
      </c>
    </row>
    <row r="735" spans="1:16" x14ac:dyDescent="0.3">
      <c r="A735" s="5">
        <v>734</v>
      </c>
      <c r="B735" s="5" t="str">
        <f t="shared" si="67"/>
        <v>November</v>
      </c>
      <c r="C735" s="5" t="s">
        <v>792</v>
      </c>
      <c r="D735" s="3">
        <v>45615</v>
      </c>
      <c r="E735" s="5" t="s">
        <v>694</v>
      </c>
      <c r="F735" s="6">
        <v>45615.440972222219</v>
      </c>
      <c r="G735" s="6">
        <v>45615.816666666666</v>
      </c>
      <c r="H735" s="9">
        <f t="shared" si="68"/>
        <v>0.37569444444670808</v>
      </c>
      <c r="I735" s="21" t="str">
        <f>IF(H735&gt;3,  "IN_TAT", "MEDIUM")</f>
        <v>MEDIUM</v>
      </c>
      <c r="J735" s="5">
        <v>67</v>
      </c>
      <c r="K735" s="1">
        <v>0</v>
      </c>
      <c r="L735" s="15">
        <f t="shared" si="69"/>
        <v>1</v>
      </c>
      <c r="M735" s="1" t="s">
        <v>766</v>
      </c>
      <c r="N735" s="1" t="s">
        <v>155</v>
      </c>
      <c r="O735" s="1" t="s">
        <v>156</v>
      </c>
      <c r="P735" s="1" t="s">
        <v>157</v>
      </c>
    </row>
    <row r="736" spans="1:16" x14ac:dyDescent="0.3">
      <c r="A736" s="5">
        <v>735</v>
      </c>
      <c r="B736" s="5" t="str">
        <f t="shared" si="67"/>
        <v>November</v>
      </c>
      <c r="C736" s="5" t="s">
        <v>796</v>
      </c>
      <c r="D736" s="2">
        <v>45615</v>
      </c>
      <c r="E736" s="1" t="s">
        <v>143</v>
      </c>
      <c r="F736" s="4">
        <v>45615.492361111108</v>
      </c>
      <c r="G736" s="4">
        <v>45615.842361111114</v>
      </c>
      <c r="H736" s="9">
        <f t="shared" si="68"/>
        <v>0.35000000000582077</v>
      </c>
      <c r="I736" s="21" t="str">
        <f t="shared" ref="I736:I786" si="74">IF(H736&lt;3,  "HIGH", "OUT OF TAT")</f>
        <v>HIGH</v>
      </c>
      <c r="J736" s="5">
        <v>67</v>
      </c>
      <c r="K736" s="1">
        <v>0</v>
      </c>
      <c r="L736" s="15">
        <f t="shared" si="69"/>
        <v>1</v>
      </c>
      <c r="M736" s="1" t="s">
        <v>766</v>
      </c>
      <c r="N736" s="1" t="s">
        <v>155</v>
      </c>
      <c r="O736" s="1" t="s">
        <v>156</v>
      </c>
      <c r="P736" s="1" t="s">
        <v>157</v>
      </c>
    </row>
    <row r="737" spans="1:16" x14ac:dyDescent="0.3">
      <c r="A737" s="5">
        <v>736</v>
      </c>
      <c r="B737" s="5" t="str">
        <f t="shared" si="67"/>
        <v>November</v>
      </c>
      <c r="C737" s="5" t="s">
        <v>794</v>
      </c>
      <c r="D737" s="3">
        <v>45615</v>
      </c>
      <c r="E737" s="5" t="s">
        <v>695</v>
      </c>
      <c r="F737" s="6">
        <v>45615.612500000003</v>
      </c>
      <c r="G737" s="6">
        <v>45615.85</v>
      </c>
      <c r="H737" s="9">
        <f t="shared" si="68"/>
        <v>0.23749999999563443</v>
      </c>
      <c r="I737" s="21" t="str">
        <f t="shared" si="74"/>
        <v>HIGH</v>
      </c>
      <c r="J737" s="5">
        <v>35</v>
      </c>
      <c r="K737" s="1">
        <v>0</v>
      </c>
      <c r="L737" s="15">
        <f t="shared" si="69"/>
        <v>1</v>
      </c>
      <c r="M737" s="1" t="s">
        <v>766</v>
      </c>
      <c r="N737" s="1" t="s">
        <v>155</v>
      </c>
      <c r="O737" s="1" t="s">
        <v>156</v>
      </c>
      <c r="P737" s="1" t="s">
        <v>157</v>
      </c>
    </row>
    <row r="738" spans="1:16" x14ac:dyDescent="0.3">
      <c r="A738" s="5">
        <v>737</v>
      </c>
      <c r="B738" s="5" t="str">
        <f t="shared" si="67"/>
        <v>November</v>
      </c>
      <c r="C738" s="5" t="s">
        <v>797</v>
      </c>
      <c r="D738" s="3">
        <v>45615</v>
      </c>
      <c r="E738" s="5" t="s">
        <v>696</v>
      </c>
      <c r="F738" s="6">
        <v>45615.640277777777</v>
      </c>
      <c r="G738" s="6">
        <v>45615.852083333331</v>
      </c>
      <c r="H738" s="9">
        <f t="shared" si="68"/>
        <v>0.21180555555474712</v>
      </c>
      <c r="I738" s="21" t="str">
        <f t="shared" si="74"/>
        <v>HIGH</v>
      </c>
      <c r="J738" s="5">
        <v>37</v>
      </c>
      <c r="K738" s="1">
        <v>0</v>
      </c>
      <c r="L738" s="15">
        <f t="shared" si="69"/>
        <v>1</v>
      </c>
      <c r="M738" s="1" t="s">
        <v>766</v>
      </c>
      <c r="N738" s="1" t="s">
        <v>155</v>
      </c>
      <c r="O738" s="1" t="s">
        <v>156</v>
      </c>
      <c r="P738" s="1" t="s">
        <v>157</v>
      </c>
    </row>
    <row r="739" spans="1:16" x14ac:dyDescent="0.3">
      <c r="A739" s="5">
        <v>738</v>
      </c>
      <c r="B739" s="5" t="str">
        <f t="shared" si="67"/>
        <v>November</v>
      </c>
      <c r="C739" s="5" t="s">
        <v>793</v>
      </c>
      <c r="D739" s="3">
        <v>45616</v>
      </c>
      <c r="E739" s="5" t="s">
        <v>697</v>
      </c>
      <c r="F739" s="6">
        <v>45616.408333333333</v>
      </c>
      <c r="G739" s="6">
        <v>45616.629861111112</v>
      </c>
      <c r="H739" s="9">
        <f t="shared" si="68"/>
        <v>0.22152777777955635</v>
      </c>
      <c r="I739" s="21" t="str">
        <f t="shared" si="74"/>
        <v>HIGH</v>
      </c>
      <c r="J739" s="5">
        <v>0</v>
      </c>
      <c r="K739" s="1">
        <v>0</v>
      </c>
      <c r="L739" s="15" t="e">
        <f t="shared" si="69"/>
        <v>#DIV/0!</v>
      </c>
      <c r="M739" s="1" t="s">
        <v>766</v>
      </c>
      <c r="N739" s="1" t="s">
        <v>155</v>
      </c>
      <c r="O739" s="1" t="s">
        <v>156</v>
      </c>
      <c r="P739" s="1" t="s">
        <v>157</v>
      </c>
    </row>
    <row r="740" spans="1:16" x14ac:dyDescent="0.3">
      <c r="A740" s="5">
        <v>739</v>
      </c>
      <c r="B740" s="5" t="str">
        <f t="shared" si="67"/>
        <v>November</v>
      </c>
      <c r="C740" s="5" t="s">
        <v>799</v>
      </c>
      <c r="D740" s="3">
        <v>45616</v>
      </c>
      <c r="E740" s="5" t="s">
        <v>698</v>
      </c>
      <c r="F740" s="6">
        <v>45616.417361111111</v>
      </c>
      <c r="G740" s="6">
        <v>45616.632638888892</v>
      </c>
      <c r="H740" s="9">
        <f t="shared" si="68"/>
        <v>0.21527777778101154</v>
      </c>
      <c r="I740" s="21" t="str">
        <f t="shared" si="74"/>
        <v>HIGH</v>
      </c>
      <c r="J740" s="5">
        <v>23</v>
      </c>
      <c r="K740" s="1">
        <v>0</v>
      </c>
      <c r="L740" s="15">
        <f t="shared" si="69"/>
        <v>1</v>
      </c>
      <c r="M740" s="1" t="s">
        <v>766</v>
      </c>
      <c r="N740" s="1" t="s">
        <v>155</v>
      </c>
      <c r="O740" s="1" t="s">
        <v>156</v>
      </c>
      <c r="P740" s="1" t="s">
        <v>157</v>
      </c>
    </row>
    <row r="741" spans="1:16" x14ac:dyDescent="0.3">
      <c r="A741" s="5">
        <v>740</v>
      </c>
      <c r="B741" s="5" t="str">
        <f t="shared" si="67"/>
        <v>November</v>
      </c>
      <c r="C741" s="5" t="s">
        <v>795</v>
      </c>
      <c r="D741" s="3">
        <v>45616</v>
      </c>
      <c r="E741" s="5" t="s">
        <v>699</v>
      </c>
      <c r="F741" s="6">
        <v>45616.450694444444</v>
      </c>
      <c r="G741" s="6">
        <v>45616.636805555558</v>
      </c>
      <c r="H741" s="9">
        <f t="shared" si="68"/>
        <v>0.18611111111385981</v>
      </c>
      <c r="I741" s="21" t="str">
        <f t="shared" si="74"/>
        <v>HIGH</v>
      </c>
      <c r="J741" s="5">
        <v>111</v>
      </c>
      <c r="K741" s="1">
        <v>0</v>
      </c>
      <c r="L741" s="15">
        <f t="shared" si="69"/>
        <v>1</v>
      </c>
      <c r="M741" s="1" t="s">
        <v>766</v>
      </c>
      <c r="N741" s="1" t="s">
        <v>155</v>
      </c>
      <c r="O741" s="1" t="s">
        <v>156</v>
      </c>
      <c r="P741" s="1" t="s">
        <v>157</v>
      </c>
    </row>
    <row r="742" spans="1:16" x14ac:dyDescent="0.3">
      <c r="A742" s="5">
        <v>741</v>
      </c>
      <c r="B742" s="5" t="str">
        <f t="shared" si="67"/>
        <v>November</v>
      </c>
      <c r="C742" s="5" t="s">
        <v>800</v>
      </c>
      <c r="D742" s="3">
        <v>45616</v>
      </c>
      <c r="E742" s="5" t="s">
        <v>700</v>
      </c>
      <c r="F742" s="6">
        <v>45616.45208333333</v>
      </c>
      <c r="G742" s="6">
        <v>45616.65</v>
      </c>
      <c r="H742" s="9">
        <f t="shared" si="68"/>
        <v>0.19791666667151731</v>
      </c>
      <c r="I742" s="21" t="str">
        <f t="shared" si="74"/>
        <v>HIGH</v>
      </c>
      <c r="J742" s="5">
        <v>1</v>
      </c>
      <c r="K742" s="1">
        <v>0</v>
      </c>
      <c r="L742" s="15">
        <f t="shared" si="69"/>
        <v>1</v>
      </c>
      <c r="M742" s="1" t="s">
        <v>766</v>
      </c>
      <c r="N742" s="1" t="s">
        <v>155</v>
      </c>
      <c r="O742" s="1" t="s">
        <v>156</v>
      </c>
      <c r="P742" s="1" t="s">
        <v>157</v>
      </c>
    </row>
    <row r="743" spans="1:16" x14ac:dyDescent="0.3">
      <c r="A743" s="5">
        <v>742</v>
      </c>
      <c r="B743" s="5" t="str">
        <f t="shared" si="67"/>
        <v>November</v>
      </c>
      <c r="C743" s="5" t="s">
        <v>791</v>
      </c>
      <c r="D743" s="3">
        <v>45616</v>
      </c>
      <c r="E743" s="5" t="s">
        <v>701</v>
      </c>
      <c r="F743" s="6">
        <v>45616.502083333333</v>
      </c>
      <c r="G743" s="6">
        <v>45616.661111111112</v>
      </c>
      <c r="H743" s="9">
        <f t="shared" si="68"/>
        <v>0.15902777777955635</v>
      </c>
      <c r="I743" s="21" t="str">
        <f t="shared" si="74"/>
        <v>HIGH</v>
      </c>
      <c r="J743" s="5">
        <v>101</v>
      </c>
      <c r="K743" s="1">
        <v>0</v>
      </c>
      <c r="L743" s="15">
        <f t="shared" si="69"/>
        <v>1</v>
      </c>
      <c r="M743" s="1" t="s">
        <v>766</v>
      </c>
      <c r="N743" s="1" t="s">
        <v>155</v>
      </c>
      <c r="O743" s="1" t="s">
        <v>156</v>
      </c>
      <c r="P743" s="1" t="s">
        <v>157</v>
      </c>
    </row>
    <row r="744" spans="1:16" x14ac:dyDescent="0.3">
      <c r="A744" s="5">
        <v>743</v>
      </c>
      <c r="B744" s="5" t="str">
        <f t="shared" si="67"/>
        <v>November</v>
      </c>
      <c r="C744" s="5" t="s">
        <v>794</v>
      </c>
      <c r="D744" s="3">
        <v>45616</v>
      </c>
      <c r="E744" s="5" t="s">
        <v>702</v>
      </c>
      <c r="F744" s="6">
        <v>45616.536111111112</v>
      </c>
      <c r="G744" s="6">
        <v>45616.7</v>
      </c>
      <c r="H744" s="9">
        <f t="shared" si="68"/>
        <v>0.163888888884685</v>
      </c>
      <c r="I744" s="21" t="str">
        <f t="shared" si="74"/>
        <v>HIGH</v>
      </c>
      <c r="J744" s="5">
        <v>36</v>
      </c>
      <c r="K744" s="1">
        <v>0</v>
      </c>
      <c r="L744" s="15">
        <f t="shared" si="69"/>
        <v>1</v>
      </c>
      <c r="M744" s="1" t="s">
        <v>766</v>
      </c>
      <c r="N744" s="1" t="s">
        <v>155</v>
      </c>
      <c r="O744" s="1" t="s">
        <v>156</v>
      </c>
      <c r="P744" s="1" t="s">
        <v>157</v>
      </c>
    </row>
    <row r="745" spans="1:16" x14ac:dyDescent="0.3">
      <c r="A745" s="5">
        <v>744</v>
      </c>
      <c r="B745" s="5" t="str">
        <f t="shared" si="67"/>
        <v>November</v>
      </c>
      <c r="C745" s="5" t="s">
        <v>792</v>
      </c>
      <c r="D745" s="3">
        <v>45616</v>
      </c>
      <c r="E745" s="5" t="s">
        <v>703</v>
      </c>
      <c r="F745" s="6">
        <v>45616.546527777777</v>
      </c>
      <c r="G745" s="6">
        <v>45616.713888888888</v>
      </c>
      <c r="H745" s="9">
        <f t="shared" si="68"/>
        <v>0.16736111111094942</v>
      </c>
      <c r="I745" s="21" t="str">
        <f t="shared" si="74"/>
        <v>HIGH</v>
      </c>
      <c r="J745" s="5">
        <v>70</v>
      </c>
      <c r="K745" s="1">
        <v>0</v>
      </c>
      <c r="L745" s="15">
        <f t="shared" si="69"/>
        <v>1</v>
      </c>
      <c r="M745" s="1" t="s">
        <v>766</v>
      </c>
      <c r="N745" s="1" t="s">
        <v>155</v>
      </c>
      <c r="O745" s="1" t="s">
        <v>156</v>
      </c>
      <c r="P745" s="1" t="s">
        <v>157</v>
      </c>
    </row>
    <row r="746" spans="1:16" x14ac:dyDescent="0.3">
      <c r="A746" s="5">
        <v>745</v>
      </c>
      <c r="B746" s="5" t="str">
        <f t="shared" si="67"/>
        <v>November</v>
      </c>
      <c r="C746" s="5" t="s">
        <v>797</v>
      </c>
      <c r="D746" s="3">
        <v>45616</v>
      </c>
      <c r="E746" s="5" t="s">
        <v>704</v>
      </c>
      <c r="F746" s="6">
        <v>45616.589583333334</v>
      </c>
      <c r="G746" s="6">
        <v>45616.77847222222</v>
      </c>
      <c r="H746" s="9">
        <f t="shared" si="68"/>
        <v>0.18888888888614019</v>
      </c>
      <c r="I746" s="21" t="str">
        <f t="shared" si="74"/>
        <v>HIGH</v>
      </c>
      <c r="J746" s="5">
        <v>37</v>
      </c>
      <c r="K746" s="1">
        <v>0</v>
      </c>
      <c r="L746" s="15">
        <f t="shared" si="69"/>
        <v>1</v>
      </c>
      <c r="M746" s="1" t="s">
        <v>766</v>
      </c>
      <c r="N746" s="1" t="s">
        <v>155</v>
      </c>
      <c r="O746" s="1" t="s">
        <v>156</v>
      </c>
      <c r="P746" s="1" t="s">
        <v>157</v>
      </c>
    </row>
    <row r="747" spans="1:16" x14ac:dyDescent="0.3">
      <c r="A747" s="5">
        <v>746</v>
      </c>
      <c r="B747" s="5" t="str">
        <f t="shared" si="67"/>
        <v>November</v>
      </c>
      <c r="C747" s="5" t="s">
        <v>792</v>
      </c>
      <c r="D747" s="2">
        <v>45616</v>
      </c>
      <c r="E747" s="1" t="s">
        <v>777</v>
      </c>
      <c r="F747" s="4">
        <v>45616.746527777781</v>
      </c>
      <c r="G747" s="4">
        <v>45616.750694444447</v>
      </c>
      <c r="H747" s="9">
        <f t="shared" si="68"/>
        <v>4.166666665696539E-3</v>
      </c>
      <c r="I747" s="21" t="str">
        <f t="shared" si="74"/>
        <v>HIGH</v>
      </c>
      <c r="J747" s="1">
        <v>2</v>
      </c>
      <c r="K747" s="1">
        <v>0</v>
      </c>
      <c r="L747" s="15">
        <f t="shared" si="69"/>
        <v>1</v>
      </c>
      <c r="M747" s="1" t="s">
        <v>779</v>
      </c>
      <c r="N747" s="1" t="s">
        <v>155</v>
      </c>
      <c r="O747" s="1" t="s">
        <v>156</v>
      </c>
      <c r="P747" s="1" t="s">
        <v>157</v>
      </c>
    </row>
    <row r="748" spans="1:16" x14ac:dyDescent="0.3">
      <c r="A748" s="5">
        <v>747</v>
      </c>
      <c r="B748" s="5" t="str">
        <f t="shared" si="67"/>
        <v>November</v>
      </c>
      <c r="C748" s="5" t="s">
        <v>796</v>
      </c>
      <c r="D748" s="3">
        <v>45617</v>
      </c>
      <c r="E748" s="3" t="s">
        <v>144</v>
      </c>
      <c r="F748" s="6">
        <v>45617.366666666669</v>
      </c>
      <c r="G748" s="6">
        <v>45617.536111111112</v>
      </c>
      <c r="H748" s="9">
        <f t="shared" si="68"/>
        <v>0.16944444444379769</v>
      </c>
      <c r="I748" s="21" t="str">
        <f t="shared" si="74"/>
        <v>HIGH</v>
      </c>
      <c r="J748" s="1">
        <v>29</v>
      </c>
      <c r="K748" s="1">
        <v>0</v>
      </c>
      <c r="L748" s="15">
        <f t="shared" si="69"/>
        <v>1</v>
      </c>
      <c r="M748" s="1" t="s">
        <v>183</v>
      </c>
      <c r="N748" s="1" t="s">
        <v>155</v>
      </c>
      <c r="O748" s="1" t="s">
        <v>156</v>
      </c>
      <c r="P748" s="1" t="s">
        <v>157</v>
      </c>
    </row>
    <row r="749" spans="1:16" x14ac:dyDescent="0.3">
      <c r="A749" s="5">
        <v>748</v>
      </c>
      <c r="B749" s="5" t="str">
        <f t="shared" si="67"/>
        <v>November</v>
      </c>
      <c r="C749" s="5" t="s">
        <v>796</v>
      </c>
      <c r="D749" s="10">
        <v>45617</v>
      </c>
      <c r="E749" s="5" t="s">
        <v>199</v>
      </c>
      <c r="F749" s="11">
        <v>45617.541666666664</v>
      </c>
      <c r="G749" s="11">
        <v>45617.545138888891</v>
      </c>
      <c r="H749" s="9">
        <f t="shared" si="68"/>
        <v>3.4722222262644209E-3</v>
      </c>
      <c r="I749" s="21" t="str">
        <f t="shared" si="74"/>
        <v>HIGH</v>
      </c>
      <c r="J749" s="5">
        <v>1</v>
      </c>
      <c r="K749" s="1">
        <v>0</v>
      </c>
      <c r="L749" s="15">
        <f t="shared" si="69"/>
        <v>1</v>
      </c>
      <c r="M749" s="1" t="s">
        <v>200</v>
      </c>
      <c r="N749" s="1" t="s">
        <v>155</v>
      </c>
      <c r="O749" s="1" t="s">
        <v>156</v>
      </c>
      <c r="P749" s="1" t="s">
        <v>157</v>
      </c>
    </row>
    <row r="750" spans="1:16" x14ac:dyDescent="0.3">
      <c r="A750" s="5">
        <v>749</v>
      </c>
      <c r="B750" s="5" t="str">
        <f t="shared" si="67"/>
        <v>November</v>
      </c>
      <c r="C750" s="5" t="s">
        <v>796</v>
      </c>
      <c r="D750" s="3">
        <v>45617</v>
      </c>
      <c r="E750" s="5" t="s">
        <v>144</v>
      </c>
      <c r="F750" s="6">
        <v>45617.366666666669</v>
      </c>
      <c r="G750" s="6">
        <v>45617.536111111112</v>
      </c>
      <c r="H750" s="9">
        <f t="shared" si="68"/>
        <v>0.16944444444379769</v>
      </c>
      <c r="I750" s="21" t="str">
        <f t="shared" si="74"/>
        <v>HIGH</v>
      </c>
      <c r="J750" s="5">
        <v>67</v>
      </c>
      <c r="K750" s="1">
        <v>0</v>
      </c>
      <c r="L750" s="15">
        <f t="shared" si="69"/>
        <v>1</v>
      </c>
      <c r="M750" s="1" t="s">
        <v>766</v>
      </c>
      <c r="N750" s="1" t="s">
        <v>155</v>
      </c>
      <c r="O750" s="1" t="s">
        <v>156</v>
      </c>
      <c r="P750" s="1" t="s">
        <v>157</v>
      </c>
    </row>
    <row r="751" spans="1:16" x14ac:dyDescent="0.3">
      <c r="A751" s="5">
        <v>750</v>
      </c>
      <c r="B751" s="5" t="str">
        <f t="shared" si="67"/>
        <v>November</v>
      </c>
      <c r="C751" s="5" t="s">
        <v>793</v>
      </c>
      <c r="D751" s="3">
        <v>45617</v>
      </c>
      <c r="E751" s="5" t="s">
        <v>705</v>
      </c>
      <c r="F751" s="6">
        <v>45617.388888888891</v>
      </c>
      <c r="G751" s="6">
        <v>45617.686805555553</v>
      </c>
      <c r="H751" s="9">
        <f t="shared" si="68"/>
        <v>0.29791666666278616</v>
      </c>
      <c r="I751" s="21" t="str">
        <f t="shared" si="74"/>
        <v>HIGH</v>
      </c>
      <c r="J751" s="5">
        <v>0</v>
      </c>
      <c r="K751" s="1">
        <v>0</v>
      </c>
      <c r="L751" s="15" t="e">
        <f t="shared" si="69"/>
        <v>#DIV/0!</v>
      </c>
      <c r="M751" s="1" t="s">
        <v>766</v>
      </c>
      <c r="N751" s="1" t="s">
        <v>155</v>
      </c>
      <c r="O751" s="1" t="s">
        <v>156</v>
      </c>
      <c r="P751" s="1" t="s">
        <v>157</v>
      </c>
    </row>
    <row r="752" spans="1:16" x14ac:dyDescent="0.3">
      <c r="A752" s="5">
        <v>751</v>
      </c>
      <c r="B752" s="5" t="str">
        <f t="shared" si="67"/>
        <v>November</v>
      </c>
      <c r="C752" s="5" t="s">
        <v>799</v>
      </c>
      <c r="D752" s="3">
        <v>45617</v>
      </c>
      <c r="E752" s="5" t="s">
        <v>706</v>
      </c>
      <c r="F752" s="6">
        <v>45617.436111111114</v>
      </c>
      <c r="G752" s="6">
        <v>45617.691666666666</v>
      </c>
      <c r="H752" s="9">
        <f t="shared" si="68"/>
        <v>0.25555555555183673</v>
      </c>
      <c r="I752" s="21" t="str">
        <f t="shared" si="74"/>
        <v>HIGH</v>
      </c>
      <c r="J752" s="5">
        <v>23</v>
      </c>
      <c r="K752" s="1">
        <v>0</v>
      </c>
      <c r="L752" s="15">
        <f t="shared" si="69"/>
        <v>1</v>
      </c>
      <c r="M752" s="1" t="s">
        <v>766</v>
      </c>
      <c r="N752" s="1" t="s">
        <v>155</v>
      </c>
      <c r="O752" s="1" t="s">
        <v>156</v>
      </c>
      <c r="P752" s="1" t="s">
        <v>157</v>
      </c>
    </row>
    <row r="753" spans="1:16" x14ac:dyDescent="0.3">
      <c r="A753" s="5">
        <v>752</v>
      </c>
      <c r="B753" s="5" t="str">
        <f t="shared" si="67"/>
        <v>November</v>
      </c>
      <c r="C753" s="5" t="s">
        <v>791</v>
      </c>
      <c r="D753" s="3">
        <v>45617</v>
      </c>
      <c r="E753" s="5" t="s">
        <v>707</v>
      </c>
      <c r="F753" s="6">
        <v>45617.45</v>
      </c>
      <c r="G753" s="6">
        <v>45617.775694444441</v>
      </c>
      <c r="H753" s="9">
        <f t="shared" si="68"/>
        <v>0.32569444444379769</v>
      </c>
      <c r="I753" s="21" t="str">
        <f t="shared" si="74"/>
        <v>HIGH</v>
      </c>
      <c r="J753" s="5">
        <v>101</v>
      </c>
      <c r="K753" s="1">
        <v>0</v>
      </c>
      <c r="L753" s="15">
        <f t="shared" si="69"/>
        <v>1</v>
      </c>
      <c r="M753" s="1" t="s">
        <v>766</v>
      </c>
      <c r="N753" s="1" t="s">
        <v>155</v>
      </c>
      <c r="O753" s="1" t="s">
        <v>156</v>
      </c>
      <c r="P753" s="1" t="s">
        <v>157</v>
      </c>
    </row>
    <row r="754" spans="1:16" x14ac:dyDescent="0.3">
      <c r="A754" s="5">
        <v>753</v>
      </c>
      <c r="B754" s="5" t="str">
        <f t="shared" si="67"/>
        <v>November</v>
      </c>
      <c r="C754" s="5" t="s">
        <v>792</v>
      </c>
      <c r="D754" s="3">
        <v>45617</v>
      </c>
      <c r="E754" s="5" t="s">
        <v>708</v>
      </c>
      <c r="F754" s="6">
        <v>45617.450694444444</v>
      </c>
      <c r="G754" s="6">
        <v>45617.783333333333</v>
      </c>
      <c r="H754" s="9">
        <f t="shared" si="68"/>
        <v>0.33263888888905058</v>
      </c>
      <c r="I754" s="21" t="str">
        <f t="shared" si="74"/>
        <v>HIGH</v>
      </c>
      <c r="J754" s="5">
        <v>70</v>
      </c>
      <c r="K754" s="1">
        <v>0</v>
      </c>
      <c r="L754" s="15">
        <f t="shared" si="69"/>
        <v>1</v>
      </c>
      <c r="M754" s="1" t="s">
        <v>766</v>
      </c>
      <c r="N754" s="1" t="s">
        <v>155</v>
      </c>
      <c r="O754" s="1" t="s">
        <v>156</v>
      </c>
      <c r="P754" s="1" t="s">
        <v>157</v>
      </c>
    </row>
    <row r="755" spans="1:16" x14ac:dyDescent="0.3">
      <c r="A755" s="5">
        <v>754</v>
      </c>
      <c r="B755" s="5" t="str">
        <f t="shared" si="67"/>
        <v>November</v>
      </c>
      <c r="C755" s="5" t="s">
        <v>794</v>
      </c>
      <c r="D755" s="3">
        <v>45617</v>
      </c>
      <c r="E755" s="5" t="s">
        <v>709</v>
      </c>
      <c r="F755" s="6">
        <v>45617.502083333333</v>
      </c>
      <c r="G755" s="6">
        <v>45617.79791666667</v>
      </c>
      <c r="H755" s="9">
        <f t="shared" si="68"/>
        <v>0.29583333333721384</v>
      </c>
      <c r="I755" s="21" t="str">
        <f t="shared" si="74"/>
        <v>HIGH</v>
      </c>
      <c r="J755" s="5">
        <v>35</v>
      </c>
      <c r="K755" s="1">
        <v>0</v>
      </c>
      <c r="L755" s="15">
        <f t="shared" si="69"/>
        <v>1</v>
      </c>
      <c r="M755" s="1" t="s">
        <v>766</v>
      </c>
      <c r="N755" s="1" t="s">
        <v>155</v>
      </c>
      <c r="O755" s="1" t="s">
        <v>156</v>
      </c>
      <c r="P755" s="1" t="s">
        <v>157</v>
      </c>
    </row>
    <row r="756" spans="1:16" x14ac:dyDescent="0.3">
      <c r="A756" s="5">
        <v>755</v>
      </c>
      <c r="B756" s="5" t="str">
        <f t="shared" si="67"/>
        <v>November</v>
      </c>
      <c r="C756" s="5" t="s">
        <v>797</v>
      </c>
      <c r="D756" s="3">
        <v>45617</v>
      </c>
      <c r="E756" s="5" t="s">
        <v>710</v>
      </c>
      <c r="F756" s="6">
        <v>45617.632638888892</v>
      </c>
      <c r="G756" s="6">
        <v>45617.810416666667</v>
      </c>
      <c r="H756" s="9">
        <f t="shared" si="68"/>
        <v>0.17777777777519077</v>
      </c>
      <c r="I756" s="21" t="str">
        <f t="shared" si="74"/>
        <v>HIGH</v>
      </c>
      <c r="J756" s="5">
        <v>37</v>
      </c>
      <c r="K756" s="1">
        <v>0</v>
      </c>
      <c r="L756" s="15">
        <f t="shared" si="69"/>
        <v>1</v>
      </c>
      <c r="M756" s="1" t="s">
        <v>766</v>
      </c>
      <c r="N756" s="1" t="s">
        <v>155</v>
      </c>
      <c r="O756" s="1" t="s">
        <v>156</v>
      </c>
      <c r="P756" s="1" t="s">
        <v>157</v>
      </c>
    </row>
    <row r="757" spans="1:16" x14ac:dyDescent="0.3">
      <c r="A757" s="5">
        <v>756</v>
      </c>
      <c r="B757" s="5" t="str">
        <f t="shared" si="67"/>
        <v>November</v>
      </c>
      <c r="C757" s="5" t="s">
        <v>800</v>
      </c>
      <c r="D757" s="3">
        <v>45617</v>
      </c>
      <c r="E757" s="5" t="s">
        <v>711</v>
      </c>
      <c r="F757" s="6">
        <v>45617.643055555556</v>
      </c>
      <c r="G757" s="6">
        <v>45617.822916666664</v>
      </c>
      <c r="H757" s="9">
        <f t="shared" si="68"/>
        <v>0.17986111110803904</v>
      </c>
      <c r="I757" s="21" t="str">
        <f t="shared" si="74"/>
        <v>HIGH</v>
      </c>
      <c r="J757" s="5">
        <v>1</v>
      </c>
      <c r="K757" s="1">
        <v>0</v>
      </c>
      <c r="L757" s="15">
        <f t="shared" si="69"/>
        <v>1</v>
      </c>
      <c r="M757" s="1" t="s">
        <v>766</v>
      </c>
      <c r="N757" s="1" t="s">
        <v>155</v>
      </c>
      <c r="O757" s="1" t="s">
        <v>156</v>
      </c>
      <c r="P757" s="1" t="s">
        <v>157</v>
      </c>
    </row>
    <row r="758" spans="1:16" x14ac:dyDescent="0.3">
      <c r="A758" s="5">
        <v>757</v>
      </c>
      <c r="B758" s="5" t="str">
        <f t="shared" si="67"/>
        <v>November</v>
      </c>
      <c r="C758" s="5" t="s">
        <v>795</v>
      </c>
      <c r="D758" s="3">
        <v>45617</v>
      </c>
      <c r="E758" s="5" t="s">
        <v>712</v>
      </c>
      <c r="F758" s="6">
        <v>45617.645138888889</v>
      </c>
      <c r="G758" s="6">
        <v>45617.824999999997</v>
      </c>
      <c r="H758" s="9">
        <f t="shared" si="68"/>
        <v>0.17986111110803904</v>
      </c>
      <c r="I758" s="21" t="str">
        <f t="shared" si="74"/>
        <v>HIGH</v>
      </c>
      <c r="J758" s="5">
        <v>111</v>
      </c>
      <c r="K758" s="1">
        <v>0</v>
      </c>
      <c r="L758" s="15">
        <f t="shared" si="69"/>
        <v>1</v>
      </c>
      <c r="M758" s="1" t="s">
        <v>766</v>
      </c>
      <c r="N758" s="1" t="s">
        <v>155</v>
      </c>
      <c r="O758" s="1" t="s">
        <v>156</v>
      </c>
      <c r="P758" s="1" t="s">
        <v>157</v>
      </c>
    </row>
    <row r="759" spans="1:16" x14ac:dyDescent="0.3">
      <c r="A759" s="5">
        <v>758</v>
      </c>
      <c r="B759" s="5" t="str">
        <f t="shared" si="67"/>
        <v>November</v>
      </c>
      <c r="C759" s="5" t="s">
        <v>799</v>
      </c>
      <c r="D759" s="3">
        <v>45618</v>
      </c>
      <c r="E759" s="5" t="s">
        <v>145</v>
      </c>
      <c r="F759" s="6">
        <v>45618.684027777781</v>
      </c>
      <c r="G759" s="6">
        <v>45618.755555555559</v>
      </c>
      <c r="H759" s="9">
        <f t="shared" si="68"/>
        <v>7.1527777778101154E-2</v>
      </c>
      <c r="I759" s="21" t="str">
        <f t="shared" si="74"/>
        <v>HIGH</v>
      </c>
      <c r="J759" s="1">
        <v>2</v>
      </c>
      <c r="K759" s="1">
        <v>0</v>
      </c>
      <c r="L759" s="15">
        <f t="shared" si="69"/>
        <v>1</v>
      </c>
      <c r="M759" s="1" t="s">
        <v>183</v>
      </c>
      <c r="N759" s="1" t="s">
        <v>155</v>
      </c>
      <c r="O759" s="1" t="s">
        <v>156</v>
      </c>
      <c r="P759" s="1" t="s">
        <v>157</v>
      </c>
    </row>
    <row r="760" spans="1:16" x14ac:dyDescent="0.3">
      <c r="A760" s="5">
        <v>759</v>
      </c>
      <c r="B760" s="5" t="str">
        <f t="shared" si="67"/>
        <v>November</v>
      </c>
      <c r="C760" s="5" t="s">
        <v>794</v>
      </c>
      <c r="D760" s="10">
        <v>45618</v>
      </c>
      <c r="E760" s="5" t="s">
        <v>181</v>
      </c>
      <c r="F760" s="11">
        <v>45618.490277777775</v>
      </c>
      <c r="G760" s="11">
        <v>45618.537499999999</v>
      </c>
      <c r="H760" s="9">
        <f t="shared" si="68"/>
        <v>4.7222222223354038E-2</v>
      </c>
      <c r="I760" s="21" t="str">
        <f t="shared" si="74"/>
        <v>HIGH</v>
      </c>
      <c r="J760" s="5">
        <v>1</v>
      </c>
      <c r="K760" s="1">
        <v>0</v>
      </c>
      <c r="L760" s="15">
        <f t="shared" si="69"/>
        <v>1</v>
      </c>
      <c r="M760" s="1" t="s">
        <v>184</v>
      </c>
      <c r="N760" s="1" t="s">
        <v>155</v>
      </c>
      <c r="O760" s="1" t="s">
        <v>156</v>
      </c>
      <c r="P760" s="1" t="s">
        <v>157</v>
      </c>
    </row>
    <row r="761" spans="1:16" x14ac:dyDescent="0.3">
      <c r="A761" s="5">
        <v>760</v>
      </c>
      <c r="B761" s="5" t="str">
        <f t="shared" si="67"/>
        <v>November</v>
      </c>
      <c r="C761" s="5" t="s">
        <v>794</v>
      </c>
      <c r="D761" s="10">
        <v>45618</v>
      </c>
      <c r="E761" s="5" t="s">
        <v>181</v>
      </c>
      <c r="F761" s="11">
        <v>45618.490277777775</v>
      </c>
      <c r="G761" s="11">
        <v>45618.537499999999</v>
      </c>
      <c r="H761" s="9">
        <f t="shared" si="68"/>
        <v>4.7222222223354038E-2</v>
      </c>
      <c r="I761" s="21" t="str">
        <f t="shared" si="74"/>
        <v>HIGH</v>
      </c>
      <c r="J761" s="5">
        <v>1</v>
      </c>
      <c r="K761" s="1">
        <v>0</v>
      </c>
      <c r="L761" s="15">
        <f t="shared" si="69"/>
        <v>1</v>
      </c>
      <c r="M761" s="1" t="s">
        <v>200</v>
      </c>
      <c r="N761" s="1" t="s">
        <v>155</v>
      </c>
      <c r="O761" s="1" t="s">
        <v>156</v>
      </c>
      <c r="P761" s="1" t="s">
        <v>157</v>
      </c>
    </row>
    <row r="762" spans="1:16" x14ac:dyDescent="0.3">
      <c r="A762" s="5">
        <v>761</v>
      </c>
      <c r="B762" s="5" t="str">
        <f t="shared" si="67"/>
        <v>November</v>
      </c>
      <c r="C762" s="5" t="s">
        <v>799</v>
      </c>
      <c r="D762" s="3">
        <v>45618</v>
      </c>
      <c r="E762" s="5" t="s">
        <v>713</v>
      </c>
      <c r="F762" s="6">
        <v>45618.393750000003</v>
      </c>
      <c r="G762" s="6">
        <v>45618.659722222219</v>
      </c>
      <c r="H762" s="9">
        <f t="shared" si="68"/>
        <v>0.26597222221607808</v>
      </c>
      <c r="I762" s="21" t="str">
        <f t="shared" si="74"/>
        <v>HIGH</v>
      </c>
      <c r="J762" s="5">
        <v>23</v>
      </c>
      <c r="K762" s="1">
        <v>0</v>
      </c>
      <c r="L762" s="15">
        <f t="shared" si="69"/>
        <v>1</v>
      </c>
      <c r="M762" s="1" t="s">
        <v>766</v>
      </c>
      <c r="N762" s="1" t="s">
        <v>155</v>
      </c>
      <c r="O762" s="1" t="s">
        <v>156</v>
      </c>
      <c r="P762" s="1" t="s">
        <v>157</v>
      </c>
    </row>
    <row r="763" spans="1:16" x14ac:dyDescent="0.3">
      <c r="A763" s="5">
        <v>762</v>
      </c>
      <c r="B763" s="5" t="str">
        <f t="shared" si="67"/>
        <v>November</v>
      </c>
      <c r="C763" s="5" t="s">
        <v>795</v>
      </c>
      <c r="D763" s="3">
        <v>45618</v>
      </c>
      <c r="E763" s="5" t="s">
        <v>714</v>
      </c>
      <c r="F763" s="6">
        <v>45618.407638888886</v>
      </c>
      <c r="G763" s="6">
        <v>45618.666666666664</v>
      </c>
      <c r="H763" s="9">
        <f t="shared" si="68"/>
        <v>0.25902777777810115</v>
      </c>
      <c r="I763" s="21" t="str">
        <f t="shared" si="74"/>
        <v>HIGH</v>
      </c>
      <c r="J763" s="5">
        <v>111</v>
      </c>
      <c r="K763" s="1">
        <v>0</v>
      </c>
      <c r="L763" s="15">
        <f t="shared" si="69"/>
        <v>1</v>
      </c>
      <c r="M763" s="1" t="s">
        <v>766</v>
      </c>
      <c r="N763" s="1" t="s">
        <v>155</v>
      </c>
      <c r="O763" s="1" t="s">
        <v>156</v>
      </c>
      <c r="P763" s="1" t="s">
        <v>157</v>
      </c>
    </row>
    <row r="764" spans="1:16" x14ac:dyDescent="0.3">
      <c r="A764" s="5">
        <v>763</v>
      </c>
      <c r="B764" s="5" t="str">
        <f t="shared" si="67"/>
        <v>November</v>
      </c>
      <c r="C764" s="5" t="s">
        <v>800</v>
      </c>
      <c r="D764" s="3">
        <v>45618</v>
      </c>
      <c r="E764" s="5" t="s">
        <v>715</v>
      </c>
      <c r="F764" s="6">
        <v>45618.40902777778</v>
      </c>
      <c r="G764" s="6">
        <v>45618.763194444444</v>
      </c>
      <c r="H764" s="9">
        <f t="shared" si="68"/>
        <v>0.35416666666424135</v>
      </c>
      <c r="I764" s="21" t="str">
        <f t="shared" si="74"/>
        <v>HIGH</v>
      </c>
      <c r="J764" s="5">
        <v>1</v>
      </c>
      <c r="K764" s="1">
        <v>0</v>
      </c>
      <c r="L764" s="15">
        <f t="shared" si="69"/>
        <v>1</v>
      </c>
      <c r="M764" s="1" t="s">
        <v>766</v>
      </c>
      <c r="N764" s="1" t="s">
        <v>155</v>
      </c>
      <c r="O764" s="1" t="s">
        <v>156</v>
      </c>
      <c r="P764" s="1" t="s">
        <v>157</v>
      </c>
    </row>
    <row r="765" spans="1:16" x14ac:dyDescent="0.3">
      <c r="A765" s="5">
        <v>764</v>
      </c>
      <c r="B765" s="5" t="str">
        <f t="shared" si="67"/>
        <v>November</v>
      </c>
      <c r="C765" s="5" t="s">
        <v>792</v>
      </c>
      <c r="D765" s="3">
        <v>45618</v>
      </c>
      <c r="E765" s="5" t="s">
        <v>716</v>
      </c>
      <c r="F765" s="6">
        <v>45618.434027777781</v>
      </c>
      <c r="G765" s="6">
        <v>45618.765972222223</v>
      </c>
      <c r="H765" s="9">
        <f t="shared" si="68"/>
        <v>0.3319444444423425</v>
      </c>
      <c r="I765" s="21" t="str">
        <f t="shared" si="74"/>
        <v>HIGH</v>
      </c>
      <c r="J765" s="5">
        <v>69</v>
      </c>
      <c r="K765" s="1">
        <v>0</v>
      </c>
      <c r="L765" s="15">
        <f t="shared" si="69"/>
        <v>1</v>
      </c>
      <c r="M765" s="1" t="s">
        <v>766</v>
      </c>
      <c r="N765" s="1" t="s">
        <v>155</v>
      </c>
      <c r="O765" s="1" t="s">
        <v>156</v>
      </c>
      <c r="P765" s="1" t="s">
        <v>157</v>
      </c>
    </row>
    <row r="766" spans="1:16" x14ac:dyDescent="0.3">
      <c r="A766" s="5">
        <v>765</v>
      </c>
      <c r="B766" s="5" t="str">
        <f t="shared" si="67"/>
        <v>November</v>
      </c>
      <c r="C766" s="5" t="s">
        <v>796</v>
      </c>
      <c r="D766" s="3">
        <v>45618</v>
      </c>
      <c r="E766" s="5" t="s">
        <v>717</v>
      </c>
      <c r="F766" s="6">
        <v>45618.449305555558</v>
      </c>
      <c r="G766" s="6">
        <v>45618.769444444442</v>
      </c>
      <c r="H766" s="9">
        <f t="shared" si="68"/>
        <v>0.320138888884685</v>
      </c>
      <c r="I766" s="21" t="str">
        <f t="shared" si="74"/>
        <v>HIGH</v>
      </c>
      <c r="J766" s="5">
        <v>76</v>
      </c>
      <c r="K766" s="1">
        <v>0</v>
      </c>
      <c r="L766" s="15">
        <f t="shared" si="69"/>
        <v>1</v>
      </c>
      <c r="M766" s="1" t="s">
        <v>766</v>
      </c>
      <c r="N766" s="1" t="s">
        <v>155</v>
      </c>
      <c r="O766" s="1" t="s">
        <v>156</v>
      </c>
      <c r="P766" s="1" t="s">
        <v>157</v>
      </c>
    </row>
    <row r="767" spans="1:16" x14ac:dyDescent="0.3">
      <c r="A767" s="5">
        <v>766</v>
      </c>
      <c r="B767" s="5" t="str">
        <f t="shared" si="67"/>
        <v>November</v>
      </c>
      <c r="C767" s="5" t="s">
        <v>791</v>
      </c>
      <c r="D767" s="3">
        <v>45618</v>
      </c>
      <c r="E767" s="5" t="s">
        <v>718</v>
      </c>
      <c r="F767" s="6">
        <v>45618.461111111108</v>
      </c>
      <c r="G767" s="6">
        <v>45618.78125</v>
      </c>
      <c r="H767" s="9">
        <f t="shared" si="68"/>
        <v>0.32013888889196096</v>
      </c>
      <c r="I767" s="21" t="str">
        <f t="shared" si="74"/>
        <v>HIGH</v>
      </c>
      <c r="J767" s="5">
        <v>102</v>
      </c>
      <c r="K767" s="1">
        <v>0</v>
      </c>
      <c r="L767" s="15">
        <f t="shared" si="69"/>
        <v>1</v>
      </c>
      <c r="M767" s="1" t="s">
        <v>766</v>
      </c>
      <c r="N767" s="1" t="s">
        <v>155</v>
      </c>
      <c r="O767" s="1" t="s">
        <v>156</v>
      </c>
      <c r="P767" s="1" t="s">
        <v>157</v>
      </c>
    </row>
    <row r="768" spans="1:16" x14ac:dyDescent="0.3">
      <c r="A768" s="5">
        <v>767</v>
      </c>
      <c r="B768" s="5" t="str">
        <f t="shared" si="67"/>
        <v>November</v>
      </c>
      <c r="C768" s="5" t="s">
        <v>794</v>
      </c>
      <c r="D768" s="3">
        <v>45618</v>
      </c>
      <c r="E768" s="5" t="s">
        <v>719</v>
      </c>
      <c r="F768" s="6">
        <v>45618.518055555556</v>
      </c>
      <c r="G768" s="6">
        <v>45618.796527777777</v>
      </c>
      <c r="H768" s="9">
        <f t="shared" si="68"/>
        <v>0.27847222222044365</v>
      </c>
      <c r="I768" s="21" t="str">
        <f t="shared" si="74"/>
        <v>HIGH</v>
      </c>
      <c r="J768" s="5">
        <v>36</v>
      </c>
      <c r="K768" s="1">
        <v>0</v>
      </c>
      <c r="L768" s="15">
        <f t="shared" si="69"/>
        <v>1</v>
      </c>
      <c r="M768" s="1" t="s">
        <v>766</v>
      </c>
      <c r="N768" s="1" t="s">
        <v>155</v>
      </c>
      <c r="O768" s="1" t="s">
        <v>156</v>
      </c>
      <c r="P768" s="1" t="s">
        <v>157</v>
      </c>
    </row>
    <row r="769" spans="1:16" x14ac:dyDescent="0.3">
      <c r="A769" s="5">
        <v>768</v>
      </c>
      <c r="B769" s="5" t="str">
        <f t="shared" si="67"/>
        <v>November</v>
      </c>
      <c r="C769" s="5" t="s">
        <v>797</v>
      </c>
      <c r="D769" s="3">
        <v>45621</v>
      </c>
      <c r="E769" s="5" t="s">
        <v>146</v>
      </c>
      <c r="F769" s="6">
        <v>45621.599999999999</v>
      </c>
      <c r="G769" s="6">
        <v>45621.686805555553</v>
      </c>
      <c r="H769" s="9">
        <f t="shared" si="68"/>
        <v>8.6805555554747116E-2</v>
      </c>
      <c r="I769" s="21" t="str">
        <f t="shared" si="74"/>
        <v>HIGH</v>
      </c>
      <c r="J769" s="1">
        <v>18</v>
      </c>
      <c r="K769" s="1">
        <v>0</v>
      </c>
      <c r="L769" s="15">
        <f t="shared" si="69"/>
        <v>1</v>
      </c>
      <c r="M769" s="1" t="s">
        <v>183</v>
      </c>
      <c r="N769" s="1" t="s">
        <v>155</v>
      </c>
      <c r="O769" s="1" t="s">
        <v>156</v>
      </c>
      <c r="P769" s="1" t="s">
        <v>157</v>
      </c>
    </row>
    <row r="770" spans="1:16" x14ac:dyDescent="0.3">
      <c r="A770" s="5">
        <v>769</v>
      </c>
      <c r="B770" s="5" t="str">
        <f t="shared" ref="B770:B833" si="75">TEXT(D770,"MMMM")</f>
        <v>November</v>
      </c>
      <c r="C770" s="5" t="s">
        <v>793</v>
      </c>
      <c r="D770" s="3">
        <v>45621</v>
      </c>
      <c r="E770" s="5" t="s">
        <v>720</v>
      </c>
      <c r="F770" s="6">
        <v>45621.399305555555</v>
      </c>
      <c r="G770" s="6">
        <v>45621.638888888891</v>
      </c>
      <c r="H770" s="9">
        <f t="shared" ref="H770:H833" si="76">G770-F770</f>
        <v>0.23958333333575865</v>
      </c>
      <c r="I770" s="21" t="str">
        <f t="shared" si="74"/>
        <v>HIGH</v>
      </c>
      <c r="J770" s="5">
        <v>0</v>
      </c>
      <c r="K770" s="1">
        <v>0</v>
      </c>
      <c r="L770" s="15" t="e">
        <f t="shared" si="69"/>
        <v>#DIV/0!</v>
      </c>
      <c r="M770" s="1" t="s">
        <v>766</v>
      </c>
      <c r="N770" s="1" t="s">
        <v>155</v>
      </c>
      <c r="O770" s="1" t="s">
        <v>156</v>
      </c>
      <c r="P770" s="1" t="s">
        <v>157</v>
      </c>
    </row>
    <row r="771" spans="1:16" x14ac:dyDescent="0.3">
      <c r="A771" s="5">
        <v>770</v>
      </c>
      <c r="B771" s="5" t="str">
        <f t="shared" si="75"/>
        <v>November</v>
      </c>
      <c r="C771" s="5" t="s">
        <v>799</v>
      </c>
      <c r="D771" s="3">
        <v>45621</v>
      </c>
      <c r="E771" s="5" t="s">
        <v>721</v>
      </c>
      <c r="F771" s="6">
        <v>45621.430555555555</v>
      </c>
      <c r="G771" s="6">
        <v>45621.65</v>
      </c>
      <c r="H771" s="9">
        <f t="shared" si="76"/>
        <v>0.21944444444670808</v>
      </c>
      <c r="I771" s="21" t="str">
        <f t="shared" si="74"/>
        <v>HIGH</v>
      </c>
      <c r="J771" s="5">
        <v>23</v>
      </c>
      <c r="K771" s="1">
        <v>0</v>
      </c>
      <c r="L771" s="15">
        <f t="shared" ref="L771:L834" si="77">1-(K771/J771)</f>
        <v>1</v>
      </c>
      <c r="M771" s="1" t="s">
        <v>766</v>
      </c>
      <c r="N771" s="1" t="s">
        <v>155</v>
      </c>
      <c r="O771" s="1" t="s">
        <v>156</v>
      </c>
      <c r="P771" s="1" t="s">
        <v>157</v>
      </c>
    </row>
    <row r="772" spans="1:16" x14ac:dyDescent="0.3">
      <c r="A772" s="5">
        <v>771</v>
      </c>
      <c r="B772" s="5" t="str">
        <f t="shared" si="75"/>
        <v>November</v>
      </c>
      <c r="C772" s="5" t="s">
        <v>794</v>
      </c>
      <c r="D772" s="3">
        <v>45621</v>
      </c>
      <c r="E772" s="5" t="s">
        <v>722</v>
      </c>
      <c r="F772" s="6">
        <v>45621.457638888889</v>
      </c>
      <c r="G772" s="6">
        <v>45621.70416666667</v>
      </c>
      <c r="H772" s="9">
        <f t="shared" si="76"/>
        <v>0.24652777778101154</v>
      </c>
      <c r="I772" s="21" t="str">
        <f t="shared" si="74"/>
        <v>HIGH</v>
      </c>
      <c r="J772" s="5">
        <v>36</v>
      </c>
      <c r="K772" s="1">
        <v>0</v>
      </c>
      <c r="L772" s="15">
        <f t="shared" si="77"/>
        <v>1</v>
      </c>
      <c r="M772" s="1" t="s">
        <v>766</v>
      </c>
      <c r="N772" s="1" t="s">
        <v>155</v>
      </c>
      <c r="O772" s="1" t="s">
        <v>156</v>
      </c>
      <c r="P772" s="1" t="s">
        <v>157</v>
      </c>
    </row>
    <row r="773" spans="1:16" x14ac:dyDescent="0.3">
      <c r="A773" s="5">
        <v>772</v>
      </c>
      <c r="B773" s="5" t="str">
        <f t="shared" si="75"/>
        <v>November</v>
      </c>
      <c r="C773" s="5" t="s">
        <v>795</v>
      </c>
      <c r="D773" s="3">
        <v>45621</v>
      </c>
      <c r="E773" s="5" t="s">
        <v>723</v>
      </c>
      <c r="F773" s="6">
        <v>45621.459722222222</v>
      </c>
      <c r="G773" s="6">
        <v>45621.709027777775</v>
      </c>
      <c r="H773" s="9">
        <f t="shared" si="76"/>
        <v>0.24930555555329192</v>
      </c>
      <c r="I773" s="21" t="str">
        <f t="shared" si="74"/>
        <v>HIGH</v>
      </c>
      <c r="J773" s="5">
        <v>108</v>
      </c>
      <c r="K773" s="1">
        <v>0</v>
      </c>
      <c r="L773" s="15">
        <f t="shared" si="77"/>
        <v>1</v>
      </c>
      <c r="M773" s="1" t="s">
        <v>766</v>
      </c>
      <c r="N773" s="1" t="s">
        <v>155</v>
      </c>
      <c r="O773" s="1" t="s">
        <v>156</v>
      </c>
      <c r="P773" s="1" t="s">
        <v>157</v>
      </c>
    </row>
    <row r="774" spans="1:16" x14ac:dyDescent="0.3">
      <c r="A774" s="5">
        <v>773</v>
      </c>
      <c r="B774" s="5" t="str">
        <f t="shared" si="75"/>
        <v>November</v>
      </c>
      <c r="C774" s="5" t="s">
        <v>800</v>
      </c>
      <c r="D774" s="3">
        <v>45621</v>
      </c>
      <c r="E774" s="5" t="s">
        <v>724</v>
      </c>
      <c r="F774" s="6">
        <v>45621.46875</v>
      </c>
      <c r="G774" s="6">
        <v>45621.720138888886</v>
      </c>
      <c r="H774" s="9">
        <f t="shared" si="76"/>
        <v>0.25138888888614019</v>
      </c>
      <c r="I774" s="21" t="str">
        <f t="shared" si="74"/>
        <v>HIGH</v>
      </c>
      <c r="J774" s="5">
        <v>1</v>
      </c>
      <c r="K774" s="1">
        <v>0</v>
      </c>
      <c r="L774" s="15">
        <f t="shared" si="77"/>
        <v>1</v>
      </c>
      <c r="M774" s="1" t="s">
        <v>766</v>
      </c>
      <c r="N774" s="1" t="s">
        <v>155</v>
      </c>
      <c r="O774" s="1" t="s">
        <v>156</v>
      </c>
      <c r="P774" s="1" t="s">
        <v>157</v>
      </c>
    </row>
    <row r="775" spans="1:16" x14ac:dyDescent="0.3">
      <c r="A775" s="5">
        <v>774</v>
      </c>
      <c r="B775" s="5" t="str">
        <f t="shared" si="75"/>
        <v>November</v>
      </c>
      <c r="C775" s="5" t="s">
        <v>791</v>
      </c>
      <c r="D775" s="3">
        <v>45621</v>
      </c>
      <c r="E775" s="5" t="s">
        <v>725</v>
      </c>
      <c r="F775" s="6">
        <v>45621.637499999997</v>
      </c>
      <c r="G775" s="6">
        <v>45621.737500000003</v>
      </c>
      <c r="H775" s="9">
        <f t="shared" si="76"/>
        <v>0.10000000000582077</v>
      </c>
      <c r="I775" s="21" t="str">
        <f t="shared" si="74"/>
        <v>HIGH</v>
      </c>
      <c r="J775" s="5">
        <v>103</v>
      </c>
      <c r="K775" s="1">
        <v>0</v>
      </c>
      <c r="L775" s="15">
        <f t="shared" si="77"/>
        <v>1</v>
      </c>
      <c r="M775" s="1" t="s">
        <v>766</v>
      </c>
      <c r="N775" s="1" t="s">
        <v>155</v>
      </c>
      <c r="O775" s="1" t="s">
        <v>156</v>
      </c>
      <c r="P775" s="1" t="s">
        <v>157</v>
      </c>
    </row>
    <row r="776" spans="1:16" x14ac:dyDescent="0.3">
      <c r="A776" s="5">
        <v>775</v>
      </c>
      <c r="B776" s="5" t="str">
        <f t="shared" si="75"/>
        <v>November</v>
      </c>
      <c r="C776" s="5" t="s">
        <v>792</v>
      </c>
      <c r="D776" s="3">
        <v>45621</v>
      </c>
      <c r="E776" s="5" t="s">
        <v>726</v>
      </c>
      <c r="F776" s="6">
        <v>45621.638888888891</v>
      </c>
      <c r="G776" s="6">
        <v>45621.813194444447</v>
      </c>
      <c r="H776" s="9">
        <f t="shared" si="76"/>
        <v>0.17430555555620231</v>
      </c>
      <c r="I776" s="21" t="str">
        <f t="shared" si="74"/>
        <v>HIGH</v>
      </c>
      <c r="J776" s="5">
        <v>64</v>
      </c>
      <c r="K776" s="1">
        <v>0</v>
      </c>
      <c r="L776" s="15">
        <f t="shared" si="77"/>
        <v>1</v>
      </c>
      <c r="M776" s="1" t="s">
        <v>766</v>
      </c>
      <c r="N776" s="1" t="s">
        <v>155</v>
      </c>
      <c r="O776" s="1" t="s">
        <v>156</v>
      </c>
      <c r="P776" s="1" t="s">
        <v>157</v>
      </c>
    </row>
    <row r="777" spans="1:16" x14ac:dyDescent="0.3">
      <c r="A777" s="5">
        <v>776</v>
      </c>
      <c r="B777" s="5" t="str">
        <f t="shared" si="75"/>
        <v>November</v>
      </c>
      <c r="C777" s="5" t="s">
        <v>799</v>
      </c>
      <c r="D777" s="3">
        <v>45622</v>
      </c>
      <c r="E777" s="5" t="s">
        <v>147</v>
      </c>
      <c r="F777" s="6">
        <v>45622.39166666667</v>
      </c>
      <c r="G777" s="6">
        <v>45622.642361111109</v>
      </c>
      <c r="H777" s="9">
        <f t="shared" si="76"/>
        <v>0.25069444443943212</v>
      </c>
      <c r="I777" s="21" t="str">
        <f t="shared" si="74"/>
        <v>HIGH</v>
      </c>
      <c r="J777" s="1">
        <v>2</v>
      </c>
      <c r="K777" s="1">
        <v>0</v>
      </c>
      <c r="L777" s="15">
        <f t="shared" si="77"/>
        <v>1</v>
      </c>
      <c r="M777" s="1" t="s">
        <v>183</v>
      </c>
      <c r="N777" s="1" t="s">
        <v>155</v>
      </c>
      <c r="O777" s="1" t="s">
        <v>156</v>
      </c>
      <c r="P777" s="1" t="s">
        <v>157</v>
      </c>
    </row>
    <row r="778" spans="1:16" x14ac:dyDescent="0.3">
      <c r="A778" s="5">
        <v>777</v>
      </c>
      <c r="B778" s="5" t="str">
        <f t="shared" si="75"/>
        <v>November</v>
      </c>
      <c r="C778" s="5" t="s">
        <v>799</v>
      </c>
      <c r="D778" s="3">
        <v>45622</v>
      </c>
      <c r="E778" s="5" t="s">
        <v>147</v>
      </c>
      <c r="F778" s="6">
        <v>45622.39166666667</v>
      </c>
      <c r="G778" s="4">
        <v>45622.642361111109</v>
      </c>
      <c r="H778" s="9">
        <f t="shared" si="76"/>
        <v>0.25069444443943212</v>
      </c>
      <c r="I778" s="21" t="str">
        <f t="shared" si="74"/>
        <v>HIGH</v>
      </c>
      <c r="J778" s="5">
        <v>23</v>
      </c>
      <c r="K778" s="1">
        <v>0</v>
      </c>
      <c r="L778" s="15">
        <f t="shared" si="77"/>
        <v>1</v>
      </c>
      <c r="M778" s="1" t="s">
        <v>766</v>
      </c>
      <c r="N778" s="1" t="s">
        <v>155</v>
      </c>
      <c r="O778" s="1" t="s">
        <v>156</v>
      </c>
      <c r="P778" s="1" t="s">
        <v>157</v>
      </c>
    </row>
    <row r="779" spans="1:16" x14ac:dyDescent="0.3">
      <c r="A779" s="5">
        <v>778</v>
      </c>
      <c r="B779" s="5" t="str">
        <f t="shared" si="75"/>
        <v>November</v>
      </c>
      <c r="C779" s="5" t="s">
        <v>796</v>
      </c>
      <c r="D779" s="3">
        <v>45622</v>
      </c>
      <c r="E779" s="5" t="s">
        <v>727</v>
      </c>
      <c r="F779" s="6">
        <v>45622.397916666669</v>
      </c>
      <c r="G779" s="6">
        <v>45622.649305555555</v>
      </c>
      <c r="H779" s="9">
        <f t="shared" si="76"/>
        <v>0.25138888888614019</v>
      </c>
      <c r="I779" s="21" t="str">
        <f t="shared" si="74"/>
        <v>HIGH</v>
      </c>
      <c r="J779" s="5">
        <v>76</v>
      </c>
      <c r="K779" s="1">
        <v>0</v>
      </c>
      <c r="L779" s="15">
        <f t="shared" si="77"/>
        <v>1</v>
      </c>
      <c r="M779" s="1" t="s">
        <v>766</v>
      </c>
      <c r="N779" s="1" t="s">
        <v>155</v>
      </c>
      <c r="O779" s="1" t="s">
        <v>156</v>
      </c>
      <c r="P779" s="1" t="s">
        <v>157</v>
      </c>
    </row>
    <row r="780" spans="1:16" x14ac:dyDescent="0.3">
      <c r="A780" s="5">
        <v>779</v>
      </c>
      <c r="B780" s="5" t="str">
        <f t="shared" si="75"/>
        <v>November</v>
      </c>
      <c r="C780" s="5" t="s">
        <v>793</v>
      </c>
      <c r="D780" s="3">
        <v>45622</v>
      </c>
      <c r="E780" s="5" t="s">
        <v>728</v>
      </c>
      <c r="F780" s="6">
        <v>45622.401388888888</v>
      </c>
      <c r="G780" s="6">
        <v>45622.675694444442</v>
      </c>
      <c r="H780" s="9">
        <f t="shared" si="76"/>
        <v>0.27430555555474712</v>
      </c>
      <c r="I780" s="21" t="str">
        <f t="shared" si="74"/>
        <v>HIGH</v>
      </c>
      <c r="J780" s="5">
        <v>0</v>
      </c>
      <c r="K780" s="1">
        <v>0</v>
      </c>
      <c r="L780" s="15" t="e">
        <f t="shared" si="77"/>
        <v>#DIV/0!</v>
      </c>
      <c r="M780" s="1" t="s">
        <v>766</v>
      </c>
      <c r="N780" s="1" t="s">
        <v>155</v>
      </c>
      <c r="O780" s="1" t="s">
        <v>156</v>
      </c>
      <c r="P780" s="1" t="s">
        <v>157</v>
      </c>
    </row>
    <row r="781" spans="1:16" x14ac:dyDescent="0.3">
      <c r="A781" s="5">
        <v>780</v>
      </c>
      <c r="B781" s="5" t="str">
        <f t="shared" si="75"/>
        <v>November</v>
      </c>
      <c r="C781" s="5" t="s">
        <v>800</v>
      </c>
      <c r="D781" s="3">
        <v>45622</v>
      </c>
      <c r="E781" s="5" t="s">
        <v>729</v>
      </c>
      <c r="F781" s="6">
        <v>45622.409722222219</v>
      </c>
      <c r="G781" s="6">
        <v>45622.677083333336</v>
      </c>
      <c r="H781" s="9">
        <f t="shared" si="76"/>
        <v>0.26736111111677019</v>
      </c>
      <c r="I781" s="21" t="str">
        <f t="shared" si="74"/>
        <v>HIGH</v>
      </c>
      <c r="J781" s="5">
        <v>1</v>
      </c>
      <c r="K781" s="1">
        <v>0</v>
      </c>
      <c r="L781" s="15">
        <f t="shared" si="77"/>
        <v>1</v>
      </c>
      <c r="M781" s="1" t="s">
        <v>766</v>
      </c>
      <c r="N781" s="1" t="s">
        <v>155</v>
      </c>
      <c r="O781" s="1" t="s">
        <v>156</v>
      </c>
      <c r="P781" s="1" t="s">
        <v>157</v>
      </c>
    </row>
    <row r="782" spans="1:16" x14ac:dyDescent="0.3">
      <c r="A782" s="5">
        <v>781</v>
      </c>
      <c r="B782" s="5" t="str">
        <f t="shared" si="75"/>
        <v>November</v>
      </c>
      <c r="C782" s="5" t="s">
        <v>797</v>
      </c>
      <c r="D782" s="3">
        <v>45622</v>
      </c>
      <c r="E782" s="5" t="s">
        <v>730</v>
      </c>
      <c r="F782" s="6">
        <v>45622.526388888888</v>
      </c>
      <c r="G782" s="6">
        <v>45622.743055555555</v>
      </c>
      <c r="H782" s="9">
        <f t="shared" si="76"/>
        <v>0.21666666666715173</v>
      </c>
      <c r="I782" s="21" t="str">
        <f t="shared" si="74"/>
        <v>HIGH</v>
      </c>
      <c r="J782" s="5">
        <v>19</v>
      </c>
      <c r="K782" s="1">
        <v>0</v>
      </c>
      <c r="L782" s="15">
        <f t="shared" si="77"/>
        <v>1</v>
      </c>
      <c r="M782" s="1" t="s">
        <v>766</v>
      </c>
      <c r="N782" s="1" t="s">
        <v>155</v>
      </c>
      <c r="O782" s="1" t="s">
        <v>156</v>
      </c>
      <c r="P782" s="1" t="s">
        <v>157</v>
      </c>
    </row>
    <row r="783" spans="1:16" x14ac:dyDescent="0.3">
      <c r="A783" s="5">
        <v>782</v>
      </c>
      <c r="B783" s="5" t="str">
        <f t="shared" si="75"/>
        <v>November</v>
      </c>
      <c r="C783" s="5" t="s">
        <v>791</v>
      </c>
      <c r="D783" s="3">
        <v>45622</v>
      </c>
      <c r="E783" s="5" t="s">
        <v>731</v>
      </c>
      <c r="F783" s="6">
        <v>45622.540972222225</v>
      </c>
      <c r="G783" s="6">
        <v>45622.765277777777</v>
      </c>
      <c r="H783" s="9">
        <f t="shared" si="76"/>
        <v>0.22430555555183673</v>
      </c>
      <c r="I783" s="21" t="str">
        <f t="shared" si="74"/>
        <v>HIGH</v>
      </c>
      <c r="J783" s="5">
        <v>92</v>
      </c>
      <c r="K783" s="1">
        <v>0</v>
      </c>
      <c r="L783" s="15">
        <f t="shared" si="77"/>
        <v>1</v>
      </c>
      <c r="M783" s="1" t="s">
        <v>766</v>
      </c>
      <c r="N783" s="1" t="s">
        <v>155</v>
      </c>
      <c r="O783" s="1" t="s">
        <v>156</v>
      </c>
      <c r="P783" s="1" t="s">
        <v>157</v>
      </c>
    </row>
    <row r="784" spans="1:16" x14ac:dyDescent="0.3">
      <c r="A784" s="5">
        <v>783</v>
      </c>
      <c r="B784" s="5" t="str">
        <f t="shared" si="75"/>
        <v>November</v>
      </c>
      <c r="C784" s="5" t="s">
        <v>792</v>
      </c>
      <c r="D784" s="3">
        <v>45622</v>
      </c>
      <c r="E784" s="5" t="s">
        <v>732</v>
      </c>
      <c r="F784" s="6">
        <v>45622.543749999997</v>
      </c>
      <c r="G784" s="6">
        <v>45622.770138888889</v>
      </c>
      <c r="H784" s="9">
        <f t="shared" si="76"/>
        <v>0.22638888889196096</v>
      </c>
      <c r="I784" s="21" t="str">
        <f t="shared" si="74"/>
        <v>HIGH</v>
      </c>
      <c r="J784" s="5">
        <v>64</v>
      </c>
      <c r="K784" s="1">
        <v>0</v>
      </c>
      <c r="L784" s="15">
        <f t="shared" si="77"/>
        <v>1</v>
      </c>
      <c r="M784" s="1" t="s">
        <v>766</v>
      </c>
      <c r="N784" s="1" t="s">
        <v>155</v>
      </c>
      <c r="O784" s="1" t="s">
        <v>156</v>
      </c>
      <c r="P784" s="1" t="s">
        <v>157</v>
      </c>
    </row>
    <row r="785" spans="1:16" x14ac:dyDescent="0.3">
      <c r="A785" s="5">
        <v>784</v>
      </c>
      <c r="B785" s="5" t="str">
        <f t="shared" si="75"/>
        <v>November</v>
      </c>
      <c r="C785" s="5" t="s">
        <v>794</v>
      </c>
      <c r="D785" s="3">
        <v>45622</v>
      </c>
      <c r="E785" s="5" t="s">
        <v>733</v>
      </c>
      <c r="F785" s="6">
        <v>45622.55972222222</v>
      </c>
      <c r="G785" s="6">
        <v>45622.772916666669</v>
      </c>
      <c r="H785" s="9">
        <f t="shared" si="76"/>
        <v>0.21319444444816327</v>
      </c>
      <c r="I785" s="21" t="str">
        <f t="shared" si="74"/>
        <v>HIGH</v>
      </c>
      <c r="J785" s="5">
        <v>36</v>
      </c>
      <c r="K785" s="1">
        <v>0</v>
      </c>
      <c r="L785" s="15">
        <f t="shared" si="77"/>
        <v>1</v>
      </c>
      <c r="M785" s="1" t="s">
        <v>766</v>
      </c>
      <c r="N785" s="1" t="s">
        <v>155</v>
      </c>
      <c r="O785" s="1" t="s">
        <v>156</v>
      </c>
      <c r="P785" s="1" t="s">
        <v>157</v>
      </c>
    </row>
    <row r="786" spans="1:16" x14ac:dyDescent="0.3">
      <c r="A786" s="5">
        <v>785</v>
      </c>
      <c r="B786" s="5" t="str">
        <f t="shared" si="75"/>
        <v>November</v>
      </c>
      <c r="C786" s="5" t="s">
        <v>795</v>
      </c>
      <c r="D786" s="3">
        <v>45622</v>
      </c>
      <c r="E786" s="5" t="s">
        <v>734</v>
      </c>
      <c r="F786" s="6">
        <v>45622.759722222225</v>
      </c>
      <c r="G786" s="6">
        <v>45622.775694444441</v>
      </c>
      <c r="H786" s="9">
        <f t="shared" si="76"/>
        <v>1.597222221607808E-2</v>
      </c>
      <c r="I786" s="21" t="str">
        <f t="shared" si="74"/>
        <v>HIGH</v>
      </c>
      <c r="J786" s="5">
        <v>108</v>
      </c>
      <c r="K786" s="1">
        <v>0</v>
      </c>
      <c r="L786" s="15">
        <f t="shared" si="77"/>
        <v>1</v>
      </c>
      <c r="M786" s="1" t="s">
        <v>766</v>
      </c>
      <c r="N786" s="1" t="s">
        <v>155</v>
      </c>
      <c r="O786" s="1" t="s">
        <v>156</v>
      </c>
      <c r="P786" s="1" t="s">
        <v>157</v>
      </c>
    </row>
    <row r="787" spans="1:16" x14ac:dyDescent="0.3">
      <c r="A787" s="5">
        <v>786</v>
      </c>
      <c r="B787" s="5" t="str">
        <f t="shared" si="75"/>
        <v>November</v>
      </c>
      <c r="C787" s="5" t="s">
        <v>796</v>
      </c>
      <c r="D787" s="3">
        <v>45623</v>
      </c>
      <c r="E787" s="5" t="s">
        <v>148</v>
      </c>
      <c r="F787" s="6">
        <v>45622.65625</v>
      </c>
      <c r="G787" s="6">
        <v>45623.48541666667</v>
      </c>
      <c r="H787" s="9">
        <f t="shared" si="76"/>
        <v>0.82916666667006211</v>
      </c>
      <c r="I787" s="21" t="str">
        <f>IF(H787&gt;3,  "IN_TAT", "LOW")</f>
        <v>LOW</v>
      </c>
      <c r="J787" s="1">
        <v>10</v>
      </c>
      <c r="K787" s="1">
        <v>0</v>
      </c>
      <c r="L787" s="15">
        <f t="shared" si="77"/>
        <v>1</v>
      </c>
      <c r="M787" s="1" t="s">
        <v>183</v>
      </c>
      <c r="N787" s="1" t="s">
        <v>155</v>
      </c>
      <c r="O787" s="1" t="s">
        <v>156</v>
      </c>
      <c r="P787" s="1" t="s">
        <v>157</v>
      </c>
    </row>
    <row r="788" spans="1:16" x14ac:dyDescent="0.3">
      <c r="A788" s="5">
        <v>787</v>
      </c>
      <c r="B788" s="5" t="str">
        <f t="shared" si="75"/>
        <v>November</v>
      </c>
      <c r="C788" s="5" t="s">
        <v>799</v>
      </c>
      <c r="D788" s="3">
        <v>45623</v>
      </c>
      <c r="E788" s="5" t="s">
        <v>149</v>
      </c>
      <c r="F788" s="6">
        <v>45623.392361111109</v>
      </c>
      <c r="G788" s="6">
        <v>45623.614583333336</v>
      </c>
      <c r="H788" s="9">
        <f t="shared" si="76"/>
        <v>0.22222222222626442</v>
      </c>
      <c r="I788" s="21" t="str">
        <f t="shared" ref="I788:I799" si="78">IF(H788&lt;3,  "HIGH", "OUT OF TAT")</f>
        <v>HIGH</v>
      </c>
      <c r="J788" s="5">
        <v>1</v>
      </c>
      <c r="K788" s="1">
        <v>0</v>
      </c>
      <c r="L788" s="15">
        <f t="shared" si="77"/>
        <v>1</v>
      </c>
      <c r="M788" s="1" t="s">
        <v>183</v>
      </c>
      <c r="N788" s="1" t="s">
        <v>155</v>
      </c>
      <c r="O788" s="1" t="s">
        <v>156</v>
      </c>
      <c r="P788" s="1" t="s">
        <v>157</v>
      </c>
    </row>
    <row r="789" spans="1:16" x14ac:dyDescent="0.3">
      <c r="A789" s="5">
        <v>788</v>
      </c>
      <c r="B789" s="5" t="str">
        <f t="shared" si="75"/>
        <v>November</v>
      </c>
      <c r="C789" s="5" t="s">
        <v>796</v>
      </c>
      <c r="D789" s="3">
        <v>45623</v>
      </c>
      <c r="E789" s="5" t="s">
        <v>735</v>
      </c>
      <c r="F789" s="6">
        <v>45623.368750000001</v>
      </c>
      <c r="G789" s="6">
        <v>45623.625</v>
      </c>
      <c r="H789" s="9">
        <f t="shared" si="76"/>
        <v>0.25624999999854481</v>
      </c>
      <c r="I789" s="21" t="str">
        <f t="shared" si="78"/>
        <v>HIGH</v>
      </c>
      <c r="J789" s="5">
        <v>66</v>
      </c>
      <c r="K789" s="1">
        <v>0</v>
      </c>
      <c r="L789" s="15">
        <f t="shared" si="77"/>
        <v>1</v>
      </c>
      <c r="M789" s="1" t="s">
        <v>766</v>
      </c>
      <c r="N789" s="1" t="s">
        <v>155</v>
      </c>
      <c r="O789" s="1" t="s">
        <v>156</v>
      </c>
      <c r="P789" s="1" t="s">
        <v>157</v>
      </c>
    </row>
    <row r="790" spans="1:16" x14ac:dyDescent="0.3">
      <c r="A790" s="5">
        <v>789</v>
      </c>
      <c r="B790" s="5" t="str">
        <f t="shared" si="75"/>
        <v>November</v>
      </c>
      <c r="C790" s="5" t="s">
        <v>799</v>
      </c>
      <c r="D790" s="3">
        <v>45623</v>
      </c>
      <c r="E790" s="5" t="s">
        <v>149</v>
      </c>
      <c r="F790" s="6">
        <v>45623.392361111109</v>
      </c>
      <c r="G790" s="6">
        <v>45623.614583333336</v>
      </c>
      <c r="H790" s="9">
        <f t="shared" si="76"/>
        <v>0.22222222222626442</v>
      </c>
      <c r="I790" s="21" t="str">
        <f t="shared" si="78"/>
        <v>HIGH</v>
      </c>
      <c r="J790" s="5">
        <v>24</v>
      </c>
      <c r="K790" s="1">
        <v>0</v>
      </c>
      <c r="L790" s="15">
        <f t="shared" si="77"/>
        <v>1</v>
      </c>
      <c r="M790" s="1" t="s">
        <v>766</v>
      </c>
      <c r="N790" s="1" t="s">
        <v>155</v>
      </c>
      <c r="O790" s="1" t="s">
        <v>156</v>
      </c>
      <c r="P790" s="1" t="s">
        <v>157</v>
      </c>
    </row>
    <row r="791" spans="1:16" x14ac:dyDescent="0.3">
      <c r="A791" s="5">
        <v>790</v>
      </c>
      <c r="B791" s="5" t="str">
        <f t="shared" si="75"/>
        <v>November</v>
      </c>
      <c r="C791" s="5" t="s">
        <v>793</v>
      </c>
      <c r="D791" s="3">
        <v>45623</v>
      </c>
      <c r="E791" s="5" t="s">
        <v>736</v>
      </c>
      <c r="F791" s="6">
        <v>45623.397222222222</v>
      </c>
      <c r="G791" s="6">
        <v>45623.617361111108</v>
      </c>
      <c r="H791" s="9">
        <f t="shared" si="76"/>
        <v>0.22013888888614019</v>
      </c>
      <c r="I791" s="21" t="str">
        <f t="shared" si="78"/>
        <v>HIGH</v>
      </c>
      <c r="J791" s="5">
        <v>0</v>
      </c>
      <c r="K791" s="1">
        <v>0</v>
      </c>
      <c r="L791" s="15" t="e">
        <f t="shared" si="77"/>
        <v>#DIV/0!</v>
      </c>
      <c r="M791" s="1" t="s">
        <v>766</v>
      </c>
      <c r="N791" s="1" t="s">
        <v>155</v>
      </c>
      <c r="O791" s="1" t="s">
        <v>156</v>
      </c>
      <c r="P791" s="1" t="s">
        <v>157</v>
      </c>
    </row>
    <row r="792" spans="1:16" x14ac:dyDescent="0.3">
      <c r="A792" s="5">
        <v>791</v>
      </c>
      <c r="B792" s="5" t="str">
        <f t="shared" si="75"/>
        <v>November</v>
      </c>
      <c r="C792" s="5" t="s">
        <v>800</v>
      </c>
      <c r="D792" s="3">
        <v>45623</v>
      </c>
      <c r="E792" s="5" t="s">
        <v>737</v>
      </c>
      <c r="F792" s="6">
        <v>45623.445138888892</v>
      </c>
      <c r="G792" s="6">
        <v>45623.620138888888</v>
      </c>
      <c r="H792" s="9">
        <f t="shared" si="76"/>
        <v>0.17499999999563443</v>
      </c>
      <c r="I792" s="21" t="str">
        <f t="shared" si="78"/>
        <v>HIGH</v>
      </c>
      <c r="J792" s="5">
        <v>1</v>
      </c>
      <c r="K792" s="1">
        <v>0</v>
      </c>
      <c r="L792" s="15">
        <f t="shared" si="77"/>
        <v>1</v>
      </c>
      <c r="M792" s="1" t="s">
        <v>766</v>
      </c>
      <c r="N792" s="1" t="s">
        <v>155</v>
      </c>
      <c r="O792" s="1" t="s">
        <v>156</v>
      </c>
      <c r="P792" s="1" t="s">
        <v>157</v>
      </c>
    </row>
    <row r="793" spans="1:16" x14ac:dyDescent="0.3">
      <c r="A793" s="5">
        <v>792</v>
      </c>
      <c r="B793" s="5" t="str">
        <f t="shared" si="75"/>
        <v>November</v>
      </c>
      <c r="C793" s="5" t="s">
        <v>795</v>
      </c>
      <c r="D793" s="3">
        <v>45623</v>
      </c>
      <c r="E793" s="5" t="s">
        <v>738</v>
      </c>
      <c r="F793" s="6">
        <v>45623.456250000003</v>
      </c>
      <c r="G793" s="6">
        <v>45623.624305555553</v>
      </c>
      <c r="H793" s="9">
        <f t="shared" si="76"/>
        <v>0.16805555555038154</v>
      </c>
      <c r="I793" s="21" t="str">
        <f t="shared" si="78"/>
        <v>HIGH</v>
      </c>
      <c r="J793" s="5">
        <v>108</v>
      </c>
      <c r="K793" s="1">
        <v>0</v>
      </c>
      <c r="L793" s="15">
        <f t="shared" si="77"/>
        <v>1</v>
      </c>
      <c r="M793" s="1" t="s">
        <v>766</v>
      </c>
      <c r="N793" s="1" t="s">
        <v>155</v>
      </c>
      <c r="O793" s="1" t="s">
        <v>156</v>
      </c>
      <c r="P793" s="1" t="s">
        <v>157</v>
      </c>
    </row>
    <row r="794" spans="1:16" x14ac:dyDescent="0.3">
      <c r="A794" s="5">
        <v>793</v>
      </c>
      <c r="B794" s="5" t="str">
        <f t="shared" si="75"/>
        <v>November</v>
      </c>
      <c r="C794" s="5" t="s">
        <v>797</v>
      </c>
      <c r="D794" s="3">
        <v>45623</v>
      </c>
      <c r="E794" s="5" t="s">
        <v>739</v>
      </c>
      <c r="F794" s="6">
        <v>45623.49722222222</v>
      </c>
      <c r="G794" s="6">
        <v>45623.637499999997</v>
      </c>
      <c r="H794" s="9">
        <f t="shared" si="76"/>
        <v>0.14027777777664596</v>
      </c>
      <c r="I794" s="21" t="str">
        <f t="shared" si="78"/>
        <v>HIGH</v>
      </c>
      <c r="J794" s="5">
        <v>37</v>
      </c>
      <c r="K794" s="1">
        <v>0</v>
      </c>
      <c r="L794" s="15">
        <f t="shared" si="77"/>
        <v>1</v>
      </c>
      <c r="M794" s="1" t="s">
        <v>766</v>
      </c>
      <c r="N794" s="1" t="s">
        <v>155</v>
      </c>
      <c r="O794" s="1" t="s">
        <v>156</v>
      </c>
      <c r="P794" s="1" t="s">
        <v>157</v>
      </c>
    </row>
    <row r="795" spans="1:16" x14ac:dyDescent="0.3">
      <c r="A795" s="5">
        <v>794</v>
      </c>
      <c r="B795" s="5" t="str">
        <f t="shared" si="75"/>
        <v>November</v>
      </c>
      <c r="C795" s="5" t="s">
        <v>794</v>
      </c>
      <c r="D795" s="3">
        <v>45623</v>
      </c>
      <c r="E795" s="5" t="s">
        <v>740</v>
      </c>
      <c r="F795" s="6">
        <v>45623.505555555559</v>
      </c>
      <c r="G795" s="6">
        <v>45623.702777777777</v>
      </c>
      <c r="H795" s="9">
        <f t="shared" si="76"/>
        <v>0.19722222221753327</v>
      </c>
      <c r="I795" s="21" t="str">
        <f t="shared" si="78"/>
        <v>HIGH</v>
      </c>
      <c r="J795" s="5">
        <v>36</v>
      </c>
      <c r="K795" s="1">
        <v>0</v>
      </c>
      <c r="L795" s="15">
        <f t="shared" si="77"/>
        <v>1</v>
      </c>
      <c r="M795" s="1" t="s">
        <v>766</v>
      </c>
      <c r="N795" s="1" t="s">
        <v>155</v>
      </c>
      <c r="O795" s="1" t="s">
        <v>156</v>
      </c>
      <c r="P795" s="1" t="s">
        <v>157</v>
      </c>
    </row>
    <row r="796" spans="1:16" x14ac:dyDescent="0.3">
      <c r="A796" s="5">
        <v>795</v>
      </c>
      <c r="B796" s="5" t="str">
        <f t="shared" si="75"/>
        <v>November</v>
      </c>
      <c r="C796" s="5" t="s">
        <v>791</v>
      </c>
      <c r="D796" s="3">
        <v>45623</v>
      </c>
      <c r="E796" s="5" t="s">
        <v>741</v>
      </c>
      <c r="F796" s="6">
        <v>45623.546527777777</v>
      </c>
      <c r="G796" s="6">
        <v>45623.773611111108</v>
      </c>
      <c r="H796" s="9">
        <f t="shared" si="76"/>
        <v>0.22708333333139308</v>
      </c>
      <c r="I796" s="21" t="str">
        <f t="shared" si="78"/>
        <v>HIGH</v>
      </c>
      <c r="J796" s="5">
        <v>93</v>
      </c>
      <c r="K796" s="1">
        <v>0</v>
      </c>
      <c r="L796" s="15">
        <f t="shared" si="77"/>
        <v>1</v>
      </c>
      <c r="M796" s="1" t="s">
        <v>766</v>
      </c>
      <c r="N796" s="1" t="s">
        <v>155</v>
      </c>
      <c r="O796" s="1" t="s">
        <v>156</v>
      </c>
      <c r="P796" s="1" t="s">
        <v>157</v>
      </c>
    </row>
    <row r="797" spans="1:16" x14ac:dyDescent="0.3">
      <c r="A797" s="5">
        <v>796</v>
      </c>
      <c r="B797" s="5" t="str">
        <f t="shared" si="75"/>
        <v>November</v>
      </c>
      <c r="C797" s="5" t="s">
        <v>792</v>
      </c>
      <c r="D797" s="3">
        <v>45623</v>
      </c>
      <c r="E797" s="5" t="s">
        <v>742</v>
      </c>
      <c r="F797" s="6">
        <v>45623.547222222223</v>
      </c>
      <c r="G797" s="6">
        <v>45623.71597222222</v>
      </c>
      <c r="H797" s="9">
        <f t="shared" si="76"/>
        <v>0.16874999999708962</v>
      </c>
      <c r="I797" s="21" t="str">
        <f t="shared" si="78"/>
        <v>HIGH</v>
      </c>
      <c r="J797" s="5">
        <v>64</v>
      </c>
      <c r="K797" s="1">
        <v>0</v>
      </c>
      <c r="L797" s="15">
        <f t="shared" si="77"/>
        <v>1</v>
      </c>
      <c r="M797" s="1" t="s">
        <v>766</v>
      </c>
      <c r="N797" s="1" t="s">
        <v>155</v>
      </c>
      <c r="O797" s="1" t="s">
        <v>156</v>
      </c>
      <c r="P797" s="1" t="s">
        <v>157</v>
      </c>
    </row>
    <row r="798" spans="1:16" x14ac:dyDescent="0.3">
      <c r="A798" s="5">
        <v>797</v>
      </c>
      <c r="B798" s="5" t="str">
        <f t="shared" si="75"/>
        <v>November</v>
      </c>
      <c r="C798" s="5" t="s">
        <v>799</v>
      </c>
      <c r="D798" s="3">
        <v>45624</v>
      </c>
      <c r="E798" s="5" t="s">
        <v>743</v>
      </c>
      <c r="F798" s="6">
        <v>45624.396527777775</v>
      </c>
      <c r="G798" s="6">
        <v>45624.708333333336</v>
      </c>
      <c r="H798" s="9">
        <f t="shared" si="76"/>
        <v>0.31180555556056788</v>
      </c>
      <c r="I798" s="21" t="str">
        <f t="shared" si="78"/>
        <v>HIGH</v>
      </c>
      <c r="J798" s="5">
        <v>25</v>
      </c>
      <c r="K798" s="1">
        <v>0</v>
      </c>
      <c r="L798" s="15">
        <f t="shared" si="77"/>
        <v>1</v>
      </c>
      <c r="M798" s="1" t="s">
        <v>766</v>
      </c>
      <c r="N798" s="1" t="s">
        <v>155</v>
      </c>
      <c r="O798" s="1" t="s">
        <v>156</v>
      </c>
      <c r="P798" s="1" t="s">
        <v>157</v>
      </c>
    </row>
    <row r="799" spans="1:16" x14ac:dyDescent="0.3">
      <c r="A799" s="5">
        <v>798</v>
      </c>
      <c r="B799" s="5" t="str">
        <f t="shared" si="75"/>
        <v>November</v>
      </c>
      <c r="C799" s="5" t="s">
        <v>800</v>
      </c>
      <c r="D799" s="3">
        <v>45624</v>
      </c>
      <c r="E799" s="5" t="s">
        <v>744</v>
      </c>
      <c r="F799" s="6">
        <v>45624.432638888888</v>
      </c>
      <c r="G799" s="6">
        <v>45624.709027777775</v>
      </c>
      <c r="H799" s="9">
        <f t="shared" si="76"/>
        <v>0.27638888888759539</v>
      </c>
      <c r="I799" s="21" t="str">
        <f t="shared" si="78"/>
        <v>HIGH</v>
      </c>
      <c r="J799" s="5">
        <v>1</v>
      </c>
      <c r="K799" s="1">
        <v>0</v>
      </c>
      <c r="L799" s="15">
        <f t="shared" si="77"/>
        <v>1</v>
      </c>
      <c r="M799" s="1" t="s">
        <v>766</v>
      </c>
      <c r="N799" s="1" t="s">
        <v>155</v>
      </c>
      <c r="O799" s="1" t="s">
        <v>156</v>
      </c>
      <c r="P799" s="1" t="s">
        <v>157</v>
      </c>
    </row>
    <row r="800" spans="1:16" x14ac:dyDescent="0.3">
      <c r="A800" s="5">
        <v>799</v>
      </c>
      <c r="B800" s="5" t="str">
        <f t="shared" si="75"/>
        <v>November</v>
      </c>
      <c r="C800" s="5" t="s">
        <v>793</v>
      </c>
      <c r="D800" s="3">
        <v>45624</v>
      </c>
      <c r="E800" s="5" t="s">
        <v>745</v>
      </c>
      <c r="F800" s="6">
        <v>45624.445833333331</v>
      </c>
      <c r="G800" s="6">
        <v>45624.835416666669</v>
      </c>
      <c r="H800" s="9">
        <f t="shared" si="76"/>
        <v>0.38958333333721384</v>
      </c>
      <c r="I800" s="21" t="str">
        <f>IF(H800&gt;3,  "IN_TAT", "MEDIUM")</f>
        <v>MEDIUM</v>
      </c>
      <c r="J800" s="5">
        <v>50</v>
      </c>
      <c r="K800" s="1">
        <v>0</v>
      </c>
      <c r="L800" s="15">
        <f t="shared" si="77"/>
        <v>1</v>
      </c>
      <c r="M800" s="1" t="s">
        <v>766</v>
      </c>
      <c r="N800" s="1" t="s">
        <v>155</v>
      </c>
      <c r="O800" s="1" t="s">
        <v>156</v>
      </c>
      <c r="P800" s="1" t="s">
        <v>157</v>
      </c>
    </row>
    <row r="801" spans="1:16" x14ac:dyDescent="0.3">
      <c r="A801" s="5">
        <v>800</v>
      </c>
      <c r="B801" s="5" t="str">
        <f t="shared" si="75"/>
        <v>November</v>
      </c>
      <c r="C801" s="5" t="s">
        <v>794</v>
      </c>
      <c r="D801" s="3">
        <v>45624</v>
      </c>
      <c r="E801" s="5" t="s">
        <v>746</v>
      </c>
      <c r="F801" s="6">
        <v>45624.448611111111</v>
      </c>
      <c r="G801" s="6">
        <v>45624.819444444445</v>
      </c>
      <c r="H801" s="9">
        <f t="shared" si="76"/>
        <v>0.37083333333430346</v>
      </c>
      <c r="I801" s="21" t="str">
        <f t="shared" ref="I801" si="79">IF(H801&lt;3,  "HIGH", "OUT OF TAT")</f>
        <v>HIGH</v>
      </c>
      <c r="J801" s="5">
        <v>36</v>
      </c>
      <c r="K801" s="1">
        <v>0</v>
      </c>
      <c r="L801" s="15">
        <f t="shared" si="77"/>
        <v>1</v>
      </c>
      <c r="M801" s="1" t="s">
        <v>766</v>
      </c>
      <c r="N801" s="1" t="s">
        <v>155</v>
      </c>
      <c r="O801" s="1" t="s">
        <v>156</v>
      </c>
      <c r="P801" s="1" t="s">
        <v>157</v>
      </c>
    </row>
    <row r="802" spans="1:16" x14ac:dyDescent="0.3">
      <c r="A802" s="5">
        <v>801</v>
      </c>
      <c r="B802" s="5" t="str">
        <f t="shared" si="75"/>
        <v>November</v>
      </c>
      <c r="C802" s="5" t="s">
        <v>791</v>
      </c>
      <c r="D802" s="3">
        <v>45624</v>
      </c>
      <c r="E802" s="5" t="s">
        <v>747</v>
      </c>
      <c r="F802" s="6">
        <v>45624.452777777777</v>
      </c>
      <c r="G802" s="6">
        <v>45624.844444444447</v>
      </c>
      <c r="H802" s="9">
        <f t="shared" si="76"/>
        <v>0.39166666667006211</v>
      </c>
      <c r="I802" s="21" t="str">
        <f t="shared" ref="I802:I803" si="80">IF(H802&gt;3,  "IN_TAT", "MEDIUM")</f>
        <v>MEDIUM</v>
      </c>
      <c r="J802" s="5">
        <v>89</v>
      </c>
      <c r="K802" s="1">
        <v>0</v>
      </c>
      <c r="L802" s="15">
        <f t="shared" si="77"/>
        <v>1</v>
      </c>
      <c r="M802" s="1" t="s">
        <v>766</v>
      </c>
      <c r="N802" s="1" t="s">
        <v>155</v>
      </c>
      <c r="O802" s="1" t="s">
        <v>156</v>
      </c>
      <c r="P802" s="1" t="s">
        <v>157</v>
      </c>
    </row>
    <row r="803" spans="1:16" x14ac:dyDescent="0.3">
      <c r="A803" s="5">
        <v>802</v>
      </c>
      <c r="B803" s="5" t="str">
        <f t="shared" si="75"/>
        <v>November</v>
      </c>
      <c r="C803" s="5" t="s">
        <v>795</v>
      </c>
      <c r="D803" s="3">
        <v>45624</v>
      </c>
      <c r="E803" s="5" t="s">
        <v>748</v>
      </c>
      <c r="F803" s="6">
        <v>45624.465277777781</v>
      </c>
      <c r="G803" s="6">
        <v>45624.849305555559</v>
      </c>
      <c r="H803" s="9">
        <f t="shared" si="76"/>
        <v>0.38402777777810115</v>
      </c>
      <c r="I803" s="21" t="str">
        <f t="shared" si="80"/>
        <v>MEDIUM</v>
      </c>
      <c r="J803" s="5">
        <v>108</v>
      </c>
      <c r="K803" s="1">
        <v>0</v>
      </c>
      <c r="L803" s="15">
        <f t="shared" si="77"/>
        <v>1</v>
      </c>
      <c r="M803" s="1" t="s">
        <v>766</v>
      </c>
      <c r="N803" s="1" t="s">
        <v>155</v>
      </c>
      <c r="O803" s="1" t="s">
        <v>156</v>
      </c>
      <c r="P803" s="1" t="s">
        <v>157</v>
      </c>
    </row>
    <row r="804" spans="1:16" x14ac:dyDescent="0.3">
      <c r="A804" s="5">
        <v>803</v>
      </c>
      <c r="B804" s="5" t="str">
        <f t="shared" si="75"/>
        <v>November</v>
      </c>
      <c r="C804" s="5" t="s">
        <v>796</v>
      </c>
      <c r="D804" s="3">
        <v>45624</v>
      </c>
      <c r="E804" s="5" t="s">
        <v>749</v>
      </c>
      <c r="F804" s="6">
        <v>45624.515277777777</v>
      </c>
      <c r="G804" s="6">
        <v>45624.854166666664</v>
      </c>
      <c r="H804" s="9">
        <f t="shared" si="76"/>
        <v>0.33888888888759539</v>
      </c>
      <c r="I804" s="21" t="str">
        <f t="shared" ref="I804:I819" si="81">IF(H804&lt;3,  "HIGH", "OUT OF TAT")</f>
        <v>HIGH</v>
      </c>
      <c r="J804" s="5">
        <v>66</v>
      </c>
      <c r="K804" s="1">
        <v>0</v>
      </c>
      <c r="L804" s="15">
        <f t="shared" si="77"/>
        <v>1</v>
      </c>
      <c r="M804" s="1" t="s">
        <v>766</v>
      </c>
      <c r="N804" s="1" t="s">
        <v>155</v>
      </c>
      <c r="O804" s="1" t="s">
        <v>156</v>
      </c>
      <c r="P804" s="1" t="s">
        <v>157</v>
      </c>
    </row>
    <row r="805" spans="1:16" x14ac:dyDescent="0.3">
      <c r="A805" s="5">
        <v>804</v>
      </c>
      <c r="B805" s="5" t="str">
        <f t="shared" si="75"/>
        <v>November</v>
      </c>
      <c r="C805" s="5" t="s">
        <v>797</v>
      </c>
      <c r="D805" s="3">
        <v>45624</v>
      </c>
      <c r="E805" s="5" t="s">
        <v>750</v>
      </c>
      <c r="F805" s="6">
        <v>45624.620833333334</v>
      </c>
      <c r="G805" s="6">
        <v>45624.863888888889</v>
      </c>
      <c r="H805" s="9">
        <f t="shared" si="76"/>
        <v>0.24305555555474712</v>
      </c>
      <c r="I805" s="21" t="str">
        <f t="shared" si="81"/>
        <v>HIGH</v>
      </c>
      <c r="J805" s="5">
        <v>37</v>
      </c>
      <c r="K805" s="1">
        <v>0</v>
      </c>
      <c r="L805" s="15">
        <f t="shared" si="77"/>
        <v>1</v>
      </c>
      <c r="M805" s="1" t="s">
        <v>766</v>
      </c>
      <c r="N805" s="1" t="s">
        <v>155</v>
      </c>
      <c r="O805" s="1" t="s">
        <v>156</v>
      </c>
      <c r="P805" s="1" t="s">
        <v>157</v>
      </c>
    </row>
    <row r="806" spans="1:16" x14ac:dyDescent="0.3">
      <c r="A806" s="5">
        <v>805</v>
      </c>
      <c r="B806" s="5" t="str">
        <f t="shared" si="75"/>
        <v>November</v>
      </c>
      <c r="C806" s="5" t="s">
        <v>796</v>
      </c>
      <c r="D806" s="3">
        <v>45625</v>
      </c>
      <c r="E806" s="5" t="s">
        <v>150</v>
      </c>
      <c r="F806" s="6">
        <v>45625.44027777778</v>
      </c>
      <c r="G806" s="6">
        <v>45625.518750000003</v>
      </c>
      <c r="H806" s="9">
        <f t="shared" si="76"/>
        <v>7.8472222223354038E-2</v>
      </c>
      <c r="I806" s="21" t="str">
        <f t="shared" si="81"/>
        <v>HIGH</v>
      </c>
      <c r="J806" s="1">
        <v>35</v>
      </c>
      <c r="K806" s="1">
        <v>0</v>
      </c>
      <c r="L806" s="15">
        <f t="shared" si="77"/>
        <v>1</v>
      </c>
      <c r="M806" s="1" t="s">
        <v>183</v>
      </c>
      <c r="N806" s="1" t="s">
        <v>155</v>
      </c>
      <c r="O806" s="1" t="s">
        <v>156</v>
      </c>
      <c r="P806" s="1" t="s">
        <v>157</v>
      </c>
    </row>
    <row r="807" spans="1:16" x14ac:dyDescent="0.3">
      <c r="A807" s="5">
        <v>806</v>
      </c>
      <c r="B807" s="5" t="str">
        <f t="shared" si="75"/>
        <v>November</v>
      </c>
      <c r="C807" s="5" t="s">
        <v>796</v>
      </c>
      <c r="D807" s="3">
        <v>45625</v>
      </c>
      <c r="E807" s="5" t="s">
        <v>151</v>
      </c>
      <c r="F807" s="6">
        <v>45625.597222222219</v>
      </c>
      <c r="G807" s="6">
        <v>45625.788194444445</v>
      </c>
      <c r="H807" s="9">
        <f t="shared" si="76"/>
        <v>0.19097222222626442</v>
      </c>
      <c r="I807" s="21" t="str">
        <f t="shared" si="81"/>
        <v>HIGH</v>
      </c>
      <c r="J807" s="1">
        <v>35</v>
      </c>
      <c r="K807" s="1">
        <v>0</v>
      </c>
      <c r="L807" s="15">
        <f t="shared" si="77"/>
        <v>1</v>
      </c>
      <c r="M807" s="1" t="s">
        <v>183</v>
      </c>
      <c r="N807" s="1" t="s">
        <v>155</v>
      </c>
      <c r="O807" s="1" t="s">
        <v>156</v>
      </c>
      <c r="P807" s="1" t="s">
        <v>157</v>
      </c>
    </row>
    <row r="808" spans="1:16" x14ac:dyDescent="0.3">
      <c r="A808" s="5">
        <v>807</v>
      </c>
      <c r="B808" s="5" t="str">
        <f t="shared" si="75"/>
        <v>November</v>
      </c>
      <c r="C808" s="5" t="s">
        <v>799</v>
      </c>
      <c r="D808" s="3">
        <v>45625</v>
      </c>
      <c r="E808" s="5" t="s">
        <v>751</v>
      </c>
      <c r="F808" s="6">
        <v>45625.418055555558</v>
      </c>
      <c r="G808" s="6">
        <v>45625.716666666667</v>
      </c>
      <c r="H808" s="9">
        <f t="shared" si="76"/>
        <v>0.29861111110949423</v>
      </c>
      <c r="I808" s="21" t="str">
        <f t="shared" si="81"/>
        <v>HIGH</v>
      </c>
      <c r="J808" s="5">
        <v>25</v>
      </c>
      <c r="K808" s="1">
        <v>0</v>
      </c>
      <c r="L808" s="15">
        <f t="shared" si="77"/>
        <v>1</v>
      </c>
      <c r="M808" s="1" t="s">
        <v>766</v>
      </c>
      <c r="N808" s="1" t="s">
        <v>155</v>
      </c>
      <c r="O808" s="1" t="s">
        <v>156</v>
      </c>
      <c r="P808" s="1" t="s">
        <v>157</v>
      </c>
    </row>
    <row r="809" spans="1:16" x14ac:dyDescent="0.3">
      <c r="A809" s="5">
        <v>808</v>
      </c>
      <c r="B809" s="5" t="str">
        <f t="shared" si="75"/>
        <v>November</v>
      </c>
      <c r="C809" s="5" t="s">
        <v>800</v>
      </c>
      <c r="D809" s="3">
        <v>45625</v>
      </c>
      <c r="E809" s="5" t="s">
        <v>752</v>
      </c>
      <c r="F809" s="6">
        <v>45625.42291666667</v>
      </c>
      <c r="G809" s="6">
        <v>45625.720138888886</v>
      </c>
      <c r="H809" s="9">
        <f t="shared" si="76"/>
        <v>0.29722222221607808</v>
      </c>
      <c r="I809" s="21" t="str">
        <f t="shared" si="81"/>
        <v>HIGH</v>
      </c>
      <c r="J809" s="5">
        <v>10</v>
      </c>
      <c r="K809" s="1">
        <v>0</v>
      </c>
      <c r="L809" s="15">
        <f t="shared" si="77"/>
        <v>1</v>
      </c>
      <c r="M809" s="1" t="s">
        <v>766</v>
      </c>
      <c r="N809" s="1" t="s">
        <v>155</v>
      </c>
      <c r="O809" s="1" t="s">
        <v>156</v>
      </c>
      <c r="P809" s="1" t="s">
        <v>157</v>
      </c>
    </row>
    <row r="810" spans="1:16" x14ac:dyDescent="0.3">
      <c r="A810" s="5">
        <v>809</v>
      </c>
      <c r="B810" s="5" t="str">
        <f t="shared" si="75"/>
        <v>November</v>
      </c>
      <c r="C810" s="5" t="s">
        <v>791</v>
      </c>
      <c r="D810" s="3">
        <v>45625</v>
      </c>
      <c r="E810" s="5" t="s">
        <v>753</v>
      </c>
      <c r="F810" s="6">
        <v>45625.427083333336</v>
      </c>
      <c r="G810" s="6">
        <v>45625.734722222223</v>
      </c>
      <c r="H810" s="9">
        <f t="shared" si="76"/>
        <v>0.30763888888759539</v>
      </c>
      <c r="I810" s="21" t="str">
        <f t="shared" si="81"/>
        <v>HIGH</v>
      </c>
      <c r="J810" s="5">
        <v>88</v>
      </c>
      <c r="K810" s="1">
        <v>0</v>
      </c>
      <c r="L810" s="15">
        <f t="shared" si="77"/>
        <v>1</v>
      </c>
      <c r="M810" s="1" t="s">
        <v>766</v>
      </c>
      <c r="N810" s="1" t="s">
        <v>155</v>
      </c>
      <c r="O810" s="1" t="s">
        <v>156</v>
      </c>
      <c r="P810" s="1" t="s">
        <v>157</v>
      </c>
    </row>
    <row r="811" spans="1:16" x14ac:dyDescent="0.3">
      <c r="A811" s="5">
        <v>810</v>
      </c>
      <c r="B811" s="5" t="str">
        <f t="shared" si="75"/>
        <v>November</v>
      </c>
      <c r="C811" s="5" t="s">
        <v>792</v>
      </c>
      <c r="D811" s="3">
        <v>45625</v>
      </c>
      <c r="E811" s="5" t="s">
        <v>754</v>
      </c>
      <c r="F811" s="6">
        <v>45625.433333333334</v>
      </c>
      <c r="G811" s="6">
        <v>45625.738194444442</v>
      </c>
      <c r="H811" s="9">
        <f t="shared" si="76"/>
        <v>0.30486111110803904</v>
      </c>
      <c r="I811" s="21" t="str">
        <f t="shared" si="81"/>
        <v>HIGH</v>
      </c>
      <c r="J811" s="5">
        <v>57</v>
      </c>
      <c r="K811" s="1">
        <v>0</v>
      </c>
      <c r="L811" s="15">
        <f t="shared" si="77"/>
        <v>1</v>
      </c>
      <c r="M811" s="1" t="s">
        <v>766</v>
      </c>
      <c r="N811" s="1" t="s">
        <v>155</v>
      </c>
      <c r="O811" s="1" t="s">
        <v>156</v>
      </c>
      <c r="P811" s="1" t="s">
        <v>157</v>
      </c>
    </row>
    <row r="812" spans="1:16" x14ac:dyDescent="0.3">
      <c r="A812" s="5">
        <v>811</v>
      </c>
      <c r="B812" s="5" t="str">
        <f t="shared" si="75"/>
        <v>November</v>
      </c>
      <c r="C812" s="5" t="s">
        <v>793</v>
      </c>
      <c r="D812" s="3">
        <v>45625</v>
      </c>
      <c r="E812" s="5" t="s">
        <v>755</v>
      </c>
      <c r="F812" s="6">
        <v>45625.438888888886</v>
      </c>
      <c r="G812" s="6">
        <v>45625.740972222222</v>
      </c>
      <c r="H812" s="9">
        <f t="shared" si="76"/>
        <v>0.30208333333575865</v>
      </c>
      <c r="I812" s="21" t="str">
        <f t="shared" si="81"/>
        <v>HIGH</v>
      </c>
      <c r="J812" s="5">
        <v>52</v>
      </c>
      <c r="K812" s="1">
        <v>0</v>
      </c>
      <c r="L812" s="15">
        <f t="shared" si="77"/>
        <v>1</v>
      </c>
      <c r="M812" s="1" t="s">
        <v>766</v>
      </c>
      <c r="N812" s="1" t="s">
        <v>155</v>
      </c>
      <c r="O812" s="1" t="s">
        <v>156</v>
      </c>
      <c r="P812" s="1" t="s">
        <v>157</v>
      </c>
    </row>
    <row r="813" spans="1:16" x14ac:dyDescent="0.3">
      <c r="A813" s="5">
        <v>812</v>
      </c>
      <c r="B813" s="5" t="str">
        <f t="shared" si="75"/>
        <v>November</v>
      </c>
      <c r="C813" s="5" t="s">
        <v>795</v>
      </c>
      <c r="D813" s="3">
        <v>45625</v>
      </c>
      <c r="E813" s="5" t="s">
        <v>756</v>
      </c>
      <c r="F813" s="6">
        <v>45625.453472222223</v>
      </c>
      <c r="G813" s="6">
        <v>45625.770833333336</v>
      </c>
      <c r="H813" s="9">
        <f t="shared" si="76"/>
        <v>0.31736111111240461</v>
      </c>
      <c r="I813" s="21" t="str">
        <f t="shared" si="81"/>
        <v>HIGH</v>
      </c>
      <c r="J813" s="5">
        <v>108</v>
      </c>
      <c r="K813" s="1">
        <v>0</v>
      </c>
      <c r="L813" s="15">
        <f t="shared" si="77"/>
        <v>1</v>
      </c>
      <c r="M813" s="1" t="s">
        <v>766</v>
      </c>
      <c r="N813" s="1" t="s">
        <v>155</v>
      </c>
      <c r="O813" s="1" t="s">
        <v>156</v>
      </c>
      <c r="P813" s="1" t="s">
        <v>157</v>
      </c>
    </row>
    <row r="814" spans="1:16" x14ac:dyDescent="0.3">
      <c r="A814" s="5">
        <v>813</v>
      </c>
      <c r="B814" s="5" t="str">
        <f t="shared" si="75"/>
        <v>November</v>
      </c>
      <c r="C814" s="5" t="s">
        <v>794</v>
      </c>
      <c r="D814" s="3">
        <v>45625</v>
      </c>
      <c r="E814" s="5" t="s">
        <v>757</v>
      </c>
      <c r="F814" s="6">
        <v>45625.513888888891</v>
      </c>
      <c r="G814" s="6">
        <v>45625.779166666667</v>
      </c>
      <c r="H814" s="9">
        <f t="shared" si="76"/>
        <v>0.26527777777664596</v>
      </c>
      <c r="I814" s="21" t="str">
        <f t="shared" si="81"/>
        <v>HIGH</v>
      </c>
      <c r="J814" s="5">
        <v>34</v>
      </c>
      <c r="K814" s="1">
        <v>0</v>
      </c>
      <c r="L814" s="15">
        <f t="shared" si="77"/>
        <v>1</v>
      </c>
      <c r="M814" s="1" t="s">
        <v>766</v>
      </c>
      <c r="N814" s="1" t="s">
        <v>155</v>
      </c>
      <c r="O814" s="1" t="s">
        <v>156</v>
      </c>
      <c r="P814" s="1" t="s">
        <v>157</v>
      </c>
    </row>
    <row r="815" spans="1:16" x14ac:dyDescent="0.3">
      <c r="A815" s="5">
        <v>814</v>
      </c>
      <c r="B815" s="5" t="str">
        <f t="shared" si="75"/>
        <v>November</v>
      </c>
      <c r="C815" s="5" t="s">
        <v>796</v>
      </c>
      <c r="D815" s="3">
        <v>45625</v>
      </c>
      <c r="E815" s="5" t="s">
        <v>151</v>
      </c>
      <c r="F815" s="6">
        <v>45625.597222222219</v>
      </c>
      <c r="G815" s="6">
        <v>45625.788194444445</v>
      </c>
      <c r="H815" s="9">
        <f t="shared" si="76"/>
        <v>0.19097222222626442</v>
      </c>
      <c r="I815" s="21" t="str">
        <f t="shared" si="81"/>
        <v>HIGH</v>
      </c>
      <c r="J815" s="5">
        <v>66</v>
      </c>
      <c r="K815" s="1">
        <v>0</v>
      </c>
      <c r="L815" s="15">
        <f t="shared" si="77"/>
        <v>1</v>
      </c>
      <c r="M815" s="1" t="s">
        <v>766</v>
      </c>
      <c r="N815" s="1" t="s">
        <v>155</v>
      </c>
      <c r="O815" s="1" t="s">
        <v>156</v>
      </c>
      <c r="P815" s="1" t="s">
        <v>157</v>
      </c>
    </row>
    <row r="816" spans="1:16" x14ac:dyDescent="0.3">
      <c r="A816" s="5">
        <v>815</v>
      </c>
      <c r="B816" s="5" t="str">
        <f t="shared" si="75"/>
        <v>November</v>
      </c>
      <c r="C816" s="5" t="s">
        <v>797</v>
      </c>
      <c r="D816" s="3">
        <v>45625</v>
      </c>
      <c r="E816" s="5" t="s">
        <v>758</v>
      </c>
      <c r="F816" s="6">
        <v>45625.513888888891</v>
      </c>
      <c r="G816" s="6">
        <v>45625.803472222222</v>
      </c>
      <c r="H816" s="9">
        <f t="shared" si="76"/>
        <v>0.28958333333139308</v>
      </c>
      <c r="I816" s="21" t="str">
        <f t="shared" si="81"/>
        <v>HIGH</v>
      </c>
      <c r="J816" s="5">
        <v>37</v>
      </c>
      <c r="K816" s="1">
        <v>0</v>
      </c>
      <c r="L816" s="15">
        <f t="shared" si="77"/>
        <v>1</v>
      </c>
      <c r="M816" s="1" t="s">
        <v>766</v>
      </c>
      <c r="N816" s="1" t="s">
        <v>155</v>
      </c>
      <c r="O816" s="1" t="s">
        <v>156</v>
      </c>
      <c r="P816" s="1" t="s">
        <v>157</v>
      </c>
    </row>
    <row r="817" spans="1:16" x14ac:dyDescent="0.3">
      <c r="A817" s="5">
        <v>816</v>
      </c>
      <c r="B817" s="5" t="str">
        <f t="shared" si="75"/>
        <v>December</v>
      </c>
      <c r="C817" s="5" t="s">
        <v>799</v>
      </c>
      <c r="D817" s="3">
        <v>45627</v>
      </c>
      <c r="E817" s="5" t="s">
        <v>152</v>
      </c>
      <c r="F817" s="6">
        <v>45627.782638888886</v>
      </c>
      <c r="G817" s="6">
        <v>45627.973611111112</v>
      </c>
      <c r="H817" s="9">
        <f t="shared" si="76"/>
        <v>0.19097222222626442</v>
      </c>
      <c r="I817" s="21" t="str">
        <f t="shared" si="81"/>
        <v>HIGH</v>
      </c>
      <c r="J817" s="1">
        <v>22</v>
      </c>
      <c r="K817" s="1">
        <v>0</v>
      </c>
      <c r="L817" s="15">
        <f t="shared" si="77"/>
        <v>1</v>
      </c>
      <c r="M817" s="1" t="s">
        <v>183</v>
      </c>
      <c r="N817" s="1" t="s">
        <v>155</v>
      </c>
      <c r="O817" s="1" t="s">
        <v>156</v>
      </c>
      <c r="P817" s="1" t="s">
        <v>157</v>
      </c>
    </row>
    <row r="818" spans="1:16" x14ac:dyDescent="0.3">
      <c r="A818" s="5">
        <v>817</v>
      </c>
      <c r="B818" s="5" t="str">
        <f t="shared" si="75"/>
        <v>December</v>
      </c>
      <c r="C818" s="5" t="s">
        <v>796</v>
      </c>
      <c r="D818" s="3">
        <v>45628</v>
      </c>
      <c r="E818" s="5" t="s">
        <v>153</v>
      </c>
      <c r="F818" s="6">
        <v>45628.473611111112</v>
      </c>
      <c r="G818" s="6">
        <v>45628.535416666666</v>
      </c>
      <c r="H818" s="9">
        <f t="shared" si="76"/>
        <v>6.1805555553291924E-2</v>
      </c>
      <c r="I818" s="21" t="str">
        <f t="shared" si="81"/>
        <v>HIGH</v>
      </c>
      <c r="J818" s="1">
        <v>35</v>
      </c>
      <c r="K818" s="1">
        <v>0</v>
      </c>
      <c r="L818" s="15">
        <f t="shared" si="77"/>
        <v>1</v>
      </c>
      <c r="M818" s="1" t="s">
        <v>183</v>
      </c>
      <c r="N818" s="1" t="s">
        <v>155</v>
      </c>
      <c r="O818" s="1" t="s">
        <v>156</v>
      </c>
      <c r="P818" s="1" t="s">
        <v>157</v>
      </c>
    </row>
    <row r="819" spans="1:16" x14ac:dyDescent="0.3">
      <c r="A819" s="5">
        <v>818</v>
      </c>
      <c r="B819" s="5" t="str">
        <f t="shared" si="75"/>
        <v>December</v>
      </c>
      <c r="C819" s="5" t="s">
        <v>797</v>
      </c>
      <c r="D819" s="3">
        <v>45628</v>
      </c>
      <c r="E819" s="5" t="s">
        <v>154</v>
      </c>
      <c r="F819" s="6">
        <v>45628.551388888889</v>
      </c>
      <c r="G819" s="6">
        <v>45628.821527777778</v>
      </c>
      <c r="H819" s="9">
        <f t="shared" si="76"/>
        <v>0.27013888888905058</v>
      </c>
      <c r="I819" s="21" t="str">
        <f t="shared" si="81"/>
        <v>HIGH</v>
      </c>
      <c r="J819" s="1">
        <v>18</v>
      </c>
      <c r="K819" s="1">
        <v>0</v>
      </c>
      <c r="L819" s="15">
        <f t="shared" si="77"/>
        <v>1</v>
      </c>
      <c r="M819" s="1" t="s">
        <v>183</v>
      </c>
      <c r="N819" s="1" t="s">
        <v>155</v>
      </c>
      <c r="O819" s="1" t="s">
        <v>156</v>
      </c>
      <c r="P819" s="1" t="s">
        <v>157</v>
      </c>
    </row>
    <row r="820" spans="1:16" x14ac:dyDescent="0.3">
      <c r="A820" s="5">
        <v>819</v>
      </c>
      <c r="B820" s="5" t="str">
        <f t="shared" si="75"/>
        <v>December</v>
      </c>
      <c r="C820" s="5" t="s">
        <v>793</v>
      </c>
      <c r="D820" s="3">
        <v>45628</v>
      </c>
      <c r="E820" s="5" t="s">
        <v>759</v>
      </c>
      <c r="F820" s="6">
        <v>45627.957638888889</v>
      </c>
      <c r="G820" s="6">
        <v>45628.613194444442</v>
      </c>
      <c r="H820" s="9">
        <f t="shared" si="76"/>
        <v>0.65555555555329192</v>
      </c>
      <c r="I820" s="21" t="str">
        <f>IF(H820&gt;3,  "IN_TAT", "LOW")</f>
        <v>LOW</v>
      </c>
      <c r="J820" s="5">
        <v>50</v>
      </c>
      <c r="K820" s="1">
        <v>0</v>
      </c>
      <c r="L820" s="15">
        <f t="shared" si="77"/>
        <v>1</v>
      </c>
      <c r="M820" s="1" t="s">
        <v>766</v>
      </c>
      <c r="N820" s="1" t="s">
        <v>155</v>
      </c>
      <c r="O820" s="1" t="s">
        <v>156</v>
      </c>
      <c r="P820" s="1" t="s">
        <v>157</v>
      </c>
    </row>
    <row r="821" spans="1:16" x14ac:dyDescent="0.3">
      <c r="A821" s="5">
        <v>820</v>
      </c>
      <c r="B821" s="5" t="str">
        <f t="shared" si="75"/>
        <v>December</v>
      </c>
      <c r="C821" s="5" t="s">
        <v>791</v>
      </c>
      <c r="D821" s="3">
        <v>45628</v>
      </c>
      <c r="E821" s="5" t="s">
        <v>760</v>
      </c>
      <c r="F821" s="6">
        <v>45628.363194444442</v>
      </c>
      <c r="G821" s="6">
        <v>45628.633333333331</v>
      </c>
      <c r="H821" s="9">
        <f t="shared" si="76"/>
        <v>0.27013888888905058</v>
      </c>
      <c r="I821" s="21" t="str">
        <f t="shared" ref="I821:I868" si="82">IF(H821&lt;3,  "HIGH", "OUT OF TAT")</f>
        <v>HIGH</v>
      </c>
      <c r="J821" s="5">
        <v>98</v>
      </c>
      <c r="K821" s="1">
        <v>0</v>
      </c>
      <c r="L821" s="15">
        <f t="shared" si="77"/>
        <v>1</v>
      </c>
      <c r="M821" s="1" t="s">
        <v>766</v>
      </c>
      <c r="N821" s="1" t="s">
        <v>155</v>
      </c>
      <c r="O821" s="1" t="s">
        <v>156</v>
      </c>
      <c r="P821" s="1" t="s">
        <v>157</v>
      </c>
    </row>
    <row r="822" spans="1:16" x14ac:dyDescent="0.3">
      <c r="A822" s="5">
        <v>821</v>
      </c>
      <c r="B822" s="5" t="str">
        <f t="shared" si="75"/>
        <v>December</v>
      </c>
      <c r="C822" s="5" t="s">
        <v>792</v>
      </c>
      <c r="D822" s="3">
        <v>45628</v>
      </c>
      <c r="E822" s="5" t="s">
        <v>761</v>
      </c>
      <c r="F822" s="6">
        <v>45628.363888888889</v>
      </c>
      <c r="G822" s="6">
        <v>45628.642361111109</v>
      </c>
      <c r="H822" s="9">
        <f t="shared" si="76"/>
        <v>0.27847222222044365</v>
      </c>
      <c r="I822" s="21" t="str">
        <f t="shared" si="82"/>
        <v>HIGH</v>
      </c>
      <c r="J822" s="5">
        <v>57</v>
      </c>
      <c r="K822" s="1">
        <v>0</v>
      </c>
      <c r="L822" s="15">
        <f t="shared" si="77"/>
        <v>1</v>
      </c>
      <c r="M822" s="1" t="s">
        <v>766</v>
      </c>
      <c r="N822" s="1" t="s">
        <v>155</v>
      </c>
      <c r="O822" s="1" t="s">
        <v>156</v>
      </c>
      <c r="P822" s="1" t="s">
        <v>157</v>
      </c>
    </row>
    <row r="823" spans="1:16" x14ac:dyDescent="0.3">
      <c r="A823" s="5">
        <v>822</v>
      </c>
      <c r="B823" s="5" t="str">
        <f t="shared" si="75"/>
        <v>December</v>
      </c>
      <c r="C823" s="5" t="s">
        <v>800</v>
      </c>
      <c r="D823" s="3">
        <v>45628</v>
      </c>
      <c r="E823" s="5" t="s">
        <v>762</v>
      </c>
      <c r="F823" s="6">
        <v>45628.413888888892</v>
      </c>
      <c r="G823" s="6">
        <v>45628.720138888886</v>
      </c>
      <c r="H823" s="9">
        <f t="shared" si="76"/>
        <v>0.30624999999417923</v>
      </c>
      <c r="I823" s="21" t="str">
        <f t="shared" si="82"/>
        <v>HIGH</v>
      </c>
      <c r="J823" s="5">
        <v>15</v>
      </c>
      <c r="K823" s="1">
        <v>0</v>
      </c>
      <c r="L823" s="15">
        <f t="shared" si="77"/>
        <v>1</v>
      </c>
      <c r="M823" s="1" t="s">
        <v>766</v>
      </c>
      <c r="N823" s="1" t="s">
        <v>155</v>
      </c>
      <c r="O823" s="1" t="s">
        <v>156</v>
      </c>
      <c r="P823" s="1" t="s">
        <v>157</v>
      </c>
    </row>
    <row r="824" spans="1:16" x14ac:dyDescent="0.3">
      <c r="A824" s="5">
        <v>823</v>
      </c>
      <c r="B824" s="5" t="str">
        <f t="shared" si="75"/>
        <v>December</v>
      </c>
      <c r="C824" s="5" t="s">
        <v>799</v>
      </c>
      <c r="D824" s="3">
        <v>45628</v>
      </c>
      <c r="E824" s="5" t="s">
        <v>763</v>
      </c>
      <c r="F824" s="6">
        <v>45628.443749999999</v>
      </c>
      <c r="G824" s="6">
        <v>45628.785416666666</v>
      </c>
      <c r="H824" s="9">
        <f t="shared" si="76"/>
        <v>0.34166666666715173</v>
      </c>
      <c r="I824" s="21" t="str">
        <f t="shared" si="82"/>
        <v>HIGH</v>
      </c>
      <c r="J824" s="5">
        <v>47</v>
      </c>
      <c r="K824" s="1">
        <v>0</v>
      </c>
      <c r="L824" s="15">
        <f t="shared" si="77"/>
        <v>1</v>
      </c>
      <c r="M824" s="1" t="s">
        <v>766</v>
      </c>
      <c r="N824" s="1" t="s">
        <v>155</v>
      </c>
      <c r="O824" s="1" t="s">
        <v>156</v>
      </c>
      <c r="P824" s="1" t="s">
        <v>157</v>
      </c>
    </row>
    <row r="825" spans="1:16" x14ac:dyDescent="0.3">
      <c r="A825" s="5">
        <v>824</v>
      </c>
      <c r="B825" s="5" t="str">
        <f t="shared" si="75"/>
        <v>December</v>
      </c>
      <c r="C825" s="5" t="s">
        <v>796</v>
      </c>
      <c r="D825" s="3">
        <v>45628</v>
      </c>
      <c r="E825" s="5" t="s">
        <v>764</v>
      </c>
      <c r="F825" s="6">
        <v>45628.453472222223</v>
      </c>
      <c r="G825" s="6">
        <v>45628.79583333333</v>
      </c>
      <c r="H825" s="9">
        <f t="shared" si="76"/>
        <v>0.34236111110658385</v>
      </c>
      <c r="I825" s="21" t="str">
        <f t="shared" si="82"/>
        <v>HIGH</v>
      </c>
      <c r="J825" s="5">
        <v>31</v>
      </c>
      <c r="K825" s="1">
        <v>0</v>
      </c>
      <c r="L825" s="15">
        <f t="shared" si="77"/>
        <v>1</v>
      </c>
      <c r="M825" s="1" t="s">
        <v>766</v>
      </c>
      <c r="N825" s="1" t="s">
        <v>155</v>
      </c>
      <c r="O825" s="1" t="s">
        <v>156</v>
      </c>
      <c r="P825" s="1" t="s">
        <v>157</v>
      </c>
    </row>
    <row r="826" spans="1:16" x14ac:dyDescent="0.3">
      <c r="A826" s="5">
        <v>825</v>
      </c>
      <c r="B826" s="5" t="str">
        <f t="shared" si="75"/>
        <v>December</v>
      </c>
      <c r="C826" s="5" t="s">
        <v>795</v>
      </c>
      <c r="D826" s="3">
        <v>45628</v>
      </c>
      <c r="E826" s="5" t="s">
        <v>765</v>
      </c>
      <c r="F826" s="6">
        <v>45628.515277777777</v>
      </c>
      <c r="G826" s="6">
        <v>45628.8125</v>
      </c>
      <c r="H826" s="9">
        <f t="shared" si="76"/>
        <v>0.29722222222335404</v>
      </c>
      <c r="I826" s="21" t="str">
        <f t="shared" si="82"/>
        <v>HIGH</v>
      </c>
      <c r="J826" s="5">
        <v>86</v>
      </c>
      <c r="K826" s="1">
        <v>0</v>
      </c>
      <c r="L826" s="15">
        <f t="shared" si="77"/>
        <v>1</v>
      </c>
      <c r="M826" s="1" t="s">
        <v>766</v>
      </c>
      <c r="N826" s="1" t="s">
        <v>155</v>
      </c>
      <c r="O826" s="1" t="s">
        <v>156</v>
      </c>
      <c r="P826" s="1" t="s">
        <v>157</v>
      </c>
    </row>
    <row r="827" spans="1:16" x14ac:dyDescent="0.3">
      <c r="A827" s="5">
        <v>826</v>
      </c>
      <c r="B827" s="5" t="str">
        <f t="shared" si="75"/>
        <v>December</v>
      </c>
      <c r="C827" s="5" t="s">
        <v>797</v>
      </c>
      <c r="D827" s="3">
        <v>45628</v>
      </c>
      <c r="E827" s="5" t="s">
        <v>154</v>
      </c>
      <c r="F827" s="6">
        <v>45628.551388888889</v>
      </c>
      <c r="G827" s="6">
        <v>45628.821527777778</v>
      </c>
      <c r="H827" s="9">
        <f t="shared" si="76"/>
        <v>0.27013888888905058</v>
      </c>
      <c r="I827" s="21" t="str">
        <f t="shared" si="82"/>
        <v>HIGH</v>
      </c>
      <c r="J827" s="5">
        <v>37</v>
      </c>
      <c r="K827" s="1">
        <v>0</v>
      </c>
      <c r="L827" s="15">
        <f t="shared" si="77"/>
        <v>1</v>
      </c>
      <c r="M827" s="1" t="s">
        <v>766</v>
      </c>
      <c r="N827" s="1" t="s">
        <v>155</v>
      </c>
      <c r="O827" s="1" t="s">
        <v>156</v>
      </c>
      <c r="P827" s="1" t="s">
        <v>157</v>
      </c>
    </row>
    <row r="828" spans="1:16" x14ac:dyDescent="0.3">
      <c r="A828" s="5">
        <v>827</v>
      </c>
      <c r="B828" s="5" t="str">
        <f t="shared" si="75"/>
        <v>December</v>
      </c>
      <c r="C828" s="5" t="s">
        <v>791</v>
      </c>
      <c r="D828" s="2">
        <v>45628</v>
      </c>
      <c r="E828" s="1" t="s">
        <v>778</v>
      </c>
      <c r="F828" s="4">
        <v>45628.637499999997</v>
      </c>
      <c r="G828" s="4">
        <v>45628.640277777777</v>
      </c>
      <c r="H828" s="9">
        <f t="shared" si="76"/>
        <v>2.7777777795563452E-3</v>
      </c>
      <c r="I828" s="21" t="str">
        <f t="shared" si="82"/>
        <v>HIGH</v>
      </c>
      <c r="J828" s="1">
        <v>1</v>
      </c>
      <c r="K828" s="1">
        <v>0</v>
      </c>
      <c r="L828" s="15">
        <f t="shared" si="77"/>
        <v>1</v>
      </c>
      <c r="M828" s="1" t="s">
        <v>779</v>
      </c>
      <c r="N828" s="1" t="s">
        <v>155</v>
      </c>
      <c r="O828" s="1" t="s">
        <v>156</v>
      </c>
      <c r="P828" s="1" t="s">
        <v>157</v>
      </c>
    </row>
    <row r="829" spans="1:16" x14ac:dyDescent="0.3">
      <c r="A829" s="5">
        <v>828</v>
      </c>
      <c r="B829" s="5" t="str">
        <f t="shared" si="75"/>
        <v>December</v>
      </c>
      <c r="C829" s="5" t="s">
        <v>795</v>
      </c>
      <c r="D829" s="3">
        <v>45629</v>
      </c>
      <c r="E829" s="5" t="s">
        <v>781</v>
      </c>
      <c r="F829" s="6">
        <v>45629.345138888886</v>
      </c>
      <c r="G829" s="6">
        <v>45629.59375</v>
      </c>
      <c r="H829" s="9">
        <f t="shared" si="76"/>
        <v>0.24861111111385981</v>
      </c>
      <c r="I829" s="21" t="str">
        <f t="shared" si="82"/>
        <v>HIGH</v>
      </c>
      <c r="J829" s="5">
        <v>86</v>
      </c>
      <c r="K829" s="1">
        <v>0</v>
      </c>
      <c r="L829" s="15">
        <f t="shared" si="77"/>
        <v>1</v>
      </c>
      <c r="M829" s="1" t="s">
        <v>766</v>
      </c>
      <c r="N829" s="1" t="s">
        <v>155</v>
      </c>
      <c r="O829" s="1" t="s">
        <v>156</v>
      </c>
      <c r="P829" s="1" t="s">
        <v>157</v>
      </c>
    </row>
    <row r="830" spans="1:16" x14ac:dyDescent="0.3">
      <c r="A830" s="5">
        <v>829</v>
      </c>
      <c r="B830" s="5" t="str">
        <f t="shared" si="75"/>
        <v>December</v>
      </c>
      <c r="C830" s="5" t="s">
        <v>796</v>
      </c>
      <c r="D830" s="3">
        <v>45629</v>
      </c>
      <c r="E830" s="5" t="s">
        <v>782</v>
      </c>
      <c r="F830" s="6">
        <v>45629.366666666669</v>
      </c>
      <c r="G830" s="6">
        <v>45629.595833333333</v>
      </c>
      <c r="H830" s="9">
        <f t="shared" si="76"/>
        <v>0.22916666666424135</v>
      </c>
      <c r="I830" s="21" t="str">
        <f t="shared" si="82"/>
        <v>HIGH</v>
      </c>
      <c r="J830" s="5">
        <v>31</v>
      </c>
      <c r="K830" s="1">
        <v>0</v>
      </c>
      <c r="L830" s="15">
        <f t="shared" si="77"/>
        <v>1</v>
      </c>
      <c r="M830" s="1" t="s">
        <v>766</v>
      </c>
      <c r="N830" s="1" t="s">
        <v>155</v>
      </c>
      <c r="O830" s="1" t="s">
        <v>156</v>
      </c>
      <c r="P830" s="1" t="s">
        <v>157</v>
      </c>
    </row>
    <row r="831" spans="1:16" x14ac:dyDescent="0.3">
      <c r="A831" s="5">
        <v>830</v>
      </c>
      <c r="B831" s="3" t="str">
        <f t="shared" si="75"/>
        <v>December</v>
      </c>
      <c r="C831" s="5" t="s">
        <v>799</v>
      </c>
      <c r="D831" s="3">
        <v>45629</v>
      </c>
      <c r="E831" s="5" t="s">
        <v>783</v>
      </c>
      <c r="F831" s="6">
        <v>45629.384722222225</v>
      </c>
      <c r="G831" s="6">
        <v>45629.613194444442</v>
      </c>
      <c r="H831" s="9">
        <f t="shared" si="76"/>
        <v>0.22847222221753327</v>
      </c>
      <c r="I831" s="21" t="str">
        <f t="shared" si="82"/>
        <v>HIGH</v>
      </c>
      <c r="J831" s="5">
        <v>47</v>
      </c>
      <c r="K831" s="1">
        <v>0</v>
      </c>
      <c r="L831" s="15">
        <f t="shared" si="77"/>
        <v>1</v>
      </c>
      <c r="M831" s="1" t="s">
        <v>766</v>
      </c>
      <c r="N831" s="1" t="s">
        <v>155</v>
      </c>
      <c r="O831" s="1" t="s">
        <v>156</v>
      </c>
      <c r="P831" s="1" t="s">
        <v>157</v>
      </c>
    </row>
    <row r="832" spans="1:16" x14ac:dyDescent="0.3">
      <c r="A832" s="5">
        <v>831</v>
      </c>
      <c r="B832" s="5" t="str">
        <f t="shared" si="75"/>
        <v>December</v>
      </c>
      <c r="C832" s="5" t="s">
        <v>791</v>
      </c>
      <c r="D832" s="3">
        <v>45629</v>
      </c>
      <c r="E832" s="5" t="s">
        <v>784</v>
      </c>
      <c r="F832" s="6">
        <v>45629.422222222223</v>
      </c>
      <c r="G832" s="6">
        <v>45629.622916666667</v>
      </c>
      <c r="H832" s="9">
        <f t="shared" si="76"/>
        <v>0.20069444444379769</v>
      </c>
      <c r="I832" s="21" t="str">
        <f t="shared" si="82"/>
        <v>HIGH</v>
      </c>
      <c r="J832" s="5">
        <v>96</v>
      </c>
      <c r="K832" s="1">
        <v>0</v>
      </c>
      <c r="L832" s="15">
        <f t="shared" si="77"/>
        <v>1</v>
      </c>
      <c r="M832" s="1" t="s">
        <v>766</v>
      </c>
      <c r="N832" s="1" t="s">
        <v>155</v>
      </c>
      <c r="O832" s="1" t="s">
        <v>156</v>
      </c>
      <c r="P832" s="1" t="s">
        <v>157</v>
      </c>
    </row>
    <row r="833" spans="1:16" x14ac:dyDescent="0.3">
      <c r="A833" s="5">
        <v>832</v>
      </c>
      <c r="B833" s="5" t="str">
        <f t="shared" si="75"/>
        <v>December</v>
      </c>
      <c r="C833" s="5" t="s">
        <v>792</v>
      </c>
      <c r="D833" s="3">
        <v>45629</v>
      </c>
      <c r="E833" s="5" t="s">
        <v>785</v>
      </c>
      <c r="F833" s="6">
        <v>45629.425000000003</v>
      </c>
      <c r="G833" s="6">
        <v>45629.625</v>
      </c>
      <c r="H833" s="9">
        <f t="shared" si="76"/>
        <v>0.19999999999708962</v>
      </c>
      <c r="I833" s="21" t="str">
        <f t="shared" si="82"/>
        <v>HIGH</v>
      </c>
      <c r="J833" s="5">
        <v>57</v>
      </c>
      <c r="K833" s="1">
        <v>0</v>
      </c>
      <c r="L833" s="15">
        <f t="shared" si="77"/>
        <v>1</v>
      </c>
      <c r="M833" s="1" t="s">
        <v>766</v>
      </c>
      <c r="N833" s="1" t="s">
        <v>155</v>
      </c>
      <c r="O833" s="1" t="s">
        <v>156</v>
      </c>
      <c r="P833" s="1" t="s">
        <v>157</v>
      </c>
    </row>
    <row r="834" spans="1:16" x14ac:dyDescent="0.3">
      <c r="A834" s="5">
        <v>833</v>
      </c>
      <c r="B834" s="5" t="str">
        <f t="shared" ref="B834:B868" si="83">TEXT(D834,"MMMM")</f>
        <v>December</v>
      </c>
      <c r="C834" s="5" t="s">
        <v>793</v>
      </c>
      <c r="D834" s="3">
        <v>45629</v>
      </c>
      <c r="E834" s="5" t="s">
        <v>786</v>
      </c>
      <c r="F834" s="6">
        <v>45629.425000000003</v>
      </c>
      <c r="G834" s="6">
        <v>45629.62777777778</v>
      </c>
      <c r="H834" s="9">
        <f t="shared" ref="H834:H868" si="84">G834-F834</f>
        <v>0.20277777777664596</v>
      </c>
      <c r="I834" s="21" t="str">
        <f t="shared" si="82"/>
        <v>HIGH</v>
      </c>
      <c r="J834" s="5">
        <v>49</v>
      </c>
      <c r="K834" s="1">
        <v>0</v>
      </c>
      <c r="L834" s="15">
        <f t="shared" si="77"/>
        <v>1</v>
      </c>
      <c r="M834" s="1" t="s">
        <v>766</v>
      </c>
      <c r="N834" s="1" t="s">
        <v>155</v>
      </c>
      <c r="O834" s="1" t="s">
        <v>156</v>
      </c>
      <c r="P834" s="1" t="s">
        <v>157</v>
      </c>
    </row>
    <row r="835" spans="1:16" x14ac:dyDescent="0.3">
      <c r="A835" s="5">
        <v>834</v>
      </c>
      <c r="B835" s="5" t="str">
        <f t="shared" si="83"/>
        <v>December</v>
      </c>
      <c r="C835" s="5" t="s">
        <v>800</v>
      </c>
      <c r="D835" s="3">
        <v>45629</v>
      </c>
      <c r="E835" s="5" t="s">
        <v>787</v>
      </c>
      <c r="F835" s="6">
        <v>45629.443055555559</v>
      </c>
      <c r="G835" s="6">
        <v>45629.636111111111</v>
      </c>
      <c r="H835" s="9">
        <f t="shared" si="84"/>
        <v>0.19305555555183673</v>
      </c>
      <c r="I835" s="21" t="str">
        <f t="shared" si="82"/>
        <v>HIGH</v>
      </c>
      <c r="J835" s="5">
        <v>15</v>
      </c>
      <c r="K835" s="1">
        <v>0</v>
      </c>
      <c r="L835" s="15">
        <f t="shared" ref="L835:L868" si="85">1-(K835/J835)</f>
        <v>1</v>
      </c>
      <c r="M835" s="1" t="s">
        <v>766</v>
      </c>
      <c r="N835" s="1" t="s">
        <v>155</v>
      </c>
      <c r="O835" s="1" t="s">
        <v>156</v>
      </c>
      <c r="P835" s="1" t="s">
        <v>157</v>
      </c>
    </row>
    <row r="836" spans="1:16" x14ac:dyDescent="0.3">
      <c r="A836" s="5">
        <v>835</v>
      </c>
      <c r="B836" s="5" t="str">
        <f t="shared" si="83"/>
        <v>December</v>
      </c>
      <c r="C836" s="5" t="s">
        <v>797</v>
      </c>
      <c r="D836" s="3">
        <v>45629</v>
      </c>
      <c r="E836" s="5" t="s">
        <v>788</v>
      </c>
      <c r="F836" s="6">
        <v>45629.447222222225</v>
      </c>
      <c r="G836" s="6">
        <v>45629.678472222222</v>
      </c>
      <c r="H836" s="9">
        <f t="shared" si="84"/>
        <v>0.23124999999708962</v>
      </c>
      <c r="I836" s="21" t="str">
        <f t="shared" si="82"/>
        <v>HIGH</v>
      </c>
      <c r="J836" s="5">
        <v>37</v>
      </c>
      <c r="K836" s="1">
        <v>0</v>
      </c>
      <c r="L836" s="15">
        <f t="shared" si="85"/>
        <v>1</v>
      </c>
      <c r="M836" s="1" t="s">
        <v>766</v>
      </c>
      <c r="N836" s="1" t="s">
        <v>155</v>
      </c>
      <c r="O836" s="1" t="s">
        <v>156</v>
      </c>
      <c r="P836" s="1" t="s">
        <v>157</v>
      </c>
    </row>
    <row r="837" spans="1:16" x14ac:dyDescent="0.3">
      <c r="A837" s="5">
        <v>836</v>
      </c>
      <c r="B837" s="5" t="str">
        <f t="shared" si="83"/>
        <v>December</v>
      </c>
      <c r="C837" s="5" t="s">
        <v>794</v>
      </c>
      <c r="D837" s="3">
        <v>45629</v>
      </c>
      <c r="E837" s="5" t="s">
        <v>789</v>
      </c>
      <c r="F837" s="6">
        <v>45629.450694444444</v>
      </c>
      <c r="G837" s="6">
        <v>45629.684027777781</v>
      </c>
      <c r="H837" s="9">
        <f t="shared" si="84"/>
        <v>0.23333333333721384</v>
      </c>
      <c r="I837" s="21" t="str">
        <f t="shared" si="82"/>
        <v>HIGH</v>
      </c>
      <c r="J837" s="5">
        <v>34</v>
      </c>
      <c r="K837" s="1">
        <v>0</v>
      </c>
      <c r="L837" s="15">
        <f t="shared" si="85"/>
        <v>1</v>
      </c>
      <c r="M837" s="1" t="s">
        <v>766</v>
      </c>
      <c r="N837" s="1" t="s">
        <v>155</v>
      </c>
      <c r="O837" s="1" t="s">
        <v>156</v>
      </c>
      <c r="P837" s="1" t="s">
        <v>157</v>
      </c>
    </row>
    <row r="838" spans="1:16" x14ac:dyDescent="0.3">
      <c r="A838" s="5">
        <v>837</v>
      </c>
      <c r="B838" s="5" t="str">
        <f t="shared" si="83"/>
        <v>December</v>
      </c>
      <c r="C838" s="5" t="s">
        <v>797</v>
      </c>
      <c r="D838" s="3">
        <v>45629</v>
      </c>
      <c r="E838" s="5" t="s">
        <v>790</v>
      </c>
      <c r="F838" s="6">
        <v>45629.68472222222</v>
      </c>
      <c r="G838" s="6">
        <v>45629.706250000003</v>
      </c>
      <c r="H838" s="9">
        <f t="shared" si="84"/>
        <v>2.1527777782466728E-2</v>
      </c>
      <c r="I838" s="21" t="str">
        <f t="shared" si="82"/>
        <v>HIGH</v>
      </c>
      <c r="J838" s="5">
        <v>2</v>
      </c>
      <c r="K838" s="1">
        <v>0</v>
      </c>
      <c r="L838" s="15">
        <f t="shared" si="85"/>
        <v>1</v>
      </c>
      <c r="M838" s="1" t="s">
        <v>183</v>
      </c>
      <c r="N838" s="1" t="s">
        <v>155</v>
      </c>
      <c r="O838" s="1" t="s">
        <v>156</v>
      </c>
      <c r="P838" s="1" t="s">
        <v>157</v>
      </c>
    </row>
    <row r="839" spans="1:16" x14ac:dyDescent="0.3">
      <c r="A839" s="5">
        <v>838</v>
      </c>
      <c r="B839" s="5" t="str">
        <f t="shared" si="83"/>
        <v>December</v>
      </c>
      <c r="C839" s="5" t="s">
        <v>795</v>
      </c>
      <c r="D839" s="3">
        <v>45630</v>
      </c>
      <c r="E839" s="5" t="s">
        <v>804</v>
      </c>
      <c r="F839" s="6">
        <v>45630.400000000001</v>
      </c>
      <c r="G839" s="6">
        <v>45630.643750000003</v>
      </c>
      <c r="H839" s="9">
        <f t="shared" si="84"/>
        <v>0.24375000000145519</v>
      </c>
      <c r="I839" s="21" t="str">
        <f t="shared" si="82"/>
        <v>HIGH</v>
      </c>
      <c r="J839" s="5">
        <v>86</v>
      </c>
      <c r="K839" s="1">
        <v>0</v>
      </c>
      <c r="L839" s="15">
        <f t="shared" si="85"/>
        <v>1</v>
      </c>
      <c r="M839" s="1" t="s">
        <v>766</v>
      </c>
      <c r="N839" s="1" t="s">
        <v>155</v>
      </c>
      <c r="O839" s="1" t="s">
        <v>156</v>
      </c>
      <c r="P839" s="1" t="s">
        <v>157</v>
      </c>
    </row>
    <row r="840" spans="1:16" x14ac:dyDescent="0.3">
      <c r="A840" s="5">
        <v>839</v>
      </c>
      <c r="B840" s="5" t="str">
        <f t="shared" si="83"/>
        <v>December</v>
      </c>
      <c r="C840" s="5" t="s">
        <v>799</v>
      </c>
      <c r="D840" s="3">
        <v>45630</v>
      </c>
      <c r="E840" s="5" t="s">
        <v>805</v>
      </c>
      <c r="F840" s="6">
        <v>45630.415277777778</v>
      </c>
      <c r="G840" s="6">
        <v>45630.65347222222</v>
      </c>
      <c r="H840" s="9">
        <f t="shared" si="84"/>
        <v>0.2381944444423425</v>
      </c>
      <c r="I840" s="21" t="str">
        <f t="shared" si="82"/>
        <v>HIGH</v>
      </c>
      <c r="J840" s="5">
        <v>47</v>
      </c>
      <c r="K840" s="1">
        <v>0</v>
      </c>
      <c r="L840" s="15">
        <f t="shared" si="85"/>
        <v>1</v>
      </c>
      <c r="M840" s="1" t="s">
        <v>766</v>
      </c>
      <c r="N840" s="1" t="s">
        <v>155</v>
      </c>
      <c r="O840" s="1" t="s">
        <v>156</v>
      </c>
      <c r="P840" s="1" t="s">
        <v>157</v>
      </c>
    </row>
    <row r="841" spans="1:16" x14ac:dyDescent="0.3">
      <c r="A841" s="5">
        <v>840</v>
      </c>
      <c r="B841" s="5" t="str">
        <f t="shared" si="83"/>
        <v>December</v>
      </c>
      <c r="C841" s="5" t="s">
        <v>793</v>
      </c>
      <c r="D841" s="3">
        <v>45630</v>
      </c>
      <c r="E841" s="5" t="s">
        <v>806</v>
      </c>
      <c r="F841" s="6">
        <v>45630.4375</v>
      </c>
      <c r="G841" s="6">
        <v>45630.668749999997</v>
      </c>
      <c r="H841" s="9">
        <f t="shared" si="84"/>
        <v>0.23124999999708962</v>
      </c>
      <c r="I841" s="21" t="str">
        <f t="shared" si="82"/>
        <v>HIGH</v>
      </c>
      <c r="J841" s="5">
        <v>50</v>
      </c>
      <c r="K841" s="1">
        <v>0</v>
      </c>
      <c r="L841" s="15">
        <f t="shared" si="85"/>
        <v>1</v>
      </c>
      <c r="M841" s="1" t="s">
        <v>766</v>
      </c>
      <c r="N841" s="1" t="s">
        <v>155</v>
      </c>
      <c r="O841" s="1" t="s">
        <v>156</v>
      </c>
      <c r="P841" s="1" t="s">
        <v>157</v>
      </c>
    </row>
    <row r="842" spans="1:16" x14ac:dyDescent="0.3">
      <c r="A842" s="5">
        <v>841</v>
      </c>
      <c r="B842" s="5" t="str">
        <f t="shared" si="83"/>
        <v>December</v>
      </c>
      <c r="C842" s="5" t="s">
        <v>794</v>
      </c>
      <c r="D842" s="3">
        <v>45630</v>
      </c>
      <c r="E842" s="5" t="s">
        <v>808</v>
      </c>
      <c r="F842" s="6">
        <v>45630.467361111114</v>
      </c>
      <c r="G842" s="6">
        <v>45630.719444444447</v>
      </c>
      <c r="H842" s="9">
        <f t="shared" si="84"/>
        <v>0.25208333333284827</v>
      </c>
      <c r="I842" s="21" t="str">
        <f t="shared" si="82"/>
        <v>HIGH</v>
      </c>
      <c r="J842" s="5">
        <v>34</v>
      </c>
      <c r="K842" s="1">
        <v>0</v>
      </c>
      <c r="L842" s="15">
        <f t="shared" si="85"/>
        <v>1</v>
      </c>
      <c r="M842" s="1" t="s">
        <v>766</v>
      </c>
      <c r="N842" s="1" t="s">
        <v>155</v>
      </c>
      <c r="O842" s="1" t="s">
        <v>156</v>
      </c>
      <c r="P842" s="1" t="s">
        <v>157</v>
      </c>
    </row>
    <row r="843" spans="1:16" x14ac:dyDescent="0.3">
      <c r="A843" s="5">
        <v>842</v>
      </c>
      <c r="B843" s="5" t="str">
        <f t="shared" si="83"/>
        <v>December</v>
      </c>
      <c r="C843" s="5" t="s">
        <v>797</v>
      </c>
      <c r="D843" s="3">
        <v>45630</v>
      </c>
      <c r="E843" s="5" t="s">
        <v>807</v>
      </c>
      <c r="F843" s="6">
        <v>45630.501388888886</v>
      </c>
      <c r="G843" s="6">
        <v>45630.72152777778</v>
      </c>
      <c r="H843" s="9">
        <f t="shared" si="84"/>
        <v>0.22013888889341615</v>
      </c>
      <c r="I843" s="21" t="str">
        <f t="shared" si="82"/>
        <v>HIGH</v>
      </c>
      <c r="J843" s="5">
        <v>37</v>
      </c>
      <c r="K843" s="1">
        <v>0</v>
      </c>
      <c r="L843" s="15">
        <f t="shared" si="85"/>
        <v>1</v>
      </c>
      <c r="M843" s="1" t="s">
        <v>766</v>
      </c>
      <c r="N843" s="1" t="s">
        <v>155</v>
      </c>
      <c r="O843" s="1" t="s">
        <v>156</v>
      </c>
      <c r="P843" s="1" t="s">
        <v>157</v>
      </c>
    </row>
    <row r="844" spans="1:16" x14ac:dyDescent="0.3">
      <c r="A844" s="5">
        <v>843</v>
      </c>
      <c r="B844" s="5" t="str">
        <f t="shared" si="83"/>
        <v>December</v>
      </c>
      <c r="C844" s="5" t="s">
        <v>791</v>
      </c>
      <c r="D844" s="3">
        <v>45630</v>
      </c>
      <c r="E844" s="5" t="s">
        <v>809</v>
      </c>
      <c r="F844" s="6">
        <v>45630.563194444447</v>
      </c>
      <c r="G844" s="6">
        <v>45630.760416666664</v>
      </c>
      <c r="H844" s="9">
        <f t="shared" si="84"/>
        <v>0.19722222221753327</v>
      </c>
      <c r="I844" s="21" t="str">
        <f t="shared" si="82"/>
        <v>HIGH</v>
      </c>
      <c r="J844" s="5">
        <v>98</v>
      </c>
      <c r="K844" s="1">
        <v>0</v>
      </c>
      <c r="L844" s="15">
        <f t="shared" si="85"/>
        <v>1</v>
      </c>
      <c r="M844" s="1" t="s">
        <v>766</v>
      </c>
      <c r="N844" s="1" t="s">
        <v>155</v>
      </c>
      <c r="O844" s="1" t="s">
        <v>156</v>
      </c>
      <c r="P844" s="1" t="s">
        <v>157</v>
      </c>
    </row>
    <row r="845" spans="1:16" x14ac:dyDescent="0.3">
      <c r="A845" s="5">
        <v>844</v>
      </c>
      <c r="B845" s="5" t="str">
        <f t="shared" si="83"/>
        <v>December</v>
      </c>
      <c r="C845" s="5" t="s">
        <v>792</v>
      </c>
      <c r="D845" s="3">
        <v>45630</v>
      </c>
      <c r="E845" s="5" t="s">
        <v>810</v>
      </c>
      <c r="F845" s="6">
        <v>45630.566666666666</v>
      </c>
      <c r="G845" s="6">
        <v>45630.767361111109</v>
      </c>
      <c r="H845" s="9">
        <f t="shared" si="84"/>
        <v>0.20069444444379769</v>
      </c>
      <c r="I845" s="21" t="str">
        <f t="shared" si="82"/>
        <v>HIGH</v>
      </c>
      <c r="J845" s="5">
        <v>57</v>
      </c>
      <c r="K845" s="1">
        <v>0</v>
      </c>
      <c r="L845" s="15">
        <f t="shared" si="85"/>
        <v>1</v>
      </c>
      <c r="M845" s="1" t="s">
        <v>766</v>
      </c>
      <c r="N845" s="1" t="s">
        <v>155</v>
      </c>
      <c r="O845" s="1" t="s">
        <v>156</v>
      </c>
      <c r="P845" s="1" t="s">
        <v>157</v>
      </c>
    </row>
    <row r="846" spans="1:16" x14ac:dyDescent="0.3">
      <c r="A846" s="5">
        <v>845</v>
      </c>
      <c r="B846" s="5" t="str">
        <f t="shared" si="83"/>
        <v>December</v>
      </c>
      <c r="C846" s="5" t="s">
        <v>796</v>
      </c>
      <c r="D846" s="3">
        <v>45630</v>
      </c>
      <c r="E846" s="5" t="s">
        <v>811</v>
      </c>
      <c r="F846" s="6">
        <v>45630.599305555559</v>
      </c>
      <c r="G846" s="6">
        <v>45630.774305555555</v>
      </c>
      <c r="H846" s="9">
        <f t="shared" si="84"/>
        <v>0.17499999999563443</v>
      </c>
      <c r="I846" s="21" t="str">
        <f t="shared" si="82"/>
        <v>HIGH</v>
      </c>
      <c r="J846" s="5">
        <v>31</v>
      </c>
      <c r="K846" s="1">
        <v>0</v>
      </c>
      <c r="L846" s="15">
        <f t="shared" si="85"/>
        <v>1</v>
      </c>
      <c r="M846" s="1" t="s">
        <v>766</v>
      </c>
      <c r="N846" s="1" t="s">
        <v>155</v>
      </c>
      <c r="O846" s="1" t="s">
        <v>156</v>
      </c>
      <c r="P846" s="1" t="s">
        <v>157</v>
      </c>
    </row>
    <row r="847" spans="1:16" x14ac:dyDescent="0.3">
      <c r="A847" s="5">
        <v>846</v>
      </c>
      <c r="B847" s="5" t="str">
        <f t="shared" si="83"/>
        <v>December</v>
      </c>
      <c r="C847" s="5" t="s">
        <v>800</v>
      </c>
      <c r="D847" s="3">
        <v>45630</v>
      </c>
      <c r="E847" s="5" t="s">
        <v>812</v>
      </c>
      <c r="F847" s="6">
        <v>45630.755555555559</v>
      </c>
      <c r="G847" s="6">
        <v>45630.780555555553</v>
      </c>
      <c r="H847" s="9">
        <f t="shared" si="84"/>
        <v>2.4999999994179234E-2</v>
      </c>
      <c r="I847" s="21" t="str">
        <f t="shared" si="82"/>
        <v>HIGH</v>
      </c>
      <c r="J847" s="5">
        <v>16</v>
      </c>
      <c r="K847" s="1">
        <v>0</v>
      </c>
      <c r="L847" s="15">
        <f t="shared" si="85"/>
        <v>1</v>
      </c>
      <c r="M847" s="1" t="s">
        <v>766</v>
      </c>
      <c r="N847" s="1" t="s">
        <v>155</v>
      </c>
      <c r="O847" s="1" t="s">
        <v>156</v>
      </c>
      <c r="P847" s="1" t="s">
        <v>157</v>
      </c>
    </row>
    <row r="848" spans="1:16" x14ac:dyDescent="0.3">
      <c r="A848" s="5">
        <v>847</v>
      </c>
      <c r="B848" s="5" t="str">
        <f t="shared" si="83"/>
        <v>December</v>
      </c>
      <c r="C848" s="5" t="s">
        <v>796</v>
      </c>
      <c r="D848" s="3">
        <v>45631</v>
      </c>
      <c r="E848" s="5" t="s">
        <v>815</v>
      </c>
      <c r="F848" s="6">
        <v>45631.37222222222</v>
      </c>
      <c r="G848" s="6">
        <v>45631.638888888891</v>
      </c>
      <c r="H848" s="9">
        <f t="shared" si="84"/>
        <v>0.26666666667006211</v>
      </c>
      <c r="I848" s="21" t="str">
        <f t="shared" si="82"/>
        <v>HIGH</v>
      </c>
      <c r="J848" s="5">
        <v>31</v>
      </c>
      <c r="K848" s="1">
        <v>0</v>
      </c>
      <c r="L848" s="15">
        <f t="shared" si="85"/>
        <v>1</v>
      </c>
      <c r="M848" s="1" t="s">
        <v>766</v>
      </c>
      <c r="N848" s="1" t="s">
        <v>155</v>
      </c>
      <c r="O848" s="1" t="s">
        <v>156</v>
      </c>
      <c r="P848" s="1" t="s">
        <v>157</v>
      </c>
    </row>
    <row r="849" spans="1:17" x14ac:dyDescent="0.3">
      <c r="A849" s="5">
        <v>848</v>
      </c>
      <c r="B849" s="5" t="str">
        <f t="shared" si="83"/>
        <v>December</v>
      </c>
      <c r="C849" s="5" t="s">
        <v>793</v>
      </c>
      <c r="D849" s="3">
        <v>45631</v>
      </c>
      <c r="E849" s="5" t="s">
        <v>816</v>
      </c>
      <c r="F849" s="6">
        <v>45631.413194444445</v>
      </c>
      <c r="G849" s="6">
        <v>45631.64166666667</v>
      </c>
      <c r="H849" s="9">
        <f t="shared" si="84"/>
        <v>0.22847222222480923</v>
      </c>
      <c r="I849" s="21" t="str">
        <f t="shared" si="82"/>
        <v>HIGH</v>
      </c>
      <c r="J849" s="5">
        <v>50</v>
      </c>
      <c r="K849" s="1">
        <v>0</v>
      </c>
      <c r="L849" s="15">
        <f t="shared" si="85"/>
        <v>1</v>
      </c>
      <c r="M849" s="1" t="s">
        <v>766</v>
      </c>
      <c r="N849" s="1" t="s">
        <v>155</v>
      </c>
      <c r="O849" s="1" t="s">
        <v>156</v>
      </c>
      <c r="P849" s="1" t="s">
        <v>157</v>
      </c>
    </row>
    <row r="850" spans="1:17" x14ac:dyDescent="0.3">
      <c r="A850" s="5">
        <v>849</v>
      </c>
      <c r="B850" s="5" t="str">
        <f t="shared" si="83"/>
        <v>December</v>
      </c>
      <c r="C850" s="5" t="s">
        <v>799</v>
      </c>
      <c r="D850" s="3">
        <v>45631</v>
      </c>
      <c r="E850" s="5" t="s">
        <v>817</v>
      </c>
      <c r="F850" s="6">
        <v>45631.429166666669</v>
      </c>
      <c r="G850" s="6">
        <v>45631.762499999997</v>
      </c>
      <c r="H850" s="9">
        <f t="shared" si="84"/>
        <v>0.33333333332848269</v>
      </c>
      <c r="I850" s="21" t="str">
        <f t="shared" si="82"/>
        <v>HIGH</v>
      </c>
      <c r="J850" s="5">
        <v>16</v>
      </c>
      <c r="K850" s="1">
        <v>0</v>
      </c>
      <c r="L850" s="15">
        <f t="shared" si="85"/>
        <v>1</v>
      </c>
      <c r="M850" s="1" t="s">
        <v>183</v>
      </c>
      <c r="N850" s="1" t="s">
        <v>155</v>
      </c>
      <c r="O850" s="1" t="s">
        <v>156</v>
      </c>
      <c r="P850" s="1" t="s">
        <v>157</v>
      </c>
      <c r="Q850" s="5" t="s">
        <v>825</v>
      </c>
    </row>
    <row r="851" spans="1:17" x14ac:dyDescent="0.3">
      <c r="A851" s="5">
        <v>850</v>
      </c>
      <c r="B851" s="5" t="str">
        <f t="shared" si="83"/>
        <v>December</v>
      </c>
      <c r="C851" s="5" t="s">
        <v>799</v>
      </c>
      <c r="D851" s="3">
        <v>45631</v>
      </c>
      <c r="E851" s="5" t="s">
        <v>817</v>
      </c>
      <c r="F851" s="6">
        <v>45631.429166666669</v>
      </c>
      <c r="G851" s="6">
        <v>45631.762499999997</v>
      </c>
      <c r="H851" s="9">
        <f t="shared" si="84"/>
        <v>0.33333333332848269</v>
      </c>
      <c r="I851" s="21" t="str">
        <f t="shared" si="82"/>
        <v>HIGH</v>
      </c>
      <c r="J851" s="5">
        <v>31</v>
      </c>
      <c r="K851" s="1">
        <v>0</v>
      </c>
      <c r="L851" s="15">
        <f t="shared" si="85"/>
        <v>1</v>
      </c>
      <c r="M851" s="1" t="s">
        <v>766</v>
      </c>
      <c r="N851" s="1" t="s">
        <v>155</v>
      </c>
      <c r="O851" s="1" t="s">
        <v>156</v>
      </c>
      <c r="P851" s="1" t="s">
        <v>157</v>
      </c>
    </row>
    <row r="852" spans="1:17" x14ac:dyDescent="0.3">
      <c r="A852" s="5">
        <v>851</v>
      </c>
      <c r="B852" s="5" t="str">
        <f t="shared" si="83"/>
        <v>December</v>
      </c>
      <c r="C852" s="5" t="s">
        <v>791</v>
      </c>
      <c r="D852" s="3">
        <v>45631</v>
      </c>
      <c r="E852" s="5" t="s">
        <v>818</v>
      </c>
      <c r="F852" s="6">
        <v>45631.48541666667</v>
      </c>
      <c r="G852" s="6">
        <v>45631.770833333336</v>
      </c>
      <c r="H852" s="9">
        <f t="shared" si="84"/>
        <v>0.28541666666569654</v>
      </c>
      <c r="I852" s="21" t="str">
        <f t="shared" si="82"/>
        <v>HIGH</v>
      </c>
      <c r="J852" s="5">
        <v>102</v>
      </c>
      <c r="K852" s="1">
        <v>0</v>
      </c>
      <c r="L852" s="15">
        <f t="shared" si="85"/>
        <v>1</v>
      </c>
      <c r="M852" s="1" t="s">
        <v>766</v>
      </c>
      <c r="N852" s="1" t="s">
        <v>155</v>
      </c>
      <c r="O852" s="1" t="s">
        <v>156</v>
      </c>
      <c r="P852" s="1" t="s">
        <v>157</v>
      </c>
    </row>
    <row r="853" spans="1:17" x14ac:dyDescent="0.3">
      <c r="A853" s="5">
        <v>852</v>
      </c>
      <c r="B853" s="5" t="str">
        <f t="shared" si="83"/>
        <v>December</v>
      </c>
      <c r="C853" s="5" t="s">
        <v>792</v>
      </c>
      <c r="D853" s="3">
        <v>45631</v>
      </c>
      <c r="E853" s="5" t="s">
        <v>819</v>
      </c>
      <c r="F853" s="6">
        <v>45631.487500000003</v>
      </c>
      <c r="G853" s="6">
        <v>45631.772222222222</v>
      </c>
      <c r="H853" s="9">
        <f t="shared" si="84"/>
        <v>0.28472222221898846</v>
      </c>
      <c r="I853" s="21" t="str">
        <f t="shared" si="82"/>
        <v>HIGH</v>
      </c>
      <c r="J853" s="5">
        <v>53</v>
      </c>
      <c r="K853" s="1">
        <v>0</v>
      </c>
      <c r="L853" s="15">
        <f t="shared" si="85"/>
        <v>1</v>
      </c>
      <c r="M853" s="1" t="s">
        <v>766</v>
      </c>
      <c r="N853" s="1" t="s">
        <v>155</v>
      </c>
      <c r="O853" s="1" t="s">
        <v>156</v>
      </c>
      <c r="P853" s="1" t="s">
        <v>157</v>
      </c>
    </row>
    <row r="854" spans="1:17" x14ac:dyDescent="0.3">
      <c r="A854" s="5">
        <v>853</v>
      </c>
      <c r="B854" s="5" t="str">
        <f t="shared" si="83"/>
        <v>December</v>
      </c>
      <c r="C854" s="5" t="s">
        <v>794</v>
      </c>
      <c r="D854" s="3">
        <v>45631</v>
      </c>
      <c r="E854" s="5" t="s">
        <v>820</v>
      </c>
      <c r="F854" s="6">
        <v>45631.505555555559</v>
      </c>
      <c r="G854" s="6">
        <v>45631.783333333333</v>
      </c>
      <c r="H854" s="9">
        <f t="shared" si="84"/>
        <v>0.27777777777373558</v>
      </c>
      <c r="I854" s="21" t="str">
        <f t="shared" si="82"/>
        <v>HIGH</v>
      </c>
      <c r="J854" s="5">
        <v>34</v>
      </c>
      <c r="K854" s="1">
        <v>0</v>
      </c>
      <c r="L854" s="15">
        <f t="shared" si="85"/>
        <v>1</v>
      </c>
      <c r="M854" s="1" t="s">
        <v>766</v>
      </c>
      <c r="N854" s="1" t="s">
        <v>155</v>
      </c>
      <c r="O854" s="1" t="s">
        <v>156</v>
      </c>
      <c r="P854" s="1" t="s">
        <v>157</v>
      </c>
    </row>
    <row r="855" spans="1:17" x14ac:dyDescent="0.3">
      <c r="A855" s="5">
        <v>854</v>
      </c>
      <c r="B855" s="5" t="str">
        <f t="shared" si="83"/>
        <v>December</v>
      </c>
      <c r="C855" s="5" t="s">
        <v>795</v>
      </c>
      <c r="D855" s="3">
        <v>45631</v>
      </c>
      <c r="E855" s="5" t="s">
        <v>821</v>
      </c>
      <c r="F855" s="6">
        <v>45631.52847222222</v>
      </c>
      <c r="G855" s="6">
        <v>45631.8</v>
      </c>
      <c r="H855" s="9">
        <f t="shared" si="84"/>
        <v>0.27152777778246673</v>
      </c>
      <c r="I855" s="21" t="str">
        <f t="shared" si="82"/>
        <v>HIGH</v>
      </c>
      <c r="J855" s="5">
        <v>139</v>
      </c>
      <c r="K855" s="1">
        <v>0</v>
      </c>
      <c r="L855" s="15">
        <f t="shared" si="85"/>
        <v>1</v>
      </c>
      <c r="M855" s="1" t="s">
        <v>766</v>
      </c>
      <c r="N855" s="1" t="s">
        <v>155</v>
      </c>
      <c r="O855" s="1" t="s">
        <v>156</v>
      </c>
      <c r="P855" s="1" t="s">
        <v>157</v>
      </c>
    </row>
    <row r="856" spans="1:17" x14ac:dyDescent="0.3">
      <c r="A856" s="5">
        <v>855</v>
      </c>
      <c r="B856" s="5" t="str">
        <f t="shared" si="83"/>
        <v>December</v>
      </c>
      <c r="C856" s="5" t="s">
        <v>797</v>
      </c>
      <c r="D856" s="3">
        <v>45631</v>
      </c>
      <c r="E856" s="5" t="s">
        <v>822</v>
      </c>
      <c r="F856" s="6">
        <v>45631.595138888886</v>
      </c>
      <c r="G856" s="6">
        <v>45631.803472222222</v>
      </c>
      <c r="H856" s="9">
        <f t="shared" si="84"/>
        <v>0.20833333333575865</v>
      </c>
      <c r="I856" s="21" t="str">
        <f t="shared" si="82"/>
        <v>HIGH</v>
      </c>
      <c r="J856" s="5">
        <v>37</v>
      </c>
      <c r="K856" s="5">
        <v>0</v>
      </c>
      <c r="L856" s="15">
        <f t="shared" si="85"/>
        <v>1</v>
      </c>
      <c r="M856" s="1" t="s">
        <v>766</v>
      </c>
      <c r="N856" s="1" t="s">
        <v>155</v>
      </c>
      <c r="O856" s="1" t="s">
        <v>156</v>
      </c>
      <c r="P856" s="1" t="s">
        <v>157</v>
      </c>
    </row>
    <row r="857" spans="1:17" x14ac:dyDescent="0.3">
      <c r="A857" s="5">
        <v>856</v>
      </c>
      <c r="B857" s="5" t="str">
        <f t="shared" si="83"/>
        <v>December</v>
      </c>
      <c r="C857" s="5" t="s">
        <v>800</v>
      </c>
      <c r="D857" s="3">
        <v>45631</v>
      </c>
      <c r="E857" s="5" t="s">
        <v>823</v>
      </c>
      <c r="F857" s="6">
        <v>45631.723611111112</v>
      </c>
      <c r="G857" s="6">
        <v>45631.811805555553</v>
      </c>
      <c r="H857" s="9">
        <f t="shared" si="84"/>
        <v>8.819444444088731E-2</v>
      </c>
      <c r="I857" s="21" t="str">
        <f t="shared" si="82"/>
        <v>HIGH</v>
      </c>
      <c r="J857" s="5">
        <v>15</v>
      </c>
      <c r="K857" s="5">
        <v>0</v>
      </c>
      <c r="L857" s="15">
        <f t="shared" si="85"/>
        <v>1</v>
      </c>
      <c r="M857" s="1" t="s">
        <v>766</v>
      </c>
      <c r="N857" s="1" t="s">
        <v>155</v>
      </c>
      <c r="O857" s="1" t="s">
        <v>156</v>
      </c>
      <c r="P857" s="1" t="s">
        <v>157</v>
      </c>
    </row>
    <row r="858" spans="1:17" x14ac:dyDescent="0.3">
      <c r="A858" s="5">
        <v>857</v>
      </c>
      <c r="B858" s="5" t="str">
        <f t="shared" si="83"/>
        <v>December</v>
      </c>
      <c r="C858" s="5" t="s">
        <v>791</v>
      </c>
      <c r="D858" s="3">
        <v>45631</v>
      </c>
      <c r="E858" s="5" t="s">
        <v>824</v>
      </c>
      <c r="F858" s="6">
        <v>45631.492361111108</v>
      </c>
      <c r="G858" s="6">
        <v>45631.817361111112</v>
      </c>
      <c r="H858" s="9">
        <f t="shared" si="84"/>
        <v>0.32500000000436557</v>
      </c>
      <c r="I858" s="21" t="str">
        <f t="shared" si="82"/>
        <v>HIGH</v>
      </c>
      <c r="J858" s="5">
        <v>2</v>
      </c>
      <c r="K858" s="5">
        <v>0</v>
      </c>
      <c r="L858" s="15">
        <f t="shared" si="85"/>
        <v>1</v>
      </c>
      <c r="M858" s="1" t="s">
        <v>184</v>
      </c>
      <c r="N858" s="1" t="s">
        <v>155</v>
      </c>
      <c r="O858" s="1" t="s">
        <v>156</v>
      </c>
      <c r="P858" s="1" t="s">
        <v>157</v>
      </c>
      <c r="Q858" s="5" t="s">
        <v>826</v>
      </c>
    </row>
    <row r="859" spans="1:17" x14ac:dyDescent="0.3">
      <c r="A859" s="5">
        <v>858</v>
      </c>
      <c r="B859" s="5" t="str">
        <f t="shared" si="83"/>
        <v>December</v>
      </c>
      <c r="C859" s="5" t="s">
        <v>796</v>
      </c>
      <c r="D859" s="3">
        <v>45632</v>
      </c>
      <c r="E859" s="5" t="s">
        <v>827</v>
      </c>
      <c r="F859" s="6">
        <v>45632.37222222222</v>
      </c>
      <c r="G859" s="6">
        <v>45632.534722222219</v>
      </c>
      <c r="H859" s="9">
        <f t="shared" si="84"/>
        <v>0.16249999999854481</v>
      </c>
      <c r="I859" s="21" t="str">
        <f t="shared" si="82"/>
        <v>HIGH</v>
      </c>
      <c r="J859" s="5">
        <v>31</v>
      </c>
      <c r="K859" s="5">
        <v>0</v>
      </c>
      <c r="L859" s="15">
        <f t="shared" si="85"/>
        <v>1</v>
      </c>
      <c r="M859" s="1" t="s">
        <v>766</v>
      </c>
      <c r="N859" s="1" t="s">
        <v>155</v>
      </c>
      <c r="O859" s="1" t="s">
        <v>156</v>
      </c>
      <c r="P859" s="1" t="s">
        <v>157</v>
      </c>
    </row>
    <row r="860" spans="1:17" x14ac:dyDescent="0.3">
      <c r="A860" s="5">
        <v>859</v>
      </c>
      <c r="B860" s="5" t="str">
        <f t="shared" si="83"/>
        <v>December</v>
      </c>
      <c r="C860" s="5" t="s">
        <v>791</v>
      </c>
      <c r="D860" s="3">
        <v>45632</v>
      </c>
      <c r="E860" s="5" t="s">
        <v>828</v>
      </c>
      <c r="F860" s="6">
        <v>45632.395138888889</v>
      </c>
      <c r="G860" s="6">
        <v>45632.603472222225</v>
      </c>
      <c r="H860" s="9">
        <f t="shared" si="84"/>
        <v>0.20833333333575865</v>
      </c>
      <c r="I860" s="21" t="str">
        <f t="shared" si="82"/>
        <v>HIGH</v>
      </c>
      <c r="J860" s="5">
        <v>103</v>
      </c>
      <c r="K860" s="5">
        <v>0</v>
      </c>
      <c r="L860" s="15">
        <f t="shared" si="85"/>
        <v>1</v>
      </c>
      <c r="M860" s="1" t="s">
        <v>766</v>
      </c>
      <c r="N860" s="1" t="s">
        <v>155</v>
      </c>
      <c r="O860" s="1" t="s">
        <v>156</v>
      </c>
      <c r="P860" s="1" t="s">
        <v>157</v>
      </c>
    </row>
    <row r="861" spans="1:17" x14ac:dyDescent="0.3">
      <c r="A861" s="5">
        <v>860</v>
      </c>
      <c r="B861" s="5" t="str">
        <f t="shared" si="83"/>
        <v>December</v>
      </c>
      <c r="C861" s="5" t="s">
        <v>792</v>
      </c>
      <c r="D861" s="3">
        <v>45632</v>
      </c>
      <c r="E861" s="5" t="s">
        <v>829</v>
      </c>
      <c r="F861" s="6">
        <v>45632.396527777775</v>
      </c>
      <c r="G861" s="6">
        <v>45632.605555555558</v>
      </c>
      <c r="H861" s="9">
        <f t="shared" si="84"/>
        <v>0.20902777778246673</v>
      </c>
      <c r="I861" s="21" t="str">
        <f t="shared" si="82"/>
        <v>HIGH</v>
      </c>
      <c r="J861" s="5">
        <v>51</v>
      </c>
      <c r="K861" s="5">
        <v>0</v>
      </c>
      <c r="L861" s="15">
        <f t="shared" si="85"/>
        <v>1</v>
      </c>
      <c r="M861" s="1" t="s">
        <v>766</v>
      </c>
      <c r="N861" s="1" t="s">
        <v>155</v>
      </c>
      <c r="O861" s="1" t="s">
        <v>156</v>
      </c>
      <c r="P861" s="1" t="s">
        <v>157</v>
      </c>
    </row>
    <row r="862" spans="1:17" x14ac:dyDescent="0.3">
      <c r="A862" s="5">
        <v>861</v>
      </c>
      <c r="B862" s="5" t="str">
        <f t="shared" si="83"/>
        <v>December</v>
      </c>
      <c r="C862" s="5" t="s">
        <v>799</v>
      </c>
      <c r="D862" s="3">
        <v>45632</v>
      </c>
      <c r="E862" s="5" t="s">
        <v>830</v>
      </c>
      <c r="F862" s="6">
        <v>45632.4</v>
      </c>
      <c r="G862" s="6">
        <v>45632.623611111114</v>
      </c>
      <c r="H862" s="9">
        <f t="shared" si="84"/>
        <v>0.22361111111240461</v>
      </c>
      <c r="I862" s="21" t="str">
        <f t="shared" si="82"/>
        <v>HIGH</v>
      </c>
      <c r="J862" s="5">
        <v>4</v>
      </c>
      <c r="K862" s="5">
        <v>0</v>
      </c>
      <c r="L862" s="15">
        <f t="shared" si="85"/>
        <v>1</v>
      </c>
      <c r="M862" s="1" t="s">
        <v>766</v>
      </c>
      <c r="N862" s="1" t="s">
        <v>155</v>
      </c>
      <c r="O862" s="1" t="s">
        <v>156</v>
      </c>
      <c r="P862" s="1" t="s">
        <v>157</v>
      </c>
    </row>
    <row r="863" spans="1:17" x14ac:dyDescent="0.3">
      <c r="A863" s="5">
        <v>862</v>
      </c>
      <c r="B863" s="5" t="str">
        <f t="shared" si="83"/>
        <v>December</v>
      </c>
      <c r="C863" s="5" t="s">
        <v>799</v>
      </c>
      <c r="D863" s="3">
        <v>45632</v>
      </c>
      <c r="E863" s="5" t="s">
        <v>830</v>
      </c>
      <c r="F863" s="6">
        <v>45632.4</v>
      </c>
      <c r="G863" s="6">
        <v>45632.623611111114</v>
      </c>
      <c r="H863" s="9">
        <f t="shared" si="84"/>
        <v>0.22361111111240461</v>
      </c>
      <c r="I863" s="21" t="str">
        <f t="shared" si="82"/>
        <v>HIGH</v>
      </c>
      <c r="J863" s="5">
        <v>43</v>
      </c>
      <c r="K863" s="5">
        <v>0</v>
      </c>
      <c r="L863" s="15">
        <f t="shared" si="85"/>
        <v>1</v>
      </c>
      <c r="M863" s="1" t="s">
        <v>766</v>
      </c>
      <c r="N863" s="1" t="s">
        <v>155</v>
      </c>
      <c r="O863" s="1" t="s">
        <v>156</v>
      </c>
      <c r="P863" s="1" t="s">
        <v>157</v>
      </c>
    </row>
    <row r="864" spans="1:17" x14ac:dyDescent="0.3">
      <c r="A864" s="5">
        <v>863</v>
      </c>
      <c r="B864" s="5" t="str">
        <f t="shared" si="83"/>
        <v>December</v>
      </c>
      <c r="C864" s="5" t="s">
        <v>797</v>
      </c>
      <c r="D864" s="3">
        <v>45632</v>
      </c>
      <c r="E864" s="5" t="s">
        <v>831</v>
      </c>
      <c r="F864" s="6">
        <v>45632.51458333333</v>
      </c>
      <c r="G864" s="6">
        <v>45632.707638888889</v>
      </c>
      <c r="H864" s="9">
        <f t="shared" si="84"/>
        <v>0.19305555555911269</v>
      </c>
      <c r="I864" s="21" t="str">
        <f t="shared" si="82"/>
        <v>HIGH</v>
      </c>
      <c r="J864" s="5">
        <v>37</v>
      </c>
      <c r="K864" s="5">
        <v>0</v>
      </c>
      <c r="L864" s="15">
        <f t="shared" si="85"/>
        <v>1</v>
      </c>
      <c r="M864" s="1" t="s">
        <v>766</v>
      </c>
      <c r="N864" s="1" t="s">
        <v>155</v>
      </c>
      <c r="O864" s="1" t="s">
        <v>156</v>
      </c>
      <c r="P864" s="1" t="s">
        <v>157</v>
      </c>
    </row>
    <row r="865" spans="1:16" x14ac:dyDescent="0.3">
      <c r="A865" s="5">
        <v>864</v>
      </c>
      <c r="B865" s="5" t="str">
        <f t="shared" si="83"/>
        <v>December</v>
      </c>
      <c r="C865" s="5" t="s">
        <v>794</v>
      </c>
      <c r="D865" s="3">
        <v>45632</v>
      </c>
      <c r="E865" s="5" t="s">
        <v>832</v>
      </c>
      <c r="F865" s="6">
        <v>45632.538888888892</v>
      </c>
      <c r="G865" s="6">
        <v>45632.720833333333</v>
      </c>
      <c r="H865" s="9">
        <f t="shared" si="84"/>
        <v>0.18194444444088731</v>
      </c>
      <c r="I865" s="21" t="str">
        <f t="shared" si="82"/>
        <v>HIGH</v>
      </c>
      <c r="J865" s="5">
        <v>34</v>
      </c>
      <c r="K865" s="5">
        <v>0</v>
      </c>
      <c r="L865" s="15">
        <f t="shared" si="85"/>
        <v>1</v>
      </c>
      <c r="M865" s="1" t="s">
        <v>766</v>
      </c>
      <c r="N865" s="1" t="s">
        <v>155</v>
      </c>
      <c r="O865" s="1" t="s">
        <v>156</v>
      </c>
      <c r="P865" s="1" t="s">
        <v>157</v>
      </c>
    </row>
    <row r="866" spans="1:16" x14ac:dyDescent="0.3">
      <c r="A866" s="5">
        <v>865</v>
      </c>
      <c r="B866" s="5" t="str">
        <f t="shared" si="83"/>
        <v>December</v>
      </c>
      <c r="C866" s="5" t="s">
        <v>795</v>
      </c>
      <c r="D866" s="3">
        <v>45632</v>
      </c>
      <c r="E866" s="5" t="s">
        <v>833</v>
      </c>
      <c r="F866" s="6">
        <v>45632.553472222222</v>
      </c>
      <c r="G866" s="6">
        <v>45632.723611111112</v>
      </c>
      <c r="H866" s="9">
        <f t="shared" si="84"/>
        <v>0.17013888889050577</v>
      </c>
      <c r="I866" s="21" t="str">
        <f t="shared" si="82"/>
        <v>HIGH</v>
      </c>
      <c r="J866" s="5">
        <v>144</v>
      </c>
      <c r="K866" s="5">
        <v>0</v>
      </c>
      <c r="L866" s="15">
        <f t="shared" si="85"/>
        <v>1</v>
      </c>
      <c r="M866" s="1" t="s">
        <v>766</v>
      </c>
      <c r="N866" s="1" t="s">
        <v>155</v>
      </c>
      <c r="O866" s="1" t="s">
        <v>156</v>
      </c>
      <c r="P866" s="1" t="s">
        <v>157</v>
      </c>
    </row>
    <row r="867" spans="1:16" x14ac:dyDescent="0.3">
      <c r="A867" s="5">
        <v>866</v>
      </c>
      <c r="B867" s="5" t="str">
        <f t="shared" si="83"/>
        <v>December</v>
      </c>
      <c r="C867" s="5" t="s">
        <v>800</v>
      </c>
      <c r="D867" s="3">
        <v>45632</v>
      </c>
      <c r="E867" s="5" t="s">
        <v>834</v>
      </c>
      <c r="F867" s="6">
        <v>45632.506249999999</v>
      </c>
      <c r="G867" s="6">
        <v>45632.759027777778</v>
      </c>
      <c r="H867" s="9">
        <f t="shared" si="84"/>
        <v>0.25277777777955635</v>
      </c>
      <c r="I867" s="21" t="str">
        <f t="shared" si="82"/>
        <v>HIGH</v>
      </c>
      <c r="J867" s="5">
        <v>20</v>
      </c>
      <c r="K867" s="5">
        <v>0</v>
      </c>
      <c r="L867" s="15">
        <f t="shared" si="85"/>
        <v>1</v>
      </c>
      <c r="M867" s="1" t="s">
        <v>183</v>
      </c>
      <c r="N867" s="1" t="s">
        <v>155</v>
      </c>
      <c r="O867" s="1" t="s">
        <v>156</v>
      </c>
      <c r="P867" s="1" t="s">
        <v>157</v>
      </c>
    </row>
    <row r="868" spans="1:16" x14ac:dyDescent="0.3">
      <c r="A868" s="5">
        <v>867</v>
      </c>
      <c r="B868" s="5" t="str">
        <f t="shared" si="83"/>
        <v>December</v>
      </c>
      <c r="C868" s="5" t="s">
        <v>800</v>
      </c>
      <c r="D868" s="3">
        <v>45632</v>
      </c>
      <c r="E868" s="5" t="s">
        <v>835</v>
      </c>
      <c r="F868" s="6">
        <v>45632.416666666664</v>
      </c>
      <c r="G868" s="6">
        <v>45632.78125</v>
      </c>
      <c r="H868" s="9">
        <f t="shared" si="84"/>
        <v>0.36458333333575865</v>
      </c>
      <c r="I868" s="21" t="str">
        <f t="shared" si="82"/>
        <v>HIGH</v>
      </c>
      <c r="J868" s="5">
        <v>29</v>
      </c>
      <c r="K868" s="5">
        <v>0</v>
      </c>
      <c r="L868" s="15">
        <f t="shared" si="85"/>
        <v>1</v>
      </c>
      <c r="M868" s="1" t="s">
        <v>766</v>
      </c>
      <c r="N868" s="1" t="s">
        <v>155</v>
      </c>
      <c r="O868" s="1" t="s">
        <v>156</v>
      </c>
      <c r="P868" s="1" t="s">
        <v>157</v>
      </c>
    </row>
  </sheetData>
  <dataValidations count="1">
    <dataValidation type="list" allowBlank="1" showInputMessage="1" showErrorMessage="1" sqref="M2:M868" xr:uid="{D9A88D10-07F3-407B-84BD-265D31E4F04F}">
      <formula1>"Movement update, Movement delete, Onhire movement, Offhire movement, Inventory checks, Storage invoice, Monthly report, Idle report"</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0 3 D F F 3 F 2 - 0 0 2 C - 4 9 A 6 - 8 7 D 9 - B 8 4 C 5 1 1 4 9 7 7 4 } "   T o u r I d = " e 0 9 1 b 4 3 8 - 3 6 2 8 - 4 3 1 0 - 8 a 2 9 - 6 c 3 4 8 4 7 5 1 a b a "   X m l V e r = " 6 "   M i n X m l V e r = " 3 " > < D e s c r i p t i o n > S o m e   d e s c r i p t i o n   f o r   t h e   t o u r   g o e s   h e r e < / D e s c r i p t i o n > < I m a g e > i V B O R w 0 K G g o A A A A N S U h E U g A A A N Q A A A B 1 C A Y A A A A 2 n s 9 T A A A A A X N S R 0 I A r s 4 c 6 Q A A A A R n Q U 1 B A A C x j w v 8 Y Q U A A A A J c E h Z c w A A A 2 A A A A N g A b T C 1 p 0 A A I d W S U R B V H h e 7 f 1 3 l G v Z e R + I / o C D n G P l n G 4 O n Q O b q Z l E i Z J l z 5 J k y b b k 8 Y z l J M 9 b m j f y j P z P 4 1 v z r O U 1 G o 2 C a U u i Z I p J z U y x m 7 G b 7 C Y 7 5 3 B j 3 c o 5 I K c D H B z g A O d 9 3 z 5 A F Y B C 1 a 3 b 1 I z Z l / q R t 6 u A A g 4 O 9 v 7 y / o I p m 4 7 r 6 I C m a j B J Z i T L F v R 6 6 t A 1 H S a L S f x N r W i w 2 y z i 9 7 8 N r K Y l j A Z r M B m X 3 8 O N m B U n e 6 v i 9 4 R s R p T u 4 x t / / U X 0 P f Q b q C 8 / A Z 8 / g C u v v 4 x w b z + C o R C K R R l 3 f u g M J J M V 3 / j z r + F X / v l v Y W t t C W t z c 3 j X h z 8 C S W r / g O x 6 H o E R X + M R U K d V M N N L K p U K E k t p 9 E y F Y b V a G 3 8 9 i B j d E 6 8 N Q y 1 U Y X N b Y O I L t C A 1 W 0 b 4 l K P x 6 O b Y e T M J 7 4 A b n l 6 n e J x Z U B C c d i K 7 V U B g 0 C u e a 2 L z t R 0 M 3 d 3 f e A Q k t e u N 3 w 7 C Y x 5 E X Q v A Z T O 2 u r B Z g d S f x + V n r m B 7 Y x 0 2 u w 2 + Q A D V W h 1 T J 0 7 C b D P B K X l R L M v w e H 3 o 6 e / H 7 K U 3 U a 1 U c e r i R b z 1 4 o t Y W 1 z A m T v v R G J n l 1 5 v x 0 M P f w A 7 m x v o H e y H X j f W p R O x 6 y X 0 n n a h W j f h 6 U V 7 4 9 n b C 2 Z a w z b U q 3 V U 8 l X I m g V 9 t I f x Z A Y S M Z D Z L E G H G b U a / V e y E g O Y 6 a c F 2 Z z c e G c 7 m E C P g 7 F Q D Y s p C 3 b z U u M Z A 8 x M 5 a o J G t 3 f t V 0 r X t + 0 I T J 9 E f 7 M W 5 i 5 5 0 P w e H w Y n Z z E e z / 8 Y X h 8 P r z n w x + F u e C H X Y n i A x / 9 J c T X N x F P 5 H D 2 j g f x + o s v i W s W K 2 b x k 2 E 2 2 R q / G W j y Q q 1 S Q 1 H L w U L f 7 T B c 2 z U E T R N 2 r x X x K 4 X G I w P 5 D e X Y z F S s m F C I l 9 B / R 2 S P m R j O H g l L P 9 p A v c u 9 m C 3 7 3 + V m s J n d q O n 7 z F 7 O q b j 8 8 h U M T g 1 j 8 u w 0 C R s J W r W K q T M z m D h 5 E l 6 P H 6 H e C D Z X V 7 C 9 v g b Q W y c m T 2 F i 5 i Q S 8 T j u e t d D C E R 6 i B G d K C v 0 P S M R L N 6 Y R f / I M N F F u 1 B p R c 2 h o 6 i a Y D U f k z j e g T B d 2 3 h D H 3 Q P N R 4 C 6 Y U C b C S 5 P X b S S s Q 0 j 3 3 r u 5 i d n c W 9 9 9 4 L X d c x O D C A n d 1 d e q U O n 8 + P 8 b F R B P w e 4 8 0 d y J V N 8 I n r N J 4 4 A j I t N H 9 m E w o x k 9 N q P H 5 m 2 Q 6 t Z s L J n i r 6 / a T N 6 L n 8 Z h m + o a M J N r e q o p x X 4 A y 4 U K / V Y H G a U P K 4 0 e O p o b Q D u P Y F v E B 2 q w R 3 0 A r d Y n y u z d b O d G W N i L h W h o M k e j d U i q y p r M j v y M R k N t g 9 3 V / X i V f X b T g f K M L u a 9 e I p X Q Z r p A D + a 0 i f I P u x r M G y i T 0 H C 2 v z 9 Z W o O l K 4 1 E 7 3 O Y + J H N R D J M l w E g v F e G e q K F Q 2 x S P G W H L S c j 1 X X p t D 4 n N g w y c 3 6 R 7 G G q / h 1 v B e s a C s F K F e 8 C E H 8 w f X 2 u / 0 9 B m 8 u U W q / B O W v e k d R P l T A W O Y J M 4 T F h e X c P E 2 E j j 8 c 1 R I W a w S U d L p U 1 a 8 K G g h s W k l U z A K q w N h f U s M d M D Y y r I A h W M F L + e g l Y 0 Y e C e k P G C W w H d Q r l Q Q T U n Y T W 7 i H P n T h p P E q o p J 6 w h B Z V q B W q 5 D L v D c Y C h d k i L 9 t S d 2 F l Y p E e s I e q 0 V l b s 9 A 3 g r i E V 6 R s K f O N W 0 v L E j J 5 b M 4 t T 8 3 m E Z / Z N 0 P h s C j 2 n w u L 3 9 E I Z o e l 2 I i z n a E / 8 7 f d 3 m N n n l E J I 5 4 Y w H N D E Y 3 m 3 j H J k h X 7 b 3 5 O I 5 X T j t + 7 Y v Z R B 3 4 V g 4 9 G t g w w b l N Y B 7 y h u a 4 b a s x v i V w t I B R 0 H m I m h p A 3 J Z k C / J W Z i H M Z M r e Y m M x N j K r L P T G w 2 v n t C B V s 3 6 d k S 2 e Y m 9 J w O w x E 6 X P K z i X g Y d P q f 3 W V F K q t g w D I C e W P / x U V X W X A s G b L Y W t x B K a N i d z O N U q K G 7 I q K r d U 4 S q l l f O 6 x T 0 L 2 y S i R R r G N 2 Z D z p G F J v Y H S t g k W n 0 4 M n 0 V V 0 S D H 6 H q 3 A J u j X c s 3 m Y m h 1 4 2 1 a U V m P d f 4 b R 8 O U 3 c h o 9 Q y 8 H m X a W 2 M z T U 3 e H 1 u I Y O l l R y c p v 3 P Y l S 1 G q 2 9 8 V o 2 4 d i n f j v M l C p J u E 7 m O o N d 2 G L + 4 D 3 f b h A M l Z g t o O e s t y s z M b y h a O O 3 H w / r m X Y / 6 Z C P 2 w P f z 0 b W Q o T M / o i L n H 6 D M U 3 1 7 s G C K 9 d m B f N 1 o k 5 O c k G W 8 d e P f B k 6 / T 1 E 2 v Z K 4 i 2 Y P G X y D S 3 k Q 1 i w u j h r v J b + N 3 F 2 H J K b T J T e A H L 1 D N l D G p 5 5 6 R k 8 8 + z z m J q a x N W r V 5 E j 4 i i T J p u 9 c Q N y q Q j X A J n A A y 7 S a i 6 4 o w 7 y h R x I z x W F z 3 k c a N V 9 B s y s t P u l g Q n X g e t Y O r Q n o 6 y n G 7 + 1 w 2 r y w C + N 7 P m 1 m r A M d b o m C b D x M B Q 9 J Z 5 v 4 s W X X s H l K 1 f x m c 9 8 H r N z i / j W 4 4 8 T E 9 r x Z 5 / 8 F H 7 w 1 N M w k Q 9 9 F L b J A u B / Y V c N 0 9 F 9 Y W D u s j e 3 G 0 x z P 1 r Q e 8 / 7 h f I / j M A 7 I 2 I / D t g p d T d 8 J a a R j u B b V x R 2 i v D 2 7 9 v v 2 x X S M L Z 9 5 7 0 d f M F 2 4 t M 0 T T D N y t o G S W o v / s N / + D 3 8 k 1 / / d Z y Z O I 3 / 8 H / 9 H g b I L 0 y n U v j 3 v / s 7 g k m s F i s k i y Q C M f U 6 R y B N w n + M F S Q M B o k q W G q T a c i w W G 1 7 v 9 e q N U h N 9 d q C 1 E I R 4 e n D / Y / M S g H + E T f M b N c S q s U a r O 7 2 6 6 R u 0 D V O t l + j S I L G H T b W I V s j D a R 3 0 4 o m M u d O i d 8 2 s h K Z f T X E r + X h P q U g n a n B 6 c / C b x 2 F V d + / d v N 7 V 0 h T 2 a 0 W y C n y L S M e W k M O S h E X d o n i s R n H D P P + q f K h d J T f J J N 4 y H n 7 + 1 C 7 e T P 6 f E f Y S o T s S h m B 8 b + d h V h J S R g N 1 Q 7 V i K 1 I k C k a J e 3 Z C p k 2 1 S N J R O R 0 A d r 8 J 3 / w A + H z 1 M i G t N D z w Y C f i C W D d z / 0 Q O M d R J D J F J K p D H o 8 A 8 Q Y W w g E A 3 C 7 X F h d X Y f L 5 U Q s n s H Q Y A i R S J Q e u x r v u j V k V 2 U E x r o H a F I 3 6 G + T z n a G I 7 6 P X y + Q L 2 Q V I X e T p Q a 9 Z i b h c X C d i z E V 7 l 4 7 t n J m D P q N v c o u V e i a h q b K a I s g F h C / d 6 L V P 2 J z 1 O q 0 o F i P 4 + X L s 7 h 4 Z h I h 6 3 5 Q q h u K S W a o / T V h s 7 o g g k j k F 9 F P m H T 4 H e 1 C 7 P K 2 D e c H 2 u + n l K j A F b X d / j 5 U 0 N W + G N 3 g H 3 O Q a Z h v P H r 7 W E t L G A 8 f j 5 n S y z n U R v y N R / t w k i 9 Q K R q b 9 d Z b l 1 B W V T z 4 w P 3 w + 7 y k b f q x s b m J O y 5 e E H 9 n q P R 3 J z H N x N g Y v B E 7 T p y Y Q l 9 v F G 6 3 G 7 2 W A U x O j u H i H W f Q 2 9 t 3 J D O 1 h t 2 7 w V Q / n F D C J z 2 C a b b j + + Z c K U a + 0 h m v i F Z 6 B + z w 9 L i 6 M p O A x W C i P u + + 4 G N m k t O q + P 0 w Z u p E t W S Y Y B z N q 2 h V 6 K Y C q h 2 a b S 1 D D F d h r W w 8 d p J v 3 Q p i f Q S d u g h / + 5 0 c m D F B 1 d o 3 t J O Z f l p g n k 9 Y Y G + E i Y 8 C h 7 4 j J 7 0 k 4 Y z D 1 l s F b 8 5 i 0 i I 0 0 8 3 A r 8 0 s F R G a 8 H f V n H w P N r e N 7 k n H H R f O 4 G M / + x E R B b z j 4 j l M j I / g Z z 7 y Q X g 8 + 4 w h k R Y z k z 2 S S + W Q S M V Q r R r f I a O Y Y f c Y / g C H w u 3 2 w w 8 b x T 3 J R 6 + T d / R o h m O b q D f q w e 7 1 I u p H R U + 6 g E 2 7 5 P W S + J 4 c N W 0 S u 1 Y w r h N u m H X d k K u t i 5 / 8 F o 7 Y G r / r 2 E 5 s Q o K d / r 6 M T G 2 b / M U 1 p E t m + g w d b p t x 3 M E H 7 H W y z d f S R i S D r 8 F / b y J L a + i 1 1 4 9 F Q z 8 N M I d c d V z e O t r J b I J 9 i W L j t P 1 m 4 H O l j M L O q V m Y e L w 5 U 5 G D 0 a p u y K 2 V E J w 8 3 O d w e O 2 o l I 7 P 2 B b y A x x k E p p L d n E I y Y j l y W l 2 1 4 k g 6 i L a 2 K o x C + V 2 a V s j j c j 3 P x Q 6 / L u n y J w x f C 3 O 7 C A f p O O l 7 K T z Z 7 D P 2 H f a j Z W Y i Q j 1 1 p j K G T X u i 6 O m f D 9 8 z V L Q g + S 1 k t A a h 4 E D E u y H b s 2 V E J o y f G F + 9 c f e / X 7 M L c f F 4 5 q e R b V e h M 9 J / q l / X 2 P x A X s 6 X y d B a O x d 8 1 P i s i E 8 A q S h j s I b b 1 4 W i Q B m M s V Z g 5 v J P z 0 Z / v E t n Z 9 U m C N E V O c H D e J M F U 1 t o e x u C E g 2 z C n d s y P Y a W e w + u d D 2 q C z R p v D 0 k s 8 f S x k V 4 r k h 9 z E h 6 F d n R V n Q c d H a r 4 g m L R U K o n H d Z K 1 W 0 S Q X l 0 S U r 8 J P l D 2 N v y B j G I C + e V t E p n R f B Q r m E V a F D O R r U w a k / 0 g u r e o x z B p + d z q 0 r b x 5 Q f 8 + 5 o 5 v V i A r 5 B B p S y T C X g 8 p q q S A H F H 2 g M x f M 0 B X w 3 e S Q c 0 t S a i e d 2 Q X i m I o M 7 Q i d Z 1 N c H i V D E 9 E c Z 6 b K b x H K 1 / b Q l p b a H x y I A 5 V W z 8 t g 9 v y y H 8 U V D K Z X z m M 5 9 D Q V a Q r O 3 i 9 3 / / / 8 L O q h F R v R 3 R N Z f v O L h S L G B U 8 s H X I D 4 m r B D 5 Y p 3 E d y v I L r H j 3 p 0 o G K U S O e Z u B x G w j t 2 d B C x m O 6 J 9 f m h k P n X m 6 n U i M Z t D 9 J Q f q y v L c I T J h 2 q Y k n K 8 J H y X J k r k O z R z 3 p p g v 0 + 8 n k z M V T J b S e F h I t y u b f P b x C Q D 7 c G T T n B A Q E n W 4 B t u N y 0 3 3 0 h i 4 I 7 I o X 4 l M 3 V p V 4 F v s H t k k 4 V A m b S 6 d T x H / l C R / C k V L n M v i r M O O M M u e P r 2 L 8 w m H V s l D D 4 I N u t O 0 p p 2 V J E V z 5 n I r d Z J 3 P C Z l p 3 2 1 w o X 4 p d J G J G v 1 y W A e S h 2 S b j 2 e f e F i F L X 4 G w c g P H 9 P r 9 y e + b y 3 T J D c Q o Q v 8 F K Z s d y u Y g J x + G m W R P d i L Q T O t l I n E c o 2 Q / f t T / 6 k / + C Y N C P 4 a E R l N U y z p 4 9 h 4 W F B W h V D R / 5 8 P s b r + o C + u h i o o Q t 3 Q s / d t D b 2 9 P 4 A / 2 J m J P N J S Y x J u h u W R 0 V 0 r i 5 M i f o H u 3 / s a 9 h P o S x U 3 M y a U j X o T l 4 S k Z F Y a s M z 0 x A p F y x p m O 8 s m b F 3 S N V x K 7 m E J k h o r Y f f D + b f r 2 u K i p y F Z a A R p r K j e R i G h j j F L H 2 K F 9 B N X w e B g c y t n N r K O R r 6 O k 3 n v N J o / T f O v K 1 D f E + X t v i T h n + E Y 8 I y r h t x u t u F X V a 5 x K 9 n y 0 X 1 u h P L t y e k b 5 j M 1 S G J B v b y 7 z R R P e w N v Z V J U Y o Z P O I h A 5 G 4 5 r g D + h O Z v v I b c r w D x 2 u n R h G 4 q X B 0 B I 5 + J W y i j c u X 8 Y d F y 7 A c g i h C o d 6 S c H g m C E d m Y E 6 g w 9 8 c O w I G d K / m 5 Z I F M 1 w k Z t 5 M 2 J q M h T 7 T 3 X y u y w N x k x c K y J y 0 o U 6 3 b N E W u 4 o s K / j C D q w l L f j Z M + + F s x u q V D J N r U p J b h 7 n C I o 0 0 R z f R N z G U R P G B k N q R s K 9 C l O L y J h I p 9 H H w k D D h y 0 M h S D t d S X v / 0 M f v n n 3 k O 6 y f C l A 9 Y J 1 D Q L d K U q B B 3 n G H L U j 9 f G Q c z O S c v N P M t b Q U G r w k s + F A u t Z 5 Z u T w 3 V n Q o 7 w L 5 A s G E m 5 M l h l 1 X W I g b l 3 b i s w F 0 N C 0 I 9 D P x K j g Z 1 B b 1 t 9 3 K W z K 7 D D m r 3 w Z + h 6 3 Q f 9 K 9 W 0 8 S Z z p m x k 4 c y E 0 c V 8 2 Q q j c + 4 y D c 0 t A t n V n e i p h g B A + M b H Y S H t O s t S W b 6 T t k b M r K r R r K q f 8 w K p X Y 0 M 3 3 j 0 e / g y t w G m Y 0 e k a c 3 4 V a Q S G Z I i J j x 5 a 9 + A 8 F h J / r 6 7 T D 3 h y C T R u E o q J o 3 f F 9 x F k R g Z p I 3 j M + w + j W E L S f o N x N i c g m b O U O g M D M x Q T f h J 4 0 U D Y a R S Z M w M F l h 0 U 6 Q Z S u h R E z D + Y j y r h E V 5 C V m Z u Q z 3 b f D T A y 1 8 b Z m U O V 2 h P S / / a + / 8 / H G 7 w J J 8 o U 6 z b O m A 8 q L w A G G r 3 z p C 0 i m 0 r g x N 0 8 + T R W F S h p P / f A Z y A q f v m f R 2 3 M w V Y k d / z c 3 b W 3 O O a O w W 0 J 4 y k u S / V i 8 f Q D l h B n 2 w M H 3 s q 8 w K D L T d V j I j G R J y + h W 4 1 T Y U c j X 4 D B 8 4 4 k O V O m W j + M / F H Y 5 y 9 y O 4 k Y N g W k 7 H A H j s 0 y k m W x H B F L 5 6 O K J b 3 4 B J 6 c n I J c U u P w u v P z q K + Q z l v G p T 3 9 G 1 G j R R e i b m B D f 2 U B e y e B T X / w r D E 9 O Q N u s w a r b U C y q s L s s U I s l w c j h K R + 9 m h i A D D u v e w t D n v 1 8 P d a 4 W j w n M v Y r W R O m z p O v R H u u m y r Q z W l Y i L E q V a d g H F f I K n I Z P W G L C K U r p K n e b j k c B 4 K S B a s I + v B 2 H C p k 3 8 E 4 8 I 0 i L X U + n c i U G p I w G h V h 6 E Q i i b 6 + X i h k e k W j E T j s D m L G g 5 o m p d 0 Q P t d g o J 2 Z W O N 4 + m 6 u m Y 6 C R J K 4 E x y p Z P M 0 s 0 h E 5 j N M o 2 w m Q 5 q s O y V E T n g Q v 3 o w k t W E 8 / B c 3 D 0 U d m Q U k r R G q 6 Q 1 e q 3 Y a U Q 8 W X G b G 8 W Z 3 c B H F j N R D Q 8 / / D A u n D + D a W K S J 5 9 8 C h / 4 w M M o l m T 8 5 j / / Z 7 j z / J 1 Y X 9 n C 2 M i w E F b F Y h V 3 3 X k n e s x R 9 J w L w T s k I d T v J N Y x i T I P a 8 O k L e d V V F Z c S O / 4 s Z V e x E 5 6 F k o 9 h V 5 v H Y F h H w K n z f B N m 1 B b C e L x Z 9 4 U w Y k 6 N P K f N s k i q S G n m K B w 8 a R f x + p 1 G U v X Z L h I u L K A u V U U a l V s p 5 x 7 A t V 2 D A H 1 T s Q t B S U 4 W 9 l y j C h e d r m C w I R B h Z x f x n l m 7 O C y Y 8 / q v m k y F J N k L n a E g t 8 O u C h Q 6 r J D i a s y o m c 9 I p e P E 2 Q 7 y z F a w V W k 5 X g R 3 r 6 D I f t O v 4 O R y C m w p s i M s 1 p Q r R T g 8 A R Q T O U R P d 1 S g l E g r b I Z R + 8 p 4 + y r E 1 U y v V j Q H A e Z V Z n u 3 0 0 a Q k G k c a z A t W u m Q b + 4 v 5 G g J t b X 7 6 i L A k L W + A X H M u m E g 9 T f G q R g H 4 o f f + 3 Z b + C 9 P Q + j 1 r 8 N i c 3 7 5 R G E p l z i Q L w N d L u 5 d Q 0 W R 0 2 k Q h 0 X S s Y O Z 9 D I 6 m B w c I u 2 D S + s 3 l 6 + 1 L F 1 L m / 7 c Z i J w c z E C Z 8 M s 8 l C c p M N L 8 7 3 q g t m 4 r A p Q 8 0 f 7 6 D 3 K P D 5 S 2 v k j I m q C d + o w U C G 7 3 X 4 v b P p U S b F U j 2 k u i B J J m F x 0 y D g a l F D P J F G 1 O + k 7 2 m H d 5 i 0 w 2 Q A V V W G l S M X L e g h T R C e P L z s g c + x j g u b S x L F e c x M + U 0 Z i T k O c 5 u F b 8 v M F C e N 6 G n 4 e Q 6 / H b m S R B q n u 5 3 Z W j d F I k 7 8 H B 8 Y A y Y 3 4 X C 6 4 F d P w D 6 Z J x O w y + E 5 b Z 2 5 z y q Y q Z g o I 7 1 8 9 C H t X N y w C r I b O + I n g 7 f i z S 3 b T S O / 7 0 T c V E O l y N 7 m j I K 3 g 9 S c Q l L O g b q 5 I i p K + X y D p S F / Y P x y D p z l / u M i s 6 w g O L G v 5 V r P W a p l 8 i 8 c k u G D E F o 1 F E e t l I q Z T N x 9 C S 7 H S v D 0 7 m u o 3 E Y R m q I j Z n b g 9 J R B G H w W 9 k d / / C f i W s P D w 0 I T s O n L D H v H h f P I F 2 S 8 / s Y b C A Y D + L V f + z X x f C j o J x + u X V O k i p L Q e r a O l J 3 O I 4 Y C 3 R O f s b m 6 a H L 2 Q 7 a y E v x O w 8 m v k n y y k K L m c y v N p p A w W 2 q 8 s h 0 s 5 E L S j O j n E f K v Q N J D u L p 4 D Z P k y z b R q s U Y j z 6 X w 0 c f I M H B R x v 0 n X d l u o Z T o 3 u l d d v K o a 5 Y S a i o 6 D 0 X w H P L d t h J c L I G f n B M F S U 4 v n I B t r D r Q E A j S f T 1 F j H X 7 Q L p 3 / 2 7 f / d x y W K l j T / I N J x J w P b 2 2 4 W S q k A i j V 7 c 1 u F 1 R W C i x b S Z P G T L k 5 s x b G Q W / L h I u 2 v w N X o u 8 M a M N w 5 c m Z A 5 h M 2 h d j Z b M u R D O U n 6 8 m M + A m D H 2 k c a s x V 8 P 9 V i h c y r E r 2 H / T s X X G E b y L g T B 9 h M t D f m F v B L v / Q P i G G C 6 C X / s U 5 U / e A D 9 2 G K f J 9 S Q S F q r W N 9 f R M / / 7 G f w + L i A s Z 7 T s H i P G h 2 M d N 0 i 8 N w 8 G M h Y Q Q A 8 i s y + T r k E 7 k P a h q O t j r o a W Y m D o f z P z a h + L G T 3 r s U d 2 H A S g w g t d c 6 M V i w u c j / Y h N e s m T p u 9 q Q L 6 r w t V T o l O o J 8 R r O D O d D 7 O l h J 1 6 6 V s J 2 p o 5 s U c e T L + 7 g P e c 9 R i K t x A f I V p Q y 5 H d l K h g h Z k 7 o 5 N P R 9 U e C N W G Z S C Y z 7 I 7 2 / W Z N 9 f q G X Z T x 3 C 4 w J R N x f W V 1 l Z x h U v k N c O o Q Z w d M k b P 8 d m k + f i 2 D 6 M k A T I 2 D T i a 8 4 m Y d 3 h F J N D T p O X d 0 V s F x U K M d k R q h O Q 5 E t B I o M 5 R x b m W A t R S H g u t k H o a O O D x O L 3 K + 2 0 E / i n N Z D 4 n O 7 6 H C f h r 7 H P S 5 F Z k + L 1 W F k i 6 h / 2 K 7 D / W D O T s + e G L f n + g G j k r m S C A F o s f z M V Y 4 i 7 8 j 8 Z j X Y D Z m Q U / k S u O Z f b h N A 0 g W w n B 6 j L / t p i f Q F 1 o W v z c h r A k i 9 h 8 t O n D t 6 g Y e O u f D h R N e z G 6 b R B c q v 6 P a F l x g 7 Z o h U 3 T L H 8 U p a w 4 1 j e 5 / 2 L B C h F 9 H C 8 g 9 N x h P L z n w 3 k k j Z / B 2 K u c 4 Y P K x 9 G 6 e O b 1 d 1 P j k l y B Z z U K l M x 2 G y G x M c U h e k c g E z O 8 V x v 0 4 u F K U Y S 8 F R J S s G 6 r E B d Y W L t g m C W q r p R E I B A W z t f 5 r I r 9 T g q / / I E O x i c h a 4 1 b A G e X r W h l j j v 3 r H Y c x G Y n Z I q K n j C w U z j B w H X E O t k 7 M N N L B T F z G X t q u k H Y E l j Q / B q N X S D O 1 v 6 a m n I P k N B i q W r W h p E T g 9 2 2 L x w 4 p g p c W R n D H Y E W Y / F e W V c R J + w T C P l S V I u 4 / d X C N 2 N z G V h n W E Q c 8 Z M 7 y q n J h Z O i E S 2 T B a B w 8 c t n b f H E O q L y 8 d v u Y f A e 2 9 u 3 m 4 j 3 x / R / i K 1 / 7 B h E n m V c L C n J V i y D U q I c k r W r B U t K C C C m l c j 4 H T Z Z o s Y 0 2 Z P z 6 t 4 s p y X M o M z F K 2 f a a H K e d T D e f H 6 l U E n K h I M z A Z i l H E 8 x M S r a 9 P o i D K J v k B x w L L c u X J f 9 u a S 0 o M u M z y y W h M d g n Z a F 1 J O g a w Y l 9 z c T M 1 A z k t I I z + k W E r 5 W Z q v Q + Y o 7 c U g E e M t P g N O H a 0 1 / A b o q Y R / f D j i D s p g j q + Q h 6 f R q S 2 T 5 Y T C 7 Y r B q 2 M r 3 Q 1 f O 4 t H I n 5 F I F 9 0 2 s 7 P n P J 0 f t e O i C D z 4 3 + X 7 k E 3 Y D + 6 4 m i y q W 4 N K 2 T R y s L 7 q C e O N a V V Q Q q E n W T m + P v t 4 p O L C z H O 1 6 O y g p J f z C L 3 x M R M C + 9 P Q j x D g x 2 h Q V f / 2 F r 2 A k U M H l 5 x / F j 5 5 5 D v / 1 G 3 + J a 7 u X U S W T 5 v N / / U U U F d o A 9 q 5 v E Y V N F c 4 j L A U m X n + 4 / Q W s e T m Y w I W E P r 8 f i V h M R C A 7 w Z q 1 F S x 5 T / T c f G G 0 M h F 2 y + X Y Z 3 x 4 R o X V a S U G c S F + P S 1 8 U r 6 P I x s 9 0 j U s H S n 6 T W e e I 5 I y M R E / 4 r y 4 v X B + p X E 9 K 5 m S 1 g o i J w K 4 f O U 6 / v B P / g Q f u v M D m H 3 2 q 3 j y m 6 8 h 4 B z F 5 V f W k C v o 2 N i M Y + 6 F l + A i b W S S + / H E p 3 8 X + f g 6 H K U F 6 C a N f D I j M 5 / B v h 3 7 a d w j o r V P R C e 4 O 5 a P 7 u n i Q E W U 6 9 w 3 U s F d Z + m 5 E R d p K K P h T i s 4 g H I 7 4 Y D J x w 0 n + 3 y 3 / i 0 3 N n e g k t / A B K v W y 1 C U M t w e l + j P M D I y R J r P g s 9 + 7 v O 4 6 + 6 7 M T k x R h L R g h d f f h X 3 X L g o E m I L 6 z r c A 8 T h R x y C t m L 9 W h k j Z / Y Z h m 3 9 F s t N F C E y U X Y G P s r k H 1 p Q x e 7 2 t u g 4 6 / Z 0 z x / M r n I Z y X 7 i L y / S z e 6 M e 0 r w q 5 g h 8 8 s a S h H 7 g b X U K p p g P I f P Y I D W v M g m 5 E 0 z 3 T 9 3 j T 2 c 6 T Y y E o a 5 V Z m Z r i 8 Z B K 7 W Z C j 1 D N 0 B / 8 + M 2 p Y b t h E V l 1 5 b Q E 9 P D + q K D e l U B u c u n k I i n Y B S l m F z W H D 5 6 j b O X Z i G n N n F 5 M k B l M s K 7 Y O f m C p J P p I b P g t t z D H Q 7 C P I i J M V w v 0 P G d z P I x s v w u 2 3 t h 1 x M L i u i s v l b x c c G T b / 9 G c f w T / 9 9 V 9 r P D o a a T I x g h P e N q L u R H q Z q 3 D d o o C P W x l P R d q J j Q k y v 1 F G O m R G x G E m S U c L z Y z S J T L S b P h x G L J k Y g R G D 9 r 5 n D m e z y b I j w o I z W g 9 I i c o S X 5 M p O H H L J D 5 M n 2 M A s n C R h W e I Q v k L G k 0 l + P A g T C j l F b E W R G H 3 L k T F E f C W i H C 9 2 w f S y 3 P 1 0 l F m O h a J h 3 b W R s G S O v n q p v E k N 2 b W 3 q s U d j I x M v W V l H X j f t 2 S F 5 U S N j V 6 x o c p g B U K U n L a 9 z f W 8 t 3 I u z J Y j i 8 I R 6 3 I m y f E j 8 7 t T m f o 7 V G g X N r M v y j H k g W C 2 q a J o J b r N X S G 0 V 4 I w 7 S 1 A e D Q X w e x W b w 7 Y I D 3 0 Q m B 5 h z x h h N Z u L w 5 2 H g i t y 0 T O a A j / 2 h x p M N 5 M g 0 a Y U 7 Y h A v 5 3 J 1 M h O D k 1 2 D x H C T A S f 8 D j t d j y 5 I D M X F d Z 3 Q 1 c M Z g W G R D t q D X O b A 5 z 4 V V R V J s t 2 Y i T M q u A c F R w W t v j o R R k 1 0 Q m J m u h E j 3 U Y + V / N c q y v I h y h t s 5 9 h g 3 L I y 1 w h p z g U 5 e / W 7 J X X C j V D z 7 U y E 4 M 1 U S O 5 N l d J I 6 U u H s p M j N w 8 E b K 2 u M d M j H K t Q I 9 p L e k 6 x X m j 7 q m J i x N v 4 I 4 B B 6 5 u n m 0 8 s w / + r J T K Z 1 r G 5 7 O F z g 1 I r + z s a x b O H 2 R m Y v z l X 3 4 a 2 U I R F R K Q f / K J P 8 W r N 1 5 B q a r i D / / 4 E 3 i E X I B X X 3 8 L c w t G J v z t x E y M A 9 + G u w d v 7 8 T w / I u v 4 j O f e w S P f v M 7 + M x n P 4 d 8 Y d + e b m K T C F Q 0 D d n N w x 0 9 q C 3 8 L d I 5 v V z Y y 6 u 7 F X D Y n Z v x Z 9 b a e 4 d L 7 q O 1 h S o b T L i c 2 v d F e r 0 1 c c Y T i U a R z + V Q K L R f k 8 F t s p i R m X F M X h 2 b 1 7 Z F E E P 4 Z E 4 u b D R q j N L 0 H D N f J 9 Q M C Y 5 B 4 / m j m t 9 w i l N 2 v Y h g Z w k 5 v c U / f v Q 6 z U S 9 9 L L D r 8 2 o H s b N B A 4 E S T M p 1 G + Q K c 7 t w 3 S y B q Q R M t V l Q R A R + 7 T x w j b o S B J j s T / 5 1 I I D D 4 2 r I g j B W j 6 z V I a n 1 y Y i u g z W U A s L i 6 I i + S M / 8 z P i u d W 1 d b z / g x 8 l a 8 O M l 1 5 6 C Q M D f e L 5 2 w 2 m d H q b l n O f 6 F g 7 q W o V y W S K n P c o 4 v E E n E 4 n Q s G D f f k K e Z K Q x G f e I x J c 2 b f R t T p y W z K C Y z 9 e b 7 / 0 Q l F k l j P z l l J l O E M N L d Y F + c 0 S m Y Q H T T 4 G 3 1 O 1 W s H a 2 i o m J 6 f 2 8 t W Y a d Z W V z A 0 P L K X S C u T B Z Q z b S I U D p P G k Y j g y B x z e 7 C x v k G f D Q w M D u 5 l Y G h l z n F r D y b c D L u X 8 l C H g 2 3 N a 1 h 7 c b P M w 8 B m o t e z T J Z D O 9 N Y z S 5 4 L X 3 I L G e h D 3 V v e t k J f a k f p s k d u K 0 R 7 G a i e w f j m c o q a q z N O h C 0 j 2 A z 4 8 Z o U K P 7 p P 2 n N W j N x 2 S L h d s e N J F d 5 O v V I b m q Y r J I 6 9 Q S 1 n T M n L c T b i k 5 l o m X i Y 5 / X p + v Y M h d E Y t 0 F L J F 2 m i Z C K T 3 b 2 / h 2 L z w D t m h p e y w 9 R j N U T p R V T V Y O y J l C 0 k r m W 4 G k b D Z x h q G N V K z p I O Z K J f L I h j c b 2 k c v 5 Z G z 5 k Q u K G K Q s 4 6 v z a b z S E c o u d 0 k t C 0 H k 2 G a v a 8 a y J f J s n f k Y 3 R D V d W d J w b N 7 5 D O a v C E T g i A k j g A 2 o X f U z d p B F T V c m X 2 o B T C o o A g t X k F C H 6 2 u B W 4 9 U H s Z P t R U o O Y 9 C v w 5 4 s I e 3 z I F g u w E P + l W / I g 5 q t C L k a g 9 n E z W b a T U + / b U h 8 B m s m X p N u j T 2 T R Q k R N / c Y 1 E W g o m m 9 s O + Y i 6 u 0 N 3 W R M 7 h k 8 4 k q 4 N s J 5 m K i A n m z L r 7 s U f j M Z x / B a 6 9 f I t W 9 h c / / 9 Z c Q J U e 6 Y C p i Y X E F z 7 / w C s q k 1 S 5 d a W + + w Z W q 1 b U c i m + z c e R h C I w 5 8 d a b 1 4 V Z l l n s f t + W L t n n U d r k J p g J W D O 1 V u 8 m E g n y m d o Z o E k M H E C w W K z Y 3 N o R m o k 7 y z I z t U L i C F b L U 8 T T x w L 3 c 2 e z l q E k D 2 q F J n b I x G a T i 7 v v s h 9 k 1 h x Q a 0 U y 1 4 b h t k Q E o T N M n K t n H y d m a 1 + D e t 1 M A s 5 H / m U N Z 4 d m h V 8 4 c t K G o W I c E T J v w 1 N + W O x m y O R f s d k X t I 0 J r d e K Q s V I c u U J H t 2 Y i c H M x I j N d b g C X j f K 0 Q g K v b 2 I T j t u O 2 Z i m J Y 2 k j q X N H O t E v d 9 i 5 z u T v y v k S P J E j 2 2 m y B H W k M w E M D O 7 g 7 u u e c e X L t 2 X T j v F l r g X / j Y R 8 X r m d Z 0 l u r p K l x R N s 3 E 0 7 c O I o 7 N j X U M D Q 0 Q A x g t g t M 3 S g i d d A k p m V 4 p I 8 z J s R 3 X 5 7 8 d l i v I j M C a a W F + D m P j E 0 a A g p i F N U 5 n R S + n T L F t 0 g z 3 J v J V t H Z J Z S Y c J L N P o P l 0 4 2 P T 5 F N w h o h c M Y m q 3 6 O w m T F j K G g I N g 5 a H I V D N R 8 3 b j f V y V / N I D Q R F L f D 6 y X X i Q m 0 Q V R N i 1 C r N s F Q D o s d f m v j v s 1 W 5 N f y 8 P F B c A P x q z n 0 n P W T 3 7 Q A N W a G o z Q I R d + F z e K B T o w g 2 d q Z w a T R 9 S b p 2 i T I e O 8 5 D z T K Z f S B C n 2 W j l X y Z Z k G + J C a 0 5 Y Y t 2 M H W d P X X 8 r o w 0 F d 2 M 5 C w N J i c M j Z T J v j j E i w e f c j Y T z 3 i B N O P T 3 7 Z p 5 c s R C x t I t i T r k p x M v w D 7 h E G l K F J C N H w D v p m z e c 6 2 I O q w l 6 5 r k X 8 Z 6 H H s D / 8 f t / i N N n T m N y Y g J e r x / L i w u I J Z N i 2 B c 7 v S b N j K 8 + + m X 0 9 f Z B o e f Y J P v 1 v / + P 2 o o X m 1 M Q G f w a B j M P a y n W d G z u H T a x k H 2 3 U K M 3 O b 9 X I 8 n P 0 U J m T J 4 7 5 X I b f 8 u v 6 f C N G l + y l e g 5 y 6 E z y 7 o b t p M F D H C 4 / C Y 4 q g K g p t q R 2 U 0 i P E L X o V s R W s C y g 3 J 1 v 8 w i n Q q S T 5 i B 3 e S H 1 2 Y 0 r O E 9 4 5 4 Y X N 2 8 B 7 r l 3 Y 0 1 W H r 3 f b W A b R Q q e Q n d a q H e u n w d J 2 Y m o a Z M S M p Z f O f 7 X 8 e / / t f / E p u b W y Q k h t H T U b x 6 O z K U m T O T O R H 2 9 X W b + M l S J D j m g n / c I Z g p N b 9 v U r G Z 0 8 p M D I f l o F 2 T W S k K Z m L w I a e J N B s z T i c u b V p w f Z e k 2 C G 0 9 t 5 3 P 4 Q v f + V v x K G k 1 W r D z M w J Y g I z L l y 8 g K I s w + H g T d X x r e 8 9 B g 6 s R C J h V I g 5 e n p 7 R H u s V j S Z i c F M x N q W / z E j q W p 7 q l E n u E k j g 6 O C y 0 u L S J c l Y S p y 1 b K z x Z x V W / o V c i 7 b H m 7 O S w L F j c P N v V Z 0 Y y a u r u V e E Z J d R a D P A 0 U z i W M C r p H y m H v F a w I 2 Y w z R N x 7 5 H H 1 Y C F f f X M c l s i 5 + 7 z / + n 3 j 8 y a f w r c e / h y 9 + + W v 4 w h e / g u W V d c G Q r c z E k M i v 6 v R Z + b C c 4 f B F y D X 4 P L 7 z 7 G P I y N v w u n z 4 y p e / i l 2 y Z D q Z 6 X a F 6 a 2 F t L 6 Y l E Q 5 A Y / n 7 O z 5 w O C k x u x i B X b 6 u 6 f X g + R s A e E Z 9 4 F T b z 6 Y z a 7 R 3 6 Y C j W c M x K 9 n Y B s P 3 7 T L 6 F H g 3 h P V Y h W h y c N r q M p 0 n 5 y v x 6 U o y R s F 0 T q a w Q z b z e T c I F O S 0 5 A K + T z 8 Z M I e V i K f W 6 m R g J G w c y 2 G R C F J p t k k f V c N X L 8 n E e P o K g k F E z v h 5 I w 3 k k Y 5 P a j J V G x S c 7 e g w 7 D 7 V g a e Q R u s H j K N y U x m f 4 2 j o q a 6 E 1 q Z B M Q 5 j y D u 4 6 K w y 5 X H b p H r 1 5 w K y e d P 3 I S F T T i H 5 I e c 1 3 H 9 8 h z u u O c 0 I g G e w V v F o 9 / 8 N v 7 e L / y 8 6 B X P p q K T z I p 0 Z f l A Y M J V H I a L + 5 2 3 3 F P z E L c V 7 A a w E D 4 M P 1 x 0 i C q B 2 w n m b d m Q z j x i h k 0 T b s L R B B e I M d g u D k 3 b U S k S E d F T p p k N p H E D x W x R J M I y 2 P w p J c i f I W Y y E l 7 3 r + O P 9 L Z V 0 j J 4 c s Z h I e 8 2 0 B 6 p u Q q c Q d u R z M T Y 0 s u C m R j N B i m c K 9 b t Y 7 g s 3 u v 1 0 Y b W 4 P X 5 9 g 5 s m 9 G / V p Q L s v C 5 6 v 4 q T t 4 5 j d A J h y i t 5 1 4 U f B T A 2 d T h G W + b k 8 7 Z 6 Y y c Q r q z / a u 3 I b t Y R t / F I D x R N 2 x O n o V V h o V + 8 j q G Z u z o O W 8 w E w 8 9 i 1 + V x T q z W 3 c Y l G Q F i Q X D v G s d s c r M 1 M R S w g m L O 4 / z D / S j Z s k g J l + F X E 0 I / 1 e j 7 8 8 d m 5 i Z G K 3 v a 4 L T i x I 3 M u J 3 p h G + n 0 5 m Y j A z y b X u k R k + H 5 x q h O h v J 0 j / 3 / / 9 5 z 9 e q / a K 6 B E H u M b C N f C o k h d W i I F o s X i 6 Q n 4 j R 5 J S R 3 D U k P h c e M Y F a H W b g l C 0 V 2 g v N V u H f 9 Q w s 3 g o 1 9 D w M J 6 i n 7 M 3 5 l A k + z 2 2 O U / m m h V f + 5 t H i X h r W N / Y w O 5 O D I 8 + 9 m 0 M u 4 Z F u F g l E y W 7 k i X J 7 E J 2 I 0 u E x f N q y 3 B F D G f 3 Z g h Z b N i p l O H l D q V m X f S Z 4 O / U W i f V B D N U s V S E x + U R G R O s n Z q H u k 1 z k P / x 6 9 b m V 1 G s 5 0 g D 1 U R S r Z k E R j d h U I q r 4 l 4 Z T W L m o j 8 2 q z v B W p P b T n P z y y a 4 n k g v 6 X D 4 D 2 p K t g b c P T Y o + R o S 8 6 S t 5 W J b 8 K K U L C O / r c D V 5 4 A V H t i D B + + P s y a U W h Y V z Q a X v T 0 6 y v N 5 L Z K d / F m 7 G B b H V g V H 6 D h i W K m 3 H 4 C 7 L G H U S j Z x J q j R 9 + j M R W w F j x i y d t k A p i v + t 9 J y 8 H 4 7 Q P r t 3 / m t j 6 f l k E i B 4 Q 3 l / u Q 8 a e G B 8 Y o I F q g r b M L 5 x K T z V i j 1 N H z S E C m Q O l x h 7 i + g w k J W A B M x J 0 N y l I 3 n 1 d b U G s 7 O n I W F N i Y e i 4 t Q r l z K Y 2 x 0 B K d O n 8 D 9 9 9 1 N 0 p k r Y 5 2 k h S R 4 + 1 2 w + U h j 9 j h E C J e L c a 2 3 c F i 6 W 1 X h q 5 l h a / R 3 W O c S c S L u T v o X k T 3 y y w p y X o T D + T E z V T N I 0 W Q Y / q k X L B i Y 7 i P G s 4 l z K p 5 F x X 9 t H g g z 8 h t 8 6 C y h t E M M E T K Y n 9 f A T m v Y y X z Z D Z k 0 C Q m j y f Y A B M u M w q Y s v v t h S K p W D I x a B T N x i F / N l U U 7 a e 7 n 5 w r Z U d q s w 2 Q z k f 9 7 k K H Y c h D M A J X u / W D m C y f X O i x k Y Z B H y s w k k 5 n t 8 r p R q r U f E j v p G s m d A k w + p 2 g A e h h E N F U 2 D r s 5 i 4 L L 4 m / E r c K f 5 S X h O 1 w l W j s o b t 6 5 M O 2 m Z v W 8 F s f l 5 Y u 0 o X V E f A V i B C 8 u D l a R o 4 3 3 D 3 f P x m 5 2 y 2 l C N P 7 g G q i t A W J A j 5 D u L E l t t L n 2 A T f n i Q p w u t J w g C N k x z O e O f L E d h / 7 F c d F I l F H N G q 8 n k P X e d K 4 7 B 9 2 A + f t a W S W u J x u s c n d k F 6 S i f g 9 y J O v x c E I Z p A 1 k q z T / S 0 M t V 0 k o j Y C N q n F v B B C s e U y e i c c y K 2 p J E h I Q H l M c I d 5 v G d N a D 6 + V i t T M g o b Z I I O H 9 T G H H R g r c a l + z d r b s L 1 X M 5 A O 1 M 2 O y I x K n U Z + e p + 0 5 R O N F O P C t v E U P 1 W k Y T b z A m 0 S 5 y N Y Y T b 5 Z g s f O q j I O + o W D N 5 c K a v e 8 D l y o 5 1 b 8 j E 7 Q C z X I s h l e / F e O 8 a S W A F s Z w f A a c u w r 6 H F f + p Z P 4 w U t o s m X 6 p v S 4 6 X n u v Y K b 8 S h 2 Z O S L U g o r A O G m f l r 3 l b O / j M h O D w / Q 1 9 X i v Z 4 J j U l M W Y 8 i n 6 f P p b X w O d J Q P w 0 T N Z 1 C c i t Q E E z z 7 U i x h + Y L O 4 L 6 G Z E 3 G 5 2 J j k d q e n 5 S a 3 2 c m g Q a 9 O / o N k y x d 2 4 S j l z S 3 y y Q Y S Z Y L 2 F h f E 4 z Z C Z P 1 I O F x M x n O I / T R v 6 O Y K U O M z + h k J q 6 h a j I T I 6 8 c z Q T p i p G 4 6 h 1 w 0 R 7 S G t r G x W O G W i v R u t Z F H 4 i b M V P z T g 9 j J g a X e d x O M K t x C V H / L p x q D q d o C U 6 N X B G + U 2 w u c 2 g u n F w 3 y q Q 5 Q b N U j 4 n f B R r 0 Y f H U R P t h T v 1 h k 4 / B U S 9 G 5 9 S K 4 y C / d X g T S o 4 u M W H z W F M O E 6 s k n U f I 2 f Y F 7 c j N G 8 7 5 U K A m m O 0 w l M i X 2 t 3 Z l 9 j c 5 j k W j 4 l z r r d e u A x n o 8 a H m S y X z Z H 2 5 Y s Z J f E c 2 f Q N G 3 5 T E + F p H 9 L L 2 T 3 i 7 + s f E O Y k p 9 u w O e l y u Q V j M s P y u R Z f t w k P + U C J G 4 b A 4 t J 2 h t N W F / V P R / X 3 4 J 4 N n o F 9 R u I x n o d B s i Q a v 3 U H a 6 N i L S l + 5 3 I a T o p t h Y W 0 a q N V y J F 4 b d E k I p W H g Q X e X U M V j A R u n + C E 2 d 5 j E L y Z H M w c 4 t D X v P B 6 r 5 P f 0 d 1 E Y m 1 0 W K Z z o b Y F W d 9 F K V M V k a q e 8 3 6 U U q o Y Q 8 k h Z H 7 X b O w I o / s Q m E 2 H 5 7 Z x C Q H 7 f 9 w D j 7 M 9 z E 0 P m T Y 8 M O E W Z i u D n e d u Y I 3 B 5 R w j o z x 1 g p l G F T O k t E o V 2 6 v b k M j e Z 4 J P J p P w + X z w + r w Y G x 8 n B j G I v V Y h p 9 v Z 5 T v V j L G a f H 3 + x 8 x j J o 7 g M a T J e B y D Q 8 N Y X 1 t D N p s h j b c h P p P B e X o V 0 p B i 7 n F L k u l Q R 8 1 U J z i 7 v j W P U N 4 2 X s 9 T G j u P K 4 L 2 K K 3 p 0 X 6 p o m V E i N 1 L w s J m 3 t e + H o t x p t V S + d E V f G x x 5 1 g N r r 4 a m e 0 H X 8 z R w R d X 7 O L e 3 m 6 b u p 9 E 7 B l D L M G T 1 i A s I x k 4 k 7 0 o N 0 Z N d q K z X 1 s n t i 5 5 S E K 7 k K k Z P e G 4 N X A h L h O h m I V 6 P 9 V 7 v M P L V g T G D m c o z n p m c 6 Y p v T V l / 7 4 5 Q M K m m J b i j q v d R S p r I 8 4 k b 0 K k N 5 V B B D 8 I v 7 k X J 0 6 d I o 1 U E 6 Y h M 1 u V m E v O F 4 S m i a 8 X R G P / b g h N k x 8 Z y y N O z M P v 5 X 9 N s H + 5 t b E p G L O f t N f E 5 K T Q Y E J 7 k e M + e C Y E a T d F P q 0 h B Z j J b q Y Q m u U q T X g G J J H z 1 1 k e s p q S M U c K i s 0 4 D o l 3 L 9 X Y h 2 x f h 0 x a q g k r G s z V Y U a z L 8 Q 9 0 3 + 4 Y D d S 2 E 5 6 S R O S 2 0 C q j D N v W v H a u p V e T x q b v u s z y w 5 R Z N i t E P O d i L 1 l s V q q i H h p E 2 1 O V D I 6 R u 7 p 3 j 7 4 K G g b f v h n N p G q X a c L S 3 u + V W g s g N j V D H r J F D z K 9 D o M J o s J h Z 0 S c o 1 p F o z m S M r O m U 2 t q V K M q 3 E b L O E i 9 F Q B a p F M G W I s b m z S R K l Y F L 6 M 8 J c I T N i e k G H q e g d J O t s 4 I 8 J J W t s L j 8 c r S u a T h Z r w o w q p c r v v R G C m 4 H 9 s y q m u O i K R y I G U p v 7 B Q Y x N T j Q e G U i R B m z 1 W b k b r Z I x C H k n 1 0 G 9 H U g v F h G d b j 9 M 5 6 n t n E P Y i Y A v g x N R 7 v 1 n J a Y y W s d x k 5 a j Y K 3 s Z 9 9 n N G 7 v f J D 4 u d w 9 4 q r h T k v h Q D 4 o H z e 0 4 k w / W Q U k J N h k c V v J s v D X 3 p Y r 8 J O I v Z 0 q k q P q d h R w f W M Y p b 4 K t u Q l 0 e 2 1 G 1 h L B S 3 7 j i q D g 0 C 7 N g 8 s j X Z X P P X B a d 5 n S u 9 0 E L t L J S K a x h P H B L d a 5 l Z U d r + V / D J i d m I K z j w 4 L J W F 2 1 U 1 o Z J Z 0 S x b 9 w 9 6 S C L r q K 6 R r 2 G p i b 8 x b K Q 5 s t k s c v k 8 C o U 8 M h k j R K y U F F i 5 L W o X + M N R U T N V N k m C e Z o B j C I x J 9 e P v f b K S 6 T F 8 u j l v L w C H 3 S 3 f 2 l m W p 5 v 1 Y S m k Q Z 0 O M A 9 X p r g b r F a S U e q c H i E k p E S c 3 P d B x K B + Q h E 2 j Q O X 1 u h s f o l T E f 3 N V r A N k g + 0 e G m u G k s D o 0 Y s A m u 3 q 3 q y p 4 Q Y l h I 4 L G 2 7 l Y c G R j z i C L E J q 6 S N m N m v 2 e 0 I o I b b L W 0 H k K / k 0 H b Y M Z K b A J u p + F r T A / M w 7 5 r o g 1 W x W E f z 1 z t B C 9 k 4 m o R Y d N J u C U j u b J 8 K Y Q L g / v n K p p e g V J P i o 1 l 8 F Q P c 6 + H T M n D G z x W V I 0 c 8 j R 2 3 o x h m / 5 t v Z o U y Z r h k 2 5 x r s S x g P R K 9 v A 0 H u K l P R + K w G d A r a / l 3 u O B a R u S c 1 m U F o 3 7 Y O 3 B O X o u p 0 O E 6 D l 7 g s 0 + z p 5 g n 6 c T T E P c G o 1 f 4 w w a O Y G J R F x M 9 + A Q O E 8 h u f v e + 6 F W y l h M S I i t 3 X w W M J u U H K R Q q u 1 E 7 e p 3 I u z V x V l T N y S v y Q i 3 z c 3 d B 6 9 7 5 J Q f 2 6 / v M 9 U K + b Z c N 9 V E C z + I U g 2 L q b s A Y X v T Q g y o L u 0 H P f K V L d H M k 5 G 4 k Y L k I O u D h H K 9 i 7 M q W h t M O l C i 7 8 n g I w A G N / y 8 d 8 S 4 x u 0 S 7 T M l U m t 6 r r Z K v 5 I i 3 w i h 5 s 6 j w n F u W h d m M s 6 s t k s W B K V J 8 Q b W G P F E F Q N D D s T J c e b i Q Z C 5 i P A O S R t j c R a 3 p y G X P S S Z d b x 7 g r u L 6 n s N P f i w M z V X I A f a S Y S k w u b j H n 0 S z F J d T O 5 L L u Q Q m T 6 Y Y p S Q j R 5 / j O S s T M R y M G S b u F p A 9 O w + U 3 d D b r M E u 5 c 0 S 9 4 K i 5 f M s 6 K h 1 b j G q h P N i Y R N N M s x G A n y j b K 5 A r 2 m g v E J w w d i T d S q j T a z E r T r a x h 7 c K j x z E F w x F D T q n S 9 B P o H + g V T N s H p O U 1 T K D V f E r 5 p 0 5 l i w W T 3 8 E y r / c 9 r R W v + Y E H T U F 2 t o N 7 n O X J c k V y N o 9 w 4 E u k G F q Q S e V F c 2 M g w b / W Q o L M d G E l U 2 F F R I b M 4 P N P O 7 A U S 1 N 4 + P p I x 4 Z V G c 8 s H x y s i G v r G h h V p 5 Z 3 P V K J i l 1 P 7 i 0 s W 6 F P M W A Z m N 0 6 L r A a v s 4 D R n l W Y F s e g k 1 r W F Z 1 s Z I 8 g r q C 7 A m Z G Z i S L y U F a q S y i R 2 8 s n R P X G O 9 b J m Y k d t G H S A M s w W H m J o v t t n 7 q B h H K y f 2 F z 2 7 K C D R G g 3 K E q k p C j c + u O P T d i t y 6 A v / I / k b W K 6 Q B O 2 p 0 W s G f E y A p 2 e y 5 t 3 s l h 7 5 z + 4 y b W S 1 A I 7 / M R I 6 0 X t f E I a x W I q I 4 4 R N E m y 2 b E W g 5 y + H G L f y 8 k l L h I 0 L t P K A t k p / m J k d 7 9 Y X N I x m K z c V U I o F w l I f U 0 V p J 5 H 2 S t m I w O 7 S y C 4 f G K 3 I N 7 h 6 7 + G O 3 E T 4 M r k V i v 6 Q J j k R y n V V + q 4 z B u / Y D M J 3 g q N 5 R 0 E n 7 O J L T 8 I 6 a s H s p j b 4 L I d L C F t G y u x u S 1 / N E K / t t D 4 r b J K Q H 2 O w E f r R g F 6 X w G V r X 9 0 y q t 0 0 p h z n H 3 W l I Y p i m 9 0 u m q 5 o V a t V O d n 5 N a C h u X c B E r 0 V 8 Q j N w 2 k z Y X U N a m 2 9 o J S I + X U X Y e g I u / Y S I u J 0 f v w S / i 6 W d C q v j K n l U G g q 1 b a I D Q 2 o 2 w d c t F w z N x h L Q P 7 j v 5 H N I l a / V y U w M V w 9 J S t 6 Z B k z M K O 2 X F o 8 T N 7 J E i G X x O a 0 N L E 1 6 H Z W W A + b g m J e 0 m x u R k 0 5 E T 3 s R G C F p f t J P D j 9 9 B 7 p O t V G i 0 A S X b n D k r l 4 w K n 9 b w b c V J 4 3 K s H B q w x H g y m F m J g 6 t 8 w f J B V k w G a P 9 E + k z / X b 4 B l 2 I X 8 s K Z i r G F f E 7 z 9 k q x B T R C K e S s K O n Z k N u R R P Z 3 m z W c T E g Z 5 8 H z w T E m q n F K g m u P J L z G c h 0 D S 5 V 3 5 x d Q 2 l B g k 8 + C 2 1 r f w + 8 G E L h Z S e U N / 1 w y i O w u + x k R W Q E M / G 1 D 2 M m B k c 6 8 x v 7 g S S t b p w L M j M x j A E H R g b I j 1 O J 8 J M E 0 0 s v v a C X y l W M T 5 8 m B 3 1 H 5 O g 1 o d W 4 F I K + + H Y v Q h P 7 k o b T b C o 9 a 7 C b f V B p k f y W M c j E L E H J 6 N / 2 g 3 k 7 T g 3 f g N 3 a n o D J Y J 8 t b D n Z e G Q g f j 2 H 6 C m f y E n z 9 r Z H z Y 4 C p / h w I q k 7 a m i 4 C h P K c g m q 1 4 2 w i 8 w 1 G 5 m R h / R n S C 6 o S A x X c M p x t I n I Y M 1 Q 3 N V F x j 0 7 / 3 K 8 K E w d h X w S c 9 1 F E r v x w i 7 I r u U R G D 1 + c x o O c n C m B j M p / 2 M f j c H a k H M k 2 a 8 r 0 P p z L 4 / 8 R g m + 4 e 4 + V D e w D 5 q 6 T m b x m f b v X K j G x D 6 K e i l 6 T a k k o x Z n g e G F R i a C R N Z Z I Z 6 D P e K C i Y S v e c g m L I e w m 1 5 8 E 3 A b a i V d F h 2 v e M 1 M p F S v b N v 2 o r T 0 x c S P e 0 Z U v L p + + P H I O w W m p a 2 0 H n b u S 5 l m q L s J W 7 Y f v k h Q z P g Z D m h k P / M g L 1 0 c 3 O k T a + I 1 H P V T 9 D S c p i D m E 6 T W P S t k M p 7 C x Y k 3 x d + b 6 H a G V a h v w m s e Q u J a j j b O S k T r a s s 7 u x l 4 r m 0 p X o f N Y U e B z L C R 8 6 R V S v s z o g 4 D h + E 5 E f e G I u O k 8 + g U G g Z r H Y m k S 0 W p k O + y v / G c 9 G n a K p K / 0 D 0 j o J 7 z w e w / e i h Z K 9 i U 5 P M u D t c L n 6 V p / t H v X G r i c h q l / 8 n r C m n U 4 z P T 9 V 0 r T v c R s 5 L 5 1 1 m + 3 m n q 5 T J 9 C O T I J 7 S o K N h K G B 3 e 7 x y b W s i S L 9 d u t h 8 X X L 1 d 2 j H j Z c V Y v / d O V v D 0 s v E 7 0 5 R a q c J i P S Q w 8 g 6 B u Z W Z G J 1 E r + w Y E q T S e N m f / 9 m f E x F Z 8 d i L X 8 e j n 3 0 N 3 3 z k N a x t r O P Z p 1 4 n 5 t h C K D i L Q s l / g J k Y d V R R R g r p 2 g K K 9 b h g X o / Z 2 K z Q t H c v Q n Q z Z m L 7 P b N q O M 9 e 8 l 9 6 z / s Q m L H D H y L z i i 5 x M 2 Z K 3 i A J T 8 z E m M T N p W K i K I l 8 Q D 6 k b G U m R s R N p i O Z U 5 w N 0 g 3 F s t H H 7 7 g Q 5 2 A e r 1 E N 7 H Q K k 5 A z 9 Q u k v T O z J R Q 2 6 o h d T 8 L h t d y 0 s U 4 r m g E K Z i b 2 J 7 u B z 8 F 2 1 u x w k 5 n O 0 c P Q Z J C Y q d F 3 o g H / u A + x t c M D F 4 e B B c L q 6 h K k S A n 9 8 V k R i H l 6 a Z 9 5 K l W N N N 7 h 5 u M 7 B a Z 0 K q 6 v Z K y Y D B n n E p z w 2 v R z K q s e 2 M Z k w 7 R T R g T x r G 1 s i l y 0 + H o W W S W J p a V F / N w v f F D 0 8 Q u P G o Q s K x 7 4 X C q Z G E d n R f i s I 7 D p H m F W l s i W d / c 6 E b u U Q + + F w w s J k 9 e K i J w 5 3 C z k Q 0 4 + l z k K n e 2 + C j v M Y M c 3 N b u B 2 w 2 H h t u v w U O j m z 3 M f x x k 1 2 R a r C o C w f b x o p k l B c H J w 3 P l m u D 1 b Q 0 G M n G z / + W h 9 e b z Q p Z C a X U V s X o E / S r P D K 7 g 2 9 / 5 j j A z 7 a Q p L 1 6 8 A 5 N T E / h P / + k T G B 4 e w o P 3 P 0 g / b 6 1 R J X 8 m m 7 O r q y s I e a P Y V H z Y V X j o X k M D k / b l 3 E h V / / H X 6 7 8 l p H / 8 L 3 / 3 4 2 N B M u V o 0 X m 8 P 6 Q 8 1 N k Q L J k g p P E k f W G W s m m 4 H D V i L D 8 C f j J h u O t N q A d D k z V M n A 2 R X V i E K 2 A w I T f K t F s r 9 J P n A / F i G c 9 3 A x e u O c 1 h Z F c L o h 8 c g 5 N D u U + 6 x U G f 0 V I B m 1 7 O w e o i 6 d 1 / d D S o n K / A G T j a b C h n y 3 u D v x g 8 N 5 e v z Q T 0 d u H 0 2 4 T k d z X a T T P k L Q 2 O l k z 1 W w X 7 H 8 n 5 r K h U z u Y y I l u j F U q a v m v o 5 i Y S p 3 0 1 0 5 g Y / D 0 t t T B M j o r w a V P q M u y W X v R Y S J C R / 8 b B l n y u Q I z z A O 2 i j q X l J f T 1 9 q J Q k F G v a Z g Z P w W X 9 9 Y I n 0 1 Z z g Y Z H B y C n X w p a S u P 0 y c k 9 N g L G P K W s L K 6 T r 5 C H y T y E Q + n m J 9 8 t D W 6 Z N s 8 v Z K D P s q Z 1 z p K q h s u e 5 F M u B Q t u A 8 D r g s i H S Z R s m K w 3 w I F W y j X e X j y P n L F A P z u 9 u d a Q W x C / + X z G k m c b W V W F P j H b D C z t 9 o C Z o y i b i H z T x d 1 O V 6 R z 6 e T + X P z j V R y C h H 4 4 Z J 7 d m 4 R H o c b w 2 M D f C c o y E X k t 1 T 0 T H h F E a H w V z i h U y c j l c 9 w S L K y T 2 O / S c S O N U F y N k / a z m l c Q 6 v B 0 3 N z D d I J D o J w f 7 7 g B A k Z 4 v F a v Y 5 U I o 6 e 3 n a t k J r j g 9 2 b + 3 / d 0 G w T x k h U K 2 T q 8 5 m W e H g k x D n i Q g 7 B c S + Z j + 1 7 d h i q 5 B s t z i / g 5 N l T Y r 0 Z 8 d k k e l q m 4 / N a / X D Z j f t H V b x E Z u c 7 F c L k 4 6 / I C 5 V d K s I 6 6 o X Z 2 h 7 t Y 4 Y a 9 7 1 b / L 6 8 q G B i y i C S X G 0 Z V b 3 1 F F 9 c y f j 1 E L B E 9 F l G U K r F 4 c U I K n J V h I O 7 Y e u N B H w D L k h h D z F 0 B R n y v c L S S d r 4 d q e 6 E 9 y s 3 z V w M N T e R C Y l I 9 o X Q i 5 H 2 l i t i L M f T v 1 5 7 N F v Q S 7 K e O O N N / C x j / 2 c q O h 9 + a W X o J H U D o f D + D f / 6 p 8 3 r n B z p O a N l m s 8 e 5 Z T c g K N R v o M Y f 4 U a y J a G B z 1 7 Y 1 N z W 7 k U a u Q D 0 j E 2 p l K x D V U 7 F u 1 I r 9 W 2 Z t 0 f 6 v I L t c R m D B j o V z E N A m X m y G / W o O z R y f a o P s i z i t n K 6 g U 6 i Q 8 H I j v y D C F g 1 h K S H h o 0 g j 5 t 2 J r d R s m f w b m z Q E E R 9 y w k z Z n H z g 4 1 m H a E + k s P L + L t Z 7 9 8 b T v N A g N V U i W R J N K Z 4 O w t 5 U F q N V d e F 1 h 8 O i T Y j k n f t c X R x A 9 6 S G r m 4 h b O 5 h S c 3 3 j D P q D c Q Q 9 3 e t t O E 2 p W O O / k Z d G 9 G 6 J D y M 4 3 D 1 s r f L Z F O 1 d f k N F 9 B Q 3 x y c p r d 2 A Z H L A L 4 0 2 N F 1 3 a O Q j c f n I Y R B Z B z M u J J I Z R K N h 0 o 5 M J C Q 1 d 5 J k r j r g D Z K G o S e 4 7 M D u s I v Q t a i B 6 u j + c x S y 6 3 m R q O u i a z H S C y U y p 1 V 4 B z y w 8 r T p F q T n y 6 Q R F f q e 7 T 5 S E 8 y A i R h p q L 5 G 6 U Q L M g t l B K f f 3 q H o M q 3 x h P f m D J m c z S E 0 Q 6 Z + S 9 Z I c j 6 H y M w + Q 7 B 2 L h B j 5 a t W u L U K + X b G v n I v R 8 U s i / b W H G D h 7 B N u V O o e k F D a J U F 1 y g 0 5 Q W v D Q q Z g I 0 v E i h d J Q 3 G d 2 z s R p u V X V v R 0 w N c 2 X m Y l / 6 z 4 S X K b p K h F m G O D 0 m n k 3 V t w B s s w 1 S 2 o m w 9 K o o w c J G Y y c s e I P Y k F e D y k E a j w W 0 Z F 6 j 8 H P I p y B p W M h Z z 4 7 u c z z E z c l K Q Z O M i v q X C N E J H W l s R Z F 3 k E R 5 s n t L k 8 / M 3 e Q i w c h R P X o / d x D p q N x 4 w Q m B C 4 y T + n y t h 9 T l x f v I b z Z J q 8 H X C T f w 5 E V P I 1 + E d d o j v Q r a A Q K 0 L N c M G i s 8 3 H 4 3 M p L t X n E D p H A f l 8 q t X f e z t D C h i b u S I G P K 4 2 R u k G N t m S s R Q 8 A T c J l p r I v q 9 n 3 H D 2 d Y / K l a t 1 p G d L t A b k n 6 1 l Y A k b Q x W a 4 D M s H g 0 0 S t / J N y 6 J 1 n P 2 A Z / Y d y v t y 1 z c K o 4 + 3 o m Q / n 9 / 8 P / 5 e N B B G 0 Y S Y S V l F c V e Q f s o c u o m v v / V a 5 i 4 Y w j f + v L T 6 J s I Y e 7 a E s y a B 7 O X N + C 0 h r F O U q q U M + P K q 2 t Q y h I i 9 i D m L 2 + h V n W i m p f w + o v z i J P / s z 6 X Q S A Q h l b V Y T U 7 4 X A 6 9 r R h J 9 j 0 Z H O n l U D s A Q t y S z p C k R 5 i b q O l 7 1 H g a + R X i U n q N t I M C T j I g Z Y c k p C O m e U 8 a a E Q i p m s y B h g z c y f Z f N Y k F 8 v k s r W o a a 5 M + r x m Y E T e u V d 0 h R j X s F E 7 E M x k b d G E o 8 D z s 1 z R Y x 1 4 e / Q 7 K P R P O D N p X N C I P D U E B 6 8 z c 9 x h g U n 6 r I U O a z 1 9 G H g 7 J L C u g b 3 I Y E T v o c k a d Y a y r D 6 A u Q 7 O 8 i n t u D 6 a o r u 0 0 t M Y R V 9 H J s H 0 e n y C j L l N a T z G 6 h L N b h c H u S J J p y Z u u g I V Y g X U M x p Y o 3 6 f X V k N s h f J 3 l r k / x E D / S a 7 T L 8 U d L q N l 1 U X 7 8 T I T 3 8 / v d / f H C g X 5 y z M D N x R S 1 3 p Q n Y R + A N W X H p h S X M n B o V z r n X S w t E t v z E x B h W l j Z o E Y E 7 7 j o r p N b C 7 B J 6 B s b x x m u v Y H c 7 h h O n Z u A j i Z b Y T e E 9 7 3 s Q j z / + J M b 7 J s m c O t r h 5 L b H 3 b r + c C e h L N n d P C H Q 5 u W B 1 y S l m b o a N M Q a K b t U J r L S h P b h 5 N H A k B U 8 h 4 n P X p j Y W B K 7 w g 4 o U h 1 m N x F + w B h R 2 W R Q R 9 A K / 5 B P M N O V U g G 9 1 v Z 7 5 X L + 3 F Y J S s z I j e O G / U y Q V b s C t y 1 M 2 r x A 9 0 Y a h O 5 N z d N 9 e v a 1 D G t 1 + k / j 0 d H g 9 2 e W Z d F N q g n W T G 6 v W x A u T 1 / k 9 K Q 8 + Y D Z b B o + v 0 + Y u f n V K h Q S G k 5 3 d 2 L k Y X r N a N + q q i B k d q B a V r l 9 s N h / Z q D E t Y K Y L c U Z J q w F K 6 4 4 y r Y d b L + U w m D E S X v q Q E 1 J w R Q j 8 9 W b w e t X F k k r s / Z y Y W 7 u G g m 9 I C x 0 2 8 P R 0 + A x s G G f 0 U F p t e 6 F v 9 c F v 8 9 E Z m p R D O i r y C y E f E i S Y F A W 8 v A M 0 H 0 Q w 8 Y L p N l K 7 0 y G M n 3 9 6 1 / V H 3 7 f e 0 S / 7 H L V j M E A E U i d 8 6 t M 2 C o + D f P O I O r 9 7 a N R Q q 5 x 8 m X s S C p l V K o 2 M v P S J P 1 9 s F n L I v m 1 2 W e C e 7 p V t 6 1 k P w 8 K g m 6 2 9 j o M i W s y o m d u L W r F 6 U q V X F 3 k j b U i v 1 6 F b 6 T 7 5 7 2 x a c O d Q w d N 1 k 6 s V y v Y f v M K 7 r n j D u T W y g h N u k T P w Q 9 9 8 P 3 0 f S R R S h I i r f T 4 E 0 / R c + + j 7 2 t G L J 5 E b 0 + E B E N Z d C 8 y / C X S H n X S M q a D P l j T d G M / q T k M o Y m j 1 o O 1 E 2 u G n e 0 t U U 7 f z K j I Z D R a 7 5 t r R v 4 8 r h w o b B J j T R n + D j d 5 C U 7 u f x 7 n a b K v b F G i q G y Z E T k R R H a B G G n C g t g 8 + X T T U X H / i 9 s 5 9 H r J q n C R o K l m E C I L h 6 O i D G 6 B 0 C o Y m l D J N E 6 t 5 m E d j a A n K O H S 6 9 c R 9 f Z A s Z I / 5 e x H k s z R e o n M x e A E y q l l u N w B 6 K T t i p p V 5 P / 9 p E L 6 3 d / 7 s 4 9 z M 5 D x M N n u j Q y F e C Y G L 5 l l C 8 t Z L K Z W Y L M E E d / V s L F d g J w n x p N p 4 R Q H 0 p k N D P Y Z P d b M Z v a X a q j q R W I 2 G x x S A H 7 z K N Q d m 9 A e r C k Y z K w c k d 4 h k 9 D X O s V i I Y 3 o C X J y u 6 w V v + q w J W R f w x k + 6 F i X C 6 V D D 1 X 7 j z m U O 2 C 1 Q Q 7 7 c e m Z 5 4 V m + 8 p X v 0 b f O Q u v z w + v 2 4 s / / u S f 4 L 3 v e T e + 9 Z 3 v 4 O z Z c / j U p z + L 6 e k Z 0 h 5 V L M c W S P t Z 8 M 1 v f Q d X r 8 2 i Q J p 9 e K g 9 6 4 D x 7 e 9 + H z P T U / j O d 5 / A 0 8 8 8 i 3 x e R o Y 0 z + D g A J l V F q T n y n D S z 0 4 w I T N T O Z 0 u 4 e w 3 w Q 1 f O T G 2 2 R v w M P D 7 O c n 5 9 e V L G P a f w t r 1 G P r P t E f d 0 t q c + K m Z K k g u F R H o J 9 O M r J b S l o 7 o T I C 0 Y g 0 2 0 m 5 + l w X z N + Z Q K d W g l U z w + j 2 k U W 2 4 s i n B Y 9 G g m q x E E 3 V s X y m S v 5 R D t V j H m 0 o Q t o g b v g q Z r a U K Q n 1 B 2 j T y 1 S f 7 8 d U v f B b 3 3 n U n W U i 9 q G Z W S C t G 8 d S 3 v 0 C f o y P Y O w J 6 + U 8 s p P / 4 8 f / 3 x 3 v J n m 0 i v U a E S E 5 / t a B j a m o Y J h e Z Y N 4 i I m T b R y M S Q i E L P H 5 a 0 B C p b 5 I s 3 c C M F Z C M i l 4 + n K x 6 K v C 4 X c j l C 3 A 5 b K K T a 6 J I O 7 9 D i 0 t / 5 8 R J d 9 h 5 K N f c i j z i 8 n Z 2 J f i g t e m P v V 2 w S b l z Y w G B s 6 d Q T a f w w P 3 3 w + f 1 k n B J Y n C 4 n 9 Y i J K Y 8 8 g G 2 1 + d B T z S K o K s P S 6 t z Y l L I 7 O w s z k 2 c g d P r x M k T 0 + T M H 2 T w g k w + C t 2 n z + f F 5 t Y 2 R k Z H j P e d M Q I j z E w c g n e R 0 K g U q p B 3 y N 8 t l o Q D v 0 r 3 V I 9 x Y Z 9 V S P x y u g 4 5 V 0 G d / D c X E X 5 + U 0 W e 9 l P n w k V a h n J B o d f R H p P g z G v k P 6 Y k T E w N w s b N Y B Q d Z b o / M s S E t u N + 5 i 5 z D z I 7 F Z j I J 6 4 r Z L 4 R Q 3 F 7 Z S 5 t i Z N p q M k m E Y i x 2 i Q 4 o q P w B U M k a L 2 Q U j W s 1 9 z Y z Z k w H S W L J 6 2 S S t U Q G X e T v 2 b n 6 T n o M 5 d h j p G A L p s Q G r A I k x Z V C c W k j M r w Q 8 h V 7 e L 9 q h R B n j 5 / 6 t z 9 q D t H U O h e a / k T g 7 2 D 3 Z 2 8 h S S 3 J g 7 t / J N + Y V N / 5 4 X H E Q 4 G c W N j H q f H T 4 q h a o s b N 2 h R b f j Y + + 9 F R S s J S W T o k H Y 0 c w L l e B n f e + 4 J U V o e j f b g 7 / 2 9 X 8 T X v v Z V P H D X Q 9 B V N x x k V r i i 5 I y H u m u T 4 y J N k t F K P t J e s w + 6 p f x O R 7 8 8 A i e 5 8 n f j T k k W 8 8 H 7 P g w J T Y W b T F g X E V v 8 c g E 9 5 7 0 H r p F a y i M 8 2 R 6 5 5 J 5 9 P F j h Z m C N Y Z h 9 Z n H I y Q w j + t + V z K j m y S 8 k T a R W s 4 h O G 6 F 1 1 k 7 c M Y n T w D j v r 5 R R R N d a 7 u f A F b H V 1 c L B I k y 6 / 3 q t i r / 8 1 G f w a 7 / 6 a / j k X / y 5 0 K Z T U 1 M 4 M T O F 9 f U t 8 s u y e P / 7 H k J v X x + 4 V 2 E 6 l R a / Z x b J 3 5 n i 1 s z G p X L a G t x 1 o 8 4 r R w z b 2 r m I G 3 t + / 9 X v 4 a F 3 v w v f / / 6 T O H / h P J Q S a a d s F l e v X s f F O y 6 i r 2 c Q V 6 5 e Q u 8 d / x B 3 u R R s F p b w z L P P 4 t d + 8 T f w R s G D 0 s a L C A y e F c m y V R L x V f I N u z R P + o m D 6 d J S V h 8 N 7 u v Q / J Y M 3 2 D 7 R q z k n 6 f / 1 m G 1 O F H V O C G T V 1 W H y x o Q j Q 9 d j R I I d d t C D q u O n p 5 x F G O c Y V B E 7 5 m I M H 2 4 u a W q q K j l H f D 0 c o N 5 w + z i 6 K L V X M f O 6 + T 0 v o 3 G M D d D c Z O c Y h 4 i T b f c O v i M w + V N 4 j g u 2 H Q t x B W E y Z H u p v l k M o U 8 g + 3 P b 7 6 6 i 5 J U x M y d k 6 I y W C a i h 1 R G Z j N H B O O F m i X i V 2 n N x 8 O o y x r Z z j W R u N u t U 2 6 l X I W t c Y a V j C V J I 5 D f 2 j D 3 e P R m a 5 h + + 7 U E B u 6 K G l v V g k / + x V + R e X o W d 9 1 9 N y 6 9 9 Q b S i S y 2 d 7 f w j / 7 x P 8 F L L 7 + I e 2 b u g U 4 W x c r y E s K R C M L h i G g E e p i m T 8 z m R e l N J 0 x m C 8 r s Y x c 1 + K N e 7 M z v o k a 3 5 7 A 7 E V v b Q X Q w C j e 5 B V f I 5 7 p o 6 8 X l l V e E I F n d 2 Y W b r B n J G a L X 3 U A w F M b 0 6 Y v 0 3 t 5 3 R I d Z o a F a y y U 4 O s Z h 5 i a Y / F 5 f e A U 3 1 h Z x Y f I s Q l E L M V G G i L G O P t d Z J M r z e w y l J a f R 1 7 c f C O C z h P p 6 T g x u 0 0 m a d 6 b h 8 L V b t y m / T f 4 C O d S 3 G m 6 + G Z p C 4 j h l H e s Z C 0 a C h 2 c 9 r + R K 8 J J p E i Y T W C c t w R p F g C 9 7 k A d Q y 3 m x t T B H f k U E 3 h G z i G K 9 X c S u Z N B 7 z t B Q r D k 4 6 l d J 1 V H O 1 o i o D S H I m o v v K U n m W H V 3 F 8 E B v + j f z u N 6 O I h h 0 s 2 i J q l 5 p s V a M b u a J 6 H j x F r y T b J I + q B v h + E Z s o j A A m t O b p L j C N O b N L M Q R O w D 8 f g e q 1 M i 8 5 M Y m c z 1 1 s A D + 8 f s p 7 6 5 a c M d Q 5 w v a B L m Z 7 V U R 5 V M V 2 u l D I v u g y d a E U L I B A 1 a 1 Q y n z 4 X X 8 i a U 6 R 6 Z f 8 k S J g v A m O 5 R 5 w 9 + B 6 A t l 4 8 p P L N S Q H D C Y J B W b B X f R K V m N H J h 2 C U v Q r Y 7 k N H e g L 4 b R N / w K G m i g 1 K M w 5 8 O S 5 3 + 0 S Z 2 m F j s X B q m z n 6 / 7 t Q N 0 g A n b z 3 / 7 S g 0 J x D y x n Q T t N w g h N t g N Z H b l F E m 3 y V i t 6 P A X W T J 3 H O Y J W T p 9 w t O L / 7 y s U 9 j w 7 E f + f y N 6 X + I X v 8 g 3 B 0 H u W y 2 p X e r 6 O f s 9 + 4 C / p b A B Z R m u 5 m Y K Q F Z l h G 2 9 c P f k e H O f Q C r V Q 1 W K / m 6 J O i Y Y S w O C V t b W x g a G j L C 9 1 J N 9 L C I R M l 6 I O Z L X 1 e w q 6 6 i / 6 w d Y c c E q u T X 2 O g 9 T Q 2 e v E 4 + 9 G n j c y T S V k V i I q 4 s T m f z s J C Z H Z G i 2 J B X M T L C A 9 3 M 5 A t u k G m p Y 2 Z 6 E t l M F j m 6 1 + m p C e x s 7 + C N 1 y / j 3 Q 8 8 Q A x W J o H g h 0 6 + n F 0 q o G J 2 k w W g 4 g p 9 p 3 c y p N / + n / / n j 1 v I v O B 6 p z i p 1 G i / o W F e 2 7 C h 1 1 v b k x R + + q I + 2 y h y l X X 4 X D 3 o d Z w V J 9 7 1 9 Q B 6 p 2 h B 8 9 a u d U z c u J F z K L k Q j 9 P z W 8 H J 5 M 1 / b 2 1 Z 0 e e r Q 7 I b Y y k 5 7 e f H C S i 0 g l w H Q V T d T D w O H W v k H E u a H 1 W S 6 m a n B m f A D g 9 J b 0 5 J Y k b i x N G A R P f X O J c a i Z D w 2 D b j l x 7 4 Z d j j t E 6 9 f Q j 3 B A Q R p R Y K 4 n A 2 v V Q i A i m h k i n B P 3 R Q Q L 0 d K D k V Z h v d k 9 N J v u I Q 3 D 3 7 K p H 7 A H L Z B b d F C 4 d D o k O t 1 W 5 M F W G t x a O E 2 H S z i Q N z M z w e N z a 5 v 7 p k w U 5 q A 1 O n J 1 G e p + u S u V k m p l O 2 C i i 6 G 2 3 k q q S t v H x e R x q K V H G F i O U T / / k / w + / j U U A 2 z K 5 c w / 3 3 P Y D v P / k k / u p T f 4 X 3 3 v d u 9 P p 6 8 O k v f A 5 v X r q E k y d O i U m G 3 H o t F A 6 g Y B v E x K Q d m 3 Y Z I d 1 P t G d H x a 6 Q w F a R N f P 0 D 8 N 6 U d a e g T U w 2 n X f f l J h + t M / + 1 P 9 I x / 6 I L 7 z 3 e / h 5 9 / z i 7 T 5 R A y k V U K u 9 t A y a 5 G a b s L 2 4 g 3 Y L V M w l W W 4 + x 0 i a n N c N M f t H w a W p v n 1 C m 2 8 G z k 9 D j O Z X + 6 g G 4 q z j G j 4 5 o 7 9 Y W B N w W l I L B h 4 k H Z p V x d h d c 7 W M J M L w u 4 c z 1 6 6 m R b h 8 w 8 + G J W s D u R y O V H m w I S s l E o Y 6 O s R F b U F M l t R s c I 7 J i G z X B S f 3 X e h e 4 7 e r Y K F T J m k e G Z N R t + Z M D G J w V C i q a b K B 6 1 e w T y d j T X r J C x 3 E 3 E 8 / 8 K L o s 1 Z L B b D u 9 7 1 L m x u b G F 1 b Z U 0 1 z C m J i f w 6 m u v C o 0 1 O j S O i M 0 H 3 7 Q E + b p 1 L y u 9 E 2 x d 8 L 9 q x g 3 J X x D V w J x 1 w q Y w p 3 o Z 6 V N s g d S h k L n p 0 B x Y J q H l t W u i r + J i 0 o J w V Y H V r e G R L 3 8 Z Z 8 + d x 4 3 5 e f I f J T E v + d l n n s a / + K 3 f w b c f / R K m 3 3 P 8 x O T / l j A l Y t t 6 l Z z B Q q 6 I 3 n 5 O h t W 7 m k X 5 z S I 0 9 k F m n N g t m N H n r Y t m k d z 7 j t a P N q L x w i P A T M n S p h g v Q Y 6 p w h + o 0 M L z H K j 0 v C I y p 5 u H v / m N K n z D + 4 T B N n S N s w G 2 i 2 K 6 X z d w m D x N R C y 7 a d M K t L G 1 q k i v M e k W 7 I Z V D C o m z N V C Y q h c 9 A j G P g z L H G a m 9 z a x r R T h T 3 p Q L u f g c p t R T B H D e Z w k w Q u i G Q r n Q j o n 6 f F W F c F J I 3 h w M 7 S O 8 b x 0 + R o u n D + z l 9 r D j C O S d L m l Y J W D J E S 0 L g n u P h e W 1 h O Y G u 0 R B L 4 H e i m P c y W H B 5 u b u y Q I u U c I Z 4 x b E H S R u e f V o Z B g 3 F 6 N k c Z y Q a n W M T k 9 D J V + Z r j T 7 z k y G W l v 2 w Z Z t 4 C 7 U n G r Z / Y T m a G a 4 P Z n v Y 4 q a U n j X h J z F U h D D n g d u p g 5 x u C J I N p q D p 4 B K 7 g a W S E h s G v u E Z 2 i F E 1 C W a 2 T J U R 7 h x p K t C Z H t H P 8 i Y L 0 7 / / 9 / / p x t r c L a 3 W s a i 7 B K E 0 w s W d X y u L c g S N I X I r A 4 C V h 3 5 q z K T T 6 l 1 V o U x v m X K 7 M P p P x e y f y G z K q O b L t B 2 y i W p Q Z z N J I C 3 r 6 9 a f x o 2 e f w d j Y B J k t N p T y R d I q D u Q L x C B y E W 6 X 0 b W I 7 4 P L I X Y u x 0 X w h F O H 5 F g Z p R 1 i a h t H y J w I k D Z y h i 0 i H M 8 H k S o 5 7 c O D L n H e x b l n P F C u d Y j 1 z Z D U Z k U X 3 A C 5 d l / 5 2 t / g z O l T g n D j a y W Y i K k s Z E 7 5 R k k 7 k G l U 8 9 G 6 8 M T 5 0 x 7 S T l X 4 e + 3 Y q N l R X 8 3 C H e 2 u z Z t M w D 9 5 c H g z B N 3 X 2 y M Y g N t F c 4 J q L L Y L n Y R Z Y I A H 4 N n F W r D m L Z d U u p c N S O U g + Y t p a C R I b G 6 b S L X i t b X Q e p Y 3 N I R G / a i 7 / P R 9 P K j R f l 2 L 0 T o Q n 7 t 9 d t g r f K g a R W Y 1 Q w S u i y C H G p O g V c u Q S N N 8 7 v O P E F N L 8 P n I J K O f z H x 2 s 4 Y v f u k r O D t 9 H h K t T Y a 0 s Y 3 2 I + Q i w V a q o R I j M 4 7 c b j 5 y j N K 6 Z O b y Y l Q r d 1 k q 7 5 I Z 6 i B m M c V g q 0 R R y V a w T X 4 U C 5 R y V R f H G 0 V V F / 3 Z W S a 8 U y D 9 m 3 / y b z 9 e 2 i Y V f M o l G l E y l K x K U q s M X 4 C I v 8 8 u m r 6 3 g p m J z 3 2 q N Z K a V W 5 A a X z j r S z 5 Y B 2 9 x p v I r h t V u Y 6 A W Y Q / W Q q 3 C t M b 8 y s o 5 H O Q i X i 4 7 q e k K Z h f W M S 1 a 9 d F L d L W 1 j Z 6 y F x h s D 9 U J 4 l V S p J 2 c 5 n g j j C z S 4 d K U h 6 H 4 y b C Z o i P p P 9 0 + n N H w Y 4 A m b u q i E S 9 d f k S X n j h J T z z 3 A u I D I a h 2 z S s J d Z E w O D S 4 l s I h j x w 9 T j w y b / 4 S x R r M r 7 8 l a / i 4 T M X y N d w E m F y U 0 t N a J x m q t B u L I G v f f 0 b S K c z e P T R b + G D 7 7 4 H W 9 v b e P K p H 8 L p c G G T H P l g M I z X X n s d S 6 t r c H P O 3 P w i x s f H i d m M / W I G 6 h n o g T d i Q 8 V J P p Q I u x v m G H / X 3 H q O i F K C G j b D 5 z A R w W u w J j R M j 4 L 8 M T N y S 1 y K Y f Q v d w Y d 8 E W t S N N 7 a u Q r O U J 2 b B P z v P j D p 3 D n Q w / i + p V r + N 5 3 v 4 s n f / A D 3 E d + 0 / X Z 6 3 j l 0 o s k Z E 0 I B j z k W / 0 X Z L N 5 X D h 1 A i 9 f f g k v v v 4 C a d Y U + W o S h m Z 6 i Q 4 U 6 C U b H G H S Y B E n P O 4 g 7 G E S j C 4 b t o r s 3 7 2 z Y V q + t K 7 X 8 q S S y S 8 o k a m i W 8 j P G f Y i N 0 9 2 + h 1 + X N m 2 4 t z A w d 4 Q n J H Q O j G h U K b H h z R X 4 V l F b F M H R o z z i s 2 s G U O B g 6 / l H D s O Y p z s 5 b A 1 S a e k I h b 9 x 0 V h v S 5 C 1 k 2 Q h U t a p f H g m C h o m 3 C b B 0 U q 0 Q c + 8 E G 8 + e Y b u P v u O 7 F F 9 / n M l 7 6 G S I C Y y + f E H Q + 9 C y 9 + 4 z E M D A x g d G R E M M a H 7 / s w 8 v S / I S J 6 r q / i C m C 7 3 U H m W w 3 J Z A b f + d 7 j x D R k / l Z U v O 9 9 7 y f z b I O c / H t J m F z D K y + / i v e + 7 3 3 0 K b o o d h w c G s K 5 M 6 f p 9 Q H x f m b O j f V 1 M c m D E V s g U 6 1 x + D s 3 t 4 j R w A w c f W Y s r q x j Z W E B Z 0 + c x U 5 y B 8 P R I f o 8 E 4 o 8 2 r X s Q d 8 5 b r R J W i R b h J 4 0 k d l v Q Y D M 1 P R 8 C d J o g A R g j f x H k z h 6 Y A u E o 7 K 6 Z k J m R R Z C o m g u I B y g z w 3 4 y I z U M L s r 4 b 0 z x s z i x G y B G N w C / 5 h F F F P m V 0 m w 0 H e 1 h + p i q A F j d 6 O E x f g W e g f H s J Y 3 g j j B 2 j r y J G R r Q a N x a j e w G z n s K R A z e k W Q 7 L 8 1 T E t v x P T w G E s y + s c 2 W A s 4 v 8 5 p D 4 r e A + x o y r E K / H 0 h c W L P h 5 L s J B e 3 d d o Y 7 h P n J D 9 L E Y z j 6 Y 3 S a + O i J 4 T T 6 4 F 7 0 M g O b w W P B u X i T x / Z 4 M 5 G R 5 7 t v B k 3 Y j Y 8 P F 0 W A Q R O 2 N U W s + i / 4 B M 5 g G x / v 7 5 h w 3 i Y z J e b n C e 1 Q u Q J T u 9 P k G D w h M Z m 7 u K t I F 8 o Y U 0 r 4 1 z Q u F 5 2 g d Z k y o 7 l N x Y x d T f 3 J S Q T J e 2 A N W h 0 F u K s c E U p Q c / a S E M 7 U S z J p I n z y G U z 4 m w o 2 t O L t d V l j E 1 M E Z P v c z n P i + L g A h M k n x d l l k v w T f g h s f P U A h 4 0 w E E R r 8 8 g w s x K T R w u y 2 s a / O N W / N V n P y c G i H P 4 m j W 9 0 + X E A / f d A 7 m k i J n H C 4 u L + P A H H y a N S Z t B + M R / / i Q e f P B + L C + t 0 P s G E Y s n 8 O D Z 9 y I 6 7 i K W F g p P g C 2 T J J m 2 w 8 E a 7 X k N 3 / r + 4 7 j j w Y 9 h L G q s K Q d k + J y q T J / j 7 e P W A k Q D Z L I n r u U R P e N D p V 6 G B W S K Z l T S V l Y k V m V s l l W 8 8 c I P c P r c R V T U s o h Y y o W C 6 J A 0 P j m D a 5 f f w u D Y F H K J H Z E C 5 Q k P 4 N V n v 4 + P / b 1 / I A Y 0 O M g t K B b y 6 L n 4 K + I e / l v A t H R 5 U b + x c Q N 9 f X 2 Y m h j F D 5 9 + H i M j Q 4 L z P U o E w S k H e D g y T y N k r G c t X S f O 8 f y l b t P O b w Y e v L W c l F A k c 4 q d 3 I c m S H I 1 H N c m 4 n E y k / I K e i Z 8 4 i y r G W 0 7 L r p l M D D D L i c t G A j U h F a 8 G Z o O + N e + + w R K 6 T R G R 0 e x v L w i h N D Z s 6 e E m b q 5 v g 1 v w E s a Y 0 N E q n x E 5 O 9 5 6 A G h R e q y D k v I B V v j L I 4 Z j a d 1 c D 6 g m O C h q r T G 3 K 3 X L M z B 7 a 1 N 9 A 0 M i t A 9 g 7 P q X V E y 5 d q / h r g O g z M m 2 N / i w A z n 1 z W T k d n v 2 b 6 R g X 0 0 B 5 + N y 3 S s R K B 1 Y l I + p N X F O s S v J N B 3 P o r E 9 T z C J 4 y 5 T v E r s u i k y 1 C I 6 K v E P B s W F 8 7 0 t z N 0 g p 6 3 p G p k 5 i k Y n L I i s 1 Q U w t N N r k L z s J f l N G f O 9 5 z 1 o K r w Y D g r s t o y A p Y J 8 p F S 0 H Y 8 2 M l s 4 6 V r r + F d 7 / 8 5 7 G x v Y m H 2 L U x M n R T f P z I w C b 9 H w h P f / D q K 5 T L C k T 5 c f O D D u P r K E 1 h a X M A v / e p v E C P l 8 M Z r L + G u B x 9 G v H Z 4 6 + v / u y H 1 j w 1 8 / K U X X 8 K 5 c 2 e h q l X M 3 r h B C 1 D H c 8 + / g P v f d a e Y w M 4 L / N r r V 2 B 3 O r F 8 4 x J c g T 6 8 + M J z u H z l q s i K d j j c 4 p D P 7 T x e J K s V z L g R T 1 2 c r P d 5 a 3 v a q h V u N 2 m q l A m u i C H B Y 7 J E 5 u b N m a C J W q 1 y I P u C 6 Z Q b / 7 M W P G y U C j N 7 U 7 E 6 r H W 8 K e c w Z L G j b 3 g G y d g W g u S g + 3 x u b O 3 s w B 9 0 w u V 2 4 u T 4 K Z L E E s 6 d P S M O X 2 P J L A b 7 e 0 X 5 x 3 r N C 0 5 E b m o d 7 r v H Y A Z i R 7 9 G k j i f Z 4 l c E 3 O o b K S h M u k s V P I V O S e R n X N 2 Z 2 W Z h 4 F b B T P F S M t 4 v a S 5 S M N k F h X U F I u Y a 9 V E a k 5 B M e K H y 0 n W h m R o 1 e Z U k T y Z 7 d t k f o P M v E q a / N G Z B F R k R A / 6 a p 6 + c y N j n d f O 7 i e L I l 4 U Q Z 4 2 0 N K 5 J C / C Y z r 5 q g o i J 3 2 i 9 3 r V Z M Y W a e 9 q v C y O J B z k j + d X N N h 7 2 H e m 6 + p 0 P b M N N m L S w i 6 P O X K j O v I A c l W n S D M K D F 2 A 7 h p E n f 7 J N S c K V Q d O n 5 q B b e B B 8 o d P 0 W M b n D 2 n M H j y X c h W P S i Z w / D T e 4 r 6 w T S o / y d h + s Z L S f 0 0 J 1 2 e 9 Y K U M q 7 N L W N q z C g z Y J O D I z I c S W O s L u x i 4 s Q g X n 3 9 T W H z a y R Z l 5 e X c e 7 8 R f T 0 R P d C o v 9 3 I b u i I D B u E G H r J I y j s H s p i 4 E 7 I 3 j 6 m e f x 4 A P 3 C k L m q C E 3 X n E R Q b M E L x Z l 0 j D c 8 J 9 8 J T 6 f I j + H N c x u u o Q 8 T 2 0 m Q d H n c p N E N Y i J p T r T 5 M 7 l B P r P R 0 S u Y 8 Q x T d / f B Q c R V x N M 8 K t P b y E 6 O g j J q c E 7 5 B K M z C h W e E 1 1 E R y h J R a B m g E S K u s b 2 8 j m c n j 1 1 d f w w A P 3 4 9 l n n 8 V 9 9 9 6 H H P k S 8 / M L + J m P f B i P P v Z N / M a v / 7 p I J m X N d p p 8 q p n J c f J 3 V I R O G O l C j C q X x h N z N 5 v A d I I 1 B 7 + U 9 z i 7 S n 7 d i C z W Q 9 X z 0 D c D C I w Z 3 4 W T U p u C h Q + u w 9 P 7 3 3 E l J S G Y V c n f I o b Z U E T 5 / g 6 Z 7 l y R q 5 I g s 0 s 2 7 F 4 l T X z a y Q k a 5 G t t w g r v 3 l g d n l E s b 6 v I k 6 a b s 7 6 9 j r Q / S T B 9 9 a W c L t U 0 v P + U 4 d E x E Q j T g b T U z v Y u I v 4 e c Q D K h K i p G n R a W A 6 z 7 0 H s C L 8 e m E / a 4 L X V a f H r I i z d N E + W U 1 Y E n L V b 8 n u 6 o S i k 3 c F q 3 s P A 5 g 9 / F w u Z Q 5 c v X w G f t 1 2 + d B n / 9 J / + O n Z 3 Y 3 j y q a d w 8 c J F j E / N 4 L v f / i Z J e T P e 9 9 7 3 4 r F v f k s k a L 7 7 5 z 9 K v t E V T J 6 8 i I j 3 I F E W t 8 m 0 G a i L H h z c z Y m z C I a c 9 x M z c l s 0 M m W X 5 m H N O B G I D t B 9 1 M D C s 5 Y m k 6 V R D M n a s T V L m w m X + 9 7 x v C k m b C 7 3 s N o c 5 G O t i b I O O 3 0 P X v s 0 a S 0 3 a c O S o p C v p a A v T B p w p Y L Q y f a w f G Z J R X D S j o 2 M h X y d w / M T G a V M W b Q F K 9 P 9 + Y e 9 m F 2 t 4 9 S Y w U U 8 l q d 1 Y E N N 0 8 l q 2 V 8 P P h 6 w e 6 3 I J c k f C j j A Q w A Y X J w Y t E y J I N D q 5 g 6 G B n t Q Q 4 p 8 R X q N y d A k R U 1 D S r Z j I W a B 3 p Q 2 7 2 A I h u J f z j q y 6 C X p w t + J o z a 8 W b S 9 2 C T 7 W n E U c O c d F 4 X k K 9 G i N f s e 3 A x s M j W 1 1 m 7 B Q i b d 0 Z t 6 U 9 C l K g o f Z h o M 3 T m 2 p R P c M D P U 6 L 7 D 4 P v n f 5 x N Q I + E 6 W M I D 2 Y F M 6 z k 6 D 7 x / S f x o Q + 8 D z t k 6 / f a J X q N 0 c + B t R K v D W 8 5 l x L I G 0 U E R v Y n B 6 q k r a + v P o 3 x g X O o K 1 a k k n E i d P J F J Q v c Y T J r d o j 4 U z L c 0 x G U t 7 O o 5 c y w h 0 3 I u v w Y b U w o v L 5 r E d F P h 1 k V 9 8 a f W y U z E O S / i X o x A u / N 8 t o O m d p 9 4 s w P J i v M p S S k t I 2 c / f 1 s k v R y f m / A Q 4 J M 5 M O O M 9 g f l e s L q G 8 O o h I i L W y v o z C f Q y w c x v n B / f 3 i w 1 q e 9 1 W j 1 / e T 0 O V A E w s A T l n j a G G C 7 o X z I X 1 C 3 h l 7 L t d 2 4 Z H 6 s J n Q 4 c 3 X o V X K M E 3 s I G Q 3 h k o w V i p F 9 K R 8 e L H Q Y U q + Q y H 9 8 v / 4 u x / n X 4 b M Z a x W 3 C R Z d Z R r 5 F A 7 J V h Y O Q e c 6 B v s p U U z n F G b 2 4 L Y 9 c y x G j g 2 z Q Q G L 3 F T c r 1 t E O 2 y J O Z D W w Z b M k f 1 n i w m K g e Y n 5 m n i d b f u c i P R 9 x 4 h / q w X C b H W n W B h O 3 e a 5 i Z R E Y I / e Q j A w t p k m Z X p Y I q 4 Z H P f x Z 3 3 3 M 3 L r 2 6 C L l U x q k z Z 8 l / S m E 7 t S P q w C q Z O p m r L j E A O j z u E U 6 7 g 9 5 v S n K x I L d s J u 1 D 3 4 X z I R c W V / H i y 6 + g r 6 9 f d F D a S G y I K Y t M w F w S o W k V 9 E Z C 8 D q I G R I K b G Q u R U 6 6 k V t X x d k R / + O g B A s P x l F n b r x H 7 F t x R o L P R Z p q W x Z j f M z r B a S t T v I d D a b j V K G g U x d m d m 5 T Q c H h E B X X C v k / / o h V W B / f + 8 5 3 M T 0 1 h R d e f F n U M f m d P V h d 3 0 R q e x O h U T c c J B R i S w q c H g e u X p 0 V Z 3 n m M n 1 u M I q Y e p s x V J J s + r t H N L i I / v i M Q a S 6 p B R 4 I t w 6 y n C k G W w S 1 u x V c r J r 8 L a c / L O J E k / m U C F J 7 f P 5 6 H U 1 2 O x W k r B 1 E Y F S l R L K Z V U Q 2 R t v X B K H f / 1 9 x j j R V l S J a D h b Q N W 6 B w u Y m b i P G + e J M Q E a d 9 U d 3 M P c 4 T 9 e o I T N 0 m 3 k M O 5 w o c d K P h Q 5 1 Z 0 C g J m J n + F k X z s J F l 4 T H v 5 c y a y i v 5 8 k v M I l 6 U 5 s r a 1 i a n o a X / n 6 1 9 D r j a K i V 9 E 3 E h S + j C t o F c P d Y n V i W J d O 9 2 f l X i + o F V x 0 3 Q q Z X S Y k U x l E I l F c v X Y N 3 q A b 4 + M T t A c 6 a c 8 f I J F M Y n N z G 6 d O n U A 1 6 U D N T 2 Y j l 8 z Q v b H j z w K P j y 8 k O 2 d I G E G F 4 4 D T w d h X 5 j l S D C V V h Y l M y 6 W M F a N 9 L Z K R 4 I 5 a o a y k x R m h m i P B Q t + B s b C w h E J S x u T E J H 7 4 z I 8 w N j G O 5 5 5 7 H u P k 3 / F h M P t z T z z 1 O H b I 3 N 7 a 3 k L A 6 8 f w 0 C h u L N 2 A y f f O b W 7 Z i j 2 T j 3 F O 3 d 2 r t 2 F w d n O z 3 R e H d l c 2 E h g b i t C m J k i y k R k R j o p m J N H T Z P o Q c T 3 6 2 H c w O j Y m p P r Q E P k N x B w b G + v C y Z 4 Y H x d n H h x C 5 n D x f / f 3 f 0 F c t x W b O T J 5 / P t m R k E 1 C b O m 9 T k G D 1 G L n j Q c 2 F 1 y 5 j k 6 2 A 3 F J P l c k a N 9 L h 6 6 t p I r Y 9 r r J N + n n T 0 5 / a U R j 2 k D h 5 Q j Z z x Y I c a f j P B Q M x 2 X F 3 + I 8 1 P v F w 4 + N + d k H 1 T v 8 8 K j O F D 1 K i K I M u C t i H Z j 3 L d d i W s w j f q g V M 2 k A T g 4 Q Y K s y B 2 H T I i I R i k m c f + S 0 w w H / f H x J 3 4 g m s O w 4 M q t V m A L 1 4 i p b W K Q Q G t X W u 6 2 Z P d Z h b / L Y 3 6 4 b N 4 z Z I W 8 U 0 H k h E d k j d R p T X m a Y x P J 6 n V Y t s b 3 x q L y 7 C Y T a Z 4 q C V O J T H b O o O H q Z + 7 o x P t u I e u l m n b A E l B E i L w V i k w 0 0 z K h p L C t I F P L Q v I N k 3 m u Y T e W R E 8 k j N Q s d 9 a 1 Q B 3 0 i F E 7 t w u I o f J 7 D N W f 2 c G Z + 4 L I 0 q Y G S L 2 3 I l v i g 1 B N R M c 4 u s c n / e z E r 6 b N i K J 0 o B a o E x w Q Y B + l i U 5 i X U 5 b M B E 6 6 G O x n 8 T R r 4 a C 3 I M c 4 8 F q H s z H L X h g r H v X D u F v d Y T L + V t t E 7 G p N f J T 6 K J j T p f I D T y u J m P k V l T 4 x + 1 t i a y x e J x M u 6 i 4 Z h O F 3 S J S c z m M v X d A z L z N k S / U 2 2 g Q E 7 / C n W U t R M T G e R E j Q 1 o h G L Y i n y + j s k V r w X O c 6 H 2 P v f A V / P J H f 5 U W j d b P p o o 8 y C a S 1 w u I n N 7 3 E 7 m V W i u z t I J b b Q c m 3 U J z y 1 t l s k 9 0 0 a N 8 a 2 4 b A y f 6 y B + S k K F 9 7 m v c Y 5 M 5 O 8 H B n p 0 3 0 i J v 0 j u 4 f / + M 3 c v k O 5 4 3 L A 9 O R X P E c w j P e M R + X 9 q w 4 s 5 R 0 n z i r 7 R m 8 y X s k q u e c L Y f u r + T s W f y M U o u L 7 K b b 8 G 6 Z S L T J Q r J t X + I x / O F W A v x m Q l L Z J b A J F j h s Z C Z Y j e T B j P h j f k a w n U i T F v l g O T i A 8 t W L C Y l 8 g F q 9 L x R k c k j I T u Z h s F 2 O j / P a S X P L D v Q Q z a 8 j U w x z u P T n T Y x C K 4 5 2 L k T K j G K x F M 1 m o / J d J 0 j L T D p c i J I N n 7 A a s V T C w 5 M 9 d F 3 o Q 1 n b d g 8 B + N S k 2 b R Y y u 4 t b B / i I i I L t r q v 3 H 0 r V q s w G T h Y I f x X b l x J Z t A / g G v S H V i 5 l s g A c C R P c 4 t 5 E T R / J o u B j Q 4 6 f c y + V P x O K 0 d G Q 0 9 J w J w h S W Y i N H v v f s C M Z 8 E m 5 + z 2 d s J n L v g O o L G m E 7 J Y S F m a / c Z W + F o T O r g J G O e 2 u G k 9 8 m J I t R d 0 q p k R l e S R T i k 6 l 6 3 q G q G / L r G o H B G V a 4 i M Z c W N V l 2 E g b 1 M j G u V E O 8 b B X f j f c p x 1 M V G 3 0 8 5 P k U o j N G n 3 Y 2 l w c C d V z a s o J 2 W p w j l m N k 9 d j I I u q 2 8 e 9 Q t G k o R s R j w r l I 0 U g p I l v Z L h n + U 6 c / w 7 5 U l Z x j q 8 1 F k j W J 3 t 5 9 f 0 g j D l m 7 s Y N x k n p N x s r l i / D 7 9 q N Q P A m c V f 3 9 h 2 i X m 4 G j Z q 4 + J 1 5 e s 6 N U M Y m D 4 R M 9 G m m 9 / f t M z O U R m v G T b b 9 I / l 0 a 7 3 v o f u E P 8 h k T p 1 L 9 1 7 / 6 L P 7 Z f / 9 P o F e J G I j I 2 E Y t 0 H 1 x m Q F r E 3 / H 3 N f k D d l o u E L U 0 U k C 3 N H J R I L G 4 X L A R s z a R H I h i 0 h j 4 h / H N 5 h 2 W i e 0 C 5 X Z c r E 3 N 6 0 4 T f 6 P P W q s S z l D D F f W M N A o / G x F g r Q T 6 m b R m O X t F m P y w A J P j 7 E v n A B c 1 v N Q N u i 2 S u S f V T Q E J l z Q Z O 6 + Z B W M S K K U v k c N m Z U i w h N + I V z F d y D w I b K Z h D B n t a v E f A y O y H a 7 t 4 1 r e e x 6 I 2 J a 5 e 0 E 6 V d / 8 3 c / H n K T O W e v C h O s p p N k T u b J + b e h Z H a I d B t 2 z r M 5 G R Y b O + v G G 7 l 6 k 8 n q 9 / / g j 8 G d j 4 L h I J 5 7 / m U 8 + + z z I n f s m 9 9 9 j L S Z D U 8 / + x x e f O k V p F I p F G Q F T t V F z F p F L V d F v 4 d 7 C m h k a m g k r e o k Q Y 8 I 2 X U g t 6 r A y 6 U R p K E 4 P C + r b H 7 y 2 N K a 0 D a c a 2 a m j b e Q R H + V P r + n J y J m E G W y e Z E S 9 D d / 8 5 j o w r O 8 s i a a y P z + 7 / 8 B P v y h D 4 h M e g b X e j X L U N K L B d K I Z f J B j I n w v A R c V t C q o R x 2 k u q 0 f k 0 t z i h s V s i k 2 h c i T U H M 2 o r v k d c y v V o Q m q I J P h B N b m f g a a T t K H E d U r X U 9 p r c J v l B Z E J 7 e B q 8 i X u y H 9 9 c 7 Y S 8 q + 1 l P 2 R r K / Q V T H A H P P B F v S J g o j h 2 o L m S c F u N 5 F n + 9 r z 3 p Z g R Q R X r 0 f j n I g H s D D i Q u F Z E T d X F Y x 4 D 2 l m t w H C Y 3 N i i N e Q c z d s J 0 m / / 5 i 9 9 3 C F V 8 K X / + g f I b s 9 i c q Q H X / 7 G p + E L u z F / 7 U 3 0 9 o R x 9 T r n + v W Q 3 8 Q b Z x B Z q r K M f C m B o d 5 x n D 5 9 E l v b M T z 9 9 N M Y H R 2 j f y M i Y z o a i c L r 9 y F D d j R H e O 6 Z v o c c a L f R N i x i I 5 O I p F 7 Q B o / P I p i J H X b u M X 4 c 6 O x i 0 P u Y i c 7 1 a S L H j D P e o 2 5 i T v I F W M v M 0 e d u l w J 4 8 M 4 J V K w D O D M z i H 7 6 P l z y z / l 3 9 9 5 7 D 9 3 z M / j Z j 3 4 E 9 5 1 7 G A 7 y 7 b n q V N T r E N G q p b L R b 5 y I m x t d t q J b u J 4 D N 2 z u N R m K B 7 s d 5 p v F 8 s Y 9 c l t n l v 6 t q K t V F B O K M L 0 U E m T B c Z / o i 6 F w u 7 D 1 r J i U z + 2 m u Q 6 M a F v c 4 3 H B C m U t Y x H h e W b w 1 g F 1 q p 4 T k 0 2 4 K z D D R D 6 W R f P B b T O Y q Q k l V Y F / p N 1 3 a k W 1 T H 4 c 7 X N 2 X U a R f F 2 O B j L D t a J I 3 2 t V I V + w 4 / l 3 O k w / f G 1 V r 5 F / I q f X y Q b 3 k x Z y k 9 D j K R D r s P H A s x 4 / z p y a x v z i C q Y n x 4 V k l b m L T i O 7 u a w q W N 5 6 C z 2 D + y 3 A b P q M 8 H 2 O g x p J q G b z F i b m Y k K F b / D m Z 1 x l z Q R 5 k X P H u j v g 7 F Y b Z G 2 A P 2 e D n O R + L 0 n 0 l n x B j S S o k i h D z W p w E G G / n Q F p D D Y l 1 9 f X R d J s k 3 j k m D F 2 s x v 4 D j i g E p U z C A 9 H o F v 3 S 1 L j j W F k n J b T O s V R j Z M Q 6 t k 3 k T l S J t E 9 B w 4 p X M x m Z a Q z G d G 3 L x z t g d M m o V g 2 i g B V M t l d 9 H x R J o L 3 H B 5 Q y q 3 x F I 0 O 5 q G b 5 8 L T w M T B 9 3 H A Q p S / N 3 w 9 H h 7 H 9 W u Z J Y 4 G e 8 T 3 z i w V 8 J Y W F r 7 U b c d Q n T 5 U E 3 5 a w y k 9 h u B w t 3 4 C v A j G 2 7 R 6 D T v Z 6 3 C 6 W x Z X 0 k h K 9 Z B J F 2 4 8 0 R 3 s o X Q a A 2 J C B p l B d s 8 + I X l 6 D b O J U 2 C Y v t i f s 2 o q C h s a r G 4 y f f r d k M n u V 1 X y Y 8 i n M B P D 6 C R l 2 Z 4 P 0 t + K i g q 3 0 y 4 a Q P q d O m J X s y J 0 7 e 0 j f 6 d F u v M w a z 4 g P Q 6 u x y w 4 L e q 2 W O q T R l N J W x B x Z C t u U V 6 f 2 i a T 1 G 0 S B X u H g a O E V n q f w 0 W E Z t k P A K k J Y h z y o V q P B N J L e X j H / M j O 5 R A 9 5 S c B w R N G S u J s q x n u 7 s T 6 B v e 4 o 8 8 3 S f j q V 7 5 M O 2 Y S g x 6 I 9 4 U F M T k x J T r f c t J p J x Y S F t H 1 9 d A e 8 b z 9 X X h h X p E x 0 z J V X 5 i G v c Y a 8 8 j U q 5 q L a M W C f K W x v 7 c Z Q 7 V F + R j 8 / S o b T + P K S 9 / D y Z N n s b S 4 j L / 4 1 H / F x T v v h p V 8 D T 5 b + v R n / x r n L 9 5 J x E / q n W z 5 S o m z p 2 n R y Z 7 P 7 5 r g Y X t f y k C p J + E y G + Z C 0 y F n c I p N 0 F U X X Z Y 6 s 8 b Z g e U u s k z o / I / z y 7 Z e j 6 F e o t / z q v i H e h n u k J P M R q v w H / g 9 9 g B X 7 n L x n o r g q B f / 8 U 9 + D 6 V q E V O T 0 / j D P / g j 1 I m o 5 m a v 4 I W X L m F p d w 6 j J 0 f w w + e e w e O P f x 8 P v O t + c Y P s S 4 h e E G Q S c g P O I v l l 8 a J F l J O U y C d r b a n H P R G a e X h q h V O F z O R H O Q S z s 2 / k 9 n H / B h I Y R P C d 5 k 4 T 3 P T G 4 Z L I t 3 S S H 1 c l 4 U T r S B I m s R g X m Q 4 c c X x 6 0 Q 4 3 + V S c x c 3 x H S 6 j T y 3 k x c 9 y u Q 6 r r d Y m F J r I 5 I v o C Q Z Q I / 8 H 9 h x G p z + I h 9 9 1 n q y M K f g C L t z z w C m E t U G M n O j e t o v k D 6 x k O X C W u Z J W D 2 T r 5 9 a 4 L b Q i z P c m Z B 6 E r d D H N T J I G B W Z 7 8 9 g H m 7 R b Y q l E W t N g r 3 d G Y q h x K 7 h P R / 4 G F 5 8 4 Q n 6 v m Z s b G 0 I p / v N t y 5 h c H A Q b 7 3 1 F u 6 + 8 y J + / w / + E K + 9 9 i o W y R z 0 O E L Y X M 3 g x N l B I t 4 q m h P g m w z F 6 7 a S s h D B 1 U W 7 M C a 6 w 0 o w W E v x O Y 3 Z Q U T s 4 h E z 5 C C H L e K E n h 1 d T t k 5 D O x P Z F Z y + N m / / x H y 6 3 b x v e 8 9 j h N T J 2 k r a 3 j f + 9 6 N p 5 7 8 A X p E r w b g w x 9 + m H 6 a M T w 0 I C Q u E z 4 n e p Z S C j J w o s d b F 7 4 G B x G Y m b h 6 m U P 8 b D 5 y D i G P D 4 3 H Y m K N u G 1 X J + N w p T K H x J v Z B 5 1 I F Y 1 W A M p O j g S E V T B T p a r D Q R K c z S R e I y c R Y G 9 H 1 y H 2 6 e K X C r D S v X n 6 P b R e t J 7 8 Y g K b X I n r R d S L Z N p 5 r S j M E 1 N X h 2 F V U q g 6 c p C x B a / L J 0 o 0 s v E a / G S S 8 v 0 b 2 N 8 P Z i a O n m 4 X s z A X S d M 2 A h + c 6 M q n A m a L E X T g 7 8 z / 0 q s K f A N O O M m 0 a Z b m M 6 o N h u L + J N x Q 5 i 2 l o z t w x 5 q 9 0 9 H V 5 G O z i s 9 9 B o N m + N N k 9 v W 6 a B O d t F l k 4 t B i G a P w T e I x t 9 x l 8 O 8 8 6 D l Z X I X k 2 u / o 7 j W P w G 7 e N w F u h u R c X o R q L Z x X 1 A D 7 S y p p i M 4 w 9 m H Y e S u D S t S M g b B b 1 H M x H v n i 1 / C R i z + L z C A Q L e r w N w r w O s H R w Q Q 5 + y N D 3 f 2 S J g q K j n q F n H j / 4 S U H h V 2 u V u 1 u j r U e n v N w N g a 3 4 B K 9 / Q r 0 H K 2 r d S u L 8 E m v 8 P 1 G g o b p 1 w p O V C 6 l S + Q r u s n E 5 f M o C c 6 w Q x A 4 R + y a A x s 4 V U s N r i N s O S H C + K g R s 0 7 t 4 t p L G U y M n S Z t n E P Q S + Z k u o C I K 0 y M p 8 J p c o q c R D 4 K S B d T Z M b 2 Y 3 Z z F i e G p 0 W K U j K 3 Q x a L G z 3 u K D J q C t c X r o v + h N P T 0 3 C S M G i C z 6 0 k 3 Q j r X 5 F 8 I p m 2 D T 8 N D N W K X k 8 d I y o 5 p u P t K r 8 T a Z J i Q R c 5 p N U K U t o s m S L t d j f J M d r Q w 0 d t J m 4 Q c Y p R m P v a R w R A y O w 6 L i M x n v r R s / j w h z 6 M a k U 5 s F f 8 R Z t P x W 8 U s G X y 4 t x Y X f T R a K 3 l S i 8 o C E 0 f H Z z g I E Q q Q 4 T o 9 5 L U J s F C H 8 b a i x W F 2 c x 5 h m Y y i 1 R y 6 A 8 y p i j n b z k v Y y R n y X 8 7 R f 5 e i s x Z Y o r c u o y M x 4 8 B P 2 n I x m v 5 v 6 3 Z U e k F + c B c r E 5 U S B g V V v K i h q m u q 1 D 0 L J y 1 K D Z e i c E 7 6 E e 1 o K L v f B + t 2 5 O 4 e O G C O K O L 7 c b w 3 P P P Y m d n F w 8 8 8 A A e O H 8 f m b 5 J j I + P 4 c / / / C / I 1 C z j H / 7 8 P 0 Z k x I f n n n 0 B 3 3 v 8 e 3 j o o Q e R p v W Y n p 7 C P X d c E O F y 7 j c h k V a K m z y I q i r e r H c p / v t p Y y j G w 5 M K O a f l v e K + T l z d s e J s o z S a f a r V 1 M t i v E u r l m E 0 J 3 I 0 k d u W Y b N 4 j W b 5 j Z b C m / K r s E k e 9 D h P 4 d V 1 G 0 7 2 b q C g b Z N / Q V r D + 4 B 4 z X H B P e k s n M n a Q J 1 8 F s 6 m Z 2 R W i w i O u U X B X D E S F P 3 M d 3 N m 1 L b y G D x 9 P I 1 a J i J h 4 u L j B P a h u A U y 5 9 o V S i q Z t 2 Z M o o 5 o Y 7 A z m 0 8 c F O G A W m t z m z 3 w b R F t F T f p t T l Z M F f n g S g H E 3 b I 7 x T m p m q C s l a C b c Q t t G p n P i O f z b 2 4 S k K N r v u e q Y o 4 u + I 0 r E p g G / 6 m 5 o q X U A 1 t w b I z D d + o W Z i L H O z I 6 f O i l 2 H A M i U E R L 1 W 2 z u g 5 8 D G e g q i P o p H E U m 0 x 7 s l C T 2 2 K i y i r M a E m s L Z M 6 Q F G + / Z v V H E V d M h 6 U U / j Q z F t T Q n e 6 q I 7 a g Y G T 7 a F G J U a x W s r i 7 A 4 S c n 2 1 V t 0 1 Z s X r s K 4 3 v 1 P U 1 U i W G Y m R i a 5 i L i N 8 N m 3 e + l z h j 3 v b v x 2 z 7 + x b / 6 t / j E J / 6 Y i I 1 8 D 5 t F D C s L k B n G W i N N R M Q + R k K 2 Y L R L g V 0 z + Z c n t n O I m h t 5 u n o t 8 D Y y B 7 q B t R B n O n D Q g g M r h 4 E b c 1 5 7 Y Q H n 3 j W D W M G 8 1 6 K t F U z A r N m q 5 R o 5 / g r 5 b 3 w Y L c E e 5 j E 2 O n S p j g C 3 c e 5 C c z u X k u i / E E G 2 R K Y j W Q a c g 9 e 8 n 7 m Y B S c a E U h G k v 4 W o b + V d i T Y + o r I 1 9 c Q k m Z E v 0 F L 2 Y e A Z 4 g 0 Z I m Y 2 D C D 5 X q M 9 q M g i g O b E E P A y T 9 l 3 5 M L I / l Y R N 2 o w T t O j E j P 8 W h U 3 + i + A G W / r O l L L S Q k c C / E r r j N G K p r U C L o I g m 4 + D h C Q T + Z L u Q r q H m U a 2 Z 4 K m U y G c h u V 8 q 0 W D r y c p k W H o K Q W 8 E Z y e F Q D 0 n j M H Y T 2 6 Q l i H j o 9 e L Q c 3 U K / q G D o W T J Z E F a N p O / Z I b d l o c k t a c k j X j u J 2 m 5 r 2 0 Y H B X j t l p P / / B p 3 H X X X X j k C 1 9 G J p P F s 8 8 / h z f f v I R U L o m n f v B 9 9 E d c 6 O 1 p P 5 x k l E n S q l k d G v l D E t 0 j 5 7 d 5 o g d 9 K y Y Y J m r W M h y c Y B + z W + + L V j C j B P q 8 W F j K Q w 7 Q O h E T 1 k i i k x u / V 5 L O r + F U H k 7 p 4 W j l Z n w L w 6 e j o j T F E b C R Q L K L v z P D K x k e D V O H Q 0 Q P d X L 0 r b Q X F j i q q q B J l 8 M Y u s D F h M 2 C R Q Z 3 d + J s F z 4 A t x S z U L x r w v S W 6 z v k Y 0 1 A X p K Q t L j Q P y w J j a X k K q i 5 U 6 i B f D L S K m U y E a 3 k T y k x w O 4 n j U O f x f V V z z 7 z A t 6 a e w 1 n z p 4 S F Q R f + 9 7 X M B Q c w 2 K e m E 5 J k B n 4 f e j e G R T l N L J 0 3 3 6 S n z Y t B Z f E N N S y x r c Z Q 3 X V U C G n J i p D 5 f U X i c B 1 D A x N k k S q i j L y 9 9 z 3 A a z v L o o + D D w 8 6 1 / 8 5 v 9 A F H f Q Y W 6 i R F 4 o u d q 4 t v Q 6 A u q Q y G t j h n M 5 D x K u X C F T Q V K Q q 2 z T I w 1 F M h 2 u z 2 / i 3 g v T W N l M 4 b 4 T 7 4 G J V Q S B B x t z F I 7 B z 7 B 5 s b 0 d Q 1 8 f T x Q k 4 i U H T C G n n X 0 y z j 3 j r I x u E F q i Y V p x d 6 d u a T L c H I V 5 o G H B i M c t l u S h K J J T b 7 E Q E z b m z R 6 F 0 g 7 5 V b 4 K n n z u G c T i M R I A f f j o R z 8 o h B D n H T L h s e m V W V B F U C B T r K J v 2 C J K z 5 m R c n k Z q s V P p h 9 9 b 9 K 8 W t 5 K f m S R m F C D b n P A Q a Y h M 4 N T L 8 D h c g v t F G G f l t 6 c z y r w B Y 3 9 q O u a G F / j O V E V 3 X K b 4 B 7 t o k 0 2 L Q Q P 7 / 4 m M c w / + M W P I b m V w 5 9 / 5 k 9 F z / S J s Q n 4 A j 5 c v O s B P P Y 3 X 6 L 9 2 M b F O + / F w s I C o r 3 9 C E f 7 R V / C j D T d u C r h p 4 G h W h G 1 k V R T F A z 2 R 4 S 5 M 9 q I N m V S F e z s a h h i p 5 k W 2 u p s 2 N g W C 6 x W J m k D R V I 0 H G f Y u V p A L / k m 2 / J l K J W M M c H D 1 e 5 T z W 8 s Y n 5 7 g T S b k 8 x G + h y 6 S N j v Q S o r E w M O w G 4 u 4 + 4 T d z R e b a B Q V P C p T 3 0 a / 6 / / 6 V 8 T M / K 8 o 7 o g v C e f e g b 3 n r y b t K E H G v k 2 X D f U L A l v R W o x B y v d P 4 e B m 0 m i f x v I 5 E p 0 z 2 S + H Y O Z G N l l B Y E J J 7 7 + j W / h v v v u F S l R 3 L 8 v F A 6 L 5 v 5 j Y 6 O i W O 8 j H / k I V p a X R X d Z P s L 4 H / + H / x 4 r q 2 t I 7 C Q w 7 J s k f w 7 k 6 x 7 0 A f m w 3 D f i R W Z O h n / G I 7 Q s n w t p b H G s k M j r N / I 2 G d n y D n y W X s G 4 r S i l V X F G u H U p i + E 7 w 2 K d S Z Q h u 5 m F X p F I W D a S Z Y l J 1 L K C G 4 U i z N V + 5 J U a 0 Y 4 J L m U B O R v 3 m G h h o p 8 2 h m r F O J k S k 5 E q n l + 2 4 c H x i n B K 2 T z h j j 1 c J N f j 0 V F Y z C J 8 w t + 2 T j w y R i E J 5 4 0 4 s Z x 7 B t l d I p 4 + J 6 K u E 3 B b I s K U E 4 0 n X S Z c X n k Z 3 F 1 L 0 y z k 2 J b J n L Q h X 4 p A 1 9 w 4 x 6 2 P j f 0 S B 6 s + c u 7 5 T O R H Z H 5 w L V I u l 0 U i k S C C v B 9 f + c p X 8 G 9 + 8 1 / h k a 9 8 E f / 4 H / 2 K k M R c W u A f 3 t e M f K 2 a S h q 0 E V r / 2 w I f 9 H J L N p / 3 e M G N E v k n V j L 7 u P c h H 0 n w e r C p x w 4 n N 2 F h w e I m r V K n x + y W 5 L J F / O V f / Q V + 5 3 / 5 b W S y W Q T 9 R M h 0 n R u 7 J p F x 3 w 2 c n 5 h a 5 G x 5 D 6 2 f S d S 3 B c i v K t S 2 Y Y c f 6 a I P X s 8 2 K q T B 2 B Q E m d N s A q q Z O v I B L y b 6 9 6 O f m 9 s V f O e 7 X 8 D 0 1 A z 8 4 T 6 c m u h D Q Z a h E x 2 4 f W 4 k i j v i D N D m O Y u K k 4 S U 5 A S 3 F x C p R g R a 8 n 3 8 N D N U E + O h q l G p S i q r x p G 0 B k G y B n t 5 z Y b T e o l M j R L 5 R B o G e g P Q X W X 4 e v c J + d r m U + g P n C K G 0 c S 0 e L u Z H G 8 C n 2 l 9 5 6 V v Y W V n F Q P h X n h t f o y M D M N G T l g s n U L R / K D 4 j L u H y U G 2 1 I X Z x f 0 O U K u K n L V I J C g K H 6 9 d v Y b + A d J o p B 2 4 2 U w k Z E T a + A A 0 t 1 E U G R U i u X Q T I H / 8 b x 1 L S 4 u Y m J g U h H s z q H n j A P Y 4 r 2 W k 5 8 s I z X R P Z 2 o 2 4 z w M s a t J W E 4 m y O o 4 C 2 7 j T C o I G 6 k q h o N G u + T 6 Y A C B i h m 5 W B L h a T f 5 l c a + s t b h 7 r D y F u 8 5 m Y I B D / 7 8 S / 8 Z / + p f / i a W F x f w f b I G f D 4 P f v V X f h k 8 O + r F l 1 9 C p V z B S 6 + / i e n J C b I S T d i J p 9 D f 3 4 u p + 3 5 F N D X d w 9 8 x F I R m u G e 0 g t 2 3 U v C f j h w o x B N q n 6 Q R l z x w I S B P c u D h A j y V g R G v X M X W 5 j Z G / X f B 4 / U K u c W + C y e q Z o s x b O Q 2 S D M 5 4 H b X s L S e w + S Y k y R w H U u 7 H y I m 0 n E X M V S z 8 c h 6 p v 3 Q k 1 t 6 j f j u h 0 T u f z n L b a 0 O m l z s K 5 V S q k g z 4 s z t t 4 t K 1 W i 5 J o I L 9 J O Z f S N R R C l X w O j E u P C 7 b t b u O T O v w j v F Z T H k s 9 b J 1 J K G G 3 8 5 i M x q H s G x L m c 5 N 0 F F l 8 k w I 9 N s s Y x E L Y U r J H B + / m M / h 0 u X L i M Q C C B P 9 1 s j D X J 6 9 A w k D / l b Z C F c u n w J 6 X g a P a E + U Z 5 j p 3 X k A W 1 3 z p x H Y V v F 4 F 1 h J H J V W O o 8 f Y T H x E q 4 t A X c M 6 R B i R W x y 8 W I n i m R l d 8 8 z K 2 s P w X b y M P G g y b + j q E M 3 D d C Z s 0 K a a E I M Q S t y b h H F W d V n P P F J G R 1 6 2 L c S i v I 8 i P H n j b B Z E W 8 P E u 2 d Z y 2 2 S q C F N z w j 2 e 6 c s G c r G i w S 3 b y n c o o l P K I R I c Q L 5 y C l y 4 3 E 6 0 S M 1 W I A I 0 g A 7 e A T l f f w K D b 8 K 2 Y o T i 8 H l d u I G S a O t S c K 5 N k F h W s j X O p W w U f 7 P K Q s 6 w + 3 3 j G A P f c N t G 3 C l t P 4 7 k l O 7 j 0 m 4 M n n L 4 U J h O L Q 9 v N g 9 r k r g q p a B T x 3 U x D s T X A J f 1 2 M c T s 1 s C B B m 7 + z 1 k o j z z x O f z W b / 1 b U b K / u D A v o q G 7 5 K N 9 5 E M f E g 1 g 3 n X P u + E N u c g 3 r e G V 1 5 5 H P p s W j U E r Z R X / 5 p / 9 N q p a D u U k 3 0 / d a B / t k q A q F d S j p O 1 p T 8 o 8 C s e X x f P V G c N 6 u B n + j q H 2 8 b 5 R 7 m N t I l M i h b 5 z E R E O 5 o v x E s W u c g 5 a 9 8 O 8 I j G B J O U h 6 x v E M K n G s / v g M 6 V S X o W T T C E e F m a S b J j 0 7 x / q G o 0 l T R j z P S R + d 1 l D K F X T j b + S V r A N I V / Z x J j 7 o b 0 Q d T c U S a K 6 j S a 5 t w y F n O 5 X 3 3 w R J + / s 2 T v A b I L v j U P T n L G 9 Q R r 0 3 Z O q S H L 9 w I k S / U U S G S D J y 3 n 0 X v Q J x i x s c 1 n 9 0 Z q H M 7 X D J w 9 G R o 8 L z i u 0 u c j M t a + S j z S J l H b D i P L R H T F e f f k t 3 H P f B d J m x D A 7 Z p H h z x r R V L P D N + l E n R y f 5 G J G l M H b n A 7 4 J 8 g v a v D 2 5 u Y m V l e X M S p N Q 5 s I I E J m 4 2 X 0 G n + 8 G W 4 z h u p 6 D n U z q K s / 4 D g v 6 p 5 R 2 B R i q r o D M v K i 2 y o v D w c r v P 1 u 0 k g G o Y n T d p 7 0 r S t k B t m Q 1 6 / D Z n b D b u p B z V Q n 7 X I R b k c I N q s T f Y 5 z 9 L 4 C l G I F u V R R m I I + y y C S 1 W v I q u t 4 9 o 2 r i A S D d E G 3 O O f a 2 i X G V A p k V t T F f U i W G r 2 f T C P 7 G K z 0 m s 5 I V S s 0 r S z q j T o z E o 4 D P n t x 9 Z Q O Z I M w v O Y B 0 s I O k Y 0 + F q r h h w t 2 X C R T y C Q l Y T W 7 U F N 4 O q P B H K y Z 1 K R Z 5 O E d B Z u X 9 N 4 R 3 + V m 4 I B H s m x B x M k 9 + E x 7 S c t N + M w B W M m V N c G C r H U X D s 1 L T E R a m A / l S c v r O W K y E Q 9 S r j A 8 Z H 2 Y P E 7 E d z h p m t b c H S X T M Q T N W Y K n L m G W 3 q u b u / t 5 B / B 3 G o p M F 7 t M 0 s m N 0 u Z r 6 B k Y w e P f / D J + 5 i M / g 1 d e f Y 2 c U u 6 / V 8 H M z A x u 3 J g T a T k / + 7 M f h t N f Q 1 X K N K 4 A E U l i o u u G Z K k M z T Q P J 2 k e j 6 k f + W K O G O q S i M o t r l R o D + q I + E N k 6 z t Q V S t Y 2 l w j c 9 E C n 9 u D s T H D Z + K Q f G F W Q u + 5 o / t l c x O V p Q 3 y p U Z C Y k x O K 4 Q z X q k K h r O w K b e X l Q 1 k 5 T I U 8 9 y B n E W J v l N N L 4 s 0 q 6 p e w q s r A V H 6 8 d 4 x E h L k T 1 Z l X Z S a e F q C N K 1 n Y d 2 Q v C 4 j c s x 0 q K O Q X p S h 9 / s Q c v P 3 Z L Y y P r N c z y B / X U L 4 j J 3 u 3 1 g / X u v c B v l W H O g g D c W E 3 2 y z x r 4 n P 9 4 t S p B K u / D 5 3 U K w 5 H Z l p F c y i I c j K E s / n R r q b Y k 8 y e Y h S 4 y I d f J u X L 3 0 G r y B q C h p E M O T y 0 a L s f v v v w + D g / 1 k R l z E J z / 5 K c F M F h O n G x k L y K Y P g x 1 5 P q T l P e I G + s z d b l c J T l s A f g u 3 M p a g W V J i g 5 U C Z 7 S X 4 H f 5 M D o U x k T f O I b 7 e v D Q X X f i v o s n R Z N N D v f q V T P q s Z C I 6 n U D H 1 r v 7 u y g m J d R U H M 4 d c o O 0 9 K G G K 3 J z W e 4 O 2 s 8 E c P 1 6 5 c Q U 6 9 g p 3 g J q 5 v z I h y e y a R F M W G e C K m b d m J m Y r D f w k G G m Z G 3 M F 3 P k Y a w w R m 1 I n y C N G s L M x W I C I 9 i p l K a m P P U r T E T r x W X m v B a t s J q d 2 M u b s F y U u R r C L O v X E / D b v b D e U r e Y y Z G Z o F b T X v F / R Y 3 z f t 0 T x f l x F e R 3 7 e a g N / v p 3 W p 4 6 1 V 2 p s c M R j I W t F v n 7 Z g t 4 o f y 4 d q B T v a 2 6 / + N R 4 + 9 3 4 E p z 3 E V P u b o x F h c x 8 H 7 n B T 1 B K w O W I I S j P E z d x 9 t f G i F n A / N 6 9 v l f Z O J 1 N k E J n a E n L F O B F K H d t r d b g 9 t M n l M k Z 7 h p H I J c j M M 5 F W J D P G I c E T N I Y n u 7 b P o P d k 9 4 2 t k F Z j v u Y s B P 5 Z r 9 Z E 5 o C f H O m N n U X 4 x 3 T h F / H f m 8 E C P h z m 7 A v u j d F k 1 E 7 t 1 A r W U E n t O l 1 b h 7 M 4 D D W w C V t i B F K Q S 8 + D g q A Z 6 b k y Q i e 6 a 2 q u z e I C S x 7 q 3 Y n d v L T X P + 8 w s L D i J N n m t M m i o i M S s O L a t V m c P n 2 C 1 r O G F 1 5 8 D Q 8 9 + I A I T P T 3 9 d J 7 j F 4 T O f K 5 7 F y 2 X a 7 B Q b 4 s j 2 d V 6 4 M 4 M U w + 8 2 Y V F p s J 0 S G j a Q + f V 2 k V E n w a 7 d e I G z + a I 2 3 G g a b j 4 D b T U G / L h + o G P g k P D p / F g F 3 j 0 T / Y i c f w R / / p E x g d m 8 A L z 7 + I / u E J x G P z 8 I Q K x E g S + U M l 1 I X W 4 i F i + 5 K e G 4 j w g a P P 6 i M f i 0 P q E h Q 9 R f 6 V H X a b i y S i j e 6 6 g P X t H L 3 G C l e 9 D y v J B Y y M c j H i f h m 5 t z 4 i u v Z 0 o l J T s J W Z J b N n Q E T k d L O G H J Y E A 6 U K W 6 j F P P A S 0 b Q y E 4 P / z m a f V X K Q L 0 S 3 0 G j E 0 g 0 h i Y g V N b r v N N z J C 6 h F d + D m C e c + + j 4 V i x i I x l W t P M x A N 2 k o k T Z z u e h 7 d Y B b p f G Z W S e 2 S R P 0 H z E k o Q m + f X a 7 + F i D f 7 p d F l Q y E h 7 5 6 u d w Y 3 Y B S 8 u r Y g b V 3 P w C H A 6 X Y C o 2 W h L x J C J 9 E f z R H / 4 h 7 n / w T v o u J j z 6 6 K P 4 y A f u E H 6 c p a Y j O O A U z M Q Q b b E 9 J M x C N m x c y q D k 9 t L 6 m E T w 5 a a 4 z R j q b 0 1 D N V E j s + i C v Y S 8 l E V s Z 0 0 0 A 8 n n 8 k J j T U 1 N 4 s T 0 B G 1 Q X Z g b T T T L O r i i t 9 O P Y Z T 1 D I q 1 G H z S C H K 1 N X p G x 9 p C G d d X r 2 J o c F C c X 4 V 4 8 g M R n z D D N K K e q h X j v f c a F 2 i g i i J J 9 h u I O m f g Y A + c w F q k F d U N H 6 z D + c a j g 2 C n X c f B e 2 y C z a a g N L l 3 X S V 3 G s N d W m u o C R I Q U a M x C 5 t o P E I z N L l / J s Z l 7 u H p g 5 G / b l 1 9 j w V 6 S 3 a t I G Y + z c d s G K j L s P Y 6 Y Z d q Z G q n U d m W E B o L g t s / l 9 P k 5 5 F / 6 h 6 m 9 a D 9 4 z l h 3 D a Z R + 0 w Y v E 0 e n t C Y t o l m 8 h c t f w e H g P 0 6 G P o 7 e 3 H + M w p m E j 7 X b 9 + H a l 0 E q F Q F H c 8 8 C H E K 1 0 W 4 u 8 0 1 N H g h Z f I p D p 1 M o D R k S F M j I / S 7 z O Y m Z 5 E J G z 0 T R f m D v 2 f n f Z q z Y q X l w d F 9 1 e 2 w J q 9 8 L Z y t I G J L I q 7 V d R K Z t j K U e h k M t Y T f l Q S 3 J i k i r D X g 4 D P h s E B P y y O G t L b J N F J g 9 V 3 y K Q K y a Q F N 8 S g A u 5 t w e H g v L o D u Z h F x D c m 7 i G l z Y n P a o N U g f m g s m h B d 7 H L 1 b D l e h Y h i 5 H 4 W a o n U C W m G S T C 6 4 R w 6 u l z y k n S j p s y E b s Z p U y R B A d p 9 y x p E f r u a k F B f r M o D q B r f O Z T r K B S q i I d 1 8 j 0 k l A j k 2 q v W e Y h Y M b n M z F u r y a v 7 o / 2 0 R 1 X E P D 3 I T V b g o f 8 u r y + B m s p A r u P r I F s G R r t X 2 D C 0 I x N T d x a 1 m 6 p W v D t 7 z + O 4 a E h z M / P I x g K w e v x Y X t 7 E y u r K x g e n S S N a M b G x h o u 3 v 0 A Y t v r m D p z f / e m l n + n o Y 6 H 9 w w W h C n Q i t W 0 0 a f c T M S U q y 0 L T c X E F C t E 0 O P m S Y J R j I U 0 k c g Z G P F 0 d d b r Z E q l t X k U 8 y X I e f I / e j y o 1 h U i O t I / e Z K m m g u + H i e U i j G d n M n K 7 f A L m 1 5 W M i i Q B B 6 e G G 4 z 5 1 p R L Z h h 9 R 7 H V t m H 3 R S A V x p o P D L A E c L N y 0 U M X z g Y U I j x G d R 5 Q / u U a k l x L 3 q M B A Z 9 r K p m E J r o 1 m m q H Y V Y E V X a u s M q d n l t m Z m 4 j R c v M 7 d r v h H j w X f c 0 8 M w F 7 k 7 b n W F e 6 O 7 R b 1 T c Y e v Z x e D A b y 9 h 3 e j L S W q o p 9 E E 9 m l K g K T V m T W i n i 9 f I s B i d u M o b q I j L 8 d / P G f / p f G b w a 4 J R a f y X A q y n y c P l a b E M 9 v p o b R 6 4 s T k + 2 S d j I I 2 W o 1 m I l 7 S f B Q Z C Y P D i Q s r 8 6 J M Z d q w Q g z 9 w 4 F R W D A 5 e C O Q F a E w x F 4 M j N Q F H K k L Z z B Y W x W u V I i h t P g t P v J Z z D G 8 x w G n e f M H Q E m 0 k 6 0 M h P 3 p O N i v T o 5 6 P 2 N g j 0 G B w Y Y i W u 5 P W Z i J v / 8 p 7 8 N P R 6 C P a K h I i k I T 5 J 2 N b H / R q / v Q m z c c 4 K Z 1 d v r J l / P A X m d r n l V x v p q F S t r G l Z 2 i S k V D Q W t h v w y C S / y e W w B O 7 K V d Z z s N b o D a 6 Q J 8 y V J R F Y z U T 9 2 3 y K T O k X C i Z i J 4 e v n Q 9 3 2 4 s 5 W m B p W B O 8 F m 5 H + C S t K S Q W W P k M D / j T j 2 B p K b A R t A C c F N J 3 N o J v r c u r o 8 V k Q z 7 f 7 F Q 6 r C d F 6 D u N j N p S I m D j Q 0 A Q 3 g H l 9 0 4 q p w U t Y 3 J 7 G 1 M C C e D 5 g P o 1 S r E S a J g 0 7 w g i d 4 D A 7 b f p W D u X g q v i d m Y E D B t 0 i b J V N J 6 R Q G Z J L 3 z s P Y j S r R z l d q U K E R n 9 F Q f E T 0 y n E j E X x G g a b g U y s e t 1 E j O c Q Y X 6 l Z m R g W E 1 e M l G N C G I r w t J J 4 k I T 0 g s F c W 9 i z A 7 x A T e 5 1 H w u 4 e / s 5 C W R t M o m m p J V 4 W z k F + a 2 C v j E Z / 4 M / + D n f x G P f e 9 b + I e / 8 i t 4 4 o k n k C 8 U h O 8 S C g X x m / / 8 n 4 n X J q + T 1 h i 0 w u K 2 i G 6 s v A e B Q a N M X l P r 9 N k k r J x G 8 S H 7 Y x 7 y l T j v k Y m e Q 9 z F 2 i 6 s 1 S B K u 7 R P d h W 9 U / v t w 9 Y v J R A 6 2 Y P N n I S Z K K c p A X P X Z Z w 4 5 O y r l F b o + 6 k I T 3 h F q T s P V t C L Z U R 7 r P j B 3 M E g y p G 4 z T T U s R k q a C / D 6 3 b C a S 5 i a 2 0 Z K k n g Q n p X M N n O 9 h p m z t x L j J A S 6 + P x B h A Z P o v + S h a y P y A 0 U z d s 5 M x w u q 8 2 H h F D J K z k q N f F N a t V H 3 y V K C p p I u K I T P Z + G e G 7 q o J Y u 0 H Z I i Y L 6 r C I B F y O I 9 r I O N z v v n Q U S h U n X D Z D N X l I 2 z j I h O N U n + D 0 / s y o v L 4 u i F Y j J r W a 3 P B L I 6 L o r p y t k J Q B / A M e J G 7 k i a E M 7 Z O a K y F 8 w o X X N q w Y 6 7 8 k A i + s t c w W E z J k Z j H z h a e C e O T z X 8 b Z s 6 e x u b 2 N D 9 7 3 U X z 9 + 1 + A y + W G 0 + m g n y 6 8 6 8 H 7 B I M E J / Y D F n K s A k + j e W Q T y R t k u p 1 s 1 x D c v p n 9 L 2 + / D Q 4 v E X r H 2 q U W M t B r F t j s h i a t F B X S Z i Q w v U 7 U E j k E R w P Q y G / L r n E a m B s a M b l W L y F 6 g s / 4 j E p j n s j P H a n 6 a P 3 Y x P 9 p Z 6 h j B y X K t P C P f + 5 / J 6 l 1 A S 8 9 + w R 8 H i e 0 a h m D f R E s z t / A x Q v n i C i B q 1 e v Q J E z i A R 4 Q p 8 L b r + d z D z O y G 5 c q A V + 7 k t Q z 5 P 2 s 8 O j T 0 F P k D k W S J O E J M a w l E k D 9 i L r 2 I X Z o S C r k U n o t E G K D a J m 4 c N Q 2 g v W m k k i + u 1 + 0 j o 1 W C M V 0 l 5 W f P E v f o i x 4 R P I k T S W s y Z 8 7 9 G X c M 9 d d 9 I n s m e x H 1 p v w i p p u L p 2 H k F P G h Z i I A 7 X 2 0 J W p L M 1 W H h e 7 m o O e s o B j e 7 P q o Q g b 1 u Q k t w I + 8 2 i d 7 n o T x 6 y i B A 3 T 8 T g J p S q i 4 d F S z g 3 o E G p 0 3 X L f q S X Z M R J c / f 3 u 0 T i s E z u z Z 3 n T 6 G v v w e 9 9 k E x p + q e 9 5 7 H i R P T m J w Y x 8 j w k G g x Z n G a 2 5 r N N B t H t k L N 1 V G M G y N B R X U y r T c P f O B 7 2 l V o Y 1 K l A 7 O e l B R n i N j J H 7 L A H j T D 1 W M T p f h O B 1 c J 6 + Q r 6 f D 0 0 9 7 0 2 s X f u Q e 7 O 2 o k 8 o q G o G S 2 e G y 6 6 E p V T P D 1 7 U J b c b + N Y + O 2 Y i j g / w 8 2 8 a F C R F l p R A A A A A B J R U 5 E r k J g g g = = < / I m a g e > < / T o u r > < / T o u r s > < / V i s u a l i z a t i o n > 
</file>

<file path=customXml/item2.xml>��< ? x m l   v e r s i o n = " 1 . 0 "   e n c o d i n g = " u t f - 1 6 " ? > < V i s u a l i z a t i o n L S t a t e   x m l n s : x s i = " h t t p : / / w w w . w 3 . o r g / 2 0 0 1 / X M L S c h e m a - i n s t a n c e "   x m l n s : x s d = " h t t p : / / w w w . w 3 . o r g / 2 0 0 1 / X M L S c h e m a "   x m l n s = " h t t p : / / m i c r o s o f t . d a t a . v i s u a l i z a t i o n . C l i e n t . E x c e l . L S t a t e / 1 . 0 " > < c g > H 4 s I A A A A A A A E A I 2 S 0 U r D M B i F X y X k 2 i V Z x 7 S O t E M H k 8 G U 4 U S 8 D U 2 2 B d N k J u k 6 f T U v f C R f w b 9 u H W w i e h H K f 3 r O z 5 d D P t 8 / + H B b G r R R P m h n M 9 w l D C N l C y e 1 X W a 4 i o t O i o c 5 v 4 Z x K u L U 2 Z E o V g p B y I b B N u g M r 2 J c D y i t 6 5 r U P e L 8 k i a M d e n T 7 X Q O z l J 0 t A 1 R 2 E L h Q 0 r + n c I 5 n 4 R d 4 G A u d e F d c I t I p I i C b H S o h N F v I g I 6 W S r X k 7 T h h y R 6 z v D w p V L + N Q M G a 4 U G 9 V G Y S q F V k e H o K w X C j X L 3 K j h T N Q v C y Y x M h D p 6 h F 0 k 7 D J h 5 x g Z 6 C d l J G H d t J / 2 E + g J H D O 3 r o y I S s 6 M g C v m f O x 8 K S I I V 1 J 6 F U I + 2 g G c o Y m V W n D 6 w 8 D 3 z r F W R g J G i B 7 a R l D u w G q z p 0 W 0 / d E u 5 H R n b P X f A w 9 3 / / f u I d v V 9 I S N H n W W 8 + M Z 4 O l 3 y / C d N K c R T p 5 O / g W n S 9 7 v d Q I 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d 2 6 2 7 2 a a - b d 5 a - 4 4 b a - a 1 4 5 - 2 c 0 a a 4 e e c c e c " > < T r a n s i t i o n > M o v e T o < / T r a n s i t i o n > < E f f e c t > S t a t i o n < / E f f e c t > < T h e m e > B i n g R o a d < / T h e m e > < T h e m e W i t h L a b e l > t r u e < / T h e m e W i t h L a b e l > < F l a t M o d e E n a b l e d > t r u e < / F l a t M o d e E n a b l e d > < D u r a t i o n > 1 0 0 0 0 0 0 0 0 < / D u r a t i o n > < T r a n s i t i o n D u r a t i o n > 3 0 0 0 0 0 0 0 < / T r a n s i t i o n D u r a t i o n > < S p e e d > 0 . 5 < / S p e e d > < F r a m e > < C a m e r a > < L a t i t u d e > 1 3 . 3 7 7 1 1 9 2 1 6 6 5 6 7 7 8 < / L a t i t u d e > < L o n g i t u d e > 7 8 . 3 6 2 9 6 4 9 1 8 4 0 6 1 3 5 < / L o n g i t u d e > < R o t a t i o n > 0 < / R o t a t i o n > < P i v o t A n g l e > 0 < / P i v o t A n g l e > < D i s t a n c e > 0 . 1 0 1 8 0 1 7 8 6 2 3 2 1 9 6 2 5 < / D i s t a n c e > < / C a m e r a > < I m a g e > i V B O R w 0 K G g o A A A A N S U h E U g A A A N Q A A A B 1 C A Y A A A A 2 n s 9 T A A A A A X N S R 0 I A r s 4 c 6 Q A A A A R n Q U 1 B A A C x j w v 8 Y Q U A A A A J c E h Z c w A A A 2 A A A A N g A b T C 1 p 0 A A I d W S U R B V H h e 7 f 1 3 l G v Z e R + I / o C D n G P l n G 4 O n Q O b q Z l E i Z J l z 5 J k y b b k 8 Y z l J M 9 b m j f y j P z P 4 1 v z r O U 1 G o 2 C a U u i Z I p J z U y x m 7 G b 7 C Y 7 5 3 B j 3 c o 5 I K c D H B z g A O d 9 3 z 5 A F Y B C 1 a 3 b 1 I z Z l / q R t 6 u A A g 4 O 9 v 7 y / o I p m 4 7 r 6 I C m a j B J Z i T L F v R 6 6 t A 1 H S a L S f x N r W i w 2 y z i 9 7 8 N r K Y l j A Z r M B m X 3 8 O N m B U n e 6 v i 9 4 R s R p T u 4 x t / / U X 0 P f Q b q C 8 / A Z 8 / g C u v v 4 x w b z + C o R C K R R l 3 f u g M J J M V 3 / j z r + F X / v l v Y W t t C W t z c 3 j X h z 8 C S W r / g O x 6 H o E R X + M R U K d V M N N L K p U K E k t p 9 E y F Y b V a G 3 8 9 i B j d E 6 8 N Q y 1 U Y X N b Y O I L t C A 1 W 0 b 4 l K P x 6 O b Y e T M J 7 4 A b n l 6 n e J x Z U B C c d i K 7 V U B g 0 C u e a 2 L z t R 0 M 3 d 3 f e A Q k t e u N 3 w 7 C Y x 5 E X Q v A Z T O 2 u r B Z g d S f x + V n r m B 7 Y x 0 2 u w 2 + Q A D V W h 1 T J 0 7 C b D P B K X l R L M v w e H 3 o 6 e / H 7 K U 3 U a 1 U c e r i R b z 1 4 o t Y W 1 z A m T v v R G J n l 1 5 v x 0 M P f w A 7 m x v o H e y H X j f W p R O x 6 y X 0 n n a h W j f h 6 U V 7 4 9 n b C 2 Z a w z b U q 3 V U 8 l X I m g V 9 t I f x Z A Y S M Z D Z L E G H G b U a / V e y E g O Y 6 a c F 2 Z z c e G c 7 m E C P g 7 F Q D Y s p C 3 b z U u M Z A 8 x M 5 a o J G t 3 f t V 0 r X t + 0 I T J 9 E f 7 M W 5 i 5 5 0 P w e H w Y n Z z E e z / 8 Y X h 8 P r z n w x + F u e C H X Y n i A x / 9 J c T X N x F P 5 H D 2 j g f x + o s v i W s W K 2 b x k 2 E 2 2 R q / G W j y Q q 1 S Q 1 H L w U L f 7 T B c 2 z U E T R N 2 r x X x K 4 X G I w P 5 D e X Y z F S s m F C I l 9 B / R 2 S P m R j O H g l L P 9 p A v c u 9 m C 3 7 3 + V m s J n d q O n 7 z F 7 O q b j 8 8 h U M T g 1 j 8 u w 0 C R s J W r W K q T M z m D h 5 E l 6 P H 6 H e C D Z X V 7 C 9 v g b Q W y c m T 2 F i 5 i Q S 8 T j u e t d D C E R 6 i B G d K C v 0 P S M R L N 6 Y R f / I M N F F u 1 B p R c 2 h o 6 i a Y D U f k z j e g T B d 2 3 h D H 3 Q P N R 4 C 6 Y U C b C S 5 P X b S S s Q 0 j 3 3 r u 5 i d n c W 9 9 9 4 L X d c x O D C A n d 1 d e q U O n 8 + P 8 b F R B P w e 4 8 0 d y J V N 8 I n r N J 4 4 A j I t N H 9 m E w o x k 9 N q P H 5 m 2 Q 6 t Z s L J n i r 6 / a T N 6 L n 8 Z h m + o a M J N r e q o p x X 4 A y 4 U K / V Y H G a U P K 4 0 e O p o b Q D u P Y F v E B 2 q w R 3 0 A r d Y n y u z d b O d G W N i L h W h o M k e j d U i q y p r M j v y M R k N t g 9 3 V / X i V f X b T g f K M L u a 9 e I p X Q Z r p A D + a 0 i f I P u x r M G y i T 0 H C 2 v z 9 Z W o O l K 4 1 E 7 3 O Y + J H N R D J M l w E g v F e G e q K F Q 2 x S P G W H L S c j 1 X X p t D 4 n N g w y c 3 6 R 7 G G q / h 1 v B e s a C s F K F e 8 C E H 8 w f X 2 u / 0 9 B m 8 u U W q / B O W v e k d R P l T A W O Y J M 4 T F h e X c P E 2 E j j 8 c 1 R I W a w S U d L p U 1 a 8 K G g h s W k l U z A K q w N h f U s M d M D Y y r I A h W M F L + e g l Y 0 Y e C e k P G C W w H d Q r l Q Q T U n Y T W 7 i H P n T h p P E q o p J 6 w h B Z V q B W q 5 D L v D c Y C h d k i L 9 t S d 2 F l Y p E e s I e q 0 V l b s 9 A 3 g r i E V 6 R s K f O N W 0 v L E j J 5 b M 4 t T 8 3 m E Z / Z N 0 P h s C j 2 n w u L 3 9 E I Z o e l 2 I i z n a E / 8 7 f d 3 m N n n l E J I 5 4 Y w H N D E Y 3 m 3 j H J k h X 7 b 3 5 O I 5 X T j t + 7 Y v Z R B 3 4 V g 4 9 G t g w w b l N Y B 7 y h u a 4 b a s x v i V w t I B R 0 H m I m h p A 3 J Z k C / J W Z i H M Z M r e Y m M x N j K r L P T G w 2 v n t C B V s 3 6 d k S 2 e Y m 9 J w O w x E 6 X P K z i X g Y d P q f 3 W V F K q t g w D I C e W P / x U V X W X A s G b L Y W t x B K a N i d z O N U q K G 7 I q K r d U 4 S q l l f O 6 x T 0 L 2 y S i R R r G N 2 Z D z p G F J v Y H S t g k W n 0 4 M n 0 V V 0 S D H 6 H q 3 A J u j X c s 3 m Y m h 1 4 2 1 a U V m P d f 4 b R 8 O U 3 c h o 9 Q y 8 H m X a W 2 M z T U 3 e H 1 u I Y O l l R y c p v 3 P Y l S 1 G q 2 9 8 V o 2 4 d i n f j v M l C p J u E 7 m O o N d 2 G L + 4 D 3 f b h A M l Z g t o O e s t y s z M b y h a O O 3 H w / r m X Y / 6 Z C P 2 w P f z 0 b W Q o T M / o i L n H 6 D M U 3 1 7 s G C K 9 d m B f N 1 o k 5 O c k G W 8 d e P f B k 6 / T 1 E 2 v Z K 4 i 2 Y P G X y D S 3 k Q 1 i w u j h r v J b + N 3 F 2 H J K b T J T e A H L 1 D N l D G p 5 5 6 R k 8 8 + z z m J q a x N W r V 5 E j 4 i i T J p u 9 c Q N y q Q j X A J n A A y 7 S a i 6 4 o w 7 y h R x I z x W F z 3 k c a N V 9 B s y s t P u l g Q n X g e t Y O r Q n o 6 y n G 7 + 1 w 2 r y w C + N 7 P m 1 m r A M d b o m C b D x M B Q 9 J Z 5 v 4 s W X X s H l K 1 f x m c 9 8 H r N z i / j W 4 4 8 T E 9 r x Z 5 / 8 F H 7 w 1 N M w k Q 9 9 F L b J A u B / Y V c N 0 9 F 9 Y W D u s j e 3 G 0 x z P 1 r Q e 8 / 7 h f I / j M A 7 I 2 I / D t g p d T d 8 J a a R j u B b V x R 2 i v D 2 7 9 v v 2 x X S M L Z 9 5 7 0 d f M F 2 4 t M 0 T T D N y t o G S W o v / s N / + D 3 8 k 1 / / d Z y Z O I 3 / 8 H / 9 H g b I L 0 y n U v j 3 v / s 7 g k m s F i s k i y Q C M f U 6 R y B N w n + M F S Q M B o k q W G q T a c i w W G 1 7 v 9 e q N U h N 9 d q C 1 E I R 4 e n D / Y / M S g H + E T f M b N c S q s U a r O 7 2 6 6 R u 0 D V O t l + j S I L G H T b W I V s j D a R 3 0 4 o m M u d O i d 8 2 s h K Z f T X E r + X h P q U g n a n B 6 c / C b x 2 F V d + / d v N 7 V 0 h T 2 a 0 W y C n y L S M e W k M O S h E X d o n i s R n H D P P + q f K h d J T f J J N 4 y H n 7 + 1 C 7 e T P 6 f E f Y S o T s S h m B 8 b + d h V h J S R g N 1 Q 7 V i K 1 I k C k a J e 3 Z C p k 2 1 S N J R O R 0 A d r 8 J 3 / w A + H z 1 M i G t N D z w Y C f i C W D d z / 0 Q O M d R J D J F J K p D H o 8 A 8 Q Y W w g E A 3 C 7 X F h d X Y f L 5 U Q s n s H Q Y A i R S J Q e u x r v u j V k V 2 U E x r o H a F I 3 6 G + T z n a G I 7 6 P X y + Q L 2 Q V I X e T p Q a 9 Z i b h c X C d i z E V 7 l 4 7 t n J m D P q N v c o u V e i a h q b K a I s g F h C / d 6 L V P 2 J z 1 O q 0 o F i P 4 + X L s 7 h 4 Z h I h 6 3 5 Q q h u K S W a o / T V h s 7 o g g k j k F 9 F P m H T 4 H e 1 C 7 P K 2 D e c H 2 u + n l K j A F b X d / j 5 U 0 N W + G N 3 g H 3 O Q a Z h v P H r 7 W E t L G A 8 f j 5 n S y z n U R v y N R / t w k i 9 Q K R q b 9 d Z b l 1 B W V T z 4 w P 3 w + 7 y k b f q x s b m J O y 5 e E H 9 n q P R 3 J z H N x N g Y v B E 7 T p y Y Q l 9 v F G 6 3 G 7 2 W A U x O j u H i H W f Q 2 9 t 3 J D O 1 h t 2 7 w V Q / n F D C J z 2 C a b b j + + Z c K U a + 0 h m v i F Z 6 B + z w 9 L i 6 M p O A x W C i P u + + 4 G N m k t O q + P 0 w Z u p E t W S Y Y B z N q 2 h V 6 K Y C q h 2 a b S 1 D D F d h r W w 8 d p J v 3 Q p i f Q S d u g h / + 5 0 c m D F B 1 d o 3 t J O Z f l p g n k 9 Y Y G + E i Y 8 C h 7 4 j J 7 0 k 4 Y z D 1 l s F b 8 5 i 0 i I 0 0 8 3 A r 8 0 s F R G a 8 H f V n H w P N r e N 7 k n H H R f O 4 G M / + x E R B b z j 4 j l M j I / g Z z 7 y Q X g 8 + 4 w h k R Y z k z 2 S S + W Q S M V Q r R r f I a O Y Y f c Y / g C H w u 3 2 w w 8 b x T 3 J R 6 + T d / R o h m O b q D f q w e 7 1 I u p H R U + 6 g E 2 7 5 P W S + J 4 c N W 0 S u 1 Y w r h N u m H X d k K u t i 5 / 8 F o 7 Y G r / r 2 E 5 s Q o K d / r 6 M T G 2 b / M U 1 p E t m + g w d b p t x 3 M E H 7 H W y z d f S R i S D r 8 F / b y J L a + i 1 1 4 9 F Q z 8 N M I d c d V z e O t r J b I J 9 i W L j t P 1 m 4 H O l j M L O q V m Y e L w 5 U 5 G D 0 a p u y K 2 V E J w 8 3 O d w e O 2 o l I 7 P 2 B b y A x x k E p p L d n E I y Y j l y W l 2 1 4 k g 6 i L a 2 K o x C + V 2 a V s j j c j 3 P x Q 6 / L u n y J w x f C 3 O 7 C A f p O O l 7 K T z Z 7 D P 2 H f a j Z W Y i Q j 1 1 p j K G T X u i 6 O m f D 9 8 z V L Q g + S 1 k t A a h 4 E D E u y H b s 2 V E J o y f G F + 9 c f e / X 7 M L c f F 4 5 q e R b V e h M 9 J / q l / X 2 P x A X s 6 X y d B a O x d 8 1 P i s i E 8 A q S h j s I b b 1 4 W i Q B m M s V Z g 5 v J P z 0 Z / v E t n Z 9 U m C N E V O c H D e J M F U 1 t o e x u C E g 2 z C n d s y P Y a W e w + u d D 2 q C z R p v D 0 k s 8 f S x k V 4 r k h 9 z E h 6 F d n R V n Q c d H a r 4 g m L R U K o n H d Z K 1 W 0 S Q X l 0 S U r 8 J P l D 2 N v y B j G I C + e V t E p n R f B Q r m E V a F D O R r U w a k / 0 g u r e o x z B p + d z q 0 r b x 5 Q f 8 + 5 o 5 v V i A r 5 B B p S y T C X g 8 p q q S A H F H 2 g M x f M 0 B X w 3 e S Q c 0 t S a i e d 2 Q X i m I o M 7 Q i d Z 1 N c H i V D E 9 E c Z 6 b K b x H K 1 / b Q l p b a H x y I A 5 V W z 8 t g 9 v y y H 8 U V D K Z X z m M 5 9 D Q V a Q r O 3 i 9 3 / / / 8 L O q h F R v R 3 R N Z f v O L h S L G B U 8 s H X I D 4 m r B D 5 Y p 3 E d y v I L r H j 3 p 0 o G K U S O e Z u B x G w j t 2 d B C x m O 6 J 9 f m h k P n X m 6 n U i M Z t D 9 J Q f q y v L c I T J h 2 q Y k n K 8 J H y X J k r k O z R z 3 p p g v 0 + 8 n k z M V T J b S e F h I t y u b f P b x C Q D 7 c G T T n B A Q E n W 4 B t u N y 0 3 3 0 h i 4 I 7 I o X 4 l M 3 V p V 4 F v s H t k k 4 V A m b S 6 d T x H / l C R / C k V L n M v i r M O O M M u e P r 2 L 8 w m H V s l D D 4 I N u t O 0 p p 2 V J E V z 5 n I r d Z J 3 P C Z l p 3 2 1 w o X 4 p d J G J G v 1 y W A e S h 2 S b j 2 e f e F i F L X 4 G w c g P H 9 P r 9 y e + b y 3 T J D c Q o Q v 8 F K Z s d y u Y g J x + G m W R P d i L Q T O t l I n E c o 2 Q / f t T / 6 k / + C Y N C P 4 a E R l N U y z p 4 9 h 4 W F B W h V D R / 5 8 P s b r + o C + u h i o o Q t 3 Q s / d t D b 2 9 P 4 A / 2 J m J P N J S Y x J u h u W R 0 V 0 r i 5 M i f o H u 3 / s a 9 h P o S x U 3 M y a U j X o T l 4 S k Z F Y a s M z 0 x A p F y x p m O 8 s m b F 3 S N V x K 7 m E J k h o r Y f f D + b f r 2 u K i p y F Z a A R p r K j e R i G h j j F L H 2 K F 9 B N X w e B g c y t n N r K O R r 6 O k 3 n v N J o / T f O v K 1 D f E + X t v i T h n + E Y 8 I y r h t x u t u F X V a 5 x K 9 n y 0 X 1 u h P L t y e k b 5 j M 1 S G J B v b y 7 z R R P e w N v Z V J U Y o Z P O I h A 5 G 4 5 r g D + h O Z v v I b c r w D x 2 u n R h G 4 q X B 0 B I 5 + J W y i j c u X 8 Y d F y 7 A c g i h C o d 6 S c H g m C E d m Y E 6 g w 9 8 c O w I G d K / m 5 Z I F M 1 w k Z t 5 M 2 J q M h T 7 T 3 X y u y w N x k x c K y J y 0 o U 6 3 b N E W u 4 o s K / j C D q w l L f j Z M + + F s x u q V D J N r U p J b h 7 n C I o 0 0 R z f R N z G U R P G B k N q R s K 9 C l O L y J h I p 9 H H w k D D h y 0 M h S D t d S X v / 0 M f v n n 3 k O 6 y f C l A 9 Y J 1 D Q L d K U q B B 3 n G H L U j 9 f G Q c z O S c v N P M t b Q U G r w k s + F A u t Z 5 Z u T w 3 V n Q o 7 w L 5 A s G E m 5 M l h l 1 X W I g b l 3 b i s w F 0 N C 0 I 9 D P x K j g Z 1 B b 1 t 9 3 K W z K 7 D D m r 3 w Z + h 6 3 Q f 9 K 9 W 0 8 S Z z p m x k 4 c y E 0 c V 8 2 Q q j c + 4 y D c 0 t A t n V n e i p h g B A + M b H Y S H t O s t S W b 6 T t k b M r K r R r K q f 8 w K p X Y 0 M 3 3 j 0 e / g y t w G m Y 0 e k a c 3 4 V a Q S G Z I i J j x 5 a 9 + A 8 F h J / r 6 7 T D 3 h y C T R u E o q J o 3 f F 9 x F k R g Z p I 3 j M + w + j W E L S f o N x N i c g m b O U O g M D M x Q T f h J 4 0 U D Y a R S Z M w M F l h 0 U 6 Q Z S u h R E z D + Y j y r h E V 5 C V m Z u Q z 3 b f D T A y 1 8 b Z m U O V 2 h P S / / a + / 8 / H G 7 w J J 8 o U 6 z b O m A 8 q L w A G G r 3 z p C 0 i m 0 r g x N 0 8 + T R W F S h p P / f A Z y A q f v m f R 2 3 M w V Y k d / z c 3 b W 3 O O a O w W 0 J 4 y k u S / V i 8 f Q D l h B n 2 w M H 3 s q 8 w K D L T d V j I j G R J y + h W 4 1 T Y U c j X 4 D B 8 4 4 k O V O m W j + M / F H Y 5 y 9 y O 4 k Y N g W k 7 H A H j s 0 y k m W x H B F L 5 6 O K J b 3 4 B J 6 c n I J c U u P w u v P z q K + Q z l v G p T 3 9 G 1 G j R R e i b m B D f 2 U B e y e B T X / w r D E 9 O Q N u s w a r b U C y q s L s s U I s l w c j h K R + 9 m h i A D D u v e w t D n v 1 8 P d a 4 W j w n M v Y r W R O m z p O v R H u u m y r Q z W l Y i L E q V a d g H F f I K n I Z P W G L C K U r p K n e b j k c B 4 K S B a s I + v B 2 H C p k 3 8 E 4 8 I 0 i L X U + n c i U G p I w G h V h 6 E Q i i b 6 + X i h k e k W j E T j s D m L G g 5 o m p d 0 Q P t d g o J 2 Z W O N 4 + m 6 u m Y 6 C R J K 4 E x y p Z P M 0 s 0 h E 5 j N M o 2 w m Q 5 q s O y V E T n g Q v 3 o w k t W E 8 / B c 3 D 0 U d m Q U k r R G q 6 Q 1 e q 3 Y a U Q 8 W X G b G 8 W Z 3 c B H F j N R D Q 8 / / D A u n D + D a W K S J 5 9 8 C h / 4 w M M o l m T 8 5 j / / Z 7 j z / J 1 Y X 9 n C 2 M i w E F b F Y h V 3 3 X k n e s x R 9 J w L w T s k I d T v J N Y x i T I P a 8 O k L e d V V F Z c S O / 4 s Z V e x E 5 6 F k o 9 h V 5 v H Y F h H w K n z f B N m 1 B b C e L x Z 9 4 U w Y k 6 N P K f N s k i q S G n m K B w 8 a R f x + p 1 G U v X Z L h I u L K A u V U U a l V s p 5 x 7 A t V 2 D A H 1 T s Q t B S U 4 W 9 l y j C h e d r m C w I R B h Z x f x n l m 7 O C y Y 8 / q v m k y F J N k L n a E g t 8 O u C h Q 6 r J D i a s y o m c 9 I p e P E 2 Q 7 y z F a w V W k 5 X g R 3 r 6 D I f t O v 4 O R y C m w p s i M s 1 p Q r R T g 8 A R Q T O U R P d 1 S g l E g r b I Z R + 8 p 4 + y r E 1 U y v V j Q H A e Z V Z n u 3 0 0 a Q k G k c a z A t W u m Q b + 4 v 5 G g J t b X 7 6 i L A k L W + A X H M u m E g 9 T f G q R g H 4 o f f + 3 Z b + C 9 P Q + j 1 r 8 N i c 3 7 5 R G E p l z i Q L w N d L u 5 d Q 0 W R 0 2 k Q h 0 X S s Y O Z 9 D I 6 m B w c I u 2 D S + s 3 l 6 + 1 L F 1 L m / 7 c Z i J w c z E C Z 8 M s 8 l C c p M N L 8 7 3 q g t m 4 r A p Q 8 0 f 7 6 D 3 K P D 5 S 2 v k j I m q C d + o w U C G 7 3 X 4 v b P p U S b F U j 2 k u i B J J m F x 0 y D g a l F D P J F G 1 O + k 7 2 m H d 5 i 0 w 2 Q A V V W G l S M X L e g h T R C e P L z s g c + x j g u b S x L F e c x M + U 0 Z i T k O c 5 u F b 8 v M F C e N 6 G n 4 e Q 6 / H b m S R B q n u 5 3 Z W j d F I k 7 8 H B 8 Y A y Y 3 4 X C 6 4 F d P w D 6 Z J x O w y + E 5 b Z 2 5 z y q Y q Z g o I 7 1 8 9 C H t X N y w C r I b O + I n g 7 f i z S 3 b T S O / 7 0 T c V E O l y N 7 m j I K 3 g 9 S c Q l L O g b q 5 I i p K + X y D p S F / Y P x y D p z l / u M i s 6 w g O L G v 5 V r P W a p l 8 i 8 c k u G D E F o 1 F E e t l I q Z T N x 9 C S 7 H S v D 0 7 m u o 3 E Y R m q I j Z n b g 9 J R B G H w W 9 k d / / C f i W s P D w 0 I T s O n L D H v H h f P I F 2 S 8 / s Y b C A Y D + L V f + z X x f C j o J x + u X V O k i p L Q e r a O l J 3 O I 4 Y C 3 R O f s b m 6 a H L 2 Q 7 a y E v x O w 8 m v k n y y k K L m c y v N p p A w W 2 q 8 s h 0 s 5 E L S j O j n E f K v Q N J D u L p 4 D Z P k y z b R q s U Y j z 6 X w 0 c f I M H B R x v 0 n X d l u o Z T o 3 u l d d v K o a 5 Y S a i o 6 D 0 X w H P L d t h J c L I G f n B M F S U 4 v n I B t r D r Q E A j S f T 1 F j H X 7 Q L p 3 / 2 7 f / d x y W K l j T / I N J x J w P b 2 2 4 W S q k A i j V 7 c 1 u F 1 R W C i x b S Z P G T L k 5 s x b G Q W / L h I u 2 v w N X o u 8 M a M N w 5 c m Z A 5 h M 2 h d j Z b M u R D O U n 6 8 m M + A m D H 2 k c a s x V 8 P 9 V i h c y r E r 2 H / T s X X G E b y L g T B 9 h M t D f m F v B L v / Q P i G G C 6 C X / s U 5 U / e A D 9 2 G K f J 9 S Q S F q r W N 9 f R M / / 7 G f w + L i A s Z 7 T s H i P G h 2 M d N 0 i 8 N w 8 G M h Y Q Q A 8 i s y + T r k E 7 k P a h q O t j r o a W Y m D o f z P z a h + L G T 3 r s U d 2 H A S g w g t d c 6 M V i w u c j / Y h N e s m T p u 9 q Q L 6 r w t V T o l O o J 8 R r O D O d D 7 O l h J 1 6 6 V s J 2 p o 5 s U c e T L + 7 g P e c 9 R i K t x A f I V p Q y 5 H d l K h g h Z k 7 o 5 N P R 9 U e C N W G Z S C Y z 7 I 7 2 / W Z N 9 f q G X Z T x 3 C 4 w J R N x f W V 1 l Z x h U v k N c O o Q Z w d M k b P 8 d m k + f i 2 D 6 M k A T I 2 D T i a 8 4 m Y d 3 h F J N D T p O X d 0 V s F x U K M d k R q h O Q 5 E t B I o M 5 R x b m W A t R S H g u t k H o a O O D x O L 3 K + 2 0 E / i n N Z D 4 n O 7 6 H C f h r 7 H P S 5 F Z k + L 1 W F k i 6 h / 2 K 7 D / W D O T s + e G L f n + g G j k r m S C A F o s f z M V Y 4 i 7 8 j 8 Z j X Y D Z m Q U / k S u O Z f b h N A 0 g W w n B 6 j L / t p i f Q F 1 o W v z c h r A k i 9 h 8 t O n D t 6 g Y e O u f D h R N e z G 6 b R B c q v 6 P a F l x g 7 Z o h U 3 T L H 8 U p a w 4 1 j e 5 / 2 L B C h F 9 H C 8 g 9 N x h P L z n w 3 k k j Z / B 2 K u c 4 Y P K x 9 G 6 e O b 1 d 1 P j k l y B Z z U K l M x 2 G y G x M c U h e k c g E z O 8 V x v 0 4 u F K U Y S 8 F R J S s G 6 r E B d Y W L t g m C W q r p R E I B A W z t f 5 r I r 9 T g q / / I E O x i c h a 4 1 b A G e X r W h l j j v 3 r H Y c x G Y n Z I q K n j C w U z j B w H X E O t k 7 M N N L B T F z G X t q u k H Y E l j Q / B q N X S D O 1 v 6 a m n I P k N B i q W r W h p E T g 9 2 2 L x w 4 p g p c W R n D H Y E W Y / F e W V c R J + w T C P l S V I u 4 / d X C N 2 N z G V h n W E Q c 8 Z M 7 y q n J h Z O i E S 2 T B a B w 8 c t n b f H E O q L y 8 d v u Y f A e 2 9 u 3 m 4 j 3 x / R / i K 1 / 7 B h E n m V c L C n J V i y D U q I c k r W r B U t K C C C m l c j 4 H T Z Z o s Y 0 2 Z P z 6 t 4 s p y X M o M z F K 2 f a a H K e d T D e f H 6 l U E n K h I M z A Z i l H E 8 x M S r a 9 P o i D K J v k B x w L L c u X J f 9 u a S 0 o M u M z y y W h M d g n Z a F 1 J O g a w Y l 9 z c T M 1 A z k t I I z + k W E r 5 W Z q v Q + Y o 7 c U g E e M t P g N O H a 0 1 / A b o q Y R / f D j i D s p g j q + Q h 6 f R q S 2 T 5 Y T C 7 Y r B q 2 M r 3 Q 1 f O 4 t H I n 5 F I F 9 0 2 s 7 P n P J 0 f t e O i C D z 4 3 + X 7 k E 3 Y D + 6 4 m i y q W 4 N K 2 T R y s L 7 q C e O N a V V Q Q q E n W T m + P v t 4 p O L C z H O 1 6 O y g p J f z C L 3 x M R M C + 9 P Q j x D g x 2 h Q V f / 2 F r 2 A k U M H l 5 x / F j 5 5 5 D v / 1 G 3 + J a 7 u X U S W T 5 v N / / U U U F d o A 9 q 5 v E Y V N F c 4 j L A U m X n + 4 / Q W s e T m Y w I W E P r 8 f i V h M R C A 7 w Z q 1 F S x 5 T / T c f G G 0 M h F 2 y + X Y Z 3 x 4 R o X V a S U G c S F + P S 1 8 U r 6 P I x s 9 0 j U s H S n 6 T W e e I 5 I y M R E / 4 r y 4 v X B + p X E 9 K 5 m S 1 g o i J w K 4 f O U 6 / v B P / g Q f u v M D m H 3 2 q 3 j y m 6 8 h 4 B z F 5 V f W k C v o 2 N i M Y + 6 F l + A i b W S S + / H E p 3 8 X + f g 6 H K U F 6 C a N f D I j M 5 / B v h 3 7 a d w j o r V P R C e 4 O 5 a P 7 u n i Q E W U 6 9 w 3 U s F d Z + m 5 E R d p K K P h T i s 4 g H I 7 4 Y D J x w 0 n + 3 y 3 / i 0 3 N n e g k t / A B K v W y 1 C U M t w e l + j P M D I y R J r P g s 9 + 7 v O 4 6 + 6 7 M T k x R h L R g h d f f h X 3 X L g o E m I L 6 z r c A 8 T h R x y C t m L 9 W h k j Z / Y Z h m 3 9 F s t N F C E y U X Y G P s r k H 1 p Q x e 7 2 t u g 4 6 / Z 0 z x / M r n I Z y X 7 i L y / S z e 6 M e 0 r w q 5 g h 8 8 s a S h H 7 g b X U K p p g P I f P Y I D W v M g m 5 E 0 z 3 T 9 3 j T 2 c 6 T Y y E o a 5 V Z m Z r i 8 Z B K 7 W Z C j 1 D N 0 B / 8 + M 2 p Y b t h E V l 1 5 b Q E 9 P D + q K D e l U B u c u n k I i n Y B S l m F z W H D 5 6 j b O X Z i G n N n F 5 M k B l M s K 7 Y O f m C p J P p I b P g t t z D H Q 7 C P I i J M V w v 0 P G d z P I x s v w u 2 3 t h 1 x M L i u i s v l b x c c G T b / 9 G c f w T / 9 9 V 9 r P D o a a T I x g h P e N q L u R H q Z q 3 D d o o C P W x l P R d q J j Q k y v 1 F G O m R G x G E m S U c L z Y z S J T L S b P h x G L J k Y g R G D 9 r 5 n D m e z y b I j w o I z W g 9 I i c o S X 5 M p O H H L J D 5 M n 2 M A s n C R h W e I Q v k L G k 0 l + P A g T C j l F b E W R G H 3 L k T F E f C W i H C 9 2 w f S y 3 P 1 0 l F m O h a J h 3 b W R s G S O v n q p v E k N 2 b W 3 q s U d j I x M v W V l H X j f t 2 S F 5 U S N j V 6 x o c p g B U K U n L a 9 z f W 8 t 3 I u z J Y j i 8 I R 6 3 I m y f E j 8 7 t T m f o 7 V G g X N r M v y j H k g W C 2 q a J o J b r N X S G 0 V 4 I w 7 S 1 A e D Q X w e x W b w 7 Y I D 3 0 Q m B 5 h z x h h N Z u L w 5 2 H g i t y 0 T O a A j / 2 h x p M N 5 M g 0 a Y U 7 Y h A v 5 3 J 1 M h O D k 1 2 D x H C T A S f 8 D j t d j y 5 I D M X F d Z 3 Q 1 c M Z g W G R D t q D X O b A 5 z 4 V V R V J s t 2 Y i T M q u A c F R w W t v j o R R k 1 0 Q m J m u h E j 3 U Y + V / N c q y v I h y h t s 5 9 h g 3 L I y 1 w h p z g U 5 e / W 7 J X X C j V D z 7 U y E 4 M 1 U S O 5 N l d J I 6 U u H s p M j N w 8 E b K 2 u M d M j H K t Q I 9 p L e k 6 x X m j 7 q m J i x N v 4 I 4 B B 6 5 u n m 0 8 s w / + r J T K Z 1 r G 5 7 O F z g 1 I r + z s a x b O H 2 R m Y v z l X 3 4 a 2 U I R F R K Q f / K J P 8 W r N 1 5 B q a r i D / / 4 E 3 i E X I B X X 3 8 L c w t G J v z t x E y M A 9 + G u w d v 7 8 T w / I u v 4 j O f e w S P f v M 7 + M x n P 4 d 8 Y d + e b m K T C F Q 0 D d n N w x 0 9 q C 3 8 L d I 5 v V z Y y 6 u 7 F X D Y n Z v x Z 9 b a e 4 d L 7 q O 1 h S o b T L i c 2 v d F e r 0 1 c c Y T i U a R z + V Q K L R f k 8 F t s p i R m X F M X h 2 b 1 7 Z F E E P 4 Z E 4 u b D R q j N L 0 H D N f J 9 Q M C Y 5 B 4 / m j m t 9 w i l N 2 v Y h g Z w k 5 v c U / f v Q 6 z U S 9 9 L L D r 8 2 o H s b N B A 4 E S T M p 1 G + Q K c 7 t w 3 S y B q Q R M t V l Q R A R + 7 T x w j b o S B J j s T / 5 1 I I D D 4 2 r I g j B W j 6 z V I a n 1 y Y i u g z W U A s L i 6 I i + S M / 8 z P i u d W 1 d b z / g x 8 l a 8 O M l 1 5 6 C Q M D f e L 5 2 w 2 m d H q b l n O f 6 F g 7 q W o V y W S K n P c o 4 v E E n E 4 n Q s G D f f k K e Z K Q x G f e I x J c 2 b f R t T p y W z K C Y z 9 e b 7 / 0 Q l F k l j P z l l J l O E M N L d Y F + c 0 S m Y Q H T T 4 G 3 1 O 1 W s H a 2 i o m J 6 f 2 8 t W Y a d Z W V z A 0 P L K X S C u T B Z Q z b S I U D p P G k Y j g y B x z e 7 C x v k G f D Q w M D u 5 l Y G h l z n F r D y b c D L u X 8 l C H g 2 3 N a 1 h 7 c b P M w 8 B m o t e z T J Z D O 9 N Y z S 5 4 L X 3 I L G e h D 3 V v e t k J f a k f p s k d u K 0 R 7 G a i e w f j m c o q a q z N O h C 0 j 2 A z 4 8 Z o U K P 7 p P 2 n N W j N x 2 S L h d s e N J F d 5 O v V I b m q Y r J I 6 9 Q S 1 n T M n L c T b i k 5 l o m X i Y 5 / X p + v Y M h d E Y t 0 F L J F 2 m i Z C K T 3 b 2 / h 2 L z w D t m h p e y w 9 R j N U T p R V T V Y O y J l C 0 k r m W 4 G k b D Z x h q G N V K z p I O Z K J f L I h j c b 2 k c v 5 Z G z 5 k Q u K G K Q s 4 6 v z a b z S E c o u d 0 k t C 0 H k 2 G a v a 8 a y J f J s n f k Y 3 R D V d W d J w b N 7 5 D O a v C E T g i A k j g A 2 o X f U z d p B F T V c m X 2 o B T C o o A g t X k F C H 6 2 u B W 4 9 U H s Z P t R U o O Y 9 C v w 5 4 s I e 3 z I F g u w E P + l W / I g 5 q t C L k a g 9 n E z W b a T U + / b U h 8 B m s m X p N u j T 2 T R Q k R N / c Y 1 E W g o m m 9 s O + Y i 6 u 0 N 3 W R M 7 h k 8 4 k q 4 N s J 5 m K i A n m z L r 7 s U f j M Z x / B a 6 9 f I t W 9 h c / / 9 Z c Q J U e 6 Y C p i Y X E F z 7 / w C s q k 1 S 5 d a W + + w Z W q 1 b U c i m + z c e R h C I w 5 8 d a b 1 4 V Z l l n s f t + W L t n n U d r k J p g J W D O 1 V u 8 m E g n y m d o Z o E k M H E C w W K z Y 3 N o R m o k 7 y z I z t U L i C F b L U 8 T T x w L 3 c 2 e z l q E k D 2 q F J n b I x G a T i 7 v v s h 9 k 1 h x Q a 0 U y 1 4 b h t k Q E o T N M n K t n H y d m a 1 + D e t 1 M A s 5 H / m U N Z 4 d m h V 8 4 c t K G o W I c E T J v w 1 N + W O x m y O R f s d k X t I 0 J r d e K Q s V I c u U J H t 2 Y i c H M x I j N d b g C X j f K 0 Q g K v b 2 I T j t u O 2 Z i m J Y 2 k j q X N H O t E v d 9 i 5 z u T v y v k S P J E j 2 2 m y B H W k M w E M D O 7 g 7 u u e c e X L t 2 X T j v F l r g X / j Y R 8 X r m d Z 0 l u r p K l x R N s 3 E 0 7 c O I o 7 N j X U M D Q 0 Q A x g t g t M 3 S g i d d A k p m V 4 p I 8 z J s R 3 X 5 7 8 d l i v I j M C a a W F + D m P j E 0 a A g p i F N U 5 n R S + n T L F t 0 g z 3 J v J V t H Z J Z S Y c J L N P o P l 0 4 2 P T 5 F N w h o h c M Y m q 3 6 O w m T F j K G g I N g 5 a H I V D N R 8 3 b j f V y V / N I D Q R F L f D 6 y X X i Q m 0 Q V R N i 1 C r N s F Q D o s d f m v j v s 1 W 5 N f y 8 P F B c A P x q z n 0 n P W T 3 7 Q A N W a G o z Q I R d + F z e K B T o w g 2 d q Z w a T R 9 S b p 2 i T I e O 8 5 D z T K Z f S B C n 2 W j l X y Z Z k G + J C a 0 5 Y Y t 2 M H W d P X X 8 r o w 0 F d 2 M 5 C w N J i c M j Z T J v j j E i w e f c j Y T z 3 i B N O P T 3 7 Z p 5 c s R C x t I t i T r k p x M v w D 7 h E G l K F J C N H w D v p m z e c 6 2 I O q w l 6 5 r k X 8 Z 6 H H s D / 8 f t / i N N n T m N y Y g J e r x / L i w u I J Z N i 2 B c 7 v S b N j K 8 + + m X 0 9 f Z B o e f Y J P v 1 v / + P 2 o o X m 1 M Q G f w a B j M P a y n W d G z u H T a x k H 2 3 U K M 3 O b 9 X I 8 n P 0 U J m T J 4 7 5 X I b f 8 u v 6 f C N G l + y l e g 5 y 6 E z y 7 o b t p M F D H C 4 / C Y 4 q g K g p t q R 2 U 0 i P E L X o V s R W s C y g 3 J 1 v 8 w i n Q q S T 5 i B 3 e S H 1 2 Y 0 r O E 9 4 5 4 Y X N 2 8 B 7 r l 3 Y 0 1 W H r 3 f b W A b R Q q e Q n d a q H e u n w d J 2 Y m o a Z M S M p Z f O f 7 X 8 e / / t f / E p u b W y Q k h t H T U b x 6 O z K U m T O T O R H 2 9 X W b + M l S J D j m g n / c I Z g p N b 9 v U r G Z 0 8 p M D I f l o F 2 T W S k K Z m L w I a e J N B s z T i c u b V p w f Z e k 2 C G 0 9 t 5 3 P 4 Q v f + V v x K G k 1 W r D z M w J Y g I z L l y 8 g K I s w + H g T d X x r e 8 9 B g 6 s R C J h V I g 5 e n p 7 R H u s V j S Z i c F M x N q W / z E j q W p 7 q l E n u E k j g 6 O C y 0 u L S J c l Y S p y 1 b K z x Z x V W / o V c i 7 b H m 7 O S w L F j c P N v V Z 0 Y y a u r u V e E Z J d R a D P A 0 U z i W M C r p H y m H v F a w I 2 Y w z R N x 7 5 H H 1 Y C F f f X M c l s i 5 + 7 z / + n 3 j 8 y a f w r c e / h y 9 + + W v 4 w h e / g u W V d c G Q r c z E k M i v 6 v R Z + b C c 4 f B F y D X 4 P L 7 z 7 G P I y N v w u n z 4 y p e / i l 2 y Z D q Z 6 X a F 6 a 2 F t L 6 Y l E Q 5 A Y / n 7 O z 5 w O C k x u x i B X b 6 u 6 f X g + R s A e E Z 9 4 F T b z 6 Y z a 7 R 3 6 Y C j W c M x K 9 n Y B s P 3 7 T L 6 F H g 3 h P V Y h W h y c N r q M p 0 n 5 y v x 6 U o y R s F 0 T q a w Q z b z e T c I F O S 0 5 A K + T z 8 Z M I e V i K f W 6 m R g J G w c y 2 G R C F J p t k k f V c N X L 8 n E e P o K g k F E z v h 5 I w 3 k k Y 5 P a j J V G x S c 7 e g w 7 D 7 V g a e Q R u s H j K N y U x m f 4 2 j o q a 6 E 1 q Z B M Q 5 j y D u 4 6 K w y 5 X H b p H r 1 5 w K y e d P 3 I S F T T i H 5 I e c 1 3 H 9 8 h z u u O c 0 I g G e w V v F o 9 / 8 N v 7 e L / y 8 6 B X P p q K T z I p 0 Z f l A Y M J V H I a L + 5 2 3 3 F P z E L c V 7 A a w E D 4 M P 1 x 0 i C q B 2 w n m b d m Q z j x i h k 0 T b s L R B B e I M d g u D k 3 b U S k S E d F T p p k N p H E D x W x R J M I y 2 P w p J c i f I W Y y E l 7 3 r + O P 9 L Z V 0 j J 4 c s Z h I e 8 2 0 B 6 p u Q q c Q d u R z M T Y 0 s u C m R j N B i m c K 9 b t Y 7 g s 3 u v 1 0 Y b W 4 P X 5 9 g 5 s m 9 G / V p Q L s v C 5 6 v 4 q T t 4 5 j d A J h y i t 5 1 4 U f B T A 2 d T h G W + b k 8 7 Z 6 Y y c Q r q z / a u 3 I b t Y R t / F I D x R N 2 x O n o V V h o V + 8 j q G Z u z o O W 8 w E w 8 9 i 1 + V x T q z W 3 c Y l G Q F i Q X D v G s d s c r M 1 M R S w g m L O 4 / z D / S j Z s k g J l + F X E 0 I / 1 e j 7 8 8 d m 5 i Z G K 3 v a 4 L T i x I 3 M u J 3 p h G + n 0 5 m Y j A z y b X u k R k + H 5 x q h O h v J 0 j / 3 / / 9 5 z 9 e q / a K 6 B E H u M b C N f C o k h d W i I F o s X i 6 Q n 4 j R 5 J S R 3 D U k P h c e M Y F a H W b g l C 0 V 2 g v N V u H f 9 Q w s 3 g o 1 9 D w M J 6 i n 7 M 3 5 l A k + z 2 2 O U / m m h V f + 5 t H i X h r W N / Y w O 5 O D I 8 + 9 m 0 M u 4 Z F u F g l E y W 7 k i X J 7 E J 2 I 0 u E x f N q y 3 B F D G f 3 Z g h Z b N i p l O H l D q V m X f S Z 4 O / U W i f V B D N U s V S E x + U R G R O s n Z q H u k 1 z k P / x 6 9 b m V 1 G s 5 0 g D 1 U R S r Z k E R j d h U I q r 4 l 4 Z T W L m o j 8 2 q z v B W p P b T n P z y y a 4 n k g v 6 X D 4 D 2 p K t g b c P T Y o + R o S 8 6 S t 5 W J b 8 K K U L C O / r c D V 5 4 A V H t i D B + + P s y a U W h Y V z Q a X v T 0 6 y v N 5 L Z K d / F m 7 G B b H V g V H 6 D h i W K m 3 H 4 C 7 L G H U S j Z x J q j R 9 + j M R W w F j x i y d t k A p i v + t 9 J y 8 H 4 7 Q P r t 3 / m t j 6 f l k E i B 4 Q 3 l / u Q 8 a e G B 8 Y o I F q g r b M L 5 x K T z V i j 1 N H z S E C m Q O l x h 7 i + g w k J W A B M x J 0 N y l I 3 n 1 d b U G s 7 O n I W F N i Y e i 4 t Q r l z K Y 2 x 0 B K d O n 8 D 9 9 9 1 N 0 p k r Y 5 2 k h S R 4 + 1 2 w + U h j 9 j h E C J e L c a 2 3 c F i 6 W 1 X h q 5 l h a / R 3 W O c S c S L u T v o X k T 3 y y w p y X o T D + T E z V T N I 0 W Q Y / q k X L B i Y 7 i P G s 4 l z K p 5 F x X 9 t H g g z 8 h t 8 6 C y h t E M M E T K Y n 9 f A T m v Y y X z Z D Z k 0 C Q m j y f Y A B M u M w q Y s v v t h S K p W D I x a B T N x i F / N l U U 7 a e 7 n 5 w r Z U d q s w 2 Q z k f 9 7 k K H Y c h D M A J X u / W D m C y f X O i x k Y Z B H y s w k k 5 n t 8 r p R q r U f E j v p G s m d A k w + p 2 g A e h h E N F U 2 D r s 5 i 4 L L 4 m / E r c K f 5 S X h O 1 w l W j s o b t 6 5 M O 2 m Z v W 8 F s f l 5 Y u 0 o X V E f A V i B C 8 u D l a R o 4 3 3 D 3 f P x m 5 2 y 2 l C N P 7 g G q i t A W J A j 5 D u L E l t t L n 2 A T f n i Q p w u t J w g C N k x z O e O f L E d h / 7 F c d F I l F H N G q 8 n k P X e d K 4 7 B 9 2 A + f t a W S W u J x u s c n d k F 6 S i f g 9 y J O v x c E I Z p A 1 k q z T / S 0 M t V 0 k o j Y C N q n F v B B C s e U y e i c c y K 2 p J E h I Q H l M c I d 5 v G d N a D 6 + V i t T M g o b Z I I O H 9 T G H H R g r c a l + z d r b s L 1 X M 5 A O 1 M 2 O y I x K n U Z + e p + 0 5 R O N F O P C t v E U P 1 W k Y T b z A m 0 S 5 y N Y Y T b 5 Z g s f O q j I O + o W D N 5 c K a v e 8 D l y o 5 1 b 8 j E 7 Q C z X I s h l e / F e O 8 a S W A F s Z w f A a c u w r 6 H F f + p Z P 4 w U t o s m X 6 p v S 4 6 X n u v Y K b 8 S h 2 Z O S L U g o r A O G m f l r 3 l b O / j M h O D w / Q 1 9 X i v Z 4 J j U l M W Y 8 i n 6 f P p b X w O d J Q P w 0 T N Z 1 C c i t Q E E z z 7 U i x h + Y L O 4 L 6 G Z E 3 G 5 2 J j k d q e n 5 S a 3 2 c m g Q a 9 O / o N k y x d 2 4 S j l z S 3 y y Q Y S Z Y L 2 F h f E 4 z Z C Z P 1 I O F x M x n O I / T R v 6 O Y K U O M z + h k J q 6 h a j I T I 6 8 c z Q T p i p G 4 6 h 1 w 0 R 7 S G t r G x W O G W i v R u t Z F H 4 i b M V P z T g 9 j J g a X e d x O M K t x C V H / L p x q D q d o C U 6 N X B G + U 2 w u c 2 g u n F w 3 y q Q 5 Q b N U j 4 n f B R r 0 Y f H U R P t h T v 1 h k 4 / B U S 9 G 5 9 S K 4 y C / d X g T S o 4 u M W H z W F M O E 6 s k n U f I 2 f Y F 7 c j N G 8 7 5 U K A m m O 0 w l M i X 2 t 3 Z l 9 j c 5 j k W j 4 l z r r d e u A x n o 8 a H m S y X z Z H 2 5 Y s Z J f E c 2 f Q N G 3 5 T E + F p H 9 L L 2 T 3 i 7 + s f E O Y k p 9 u w O e l y u Q V j M s P y u R Z f t w k P + U C J G 4 b A 4 t J 2 h t N W F / V P R / X 3 4 J 4 N n o F 9 R u I x n o d B s i Q a v 3 U H a 6 N i L S l + 5 3 I a T o p t h Y W 0 a q N V y J F 4 b d E k I p W H g Q X e X U M V j A R u n + C E 2 d 5 j E L y Z H M w c 4 t D X v P B 6 r 5 P f 0 d 1 E Y m 1 0 W K Z z o b Y F W d 9 F K V M V k a q e 8 3 6 U U q o Y Q 8 k h Z H 7 X b O w I o / s Q m E 2 H 5 7 Z x C Q H 7 f 9 w D j 7 M 9 z E 0 P m T Y 8 M O E W Z i u D n e d u Y I 3 B 5 R w j o z x 1 g p l G F T O k t E o V 2 6 v b k M j e Z 4 J P J p P w + X z w + r w Y G x 8 n B j G I v V Y h p 9 v Z 5 T v V j L G a f H 3 + x 8 x j J o 7 g M a T J e B y D Q 8 N Y X 1 t D N p s h j b c h P p P B e X o V 0 p B i 7 n F L k u l Q R 8 1 U J z i 7 v j W P U N 4 2 X s 9 T G j u P K 4 L 2 K K 3 p 0 X 6 p o m V E i N 1 L w s J m 3 t e + H o t x p t V S + d E V f G x x 5 1 g N r r 4 a m e 0 H X 8 z R w R d X 7 O L e 3 m 6 b u p 9 E 7 B l D L M G T 1 i A s I x k 4 k 7 0 o N 0 Z N d q K z X 1 s n t i 5 5 S E K 7 k K k Z P e G 4 N X A h L h O h m I V 6 P 9 V 7 v M P L V g T G D m c o z n p m c 6 Y p v T V l / 7 4 5 Q M K m m J b i j q v d R S p r I 8 4 k b 0 K k N 5 V B B D 8 I v 7 k X J 0 6 d I o 1 U E 6 Y h M 1 u V m E v O F 4 S m i a 8 X R G P / b g h N k x 8 Z y y N O z M P v 5 X 9 N s H + 5 t b E p G L O f t N f E 5 K T Q Y E J 7 k e M + e C Y E a T d F P q 0 h B Z j J b q Y Q m u U q T X g G J J H z 1 1 k e s p q S M U c K i s 0 4 D o l 3 L 9 X Y h 2 x f h 0 x a q g k r G s z V Y U a z L 8 Q 9 0 3 + 4 Y D d S 2 E 5 6 S R O S 2 0 C q j D N v W v H a u p V e T x q b v u s z y w 5 R Z N i t E P O d i L 1 l s V q q i H h p E 2 1 O V D I 6 R u 7 p 3 j 7 4 K G g b f v h n N p G q X a c L S 3 u + V W g s g N j V D H r J F D z K 9 D o M J o s J h Z 0 S c o 1 p F o z m S M r O m U 2 t q V K M q 3 E b L O E i 9 F Q B a p F M G W I s b m z S R K l Y F L 6 M 8 J c I T N i e k G H q e g d J O t s 4 I 8 J J W t s L j 8 c r S u a T h Z r w o w q p c r v v R G C m 4 H 9 s y q m u O i K R y I G U p v 7 B Q Y x N T j Q e G U i R B m z 1 W b k b r Z I x C H k n 1 0 G 9 H U g v F h G d b j 9 M 5 6 n t n E P Y i Y A v g x N R 7 v 1 n J a Y y W s d x k 5 a j Y K 3 s Z 9 9 n N G 7 v f J D 4 u d w 9 4 q r h T k v h Q D 4 o H z e 0 4 k w / W Q U k J N h k c V v J s v D X 3 p Y r 8 J O I v Z 0 q k q P q d h R w f W M Y p b 4 K t u Q l 0 e 2 1 G 1 h L B S 3 7 j i q D g 0 C 7 N g 8 s j X Z X P P X B a d 5 n S u 9 0 E L t L J S K a x h P H B L d a 5 l Z U d r + V / D J i d m I K z j w 4 L J W F 2 1 U 1 o Z J Z 0 S x b 9 w 9 6 S C L r q K 6 R r 2 G p i b 8 x b K Q 5 s t k s c v k 8 C o U 8 M h k j R K y U F F i 5 L W o X + M N R U T N V N k m C e Z o B j C I x J 9 e P v f b K S 6 T F 8 u j l v L w C H 3 S 3 f 2 l m W p 5 v 1 Y S m k Q Z 0 O M A 9 X p r g b r F a S U e q c H i E k p E S c 3 P d B x K B + Q h E 2 j Q O X 1 u h s f o l T E f 3 N V r A N k g + 0 e G m u G k s D o 0 Y s A m u 3 q 3 q y p 4 Q Y l h I 4 L G 2 7 l Y c G R j z i C L E J q 6 S N m N m v 2 e 0 I o I b b L W 0 H k K / k 0 H b Y M Z K b A J u p + F r T A / M w 7 5 r o g 1 W x W E f z 1 z t B C 9 k 4 m o R Y d N J u C U j u b J 8 K Y Q L g / v n K p p e g V J P i o 1 l 8 F Q P c 6 + H T M n D G z x W V I 0 c 8 j R 2 3 o x h m / 5 t v Z o U y Z r h k 2 5 x r s S x g P R K 9 v A 0 H u K l P R + K w G d A r a / l 3 u O B a R u S c 1 m U F o 3 7 Y O 3 B O X o u p 0 O E 6 D l 7 g s 0 + z p 5 g n 6 c T T E P c G o 1 f 4 w w a O Y G J R F x M 9 + A Q O E 8 h u f v e + 6 F W y l h M S I i t 3 X w W M J u U H K R Q q u 1 E 7 e p 3 I u z V x V l T N y S v y Q i 3 z c 3 d B 6 9 7 5 J Q f 2 6 / v M 9 U K + b Z c N 9 V E C z + I U g 2 L q b s A Y X v T Q g y o L u 0 H P f K V L d H M k 5 G 4 k Y L k I O u D h H K 9 i 7 M q W h t M O l C i 7 8 n g I w A G N / y 8 d 8 S 4 x u 0 S 7 T M l U m t 6 r r Z K v 5 I i 3 w i h 5 s 6 j w n F u W h d m M s 6 s t k s W B K V J 8 Q b W G P F E F Q N D D s T J c e b i Q Z C 5 i P A O S R t j c R a 3 p y G X P S S Z d b x 7 g r u L 6 n s N P f i w M z V X I A f a S Y S k w u b j H n 0 S z F J d T O 5 L L u Q Q m T 6 Y Y p S Q j R 5 / j O S s T M R y M G S b u F p A 9 O w + U 3 d D b r M E u 5 c 0 S 9 4 K i 5 f M s 6 K h 1 b j G q h P N i Y R N N M s x G A n y j b K 5 A r 2 m g v E J w w d i T d S q j T a z E r T r a x h 7 c K j x z E F w x F D T q n S 9 B P o H + g V T N s H p O U 1 T K D V f E r 5 p 0 5 l i w W T 3 8 E y r / c 9 r R W v + Y E H T U F 2 t o N 7 n O X J c k V y N o 9 w 4 E u k G F q Q S e V F c 2 M g w b / W Q o L M d G E l U 2 F F R I b M 4 P N P O 7 A U S 1 N 4 + P p I x 4 Z V G c 8 s H x y s i G v r G h h V p 5 Z 3 P V K J i l 1 P 7 i 0 s W 6 F P M W A Z m N 0 6 L r A a v s 4 D R n l W Y F s e g k 1 r W F Z 1 s Z I 8 g r q C 7 A m Z G Z i S L y U F a q S y i R 2 8 s n R P X G O 9 b J m Y k d t G H S A M s w W H m J o v t t n 7 q B h H K y f 2 F z 2 7 K C D R G g 3 K E q k p C j c + u O P T d i t y 6 A v / I / k b W K 6 Q B O 2 p 0 W s G f E y A p 2 e y 5 t 3 s l h 7 5 z + 4 y b W S 1 A I 7 / M R I 6 0 X t f E I a x W I q I 4 4 R N E m y 2 b E W g 5 y + H G L f y 8 k l L h I 0 L t P K A t k p / m J k d 7 9 Y X N I x m K z c V U I o F w l I f U 0 V p J 5 H 2 S t m I w O 7 S y C 4 f G K 3 I N 7 h 6 7 + G O 3 E T 4 M r k V i v 6 Q J j k R y n V V + q 4 z B u / Y D M J 3 g q N 5 R 0 E n 7 O J L T 8 I 6 a s H s p j b 4 L I d L C F t G y u x u S 1 / N E K / t t D 4 r b J K Q H 2 O w E f r R g F 6 X w G V r X 9 0 y q t 0 0 p h z n H 3 W l I Y p i m 9 0 u m q 5 o V a t V O d n 5 N a C h u X c B E r 0 V 8 Q j N w 2 k z Y X U N a m 2 9 o J S I + X U X Y e g I u / Y S I u J 0 f v w S / i 6 W d C q v j K n l U G g q 1 b a I D Q 2 o 2 w d c t F w z N x h L Q P 7 j v 5 H N I l a / V y U w M V w 9 J S t 6 Z B k z M K O 2 X F o 8 T N 7 J E i G X x O a 0 N L E 1 6 H Z W W A + b g m J e 0 m x u R k 0 5 E T 3 s R G C F p f t J P D j 9 9 B 7 p O t V G i 0 A S X b n D k r l 4 w K n 9 b w b c V J 4 3 K s H B q w x H g y m F m J g 6 t 8 w f J B V k w G a P 9 E + k z / X b 4 B l 2 I X 8 s K Z i r G F f E 7 z 9 k q x B T R C K e S s K O n Z k N u R R P Z 3 m z W c T E g Z 5 8 H z w T E m q n F K g m u P J L z G c h 0 D S 5 V 3 5 x d Q 2 l B g k 8 + C 2 1 r f w + 8 G E L h Z S e U N / 1 w y i O w u + x k R W Q E M / G 1 D 2 M m B k c 6 8 x v 7 g S S t b p w L M j M x j A E H R g b I j 1 O J 8 J M E 0 0 s v v a C X y l W M T 5 8 m B 3 1 H 5 O g 1 o d W 4 F I K + + H Y v Q h P 7 k o b T b C o 9 a 7 C b f V B p k f y W M c j E L E H J 6 N / 2 g 3 k 7 T g 3 f g N 3 a n o D J Y J 8 t b D n Z e G Q g f j 2 H 6 C m f y E n z 9 r Z H z Y 4 C p / h w I q k 7 a m i 4 C h P K c g m q 1 4 2 w i 8 w 1 G 5 m R h / R n S C 6 o S A x X c M p x t I n I Y M 1 Q 3 N V F x j 0 7 / 3 K 8 K E w d h X w S c 9 1 F E r v x w i 7 I r u U R G D 1 + c x o O c n C m B j M p / 2 M f j c H a k H M k 2 a 8 r 0 P p z L 4 / 8 R g m + 4 e 4 + V D e w D 5 q 6 T m b x m f b v X K j G x D 6 K e i l 6 T a k k o x Z n g e G F R i a C R N Z Z I Z 6 D P e K C i Y S v e c g m L I e w m 1 5 8 E 3 A b a i V d F h 2 v e M 1 M p F S v b N v 2 o r T 0 x c S P e 0 Z U v L p + + P H I O w W m p a 2 0 H n b u S 5 l m q L s J W 7 Y f v k h Q z P g Z D m h k P / M g L 1 0 c 3 O k T a + I 1 H P V T 9 D S c p i D m E 6 T W P S t k M p 7 C x Y k 3 x d + b 6 H a G V a h v w m s e Q u J a j j b O S k T r a s s 7 u x l 4 r m 0 p X o f N Y U e B z L C R 8 6 R V S v s z o g 4 D h + E 5 E f e G I u O k 8 + g U G g Z r H Y m k S 0 W p k O + y v / G c 9 G n a K p K / 0 D 0 j o J 7 z w e w / e i h Z K 9 i U 5 P M u D t c L n 6 V p / t H v X G r i c h q l / 8 n r C m n U 4 z P T 9 V 0 r T v c R s 5 L 5 1 1 m + 3 m n q 5 T J 9 C O T I J 7 S o K N h K G B 3 e 7 x y b W s i S L 9 d u t h 8 X X L 1 d 2 j H j Z c V Y v / d O V v D 0 s v E 7 0 5 R a q c J i P S Q w 8 g 6 B u Z W Z G J 1 E r + w Y E q T S e N m f / 9 m f E x F Z 8 d i L X 8 e j n 3 0 N 3 3 z k N a x t r O P Z p 1 4 n 5 t h C K D i L Q s l / g J k Y d V R R R g r p 2 g K K 9 b h g X o / Z 2 K z Q t H c v Q n Q z Z m L 7 P b N q O M 9 e 8 l 9 6 z / s Q m L H D H y L z i i 5 x M 2 Z K 3 i A J T 8 z E m M T N p W K i K I l 8 Q D 6 k b G U m R s R N p i O Z U 5 w N 0 g 3 F s t H H 7 7 g Q 5 2 A e r 1 E N 7 H Q K k 5 A z 9 Q u k v T O z J R Q 2 6 o h d T 8 L h t d y 0 s U 4 r m g E K Z i b 2 J 7 u B z 8 F 2 1 u x w k 5 n O 0 c P Q Z J C Y q d F 3 o g H / u A + x t c M D F 4 e B B c L q 6 h K k S A n 9 8 V k R i H l 6 a Z 9 5 K l W N N N 7 h 5 u M 7 B a Z 0 K q 6 v Z K y Y D B n n E p z w 2 v R z K q s e 2 M Z k w 7 R T R g T x r G 1 s i l y 0 + H o W W S W J p a V F / N w v f F D 0 8 Q u P G o Q s K x 7 4 X C q Z G E d n R f i s I 7 D p H m F W l s i W d / c 6 E b u U Q + + F w w s J k 9 e K i J w 5 3 C z k Q 0 4 + l z k K n e 2 + C j v M Y M c 3 N b u B 2 w 2 H h t u v w U O j m z 3 M f x x k 1 2 R a r C o C w f b x o p k l B c H J w 3 P l m u D 1 b Q 0 G M n G z / + W h 9 e b z Q p Z C a X U V s X o E / S r P D K 7 g 2 9 / 5 j j A z 7 a Q p L 1 6 8 A 5 N T E / h P / + k T G B 4 e w o P 3 P 0 g / b 6 1 R J X 8 m m 7 O r q y s I e a P Y V H z Y V X j o X k M D k / b l 3 E h V / / H X 6 7 8 l p H / 8 L 3 / 3 4 2 N B M u V o 0 X m 8 P 6 Q 8 1 N k Q L J k g p P E k f W G W s m m 4 H D V i L D 8 C f j J h u O t N q A d D k z V M n A 2 R X V i E K 2 A w I T f K t F s r 9 J P n A / F i G c 9 3 A x e u O c 1 h Z F c L o h 8 c g 5 N D u U + 6 x U G f 0 V I B m 1 7 O w e o i 6 d 1 / d D S o n K / A G T j a b C h n y 3 u D v x g 8 N 5 e v z Q T 0 d u H 0 2 4 T k d z X a T T P k L Q 2 O l k z 1 W w X 7 H 8 n 5 r K h U z u Y y I l u j F U q a v m v o 5 i Y S p 3 0 1 0 5 g Y / D 0 t t T B M j o r w a V P q M u y W X v R Y S J C R / 8 b B l n y u Q I z z A O 2 i j q X l J f T 1 9 q J Q k F G v a Z g Z P w W X 9 9 Y I n 0 1 Z z g Y Z H B y C n X w p a S u P 0 y c k 9 N g L G P K W s L K 6 T r 5 C H y T y E Q + n m J 9 8 t D W 6 Z N s 8 v Z K D P s q Z 1 z p K q h s u e 5 F M u B Q t u A 8 D r g s i H S Z R s m K w 3 w I F W y j X e X j y P n L F A P z u 9 u d a Q W x C / + X z G k m c b W V W F P j H b D C z t 9 o C Z o y i b i H z T x d 1 O V 6 R z 6 e T + X P z j V R y C h H 4 4 Z J 7 d m 4 R H o c b w 2 M D f C c o y E X k t 1 T 0 T H h F E a H w V z i h U y c j l c 9 w S L K y T 2 O / S c S O N U F y N k / a z m l c Q 6 v B 0 3 N z D d I J D o J w f 7 7 g B A k Z 4 v F a v Y 5 U I o 6 e 3 n a t k J r j g 9 2 b + 3 / d 0 G w T x k h U K 2 T q 8 5 m W e H g k x D n i Q g 7 B c S + Z j + 1 7 d h i q 5 B s t z i / g 5 N l T Y r 0 Z 8 d k k e l q m 4 / N a / X D Z j f t H V b x E Z u c 7 F c L k 4 6 / I C 5 V d K s I 6 6 o X Z 2 h 7 t Y 4 Y a 9 7 1 b / L 6 8 q G B i y i C S X G 0 Z V b 3 1 F F 9 c y f j 1 E L B E 9 F l G U K r F 4 c U I K n J V h I O 7 Y e u N B H w D L k h h D z F 0 B R n y v c L S S d r 4 d q e 6 E 9 y s 3 z V w M N T e R C Y l I 9 o X Q i 5 H 2 l i t i L M f T v 1 5 7 N F v Q S 7 K e O O N N / C x j / 2 c q O h 9 + a W X o J H U D o f D + D f / 6 p 8 3 r n B z p O a N l m s 8 e 5 Z T c g K N R v o M Y f 4 U a y J a G B z 1 7 Y 1 N z W 7 k U a u Q D 0 j E 2 p l K x D V U 7 F u 1 I r 9 W 2 Z t 0 f 6 v I L t c R m D B j o V z E N A m X m y G / W o O z R y f a o P s i z i t n K 6 g U 6 i Q 8 H I j v y D C F g 1 h K S H h o 0 g j 5 t 2 J r d R s m f w b m z Q E E R 9 y w k z Z n H z g 4 1 m H a E + k s P L + L t Z 7 9 8 b T v N A g N V U i W R J N K Z 4 O w t 5 U F q N V d e F 1 h 8 O i T Y j k n f t c X R x A 9 6 S G r m 4 h b O 5 h S c 3 3 j D P q D c Q Q 9 3 e t t O E 2 p W O O / k Z d G 9 G 6 J D y M 4 3 D 1 s r f L Z F O 1 d f k N F 9 B Q 3 x y c p r d 2 A Z H L A L 4 0 2 N F 1 3 a O Q j c f n I Y R B Z B z M u J J I Z R K N h 0 o 5 M J C Q 1 d 5 J k r j r g D Z K G o S e 4 7 M D u s I v Q t a i B 6 u j + c x S y 6 3 m R q O u i a z H S C y U y p 1 V 4 B z y w 8 r T p F q T n y 6 Q R F f q e 7 T 5 S E 8 y A i R h p q L 5 G 6 U Q L M g t l B K f f 3 q H o M q 3 x h P f m D J m c z S E 0 Q 6 Z + S 9 Z I c j 6 H y M w + Q 7 B 2 L h B j 5 a t W u L U K + X b G v n I v R 8 U s i / b W H G D h 7 B N u V O o e k F D a J U F 1 y g 0 5 Q W v D Q q Z g I 0 v E i h d J Q 3 G d 2 z s R p u V X V v R 0 w N c 2 X m Y l / 6 z 4 S X K b p K h F m G O D 0 m n k 3 V t w B s s w 1 S 2 o m w 9 K o o w c J G Y y c s e I P Y k F e D y k E a j w W 0 Z F 6 j 8 H P I p y B p W M h Z z 4 7 u c z z E z c l K Q Z O M i v q X C N E J H W l s R Z F 3 k E R 5 s n t L k 8 / M 3 e Q i w c h R P X o / d x D p q N x 4 w Q m B C 4 y T + n y t h 9 T l x f v I b z Z J q 8 H X C T f w 5 E V P I 1 + E d d o j v Q r a A Q K 0 L N c M G i s 8 3 H 4 3 M p L t X n E D p H A f l 8 q t X f e z t D C h i b u S I G P K 4 2 R u k G N t m S s R Q 8 A T c J l p r I v q 9 n 3 H D 2 d Y / K l a t 1 p G d L t A b k n 6 1 l Y A k b Q x W a 4 D M s H g 0 0 S t / J N y 6 J 1 n P 2 A Z / Y d y v t y 1 z c K o 4 + 3 o m Q / n 9 / 8 P / 5 e N B B G 0 Y S Y S V l F c V e Q f s o c u o m v v / V a 5 i 4 Y w j f + v L T 6 J s I Y e 7 a E s y a B 7 O X N + C 0 h r F O U q q U M + P K q 2 t Q y h I i 9 i D m L 2 + h V n W i m p f w + o v z i J P / s z 6 X Q S A Q h l b V Y T U 7 4 X A 6 9 r R h J 9 j 0 Z H O n l U D s A Q t y S z p C k R 5 i b q O l 7 1 H g a + R X i U n q N t I M C T j I g Z Y c k p C O m e U 8 a a E Q i p m s y B h g z c y f Z f N Y k F 8 v k s r W o a a 5 M + r x m Y E T e u V d 0 h R j X s F E 7 E M x k b d G E o 8 D z s 1 z R Y x 1 4 e / Q 7 K P R P O D N p X N C I P D U E B 6 8 z c 9 x h g U n 6 r I U O a z 1 9 G H g 7 J L C u g b 3 I Y E T v o c k a d Y a y r D 6 A u Q 7 O 8 i n t u D 6 a o r u 0 0 t M Y R V 9 H J s H 0 e n y C j L l N a T z G 6 h L N b h c H u S J J p y Z u u g I V Y g X U M x p Y o 3 6 f X V k N s h f J 3 l r k / x E D / S a 7 T L 8 U d L q N l 1 U X 7 8 T I T 3 8 / v d / f H C g X 5 y z M D N x R S 1 3 p Q n Y R + A N W X H p h S X M n B o V z r n X S w t E t v z E x B h W l j Z o E Y E 7 7 j o r p N b C 7 B J 6 B s b x x m u v Y H c 7 h h O n Z u A j i Z b Y T e E 9 7 3 s Q j z / + J M b 7 J s m c O t r h 5 L b H 3 b r + c C e h L N n d P C H Q 5 u W B 1 y S l m b o a N M Q a K b t U J r L S h P b h 5 N H A k B U 8 h 4 n P X p j Y W B K 7 w g 4 o U h 1 m N x F + w B h R 2 W R Q R 9 A K / 5 B P M N O V U g G 9 1 v Z 7 5 X L + 3 F Y J S s z I j e O G / U y Q V b s C t y 1 M 2 r x A 9 0 Y a h O 5 N z d N 9 e v a 1 D G t 1 + k / j 0 d H g 9 2 e W Z d F N q g n W T G 6 v W x A u T 1 / k 9 K Q 8 + Y D Z b B o + v 0 + Y u f n V K h Q S G k 5 3 d 2 L k Y X r N a N + q q i B k d q B a V r l 9 s N h / Z q D E t Y K Y L c U Z J q w F K 6 4 4 y r Y d b L + U w m D E S X v q Q E 1 J w R Q j 8 9 W b w e t X F k k r s / Z y Y W 7 u G g m 9 I C x 0 2 8 P R 0 + A x s G G f 0 U F p t e 6 F v 9 c F v 8 9 E Z m p R D O i r y C y E f E i S Y F A W 8 v A M 0 H 0 Q w 8 Y L p N l K 7 0 y G M n 3 9 6 1 / V H 3 7 f e 0 S / 7 H L V j M E A E U i d 8 6 t M 2 C o + D f P O I O r 9 7 a N R Q q 5 x 8 m X s S C p l V K o 2 M v P S J P 1 9 s F n L I v m 1 2 W e C e 7 p V t 6 1 k P w 8 K g m 6 2 9 j o M i W s y o m d u L W r F 6 U q V X F 3 k j b U i v 1 6 F b 6 T 7 5 7 2 x a c O d Q w d N 1 k 6 s V y v Y f v M K 7 r n j D u T W y g h N u k T P w Q 9 9 8 P 3 0 f S R R S h I i r f T 4 E 0 / R c + + j 7 2 t G L J 5 E b 0 + E B E N Z d C 8 y / C X S H n X S M q a D P l j T d G M / q T k M o Y m j 1 o O 1 E 2 u G n e 0 t U U 7 f z K j I Z D R a 7 5 t r R v 4 8 r h w o b B J j T R n + D j d 5 C U 7 u f x 7 n a b K v b F G i q G y Z E T k R R H a B G G n C g t g 8 + X T T U X H / i 9 s 5 9 H r J q n C R o K l m E C I L h 6 O i D G 6 B 0 C o Y m l D J N E 6 t 5 m E d j a A n K O H S 6 9 c R 9 f Z A s Z I / 5 e x H k s z R e o n M x e A E y q l l u N w B 6 K T t i p p V 5 P / 9 p E L 6 3 d / 7 s 4 9 z M 5 D x M N n u j Q y F e C Y G L 5 l l C 8 t Z L K Z W Y L M E E d / V s L F d g J w n x p N p 4 R Q H 0 p k N D P Y Z P d b M Z v a X a q j q R W I 2 G x x S A H 7 z K N Q d m 9 A e r C k Y z K w c k d 4 h k 9 D X O s V i I Y 3 o C X J y u 6 w V v + q w J W R f w x k + 6 F i X C 6 V D D 1 X 7 j z m U O 2 C 1 Q Q 7 7 c e m Z 5 4 V m + 8 p X v 0 b f O Q u v z w + v 2 4 s / / u S f 4 L 3 v e T e + 9 Z 3 v 4 O z Z c / j U p z + L 6 e k Z 0 h 5 V L M c W S P t Z 8 M 1 v f Q d X r 8 2 i Q J p 9 e K g 9 6 4 D x 7 e 9 + H z P T U / j O d 5 / A 0 8 8 8 i 3 x e R o Y 0 z + D g A J l V F q T n y n D S z 0 4 w I T N T O Z 0 u 4 e w 3 w Q 1 f O T G 2 2 R v w M P D 7 O c n 5 9 e V L G P a f w t r 1 G P r P t E f d 0 t q c + K m Z K k g u F R H o J 9 O M r J b S l o 7 o T I C 0 Y g 0 2 0 m 5 + l w X z N + Z Q K d W g l U z w + j 2 k U W 2 4 s i n B Y 9 G g m q x E E 3 V s X y m S v 5 R D t V j H m 0 o Q t o g b v g q Z r a U K Q n 1 B 2 j T y 1 S f 7 8 d U v f B b 3 3 n U n W U i 9 q G Z W S C t G 8 d S 3 v 0 C f o y P Y O w J 6 + U 8 s p P / 4 8 f / 3 x 3 v J n m 0 i v U a E S E 5 / t a B j a m o Y J h e Z Y N 4 i I m T b R y M S Q i E L P H 5 a 0 B C p b 5 I s 3 c C M F Z C M i l 4 + n K x 6 K v C 4 X c j l C 3 A 5 b K K T a 6 J I O 7 9 D i 0 t / 5 8 R J d 9 h 5 K N f c i j z i 8 n Z 2 J f i g t e m P v V 2 w S b l z Y w G B s 6 d Q T a f w w P 3 3 w + f 1 k n B J Y n C 4 n 9 Y i J K Y 8 8 g G 2 1 + d B T z S K o K s P S 6 t z Y l L I 7 O w s z k 2 c g d P r x M k T 0 + T M H 2 T w g k w + C t 2 n z + f F 5 t Y 2 R k Z H j P e d M Q I j z E w c g n e R 0 K g U q p B 3 y N 8 t l o Q D v 0 r 3 V I 9 x Y Z 9 V S P x y u g 4 5 V 0 G d / D c X E X 5 + U 0 W e 9 l P n w k V a h n J B o d f R H p P g z G v k P 6 Y k T E w N w s b N Y B Q d Z b o / M s S E t u N + 5 i 5 z D z I 7 F Z j I J 6 4 r Z L 4 R Q 3 F 7 Z S 5 t i Z N p q M k m E Y i x 2 i Q 4 o q P w B U M k a L 2 Q U j W s 1 9 z Y z Z k w H S W L J 6 2 S S t U Q G X e T v 2 b n 6 T n o M 5 d h j p G A L p s Q G r A I k x Z V C c W k j M r w Q 8 h V 7 e L 9 q h R B n j 5 / 6 t z 9 q D t H U O h e a / k T g 7 2 D 3 Z 2 8 h S S 3 J g 7 t / J N + Y V N / 5 4 X H E Q 4 G c W N j H q f H T 4 q h a o s b N 2 h R b f j Y + + 9 F R S s J S W T o k H Y 0 c w L l e B n f e + 4 J U V o e j f b g 7 / 2 9 X 8 T X v v Z V P H D X Q 9 B V N x x k V r i i 5 I y H u m u T 4 y J N k t F K P t J e s w + 6 p f x O R 7 8 8 A i e 5 8 n f j T k k W 8 8 H 7 P g w J T Y W b T F g X E V v 8 c g E 9 5 7 0 H r p F a y i M 8 2 R 6 5 5 J 5 9 P F j h Z m C N Y Z h 9 Z n H I y Q w j + t + V z K j m y S 8 k T a R W s 4 h O G 6 F 1 1 k 7 c M Y n T w D j v r 5 R R R N d a 7 u f A F b H V 1 c L B I k y 6 / 3 q t i r / 8 1 G f w a 7 / 6 a / j k X / y 5 0 K Z T U 1 M 4 M T O F 9 f U t 8 s u y e P / 7 H k J v X x + 4 V 2 E 6 l R a / Z x b J 3 5 n i 1 s z G p X L a G t x 1 o 8 4 r R w z b 2 r m I G 3 t + / 9 X v 4 a F 3 v w v f / / 6 T O H / h P J Q S a a d s F l e v X s f F O y 6 i r 2 c Q V 6 5 e Q u 8 d / x B 3 u R R s F p b w z L P P 4 t d + 8 T f w R s G D 0 s a L C A y e F c m y V R L x V f I N u z R P + o m D 6 d J S V h 8 N 7 u v Q / J Y M 3 2 D 7 R q z k n 6 f / 1 m G 1 O F H V O C G T V 1 W H y x o Q j Q 9 d j R I I d d t C D q u O n p 5 x F G O c Y V B E 7 5 m I M H 2 4 u a W q q K j l H f D 0 c o N 5 w + z i 6 K L V X M f O 6 + T 0 v o 3 G M D d D c Z O c Y h 4 i T b f c O v i M w + V N 4 j g u 2 H Q t x B W E y Z H u p v l k M o U 8 g + 3 P b 7 6 6 i 5 J U x M y d k 6 I y W C a i h 1 R G Z j N H B O O F m i X i V 2 n N x 8 O o y x r Z z j W R u N u t U 2 6 l X I W t c Y a V j C V J I 5 D f 2 j D 3 e P R m a 5 h + + 7 U E B u 6 K G l v V g k / + x V + R e X o W d 9 1 9 N y 6 9 9 Q b S i S y 2 d 7 f w j / 7 x P 8 F L L 7 + I e 2 b u g U 4 W x c r y E s K R C M L h i G g E e p i m T 8 z m R e l N J 0 x m C 8 r s Y x c 1 + K N e 7 M z v o k a 3 5 7 A 7 E V v b Q X Q w C j e 5 B V f I 5 7 p o 6 8 X l l V e E I F n d 2 Y W b r B n J G a L X 3 U A w F M b 0 6 Y v 0 3 t 5 3 R I d Z o a F a y y U 4 O s Z h 5 i a Y / F 5 f e A U 3 1 h Z x Y f I s Q l E L M V G G i L G O P t d Z J M r z e w y l J a f R 1 7 c f C O C z h P p 6 T g x u 0 0 m a d 6 b h 8 L V b t y m / T f 4 C O d S 3 G m 6 + G Z p C 4 j h l H e s Z C 0 a C h 2 c 9 r + R K 8 J J p E i Y T W C c t w R p F g C 9 7 k A d Q y 3 m x t T B H f k U E 3 h G z i G K 9 X c S u Z N B 7 z t B Q r D k 4 6 l d J 1 V H O 1 o i o D S H I m o v v K U n m W H V 3 F 8 E B v + j f z u N 6 O I h h 0 s 2 i J q l 5 p s V a M b u a J 6 H j x F r y T b J I + q B v h + E Z s o j A A m t O b p L j C N O b N L M Q R O w D 8 f g e q 1 M i 8 5 M Y m c z 1 1 s A D + 8 f s p 7 6 5 a c M d Q 5 w v a B L m Z 7 V U R 5 V M V 2 u l D I v u g y d a E U L I B A 1 a 1 Q y n z 4 X X 8 i a U 6 R 6 Z f 8 k S J g v A m O 5 R 5 w 9 + B 6 A t l 4 8 p P L N S Q H D C Y J B W b B X f R K V m N H J h 2 C U v Q r Y 7 k N H e g L 4 b R N / w K G m i g 1 K M w 5 8 O S 5 3 + 0 S Z 2 m F j s X B q m z n 6 / 7 t Q N 0 g A n b z 3 / 7 S g 0 J x D y x n Q T t N w g h N t g N Z H b l F E m 3 y V i t 6 P A X W T J 3 H O Y J W T p 9 w t O L / 7 y s U 9 j w 7 E f + f y N 6 X + I X v 8 g 3 B 0 H u W y 2 p X e r 6 O f s 9 + 4 C / p b A B Z R m u 5 m Y K Q F Z l h G 2 9 c P f k e H O f Q C r V Q 1 W K / m 6 J O i Y Y S w O C V t b W x g a G j L C 9 1 J N 9 L C I R M l 6 I O Z L X 1 e w q 6 6 i / 6 w d Y c c E q u T X 2 O g 9 T Q 2 e v E 4 + 9 G n j c y T S V k V i I q 4 s T m f z s J C Z H Z G i 2 J B X M T L C A 9 3 M 5 A t u k G m p Y 2 Z 6 E t l M F j m 6 1 + m p C e x s 7 + C N 1 y / j 3 Q 8 8 Q A x W J o H g h 0 6 + n F 0 q o G J 2 k w W g 4 g p 9 p 3 c y p N / + n / / n j 1 v I v O B 6 p z i p 1 G i / o W F e 2 7 C h 1 1 v b k x R + + q I + 2 y h y l X X 4 X D 3 o d Z w V J 9 7 1 9 Q B 6 p 2 h B 8 9 a u d U z c u J F z K L k Q j 9 P z W 8 H J 5 M 1 / b 2 1 Z 0 e e r Q 7 I b Y y k 5 7 e f H C S i 0 g l w H Q V T d T D w O H W v k H E u a H 1 W S 6 m a n B m f A D g 9 J b 0 5 J Y k b i x N G A R P f X O J c a i Z D w 2 D b j l x 7 4 Z d j j t E 6 9 f Q j 3 B A Q R p R Y K 4 n A 2 v V Q i A i m h k i n B P 3 R Q Q L 0 d K D k V Z h v d k 9 N J v u I Q 3 D 3 7 K p H 7 A H L Z B b d F C 4 d D o k O t 1 W 5 M F W G t x a O E 2 H S z i Q N z M z w e N z a 5 v 7 p k w U 5 q A 1 O n J 1 G e p + u S u V k m p l O 2 C i i 6 G 2 3 k q q S t v H x e R x q K V H G F i O U T / / k / w + / j U U A 2 z K 5 c w / 3 3 P Y D v P / k k / u p T f 4 X 3 3 v d u 9 P p 6 8 O k v f A 5 v X r q E k y d O i U m G 3 H o t F A 6 g Y B v E x K Q d m 3 Y Z I d 1 P t G d H x a 6 Q w F a R N f P 0 D 8 N 6 U d a e g T U w 2 n X f f l J h + t M / + 1 P 9 I x / 6 I L 7 z 3 e / h 5 9 / z i 7 T 5 R A y k V U K u 9 t A y a 5 G a b s L 2 4 g 3 Y L V M w l W W 4 + x 0 i a n N c N M f t H w a W p v n 1 C m 2 8 G z k 9 D j O Z X + 6 g G 4 q z j G j 4 5 o 7 9 Y W B N w W l I L B h 4 k H Z p V x d h d c 7 W M J M L w u 4 c z 1 6 6 m R b h 8 w 8 + G J W s D u R y O V H m w I S s l E o Y 6 O s R F b U F M l t R s c I 7 J i G z X B S f 3 X e h e 4 7 e r Y K F T J m k e G Z N R t + Z M D G J w V C i q a b K B 6 1 e w T y d j T X r J C x 3 E 3 E 8 / 8 K L o s 1 Z L B b D u 9 7 1 L m x u b G F 1 b Z U 0 1 z C m J i f w 6 m u v C o 0 1 O j S O i M 0 H 3 7 Q E + b p 1 L y u 9 E 2 x d 8 L 9 q x g 3 J X x D V w J x 1 w q Y w p 3 o Z 6 V N s g d S h k L n p 0 B x Y J q H l t W u i r + J i 0 o J w V Y H V r e G R L 3 8 Z Z 8 + d x 4 3 5 e f I f J T E v + d l n n s a / + K 3 f w b c f / R K m 3 3 P 8 x O T / l j A l Y t t 6 l Z z B Q q 6 I 3 n 5 O h t W 7 m k X 5 z S I 0 9 k F m n N g t m N H n r Y t m k d z 7 j t a P N q L x w i P A T M n S p h g v Q Y 6 p w h + o 0 M L z H K j 0 v C I y p 5 u H v / m N K n z D + 4 T B N n S N s w G 2 i 2 K 6 X z d w m D x N R C y 7 a d M K t L G 1 q k i v M e k W 7 I Z V D C o m z N V C Y q h c 9 A j G P g z L H G a m 9 z a x r R T h T 3 p Q L u f g c p t R T B H D e Z w k w Q u i G Q r n Q j o n 6 f F W F c F J I 3 h w M 7 S O 8 b x 0 + R o u n D + z l 9 r D j C O S d L m l Y J W D J E S 0 L g n u P h e W 1 h O Y G u 0 R B L 4 H e i m P c y W H B 5 u b u y Q I u U c I Z 4 x b E H S R u e f V o Z B g 3 F 6 N k c Z y Q a n W M T k 9 D J V + Z r j T 7 z k y G W l v 2 w Z Z t 4 C 7 U n G r Z / Y T m a G a 4 P Z n v Y 4 q a U n j X h J z F U h D D n g d u p g 5 x u C J I N p q D p 4 B K 7 g a W S E h s G v u E Z 2 i F E 1 C W a 2 T J U R 7 h x p K t C Z H t H P 8 i Y L 0 7 / / 9 / / p x t r c L a 3 W s a i 7 B K E 0 w s W d X y u L c g S N I X I r A 4 C V h 3 5 q z K T T 6 l 1 V o U x v m X K 7 M P p P x e y f y G z K q O b L t B 2 y i W p Q Z z N J I C 3 r 6 9 a f x o 2 e f w d j Y B J k t N p T y R d I q D u Q L x C B y E W 6 X 0 b W I 7 4 P L I X Y u x 0 X w h F O H 5 F g Z p R 1 i a h t H y J w I k D Z y h i 0 i H M 8 H k S o 5 7 c O D L n H e x b l n P F C u d Y j 1 z Z D U Z k U X 3 A C 5 d l / 5 2 t / g z O l T g n D j a y W Y i K k s Z E 7 5 R k k 7 k G l U 8 9 G 6 8 M T 5 0 x 7 S T l X 4 e + 3 Y q N l R X 8 3 C H e 2 u z Z t M w D 9 5 c H g z B N 3 X 2 y M Y g N t F c 4 J q L L Y L n Y R Z Y I A H 4 N n F W r D m L Z d U u p c N S O U g + Y t p a C R I b G 6 b S L X i t b X Q e p Y 3 N I R G / a i 7 / P R 9 P K j R f l 2 L 0 T o Q n 7 t 9 d t g r f K g a R W Y 1 Q w S u i y C H G p O g V c u Q S N N 8 7 v O P E F N L 8 P n I J K O f z H x 2 s 4 Y v f u k r O D t 9 H h K t T Y a 0 s Y 3 2 I + Q i w V a q o R I j M 4 7 c b j 5 y j N K 6 Z O b y Y l Q r d 1 k q 7 5 I Z 6 i B m M c V g q 0 R R y V a w T X 4 U C 5 R y V R f H G 0 V V F / 3 Z W S a 8 U y D 9 m 3 / y b z 9 e 2 i Y V f M o l G l E y l K x K U q s M X 4 C I v 8 8 u m r 6 3 g p m J z 3 2 q N Z K a V W 5 A a X z j r S z 5 Y B 2 9 x p v I r h t V u Y 6 A W Y Q / W Q q 3 C t M b 8 y s o 5 H O Q i X i 4 7 q e k K Z h f W M S 1 a 9 d F L d L W 1 j Z 6 y F x h s D 9 U J 4 l V S p J 2 c 5 n g j j C z S 4 d K U h 6 H 4 y b C Z o i P p P 9 0 + n N H w Y 4 A m b u q i E S 9 d f k S X n j h J T z z 3 A u I D I a h 2 z S s J d Z E w O D S 4 l s I h j x w 9 T j w y b / 4 S x R r M r 7 8 l a / i 4 T M X y N d w E m F y U 0 t N a J x m q t B u L I G v f f 0 b S K c z e P T R b + G D 7 7 4 H W 9 v b e P K p H 8 L p c G G T H P l g M I z X X n s d S 6 t r c H P O 3 P w i x s f H i d m M / W I G 6 h n o g T d i Q 8 V J P p Q I u x v m G H / X 3 H q O i F K C G j b D 5 z A R w W u w J j R M j 4 L 8 M T N y S 1 y K Y f Q v d w Y d 8 E W t S N N 7 a u Q r O U J 2 b B P z v P j D p 3 D n Q w / i + p V r + N 5 3 v 4 s n f / A D 3 E d + 0 / X Z 6 3 j l 0 o s k Z E 0 I B j z k W / 0 X Z L N 5 X D h 1 A i 9 f f g k v v v 4 C a d Y U + W o S h m Z 6 i Q 4 U 6 C U b H G H S Y B E n P O 4 g 7 G E S j C 4 b t o r s 3 7 2 z Y V q + t K 7 X 8 q S S y S 8 o k a m i W 8 j P G f Y i N 0 9 2 + h 1 + X N m 2 4 t z A w d 4 Q n J H Q O j G h U K b H h z R X 4 V l F b F M H R o z z i s 2 s G U O B g 6 / l H D s O Y p z s 5 b A 1 S a e k I h b 9 x 0 V h v S 5 C 1 k 2 Q h U t a p f H g m C h o m 3 C b B 0 U q 0 Q c + 8 E G 8 + e Y b u P v u O 7 F F 9 / n M l 7 6 G S I C Y y + f E H Q + 9 C y 9 + 4 z E M D A x g d G R E M M a H 7 / s w 8 v S / I S J 6 r q / i C m C 7 3 U H m W w 3 J Z A b f + d 7 j x D R k / l Z U v O 9 9 7 y f z b I O c / H t J m F z D K y + / i v e + 7 3 3 0 K b o o d h w c G s K 5 M 6 f p 9 Q H x f m b O j f V 1 M c m D E V s g U 6 1 x + D s 3 t 4 j R w A w c f W Y s r q x j Z W E B Z 0 + c x U 5 y B 8 P R I f o 8 E 4 o 8 2 r X s Q d 8 5 b r R J W i R b h J 4 0 k d l v Q Y D M 1 P R 8 C d J o g A R g j f x H k z h 6 Y A u E o 7 K 6 Z k J m R R Z C o m g u I B y g z w 3 4 y I z U M L s r 4 b 0 z x s z i x G y B G N w C / 5 h F F F P m V 0 m w 0 H e 1 h + p i q A F j d 6 O E x f g W e g f H s J Y 3 g j j B 2 j r y J G R r Q a N x a j e w G z n s K R A z e k W Q 7 L 8 1 T E t v x P T w G E s y + s c 2 W A s 4 v 8 5 p D 4 r e A + x o y r E K / H 0 h c W L P h 5 L s J B e 3 d d o Y 7 h P n J D 9 L E Y z j 6 Y 3 S a + O i J 4 T T 6 4 F 7 0 M g O b w W P B u X i T x / Z 4 M 5 G R 5 7 t v B k 3 Y j Y 8 P F 0 W A Q R O 2 N U W s + i / 4 B M 5 g G x / v 7 5 h w 3 i Y z J e b n C e 1 Q u Q J T u 9 P k G D w h M Z m 7 u K t I F 8 o Y U 0 r 4 1 z Q u F 5 2 g d Z k y o 7 l N x Y x d T f 3 J S Q T J e 2 A N W h 0 F u K s c E U p Q c / a S E M 7 U S z J p I n z y G U z 4 m w o 2 t O L t d V l j E 1 M E Z P v c z n P i + L g A h M k n x d l l k v w T f g h s f P U A h 4 0 w E E R r 8 8 g w s x K T R w u y 2 s a / O N W / N V n P y c G i H P 4 m j W 9 0 + X E A / f d A 7 m k i J n H C 4 u L + P A H H y a N S Z t B + M R / / i Q e f P B + L C + t 0 P s G E Y s n 8 O D Z 9 y I 6 7 i K W F g p P g C 2 T J J m 2 w 8 E a 7 X k N 3 / r + 4 7 j j w Y 9 h L G q s K Q d k + J y q T J / j 7 e P W A k Q D Z L I n r u U R P e N D p V 6 G B W S K Z l T S V l Y k V m V s l l W 8 8 c I P c P r c R V T U s o h Y y o W C 6 J A 0 P j m D a 5 f f w u D Y F H K J H Z E C 5 Q k P 4 N V n v 4 + P / b 1 / I A Y 0 O M g t K B b y 6 L n 4 K + I e / l v A t H R 5 U b + x c Q N 9 f X 2 Y m h j F D 5 9 + H i M j Q 4 L z P U o E w S k H e D g y T y N k r G c t X S f O 8 f y l b t P O b w Y e v L W c l F A k c 4 q d 3 I c m S H I 1 H N c m 4 n E y k / I K e i Z 8 4 i y r G W 0 7 L r p l M D D D L i c t G A j U h F a 8 G Z o O + N e + + w R K 6 T R G R 0 e x v L w i h N D Z s 6 e E m b q 5 v g 1 v w E s a Y 0 N E q n x E 5 O 9 5 6 A G h R e q y D k v I B V v j L I 4 Z j a d 1 c D 6 g m O C h q r T G 3 K 3 X L M z B 7 a 1 N 9 A 0 M i t A 9 g 7 P q X V E y 5 d q / h r g O g z M m 2 N / i w A z n 1 z W T k d n v 2 b 6 R g X 0 0 B 5 + N y 3 S s R K B 1 Y l I + p N X F O s S v J N B 3 P o r E 9 T z C J 4 y 5 T v E r s u i k y 1 C I 6 K v E P B s W F 8 7 0 t z N 0 g p 6 3 p G p k 5 i k Y n L I i s 1 Q U w t N N r k L z s J f l N G f O 9 5 z 1 o K r w Y D g r s t o y A p Y J 8 p F S 0 H Y 8 2 M l s 4 6 V r r + F d 7 / 8 5 7 G x v Y m H 2 L U x M n R T f P z I w C b 9 H w h P f / D q K 5 T L C k T 5 c f O D D u P r K E 1 h a X M A v / e p v E C P l 8 M Z r L + G u B x 9 G v H Z 4 6 + v / u y H 1 j w 1 8 / K U X X 8 K 5 c 2 e h q l X M 3 r h B C 1 D H c 8 + / g P v f d a e Y w M 4 L / N r r V 2 B 3 O r F 8 4 x J c g T 6 8 + M J z u H z l q s i K d j j c 4 p D P 7 T x e J K s V z L g R T 1 2 c r P d 5 a 3 v a q h V u N 2 m q l A m u i C H B Y 7 J E 5 u b N m a C J W q 1 y I P u C 6 Z Q b / 7 M W P G y U C j N 7 U 7 E 6 r H W 8 K e c w Z L G j b 3 g G y d g W g u S g + 3 x u b O 3 s w B 9 0 w u V 2 4 u T 4 K Z L E E s 6 d P S M O X 2 P J L A b 7 e 0 X 5 x 3 r N C 0 5 E b m o d 7 r v H Y A Z i R 7 9 G k j i f Z 4 l c E 3 O o b K S h M u k s V P I V O S e R n X N 2 Z 2 W Z h 4 F b B T P F S M t 4 v a S 5 S M N k F h X U F I u Y a 9 V E a k 5 B M e K H y 0 n W h m R o 1 e Z U k T y Z 7 d t k f o P M v E q a / N G Z B F R k R A / 6 a p 6 + c y N j n d f O 7 i e L I l 4 U Q Z 4 2 0 N K 5 J C / C Y z r 5 q g o i J 3 2 i 9 3 r V Z M Y W a e 9 q v C y O J B z k j + d X N N h 7 2 H e m 6 + p 0 P b M N N m L S w i 6 P O X K j O v I A c l W n S D M K D F 2 A 7 h p E n f 7 J N S c K V Q d O n 5 q B b e B B 8 o d P 0 W M b n D 2 n M H j y X c h W P S i Z w / D T e 4 r 6 w T S o / y d h + s Z L S f 0 0 J 1 2 e 9 Y K U M q 7 N L W N q z C g z Y J O D I z I c S W O s L u x i 4 s Q g X n 3 9 T W H z a y R Z l 5 e X c e 7 8 R f T 0 R P d C o v 9 3 I b u i I D B u E G H r J I y j s H s p i 4 E 7 I 3 j 6 m e f x 4 A P 3 C k L m q C E 3 X n E R Q b M E L x Z l 0 j D c 8 J 9 8 J T 6 f I j + H N c x u u o Q 8 T 2 0 m Q d H n c p N E N Y i J p T r T 5 M 7 l B P r P R 0 S u Y 8 Q x T d / f B Q c R V x N M 8 K t P b y E 6 O g j J q c E 7 5 B K M z C h W e E 1 1 E R y h J R a B m g E S K u s b 2 8 j m c n j 1 1 d f w w A P 3 4 9 l n n 8 V 9 9 9 6 H H P k S 8 / M L + J m P f B i P P v Z N / M a v / 7 p I J m X N d p p 8 q p n J c f J 3 V I R O G O l C j C q X x h N z N 5 v A d I I 1 B 7 + U 9 z i 7 S n 7 d i C z W Q 9 X z 0 D c D C I w Z 3 4 W T U p u C h Q + u w 9 P 7 3 3 E l J S G Y V c n f I o b Z U E T 5 / g 6 Z 7 l y R q 5 I g s 0 s 2 7 F 4 l T X z a y Q k a 5 G t t w g r v 3 l g d n l E s b 6 v I k 6 a b s 7 6 9 j r Q / S T B 9 9 a W c L t U 0 v P + U 4 d E x E Q j T g b T U z v Y u I v 4 e c Q D K h K i p G n R a W A 6 z 7 0 H s C L 8 e m E / a 4 L X V a f H r I i z d N E + W U 1 Y E n L V b 8 n u 6 o S i k 3 c F q 3 s P A 5 g 9 / F w u Z Q 5 c v X w G f t 1 2 + d B n / 9 J / + O n Z 3 Y 3 j y q a d w 8 c J F j E / N 4 L v f / i Z J e T P e 9 9 7 3 4 r F v f k s k a L 7 7 5 z 9 K v t E V T J 6 8 i I j 3 I F E W t 8 m 0 G a i L H h z c z Y m z C I a c 9 x M z c l s 0 M m W X 5 m H N O B G I D t B 9 1 M D C s 5 Y m k 6 V R D M n a s T V L m w m X + 9 7 x v C k m b C 7 3 s N o c 5 G O t i b I O O 3 0 P X v s 0 a S 0 3 a c O S o p C v p a A v T B p w p Y L Q y f a w f G Z J R X D S j o 2 M h X y d w / M T G a V M W b Q F K 9 P 9 + Y e 9 m F 2 t 4 9 S Y w U U 8 l q d 1 Y E N N 0 8 l q 2 V 8 P P h 6 w e 6 3 I J c k f C j j A Q w A Y X J w Y t E y J I N D q 5 g 6 G B n t Q Q 4 p 8 R X q N y d A k R U 1 D S r Z j I W a B 3 p Q 2 7 2 A I h u J f z j q y 6 C X p w t + J o z a 8 W b S 9 2 C T 7 W n E U c O c d F 4 X k K 9 G i N f s e 3 A x s M j W 1 1 m 7 B Q i b d 0 Z t 6 U 9 C l K g o f Z h o M 3 T m 2 p R P c M D P U 6 L 7 D 4 P v n f 5 x N Q I + E 6 W M I D 2 Y F M 6 z k 6 D 7 x / S f x o Q + 8 D z t k 6 / f a J X q N 0 c + B t R K v D W 8 5 l x L I G 0 U E R v Y n B 6 q k r a + v P o 3 x g X O o K 1 a k k n E i d P J F J Q v c Y T J r d o j 4 U z L c 0 x G U t 7 O o 5 c y w h 0 3 I u v w Y b U w o v L 5 r E d F P h 1 k V 9 8 a f W y U z E O S / i X o x A u / N 8 t o O m d p 9 4 s w P J i v M p S S k t I 2 c / f 1 s k v R y f m / A Q 4 J M 5 M O O M 9 g f l e s L q G 8 O o h I i L W y v o z C f Q y w c x v n B / f 3 i w 1 q e 9 1 W j 1 / e T 0 O V A E w s A T l n j a G G C 7 o X z I X 1 C 3 h l 7 L t d 2 4 Z H 6 s J n Q 4 c 3 X o V X K M E 3 s I G Q 3 h k o w V i p F 9 K R 8 e L H Q Y U q + Q y H 9 8 v / 4 u x / n X 4 b M Z a x W 3 C R Z d Z R r 5 F A 7 J V h Y O Q e c 6 B v s p U U z n F G b 2 4 L Y 9 c y x G j g 2 z Q Q G L 3 F T c r 1 t E O 2 y J O Z D W w Z b M k f 1 n i w m K g e Y n 5 m n i d b f u c i P R 9 x 4 h / q w X C b H W n W B h O 3 e a 5 i Z R E Y I / e Q j A w t p k m Z X p Y I q 4 Z H P f x Z 3 3 3 M 3 L r 2 6 C L l U x q k z Z 8 l / S m E 7 t S P q w C q Z O p m r L j E A O j z u E U 6 7 g 9 5 v S n K x I L d s J u 1 D 3 4 X z I R c W V / H i y 6 + g r 6 9 f d F D a S G y I K Y t M w F w S o W k V 9 E Z C 8 D q I G R I K b G Q u R U 6 6 k V t X x d k R / + O g B A s P x l F n b r x H 7 F t x R o L P R Z p q W x Z j f M z r B a S t T v I d D a b j V K G g U x d m d m 5 T Q c H h E B X X C v k / / o h V W B / f + 8 5 3 M T 0 1 h R d e f F n U M f m d P V h d 3 0 R q e x O h U T c c J B R i S w q c H g e u X p 0 V Z 3 n m M n 1 u M I q Y e p s x V J J s + r t H N L i I / v i M Q a S 6 p B R 4 I t w 6 y n C k G W w S 1 u x V c r J r 8 L a c / L O J E k / m U C F J 7 f P 5 6 H U 1 2 O x W k r B 1 E Y F S l R L K Z V U Q 2 R t v X B K H f / 1 9 x j j R V l S J a D h b Q N W 6 B w u Y m b i P G + e J M Q E a d 9 U d 3 M P c 4 T 9 e o I T N 0 m 3 k M O 5 w o c d K P h Q 5 1 Z 0 C g J m J n + F k X z s J F l 4 T H v 5 c y a y i v 5 8 k v M I l 6 U 5 s r a 1 i a n o a X / n 6 1 9 D r j a K i V 9 E 3 E h S + j C t o F c P d Y n V i W J d O 9 2 f l X i + o F V x 0 3 Q q Z X S Y k U x l E I l F c v X Y N 3 q A b 4 + M T t A c 6 a c 8 f I J F M Y n N z G 6 d O n U A 1 6 U D N T 2 Y j l 8 z Q v b H j z w K P j y 8 k O 2 d I G E G F 4 4 D T w d h X 5 j l S D C V V h Y l M y 6 W M F a N 9 L Z K R 4 I 5 a o a y k x R m h m i P B Q t + B s b C w h E J S x u T E J H 7 4 z I 8 w N j G O 5 5 5 7 H u P k 3 / F h M P t z T z z 1 O H b I 3 N 7 a 3 k L A 6 8 f w 0 C h u L N 2 A y f f O b W 7 Z i j 2 T j 3 F O 3 d 2 r t 2 F w d n O z 3 R e H d l c 2 E h g b i t C m J k i y k R k R j o p m J N H T Z P o Q c T 3 6 2 H c w O j Y m p P r Q E P k N x B w b G + v C y Z 4 Y H x d n H h x C 5 n D x f / f 3 f 0 F c t x W b O T J 5 / P t m R k E 1 C b O m 9 T k G D 1 G L n j Q c 2 F 1 y 5 j k 6 2 A 3 F J P l c k a N 9 L h 6 6 t p I r Y 9 r r J N + n n T 0 5 / a U R j 2 k D h 5 Q j Z z x Y I c a f j P B Q M x 2 X F 3 + I 8 1 P v F w 4 + N + d k H 1 T v 8 8 K j O F D 1 K i K I M u C t i H Z j 3 L d d i W s w j f q g V M 2 k A T g 4 Q Y K s y B 2 H T I i I R i k m c f + S 0 w w H / f H x J 3 4 g m s O w 4 M q t V m A L 1 4 i p b W K Q Q G t X W u 6 2 Z P d Z h b / L Y 3 6 4 b N 4 z Z I W 8 U 0 H k h E d k j d R p T X m a Y x P J 6 n V Y t s b 3 x q L y 7 C Y T a Z 4 q C V O J T H b O o O H q Z + 7 o x P t u I e u l m n b A E l B E i L w V i k w 0 0 z K h p L C t I F P L Q v I N k 3 m u Y T e W R E 8 k j N Q s d 9 a 1 Q B 3 0 i F E 7 t w u I o f J 7 D N W f 2 c G Z + 4 L I 0 q Y G S L 2 3 I l v i g 1 B N R M c 4 u s c n / e z E r 6 b N i K J 0 o B a o E x w Q Y B + l i U 5 i X U 5 b M B E 6 6 G O x n 8 T R r 4 a C 3 I M c 4 8 F q H s z H L X h g r H v X D u F v d Y T L + V t t E 7 G p N f J T 6 K J j T p f I D T y u J m P k V l T 4 x + 1 t i a y x e J x M u 6 i 4 Z h O F 3 S J S c z m M v X d A z L z N k S / U 2 2 g Q E 7 / C n W U t R M T G e R E j Q 1 o h G L Y i n y + j s k V r w X O c 6 H 2 P v f A V / P J H f 5 U W j d b P p o o 8 y C a S 1 w u I n N 7 3 E 7 m V W i u z t I J b b Q c m 3 U J z y 1 t l s k 9 0 0 a N 8 a 2 4 b A y f 6 y B + S k K F 9 7 m v c Y 5 M 5 O 8 H B n p 0 3 0 i J v 0 j u 4 f / + M 3 c v k O 5 4 3 L A 9 O R X P E c w j P e M R + X 9 q w 4 s 5 R 0 n z i r 7 R m 8 y X s k q u e c L Y f u r + T s W f y M U o u L 7 K b b 8 G 6 Z S L T J Q r J t X + I x / O F W A v x m Q l L Z J b A J F j h s Z C Z Y j e T B j P h j f k a w n U i T F v l g O T i A 8 t W L C Y l 8 g F q 9 L x R k c k j I T u Z h s F 2 O j / P a S X P L D v Q Q z a 8 j U w x z u P T n T Y x C K 4 5 2 L k T K j G K x F M 1 m o / J d J 0 j L T D p c i J I N n 7 A a s V T C w 5 M 9 d F 3 o Q 1 n b d g 8 B + N S k 2 b R Y y u 4 t b B / i I i I L t r q v 3 H 0 r V q s w G T h Y I f x X b l x J Z t A / g G v S H V i 5 l s g A c C R P c 4 t 5 E T R / J o u B j Q 4 6 f c y + V P x O K 0 d G Q 0 9 J w J w h S W Y i N H v v f s C M Z 8 E m 5 + z 2 d s J n L v g O o L G m E 7 J Y S F m a / c Z W + F o T O r g J G O e 2 u G k 9 8 m J I t R d 0 q p k R l e S R T i k 6 l 6 3 q G q G / L r G o H B G V a 4 i M Z c W N V l 2 E g b 1 M j G u V E O 8 b B X f j f c p x 1 M V G 3 0 8 5 P k U o j N G n 3 Y 2 l w c C d V z a s o J 2 W p w j l m N k 9 d j I I u q 2 8 e 9 Q t G k o R s R j w r l I 0 U g p I l v Z L h n + U 6 c / w 7 5 U l Z x j q 8 1 F k j W J 3 t 5 9 f 0 g j D l m 7 s Y N x k n p N x s r l i / D 7 9 q N Q P A m c V f 3 9 h 2 i X m 4 G j Z q 4 + J 1 5 e s 6 N U M Y m D 4 R M 9 G m m 9 / f t M z O U R m v G T b b 9 I / l 0 a 7 3 v o f u E P 8 h k T p 1 L 9 1 7 / 6 L P 7 Z f / 9 P o F e J G I j I 2 E Y t 0 H 1 x m Q F r E 3 / H 3 N f k D d l o u E L U 0 U k C 3 N H J R I L G 4 X L A R s z a R H I h i 0 h j 4 h / H N 5 h 2 W i e 0 C 5 X Z c r E 3 N 6 0 4 T f 6 P P W q s S z l D D F f W M N A o / G x F g r Q T 6 m b R m O X t F m P y w A J P j 7 E v n A B c 1 v N Q N u i 2 S u S f V T Q E J l z Q Z O 6 + Z B W M S K K U v k c N m Z U i w h N + I V z F d y D w I b K Z h D B n t a v E f A y O y H a 7 t 4 1 r e e x 6 I 2 J a 5 e 0 E 6 V d / 8 3 c / H n K T O W e v C h O s p p N k T u b J + b e h Z H a I d B t 2 z r M 5 G R Y b O + v G G 7 l 6 k 8 n q 9 / / g j 8 G d j 4 L h I J 5 7 / m U 8 + + z z I n f s m 9 9 9 j L S Z D U 8 / + x x e f O k V p F I p F G Q F T t V F z F p F L V d F v 4 d 7 C m h k a m g k r e o k Q Y 8 I 2 X U g t 6 r A y 6 U R p K E 4 P C + r b H 7 y 2 N K a 0 D a c a 2 a m j b e Q R H + V P r + n J y J m E G W y e Z E S 9 D d / 8 5 j o w r O 8 s i a a y P z + 7 / 8 B P v y h D 4 h M e g b X e j X L U N K L B d K I Z f J B j I n w v A R c V t C q o R x 2 k u q 0 f k 0 t z i h s V s i k 2 h c i T U H M 2 o r v k d c y v V o Q m q I J P h B N b m f g a a T t K H E d U r X U 9 p r c J v l B Z E J 7 e B q 8 i X u y H 9 9 c 7 Y S 8 q + 1 l P 2 R r K / Q V T H A H P P B F v S J g o j h 2 o L m S c F u N 5 F n + 9 r z 3 p Z g R Q R X r 0 f j n I g H s D D i Q u F Z E T d X F Y x 4 D 2 l m t w H C Y 3 N i i N e Q c z d s J 0 m / / 5 i 9 9 3 C F V 8 K X / + g f I b s 9 i c q Q H X / 7 G p + E L u z F / 7 U 3 0 9 o R x 9 T r n + v W Q 3 8 Q b Z x B Z q r K M f C m B o d 5 x n D 5 9 E l v b M T z 9 9 N M Y H R 2 j f y M i Y z o a i c L r 9 y F D d j R H e O 6 Z v o c c a L f R N i x i I 5 O I p F 7 Q B o / P I p i J H X b u M X 4 c 6 O x i 0 P u Y i c 7 1 a S L H j D P e o 2 5 i T v I F W M v M 0 e d u l w J 4 8 M 4 J V K w D O D M z i H 7 6 P l z y z / l 3 9 9 5 7 D 9 3 z M / j Z j 3 4 E 9 5 1 7 G A 7 y 7 b n q V N T r E N G q p b L R b 5 y I m x t d t q J b u J 4 D N 2 z u N R m K B 7 s d 5 p v F 8 s Y 9 c l t n l v 6 t q K t V F B O K M L 0 U E m T B c Z / o i 6 F w u 7 D 1 r J i U z + 2 m u Q 6 M a F v c 4 3 H B C m U t Y x H h e W b w 1 g F 1 q p 4 T k 0 2 4 K z D D R D 6 W R f P B b T O Y q Q k l V Y F / p N 1 3 a k W 1 T H 4 c 7 X N 2 X U a R f F 2 O B j L D t a J I 3 2 t V I V + w 4 / l 3 O k w / f G 1 V r 5 F / I q f X y Q b 3 k x Z y k 9 D j K R D r s P H A s x 4 / z p y a x v z i C q Y n x 4 V k l b m L T i O 7 u a w q W N 5 6 C z 2 D + y 3 A b P q M 8 H 2 O g x p J q G b z F i b m Y k K F b / D m Z 1 x l z Q R 5 k X P H u j v g 7 F Y b Z G 2 A P 2 e D n O R + L 0 n 0 l n x B j S S o k i h D z W p w E G G / n Q F p D D Y l 1 9 f X R d J s k 3 j k m D F 2 s x v 4 D j i g E p U z C A 9 H o F v 3 S 1 L j j W F k n J b T O s V R j Z M Q 6 t k 3 k T l S J t E 9 B w 4 p X M x m Z a Q z G d G 3 L x z t g d M m o V g 2 i g B V M t l d 9 H x R J o L 3 H B 5 Q y q 3 x F I 0 O 5 q G b 5 8 L T w M T B 9 3 H A Q p S / N 3 w 9 H h 7 H 9 W u Z J Y 4 G e 8 T 3 z i w V 8 J Y W F r 7 U b c d Q n T 5 U E 3 5 a w y k 9 h u B w t 3 4 C v A j G 2 7 R 6 D T v Z 6 3 C 6 W x Z X 0 k h K 9 Z B J F 2 4 8 0 R 3 s o X Q a A 2 J C B p l B d s 8 + I X l 6 D b O J U 2 C Y v t i f s 2 o q C h s a r G 4 y f f r d k M n u V 1 X y Y 8 i n M B P D 6 C R l 2 Z 4 P 0 t + K i g q 3 0 y 4 a Q P q d O m J X s y J 0 7 e 0 j f 6 d F u v M w a z 4 g P Q 6 u x y w 4 L e q 2 W O q T R l N J W x B x Z C t u U V 6 f 2 i a T 1 G 0 S B X u H g a O E V n q f w 0 W E Z t k P A K k J Y h z y o V q P B N J L e X j H / M j O 5 R A 9 5 S c B w R N G S u J s q x n u 7 s T 6 B v e 4 o 8 8 3 S f j q V 7 5 M O 2 Y S g x 6 I 9 4 U F M T k x J T r f c t J p J x Y S F t H 1 9 d A e 8 b z 9 X X h h X p E x 0 z J V X 5 i G v c Y a 8 8 j U q 5 q L a M W C f K W x v 7 c Z Q 7 V F + R j 8 / S o b T + P K S 9 / D y Z N n s b S 4 j L / 4 1 H / F x T v v h p V 8 D T 5 b + v R n / x r n L 9 5 J x E / q n W z 5 S o m z p 2 n R y Z 7 P 7 5 r g Y X t f y k C p J + E y G + Z C 0 y F n c I p N 0 F U X X Z Y 6 s 8 b Z g e U u s k z o / I / z y 7 Z e j 6 F e o t / z q v i H e h n u k J P M R q v w H / g 9 9 g B X 7 n L x n o r g q B f / 8 U 9 + D 6 V q E V O T 0 / j D P / g j 1 I m o 5 m a v 4 I W X L m F p d w 6 j J 0 f w w + e e w e O P f x 8 P v O t + c Y P s S 4 h e E G Q S c g P O I v l l 8 a J F l J O U y C d r b a n H P R G a e X h q h V O F z O R H O Q S z s 2 / k 9 n H / B h I Y R P C d 5 k 4 T 3 P T G 4 Z L I t 3 S S H 1 c l 4 U T r S B I m s R g X m Q 4 c c X x 6 0 Q 4 3 + V S c x c 3 x H S 6 j T y 3 k x c 9 y u Q 6 r r d Y m F J r I 5 I v o C Q Z Q I / 8 H 9 h x G p z + I h 9 9 1 n q y M K f g C L t z z w C m E t U G M n O j e t o v k D 6 x k O X C W u Z J W D 2 T r 5 9 a 4 L b Q i z P c m Z B 6 E r d D H N T J I G B W Z 7 8 9 g H m 7 R b Y q l E W t N g r 3 d G Y q h x K 7 h P R / 4 G F 5 8 4 Q n 6 v m Z s b G 0 I p / v N t y 5 h c H A Q b 7 3 1 F u 6 + 8 y J + / w / + E K + 9 9 i o W y R z 0 O E L Y X M 3 g x N l B I t 4 q m h P g m w z F 6 7 a S s h D B 1 U W 7 M C a 6 w 0 o w W E v x O Y 3 Z Q U T s 4 h E z 5 C C H L e K E n h 1 d T t k 5 D O x P Z F Z y + N m / / x H y 6 3 b x v e 8 9 j h N T J 2 k r a 3 j f + 9 6 N p 5 7 8 A X p E r w b g w x 9 + m H 6 a M T w 0 I C Q u E z 4 n e p Z S C j J w o s d b F 7 4 G B x G Y m b h 6 m U P 8 b D 5 y D i G P D 4 3 H Y m K N u G 1 X J + N w p T K H x J v Z B 5 1 I F Y 1 W A M p O j g S E V T B T p a r D Q R K c z S R e I y c R Y G 9 H 1 y H 2 6 e K X C r D S v X n 6 P b R e t J 7 8 Y g K b X I n r R d S L Z N p 5 r S j M E 1 N X h 2 F V U q g 6 c p C x B a / L J 0 o 0 s v E a / G S S 8 v 0 b 2 N 8 P Z i a O n m 4 X s z A X S d M 2 A h + c 6 M q n A m a L E X T g 7 8 z / 0 q s K f A N O O M m 0 a Z b m M 6 o N h u L + J N x Q 5 i 2 l o z t w x 5 q 9 0 9 H V 5 G O z i s 9 9 B o N m + N N k 9 v W 6 a B O d t F l k 4 t B i G a P w T e I x t 9 x l 8 O 8 8 6 D l Z X I X k 2 u / o 7 j W P w G 7 e N w F u h u R c X o R q L Z x X 1 A D 7 S y p p i M 4 w 9 m H Y e S u D S t S M g b B b 1 H M x H v n i 1 / C R i z + L z C A Q L e r w N w r w O s H R w Q Q 5 + y N D 3 f 2 S J g q K j n q F n H j / 4 S U H h V 2 u V u 1 u j r U e n v N w N g a 3 4 B K 9 / Q r 0 H K 2 r d S u L 8 E m v 8 P 1 G g o b p 1 w p O V C 6 l S + Q r u s n E 5 f M o C c 6 w Q x A 4 R + y a A x s 4 V U s N r i N s O S H C + K g R s 0 7 t 4 t p L G U y M n S Z t n E P Q S + Z k u o C I K 0 y M p 8 J p c o q c R D 4 K S B d T Z M b 2 Y 3 Z z F i e G p 0 W K U j K 3 Q x a L G z 3 u K D J q C t c X r o v + h N P T 0 3 C S M G i C z 6 0 k 3 Q j r X 5 F 8 I p m 2 D T 8 N D N W K X k 8 d I y o 5 p u P t K r 8 T a Z J i Q R c 5 p N U K U t o s m S L t d j f J M d r Q w 0 d t J m 4 Q c Y p R m P v a R w R A y O w 6 L i M x n v r R s / j w h z 6 M a k U 5 s F f 8 R Z t P x W 8 U s G X y 4 t x Y X f T R a K 3 l S i 8 o C E 0 f H Z z g I E Q q Q 4 T o 9 5 L U J s F C H 8 b a i x W F 2 c x 5 h m Y y i 1 R y 6 A 8 y p i j n b z k v Y y R n y X 8 7 R f 5 e i s x Z Y o r c u o y M x 4 8 B P 2 n I x m v 5 v 6 3 Z U e k F + c B c r E 5 U S B g V V v K i h q m u q 1 D 0 L J y 1 K D Z e i c E 7 6 E e 1 o K L v f B + t 2 5 O 4 e O G C O K O L 7 c b w 3 P P P Y m d n F w 8 8 8 A A e O H 8 f m b 5 J j I + P 4 c / / / C / I 1 C z j H / 7 8 P 0 Z k x I f n n n 0 B 3 3 v 8 e 3 j o o Q e R p v W Y n p 7 C P X d c E O F y 7 j c h k V a K m z y I q i r e r H c p / v t p Y y j G w 5 M K O a f l v e K + T l z d s e J s o z S a f a r V 1 M t i v E u r l m E 0 J 3 I 0 k d u W Y b N 4 j W b 5 j Z b C m / K r s E k e 9 D h P 4 d V 1 G 0 7 2 b q C g b Z N / Q V r D + 4 B 4 z X H B P e k s n M n a Q J 1 8 F s 6 m Z 2 R W i w i O u U X B X D E S F P 3 M d 3 N m 1 L b y G D x 9 P I 1 a J i J h 4 u L j B P a h u A U y 5 9 o V S i q Z t 2 Z M o o 5 o Y 7 A z m 0 8 c F O G A W m t z m z 3 w b R F t F T f p t T l Z M F f n g S g H E 3 b I 7 x T m p m q C s l a C b c Q t t G p n P i O f z b 2 4 S k K N r v u e q Y o 4 u + I 0 r E p g G / 6 m 5 o q X U A 1 t w b I z D d + o W Z i L H O z I 6 f O i l 2 H A M i U E R L 1 W 2 z u g 5 8 D G e g q i P o p H E U m 0 x 7 s l C T 2 2 K i y i r M a E m s L Z M 6 Q F G + / Z v V H E V d M h 6 U U / j Q z F t T Q n e 6 q I 7 a g Y G T 7 a F G J U a x W s r i 7 A 4 S c n 2 1 V t 0 1 Z s X r s K 4 3 v 1 P U 1 U i W G Y m R i a 5 i L i N 8 N m 3 e + l z h j 3 v b v x 2 z 7 + x b / 6 t / j E J / 6 Y i I 1 8 D 5 t F D C s L k B n G W i N N R M Q + R k K 2 Y L R L g V 0 z + Z c n t n O I m h t 5 u n o t 8 D Y y B 7 q B t R B n O n D Q g g M r h 4 E b c 1 5 7 Y Q H n 3 j W D W M G 8 1 6 K t F U z A r N m q 5 R o 5 / g r 5 b 3 w Y L c E e 5 j E 2 O n S p j g C 3 c e 5 C c z u X k u i / E E G 2 R K Y j W Q a c g 9 e 8 n 7 m Y B S c a E U h G k v 4 W o b + V d i T Y + o r I 1 9 c Q k m Z E v 0 F L 2 Y e A Z 4 g 0 Z I m Y 2 D C D 5 X q M 9 q M g i g O b E E P A y T 9 l 3 5 M L I / l Y R N 2 o w T t O j E j P 8 W h U 3 + i + A G W / r O l L L S Q k c C / E r r j N G K p r U C L o I g m 4 + D h C Q T + Z L u Q r q H m U a 2 Z 4 K m U y G c h u V 8 q 0 W D r y c p k W H o K Q W 8 E Z y e F Q D 0 n j M H Y T 2 6 Q l i H j o 9 e L Q c 3 U K / q G D o W T J Z E F a N p O / Z I b d l o c k t a c k j X j u J 2 m 5 r 2 0 Y H B X j t l p P / / B p 3 H X X X X j k C 1 9 G J p P F s 8 8 / h z f f v I R U L o m n f v B 9 9 E d c 6 O 1 p P 5 x k l E n S q l k d G v l D E t 0 j 5 7 d 5 o g d 9 K y Y Y J m r W M h y c Y B + z W + + L V j C j B P q 8 W F j K Q w 7 Q O h E T 1 k i i k x u / V 5 L O r + F U H k 7 p 4 W j l Z n w L w 6 e j o j T F E b C R Q L K L v z P D K x k e D V O H Q 0 Q P d X L 0 r b Q X F j i q q q B J l 8 M Y u s D F h M 2 C R Q Z 3 d + J s F z 4 A t x S z U L x r w v S W 6 z v k Y 0 1 A X p K Q t L j Q P y w J j a X k K q i 5 U 6 i B f D L S K m U y E a 3 k T y k x w O 4 n j U O f x f V V z z 7 z A t 6 a e w 1 n z p 4 S F Q R f + 9 7 X M B Q c w 2 K e m E 5 J k B n 4 f e j e G R T l N L J 0 3 3 6 S n z Y t B Z f E N N S y x r c Z Q 3 X V U C G n J i p D 5 f U X i c B 1 D A x N k k S q i j L y 9 9 z 3 A a z v L o o + D D w 8 6 1 / 8 5 v 9 A F H f Q Y W 6 i R F 4 o u d q 4 t v Q 6 A u q Q y G t j h n M 5 D x K u X C F T Q V K Q q 2 z T I w 1 F M h 2 u z 2 / i 3 g v T W N l M 4 b 4 T 7 4 G J V Q S B B x t z F I 7 B z 7 B 5 s b 0 d Q 1 8 f T x Q k 4 i U H T C G n n X 0 y z j 3 j r I x u E F q i Y V p x d 6 d u a T L c H I V 5 o G H B i M c t l u S h K J J T b 7 E Q E z b m z R 6 F 0 g 7 5 V b 4 K n n z u G c T i M R I A f f j o R z 8 o h B D n H T L h s e m V W V B F U C B T r K J v 2 C J K z 5 m R c n k Z q s V P p h 9 9 b 9 K 8 W t 5 K f m S R m F C D b n P A Q a Y h M 4 N T L 8 D h c g v t F G G f l t 6 c z y r w B Y 3 9 q O u a G F / j O V E V 3 X K b 4 B 7 t o k 0 2 L Q Q P 7 / 4 m M c w / + M W P I b m V w 5 9 / 5 k 9 F z / S J s Q n 4 A j 5 c v O s B P P Y 3 X 6 L 9 2 M b F O + / F w s I C o r 3 9 C E f 7 R V / C j D T d u C r h p 4 G h W h G 1 k V R T F A z 2 R 4 S 5 M 9 q I N m V S F e z s a h h i p 5 k W 2 u p s 2 N g W C 6 x W J m k D R V I 0 H G f Y u V p A L / k m 2 / J l K J W M M c H D 1 e 5 T z W 8 s Y n 5 7 g T S b k 8 x G + h y 6 S N j v Q S o r E w M O w G 4 u 4 + 4 T d z R e b a B Q V P C p T 3 0 a / 6 / / 6 V 8 T M / K 8 o 7 o g v C e f e g b 3 n r y b t K E H G v k 2 X D f U L A l v R W o x B y v d P 4 e B m 0 m i f x v I 5 E p 0 z 2 S + H Y O Z G N l l B Y E J J 7 7 + j W / h v v v u F S l R 3 L 8 v F A 6 L 5 v 5 j Y 6 O i W O 8 j H / k I V p a X R X d Z P s L 4 H / + H / x 4 r q 2 t I 7 C Q w 7 J s k f w 7 k 6 x 7 0 A f m w 3 D f i R W Z O h n / G I 7 Q s n w t p b H G s k M j r N / I 2 G d n y D n y W X s G 4 r S i l V X F G u H U p i + E 7 w 2 K d S Z Q h u 5 m F X p F I W D a S Z Y l J 1 L K C G 4 U i z N V + 5 J U a 0 Y 4 J L m U B O R v 3 m G h h o p 8 2 h m r F O J k S k 5 E q n l + 2 4 c H x i n B K 2 T z h j j 1 c J N f j 0 V F Y z C J 8 w t + 2 T j w y R i E J 5 4 0 4 s Z x 7 B t l d I p 4 + J 6 K u E 3 B b I s K U E 4 0 n X S Z c X n k Z 3 F 1 L 0 y z k 2 J b J n L Q h X 4 p A 1 9 w 4 x 6 2 P j f 0 S B 6 s + c u 7 5 T O R H Z H 5 w L V I u l 0 U i k S C C v B 9 f + c p X 8 G 9 + 8 1 / h k a 9 8 E f / 4 H / 2 K k M R c W u A f 3 t e M f K 2 a S h q 0 E V r / 2 w I f 9 H J L N p / 3 e M G N E v k n V j L 7 u P c h H 0 n w e r C p x w 4 n N 2 F h w e I m r V K n x + y W 5 L J F / O V f / Q V + 5 3 / 5 b W S y W Q T 9 R M h 0 n R u 7 J p F x 3 w 2 c n 5 h a 5 G x 5 D 6 2 f S d S 3 B c i v K t S 2 Y Y c f 6 a I P X s 8 2 K q T B 2 B Q E m d N s A q q Z O v I B L y b 6 9 6 O f m 9 s V f O e 7 X 8 D 0 1 A z 8 4 T 6 c m u h D Q Z a h E x 2 4 f W 4 k i j v i D N D m O Y u K k 4 S U 5 A S 3 F x C p R g R a 8 n 3 8 N D N U E + O h q l G p S i q r x p G 0 B k G y B n t 5 z Y b T e o l M j R L 5 R B o G e g P Q X W X 4 e v c J + d r m U + g P n C K G 0 c S 0 e L u Z H G 8 C n 2 l 9 5 6 V v Y W V n F Q P h X n h t f o y M D M N G T l g s n U L R / K D 4 j L u H y U G 2 1 I X Z x f 0 O U K u K n L V I J C g K H 6 9 d v Y b + A d J o p B 2 4 2 U w k Z E T a + A A 0 t 1 E U G R U i u X Q T I H / 8 b x 1 L S 4 u Y m J g U h H s z q H n j A P Y 4 r 2 W k 5 8 s I z X R P Z 2 o 2 4 z w M s a t J W E 4 m y O o 4 C 2 7 j T C o I G 6 k q h o N G u + T 6 Y A C B i h m 5 W B L h a T f 5 l c a + s t b h 7 r D y F u 8 5 m Y I B D / 7 8 S / 8 Z / + p f / i a W F x f w f b I G f D 4 P f v V X f h k 8 O + r F l 1 9 C p V z B S 6 + / i e n J C b I S T d i J p 9 D f 3 4 u p + 3 5 F N D X d w 9 8 x F I R m u G e 0 g t 2 3 U v C f j h w o x B N q n 6 Q R l z x w I S B P c u D h A j y V g R G v X M X W 5 j Z G / X f B 4 / U K u c W + C y e q Z o s x b O Q 2 S D M 5 4 H b X s L S e w + S Y k y R w H U u 7 H y I m 0 n E X M V S z 8 c h 6 p v 3 Q k 1 t 6 j f j u h 0 T u f z n L b a 0 O m l z s K 5 V S q k g z 4 s z t t 4 t K 1 W i 5 J o I L 9 J O Z f S N R R C l X w O j E u P C 7 b t b u O T O v w j v F Z T H k s 9 b J 1 J K G G 3 8 5 i M x q H s G x L m c 5 N 0 F F l 8 k w I 9 N s s Y x E L Y U r J H B + / m M / h 0 u X L i M Q C C B P 9 1 s j D X J 6 9 A w k D / l b Z C F c u n w J 6 X g a P a E + U Z 5 j p 3 X k A W 1 3 z p x H Y V v F 4 F 1 h J H J V W O o 8 f Y T H x E q 4 t A X c M 6 R B i R W x y 8 W I n i m R l d 8 8 z K 2 s P w X b y M P G g y b + j q E M 3 D d C Z s 0 K a a E I M Q S t y b h H F W d V n P P F J G R 1 6 2 L c S i v I 8 i P H n j b B Z E W 8 P E u 2 d Z y 2 2 S q C F N z w j 2 e 6 c s G c r G i w S 3 b y n c o o l P K I R I c Q L 5 y C l y 4 3 E 6 0 S M 1 W I A I 0 g A 7 e A T l f f w K D b 8 K 2 Y o T i 8 H l d u I G S a O t S c K 5 N k F h W s j X O p W w U f 7 P K Q s 6 w + 3 3 j G A P f c N t G 3 C l t P 4 7 k l O 7 j 0 m 4 M n n L 4 U J h O L Q 9 v N g 9 r k r g q p a B T x 3 U x D s T X A J f 1 2 M c T s 1 s C B B m 7 + z 1 k o j z z x O f z W b / 1 b U b K / u D A v o q G 7 5 K N 9 5 E M f E g 1 g 3 n X P u + E N u c g 3 r e G V 1 5 5 H P p s W j U E r Z R X / 5 p / 9 N q p a D u U k 3 0 / d a B / t k q A q F d S j p O 1 p T 8 o 8 C s e X x f P V G c N 6 u B n + j q H 2 8 b 5 R 7 m N t I l M i h b 5 z E R E O 5 o v x E s W u c g 5 a 9 8 O 8 I j G B J O U h 6 x v E M K n G s / v g M 6 V S X o W T T C E e F m a S b J j 0 7 x / q G o 0 l T R j z P S R + d 1 l D K F X T j b + S V r A N I V / Z x J j 7 o b 0 Q d T c U S a K 6 j S a 5 t w y F n O 5 X 3 3 w R J + / s 2 T v A b I L v j U P T n L G 9 Q R r 0 3 Z O q S H L 9 w I k S / U U S G S D J y 3 n 0 X v Q J x i x s c 1 n 9 0 Z q H M 7 X D J w 9 G R o 8 L z i u 0 u c j M t a + S j z S J l H b D i P L R H T F e f f k t 3 H P f B d J m x D A 7 Z p H h z x r R V L P D N + l E n R y f 5 G J G l M H b n A 7 4 J 8 g v a v D 2 5 u Y m V l e X M S p N Q 5 s I I E J m 4 2 X 0 G n + 8 G W 4 z h u p 6 D n U z q K s / 4 D g v 6 p 5 R 2 B R i q r o D M v K i 2 y o v D w c r v P 1 u 0 k g G o Y n T d p 7 0 r S t k B t m Q 1 6 / D Z n b D b u p B z V Q n 7 X I R b k c I N q s T f Y 5 z 9 L 4 C l G I F u V R R m I I + y y C S 1 W v I q u t 4 9 o 2 r i A S D d E G 3 O O f a 2 i X G V A p k V t T F f U i W G r 2 f T C P 7 G K z 0 m s 5 I V S s 0 r S z q j T o z E o 4 D P n t x 9 Z Q O Z I M w v O Y B 0 s I O k Y 0 + F q r h h w t 2 X C R T y C Q l Y T W 7 U F N 4 O q P B H K y Z 1 K R Z 5 O E d B Z u X 9 N 4 R 3 + V m 4 I B H s m x B x M k 9 + E x 7 S c t N + M w B W M m V N c G C r H U X D s 1 L T E R a m A / l S c v r O W K y E Q 9 S r j A 8 Z H 2 Y P E 7 E d z h p m t b c H S X T M Q T N W Y K n L m G W 3 q u b u / t 5 B / B 3 G o p M F 7 t M 0 s m N 0 u Z r 6 B k Y w e P f / D J + 5 i M / g 1 d e f Y 2 c U u 6 / V 8 H M z A x u 3 J g T a T k / + 7 M f h t N f Q 1 X K N K 4 A E U l i o u u G Z K k M z T Q P J 2 k e j 6 k f + W K O G O q S i M o t r l R o D + q I + E N k 6 z t Q V S t Y 2 l w j c 9 E C n 9 u D s T H D Z + K Q f G F W Q u + 5 o / t l c x O V p Q 3 y p U Z C Y k x O K 4 Q z X q k K h r O w K b e X l Q 1 k 5 T I U 8 9 y B n E W J v l N N L 4 s 0 q 6 p e w q s r A V H 6 8 d 4 x E h L k T 1 Z l X Z S a e F q C N K 1 n Y d 2 Q v C 4 j c s x 0 q K O Q X p S h 9 / s Q c v P 3 Z L Y y P r N c z y B / X U L 4 j J 3 u 3 1 g / X u v c B v l W H O g g D c W E 3 2 y z x r 4 n P 9 4 t S p B K u / D 5 3 U K w 5 H Z l p F c y i I c j K E s / n R r q b Y k 8 y e Y h S 4 y I d f J u X L 3 0 G r y B q C h p E M O T y 0 a L s f v v v w + D g / 1 k R l z E J z / 5 K c F M F h O n G x k L y K Y P g x 1 5 P q T l P e I G + s z d b l c J T l s A f g u 3 M p a g W V J i g 5 U C Z 7 S X 4 H f 5 M D o U x k T f O I b 7 e v D Q X X f i v o s n R Z N N D v f q V T P q s Z C I 6 n U D H 1 r v 7 u y g m J d R U H M 4 d c o O 0 9 K G G K 3 J z W e 4 O 2 s 8 E c P 1 6 5 c Q U 6 9 g p 3 g J q 5 v z I h y e y a R F M W G e C K m b d m J m Y r D f w k G G m Z G 3 M F 3 P k Y a w w R m 1 I n y C N G s L M x W I C I 9 i p l K a m P P U r T E T r x W X m v B a t s J q d 2 M u b s F y U u R r C L O v X E / D b v b D e U r e Y y Z G Z o F b T X v F / R Y 3 z f t 0 T x f l x F e R 3 7 e a g N / v p 3 W p 4 6 1 V 2 p s c M R j I W t F v n 7 Z g t 4 o f y 4 d q B T v a 2 6 / + N R 4 + 9 3 4 E p z 3 E V P u b o x F h c x 8 H 7 n B T 1 B K w O W I I S j P E z d x 9 t f G i F n A / N 6 9 v l f Z O J 1 N k E J n a E n L F O B F K H d t r d b g 9 t M n l M k Z 7 h p H I J c j M M 5 F W J D P G I c E T N I Y n u 7 b P o P d k 9 4 2 t k F Z j v u Y s B P 5 Z r 9 Z E 5 o C f H O m N n U X 4 x 3 T h F / H f m 8 E C P h z m 7 A v u j d F k 1 E 7 t 1 A r W U E n t O l 1 b h 7 M 4 D D W w C V t i B F K Q S 8 + D g q A Z 6 b k y Q i e 6 a 2 q u z e I C S x 7 q 3 Y n d v L T X P + 8 w s L D i J N n m t M m i o i M S s O L a t V m c P n 2 C 1 r O G F 1 5 8 D Q 8 9 + I A I T P T 3 9 d J 7 j F 4 T O f K 5 7 F y 2 X a 7 B Q b 4 s j 2 d V 6 4 M 4 M U w + 8 2 Y V F p s J 0 S G j a Q + f V 2 k V E n w a 7 d e I G z + a I 2 3 G g a b j 4 D b T U G / L h + o G P g k P D p / F g F 3 j 0 T / Y i c f w R / / p E x g d m 8 A L z 7 + I / u E J x G P z 8 I Q K x E g S + U M l 1 I X W 4 i F i + 5 K e G 4 j w g a P P 6 i M f i 0 P q E h Q 9 R f 6 V H X a b i y S i j e 6 6 g P X t H L 3 G C l e 9 D y v J B Y y M c j H i f h m 5 t z 4 i u v Z 0 o l J T s J W Z J b N n Q E T k d L O G H J Y E A 6 U K W 6 j F P P A S 0 b Q y E 4 P / z m a f V X K Q L 0 S 3 0 G j E 0 g 0 h i Y g V N b r v N N z J C 6 h F d + D m C e c + + j 4 V i x i I x l W t P M x A N 2 k o k T Z z u e h 7 d Y B b p f G Z W S e 2 S R P 0 H z E k o Q m + f X a 7 + F i D f 7 p d F l Q y E h 7 5 6 u d w Y 3 Y B S 8 u r Y g b V 3 P w C H A 6 X Y C o 2 W h L x J C J 9 E f z R H / 4 h 7 n / w T v o u J j z 6 6 K P 4 y A f u E H 6 c p a Y j O O A U z M Q Q b b E 9 J M x C N m x c y q D k 9 t L 6 m E T w 5 a a 4 z R j q b 0 1 D N V E j s + i C v Y S 8 l E V s Z 0 0 0 A 8 n n 8 k J j T U 1 N 4 s T 0 B G 1 Q X Z g b T T T L O r i i t 9 O P Y Z T 1 D I q 1 G H z S C H K 1 N X p G x 9 p C G d d X r 2 J o c F C c X 4 V 4 8 g M R n z D D N K K e q h X j v f c a F 2 i g i i J J 9 h u I O m f g Y A + c w F q k F d U N H 6 z D + c a j g 2 C n X c f B e 2 y C z a a g N L l 3 X S V 3 G s N d W m u o C R I Q U a M x C 5 t o P E I z N L l / J s Z l 7 u H p g 5 G / b l 1 9 j w V 6 S 3 a t I G Y + z c d s G K j L s P Y 6 Y Z d q Z G q n U d m W E B o L g t s / l 9 P k 5 5 F / 6 h 6 m 9 a D 9 4 z l h 3 D a Z R + 0 w Y v E 0 e n t C Y t o l m 8 h c t f w e H g P 0 6 G P o 7 e 3 H + M w p m E j 7 X b 9 + H a l 0 E q F Q F H c 8 8 C H E K 1 0 W 4 u 8 0 1 N H g h Z f I p D p 1 M o D R k S F M j I / S 7 z O Y m Z 5 E J G z 0 T R f m D v 2 f n f Z q z Y q X l w d F 9 1 e 2 w J q 9 8 L Z y t I G J L I q 7 V d R K Z t j K U e h k M t Y T f l Q S 3 J i k i r D X g 4 D P h s E B P y y O G t L b J N F J g 9 V 3 y K Q K y a Q F N 8 S g A u 5 t w e H g v L o D u Z h F x D c m 7 i G l z Y n P a o N U g f m g s m h B d 7 H L 1 b D l e h Y h i 5 H 4 W a o n U C W m G S T C 6 4 R w 6 u l z y k n S j p s y E b s Z p U y R B A d p 9 y x p E f r u a k F B f r M o D q B r f O Z T r K B S q i I d 1 8 j 0 k l A j k 2 q v W e Y h Y M b n M z F u r y a v 7 o / 2 0 R 1 X E P D 3 I T V b g o f 8 u r y + B m s p A r u P r I F s G R r t X 2 D C 0 I x N T d x a 1 m 6 p W v D t 7 z + O 4 a E h z M / P I x g K w e v x Y X t 7 E y u r K x g e n S S N a M b G x h o u 3 v 0 A Y t v r m D p z f / e m l n + n o Y 6 H 9 w w W h C n Q i t W 0 0 a f c T M S U q y 0 L T c X E F C t E 0 O P m S Y J R j I U 0 k c g Z G P F 0 d d b r Z E q l t X k U 8 y X I e f I / e j y o 1 h U i O t I / e Z K m m g u + H i e U i j G d n M n K 7 f A L m 1 5 W M i i Q B B 6 e G G 4 z 5 1 p R L Z h h 9 R 7 H V t m H 3 R S A V x p o P D L A E c L N y 0 U M X z g Y U I j x G d R 5 Q / u U a k l x L 3 q M B A Z 9 r K p m E J r o 1 m m q H Y V Y E V X a u s M q d n l t m Z m 4 j R c v M 7 d r v h H j w X f c 0 8 M w F 7 k 7 b n W F e 6 O 7 R b 1 T c Y e v Z x e D A b y 9 h 3 e j L S W q o p 9 E E 9 m l K g K T V m T W i n i 9 f I s B i d u M o b q I j L 8 d / P G f / p f G b w a 4 J R a f y X A q y n y c P l a b E M 9 v p o b R 6 4 s T k + 2 S d j I I 2 W o 1 m I l 7 S f B Q Z C Y P D i Q s r 8 6 J M Z d q w Q g z 9 w 4 F R W D A 5 e C O Q F a E w x F 4 M j N Q F H K k L Z z B Y W x W u V I i h t P g t P v J Z z D G 8 x w G n e f M H Q E m 0 k 6 0 M h P 3 p O N i v T o 5 6 P 2 N g j 0 G B w Y Y i W u 5 P W Z i J v / 8 p 7 8 N P R 6 C P a K h I i k I T 5 J 2 N b H / R q / v Q m z c c 4 K Z 1 d v r J l / P A X m d r n l V x v p q F S t r G l Z 2 i S k V D Q W t h v w y C S / y e W w B O 7 K V d Z z s N b o D a 6 Q J 8 y V J R F Y z U T 9 2 3 y K T O k X C i Z i J 4 e v n Q 9 3 2 4 s 5 W m B p W B O 8 F m 5 H + C S t K S Q W W P k M D / j T j 2 B p K b A R t A C c F N J 3 N o J v r c u r o 8 V k Q z 7 f 7 F Q 6 r C d F 6 D u N j N p S I m D j Q 0 A Q 3 g H l 9 0 4 q p w U t Y 3 J 7 G 1 M C C e D 5 g P o 1 S r E S a J g 0 7 w g i d 4 D A 7 b f p W D u X g q v i d m Y E D B t 0 i b J V N J 6 R Q G Z J L 3 z s P Y j S r R z l d q U K E R n 9 F Q f E T 0 y n E j E X x G g a b g U y s e t 1 E j O c Q Y X 6 l Z m R g W E 1 e M l G N C G I r w t J J 4 k I T 0 g s F c W 9 i z A 7 x A T e 5 1 H w u 4 e / s 5 C W R t M o m m p J V 4 W z k F + a 2 C v j E Z / 4 M / + D n f x G P f e 9 b + I e / 8 i t 4 4 o k n k C 8 U h O 8 S C g X x m / / 8 n 4 n X J q + T 1 h i 0 w u K 2 i G 6 s v A e B Q a N M X l P r 9 N k k r J x G 8 S H 7 Y x 7 y l T j v k Y m e Q 9 z F 2 i 6 s 1 S B K u 7 R P d h W 9 U / v t w 9 Y v J R A 6 2 Y P N n I S Z K K c p A X P X Z Z w 4 5 O y r l F b o + 6 k I T 3 h F q T s P V t C L Z U R 7 r P j B 3 M E g y p G 4 z T T U s R k q a C / D 6 3 b C a S 5 i a 2 0 Z K k n g Q n p X M N n O 9 h p m z t x L j J A S 6 + P x B h A Z P o v + S h a y P y A 0 U z d s 5 M x w u q 8 2 H h F D J K z k q N f F N a t V H 3 y V K C p p I u K I T P Z + G e G 7 q o J Y u 0 H Z I i Y L 6 r C I B F y O I 9 r I O N z v v n Q U S h U n X D Z D N X l I 2 z j I h O N U n + D 0 / s y o v L 4 u i F Y j J r W a 3 P B L I 6 L o r p y t k J Q B / A M e J G 7 k i a E M 7 Z O a K y F 8 w o X X N q w Y 6 7 8 k A i + s t c w W E z J k Z j H z h a e C e O T z X 8 b Z s 6 e x u b 2 N D 9 7 3 U X z 9 + 1 + A y + W G 0 + m g n y 6 8 6 8 H 7 B I M E J / Y D F n K s A k + j e W Q T y R t k u p 1 s 1 x D c v p n 9 L 2 + / D Q 4 v E X r H 2 q U W M t B r F t j s h i a t F B X S Z i Q w v U 7 U E j k E R w P Q y G / L r n E a m B s a M b l W L y F 6 g s / 4 j E p j n s j P H a n 6 a P 3 Y x P 9 p Z 6 h j B y X K t P C P f + 5 / J 6 l 1 A S 8 9 + w R 8 H i e 0 a h m D f R E s z t / A x Q v n i C i B q 1 e v Q J E z i A R 4 Q p 8 L b r + d z D z O y G 5 c q A V + 7 k t Q z 5 P 2 s 8 O j T 0 F P k D k W S J O E J M a w l E k D 9 i L r 2 I X Z o S C r k U n o t E G K D a J m 4 c N Q 2 g v W m k k i + u 1 + 0 j o 1 W C M V 0 l 5 W f P E v f o i x 4 R P I k T S W s y Z 8 7 9 G X c M 9 d d 9 I n s m e x H 1 p v w i p p u L p 2 H k F P G h Z i I A 7 X 2 0 J W p L M 1 W H h e 7 m o O e s o B j e 7 P q o Q g b 1 u Q k t w I + 8 2 i d 7 n o T x 6 y i B A 3 T 8 T g J p S q i 4 d F S z g 3 o E G p 0 3 X L f q S X Z M R J c / f 3 u 0 T i s E z u z Z 3 n T 6 G v v w e 9 9 k E x p + q e 9 5 7 H i R P T m J w Y x 8 j w k G g x Z n G a 2 5 r N N B t H t k L N 1 V G M G y N B R X U y r T c P f O B 7 2 l V o Y 1 K l A 7 O e l B R n i N j J H 7 L A H j T D 1 W M T p f h O B 1 c J 6 + Q r 6 f D 0 0 9 7 0 2 s X f u Q e 7 O 2 o k 8 o q G o G S 2 e G y 6 6 E p V T P D 1 7 U J b c b + N Y + O 2 Y i j g / w 8 2 8 a F C R F l p R 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 G u i d = " 0 2 d 7 7 0 0 0 - 0 f b b - 4 4 8 4 - 8 1 8 9 - 5 3 7 0 e c 0 e a 8 6 2 "   R e v = " 1 "   R e v G u i d = " 6 a 2 d c c 6 3 - 7 a 1 b - 4 a 9 6 - 8 6 e 6 - 2 6 b 1 1 b f 3 b 5 e 5 " 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464AF11-0B0C-411B-AEE5-9230D12A341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2D14029-8056-4784-BD19-0CF5FEF54ED3}">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03DFF3F2-002C-49A6-87D9-B84C5114977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process analysis</vt:lpstr>
      <vt:lpstr>Dash</vt:lpstr>
      <vt:lpstr>location</vt:lpstr>
      <vt:lpstr>percentage of tat time</vt:lpstr>
      <vt:lpstr>MONTH ANALYSIS</vt:lpstr>
      <vt:lpstr>NOKPI</vt:lpstr>
      <vt:lpstr>Sheet3</vt:lpstr>
      <vt:lpstr>Sheet1</vt:lpstr>
      <vt:lpstr>EQC 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Balamurugan M</dc:creator>
  <cp:lastModifiedBy>Vishva  J</cp:lastModifiedBy>
  <dcterms:created xsi:type="dcterms:W3CDTF">2024-12-02T14:27:09Z</dcterms:created>
  <dcterms:modified xsi:type="dcterms:W3CDTF">2025-03-25T08:33:25Z</dcterms:modified>
</cp:coreProperties>
</file>