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18\DA18TASKS\task1_excel\"/>
    </mc:Choice>
  </mc:AlternateContent>
  <xr:revisionPtr revIDLastSave="0" documentId="13_ncr:1_{217A018C-AE10-4C09-83D0-335672CC35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8" l="1"/>
  <c r="F25" i="8"/>
  <c r="E25" i="8"/>
  <c r="G25" i="8" s="1"/>
  <c r="E24" i="8"/>
  <c r="H24" i="8" s="1"/>
  <c r="E23" i="8"/>
  <c r="E22" i="8"/>
  <c r="H22" i="8" s="1"/>
  <c r="H21" i="8"/>
  <c r="F21" i="8"/>
  <c r="E21" i="8"/>
  <c r="G21" i="8" s="1"/>
  <c r="F20" i="8"/>
  <c r="E20" i="8"/>
  <c r="H20" i="8" s="1"/>
  <c r="I9" i="8"/>
  <c r="I8" i="8"/>
  <c r="P39" i="7"/>
  <c r="R33" i="7"/>
  <c r="Q33" i="7"/>
  <c r="S33" i="7" s="1"/>
  <c r="Q32" i="7"/>
  <c r="R31" i="7"/>
  <c r="Q31" i="7"/>
  <c r="S31" i="7" s="1"/>
  <c r="S30" i="7"/>
  <c r="R30" i="7"/>
  <c r="Q30" i="7"/>
  <c r="S29" i="7"/>
  <c r="R29" i="7"/>
  <c r="Q29" i="7"/>
  <c r="Q34" i="7" s="1"/>
  <c r="R28" i="7"/>
  <c r="S28" i="7" s="1"/>
  <c r="Q28" i="7"/>
  <c r="U20" i="7"/>
  <c r="H20" i="7"/>
  <c r="G20" i="7"/>
  <c r="F20" i="7"/>
  <c r="E20" i="7"/>
  <c r="D20" i="7"/>
  <c r="C20" i="7"/>
  <c r="U19" i="7"/>
  <c r="U18" i="7"/>
  <c r="H18" i="7"/>
  <c r="G18" i="7"/>
  <c r="F18" i="7"/>
  <c r="E18" i="7"/>
  <c r="D18" i="7"/>
  <c r="C18" i="7"/>
  <c r="U17" i="7"/>
  <c r="H17" i="7"/>
  <c r="G17" i="7"/>
  <c r="F17" i="7"/>
  <c r="E17" i="7"/>
  <c r="D17" i="7"/>
  <c r="C17" i="7"/>
  <c r="U16" i="7"/>
  <c r="H16" i="7"/>
  <c r="H19" i="7" s="1"/>
  <c r="G16" i="7"/>
  <c r="E32" i="7" s="1"/>
  <c r="F16" i="7"/>
  <c r="F19" i="7" s="1"/>
  <c r="E16" i="7"/>
  <c r="E19" i="7" s="1"/>
  <c r="D16" i="7"/>
  <c r="D19" i="7" s="1"/>
  <c r="C16" i="7"/>
  <c r="Q21" i="6"/>
  <c r="P21" i="6"/>
  <c r="O21" i="6"/>
  <c r="N21" i="6"/>
  <c r="M21" i="6"/>
  <c r="L21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Q20" i="6" s="1"/>
  <c r="P17" i="6"/>
  <c r="P20" i="6" s="1"/>
  <c r="O17" i="6"/>
  <c r="O20" i="6" s="1"/>
  <c r="N17" i="6"/>
  <c r="N20" i="6" s="1"/>
  <c r="M17" i="6"/>
  <c r="M20" i="6" s="1"/>
  <c r="L17" i="6"/>
  <c r="L20" i="6" s="1"/>
  <c r="G12" i="6"/>
  <c r="F12" i="6"/>
  <c r="E12" i="6"/>
  <c r="D12" i="6"/>
  <c r="C12" i="6"/>
  <c r="B12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G11" i="6" s="1"/>
  <c r="F8" i="6"/>
  <c r="F11" i="6" s="1"/>
  <c r="E8" i="6"/>
  <c r="E11" i="6" s="1"/>
  <c r="D8" i="6"/>
  <c r="D11" i="6" s="1"/>
  <c r="C8" i="6"/>
  <c r="C11" i="6" s="1"/>
  <c r="B8" i="6"/>
  <c r="B11" i="6" s="1"/>
  <c r="N12" i="5"/>
  <c r="L12" i="5"/>
  <c r="K12" i="5"/>
  <c r="M12" i="5" s="1"/>
  <c r="F12" i="5"/>
  <c r="D12" i="5"/>
  <c r="C12" i="5"/>
  <c r="E12" i="5" s="1"/>
  <c r="N11" i="5"/>
  <c r="L11" i="5"/>
  <c r="K11" i="5"/>
  <c r="M11" i="5" s="1"/>
  <c r="F11" i="5"/>
  <c r="D11" i="5"/>
  <c r="C11" i="5"/>
  <c r="E11" i="5" s="1"/>
  <c r="N10" i="5"/>
  <c r="L10" i="5"/>
  <c r="K10" i="5"/>
  <c r="M10" i="5" s="1"/>
  <c r="F10" i="5"/>
  <c r="D10" i="5"/>
  <c r="C10" i="5"/>
  <c r="E10" i="5" s="1"/>
  <c r="N9" i="5"/>
  <c r="L9" i="5"/>
  <c r="K9" i="5"/>
  <c r="M9" i="5" s="1"/>
  <c r="F9" i="5"/>
  <c r="D9" i="5"/>
  <c r="C9" i="5"/>
  <c r="E9" i="5" s="1"/>
  <c r="N8" i="5"/>
  <c r="L8" i="5"/>
  <c r="K8" i="5"/>
  <c r="M8" i="5" s="1"/>
  <c r="F8" i="5"/>
  <c r="D8" i="5"/>
  <c r="C8" i="5"/>
  <c r="E8" i="5" s="1"/>
  <c r="N7" i="5"/>
  <c r="L7" i="5"/>
  <c r="K7" i="5"/>
  <c r="M7" i="5" s="1"/>
  <c r="F7" i="5"/>
  <c r="D7" i="5"/>
  <c r="C7" i="5"/>
  <c r="E7" i="5" s="1"/>
  <c r="F12" i="4"/>
  <c r="E12" i="4"/>
  <c r="D12" i="4"/>
  <c r="C12" i="4"/>
  <c r="O24" i="3"/>
  <c r="O23" i="3"/>
  <c r="O22" i="3"/>
  <c r="O21" i="3"/>
  <c r="O20" i="3"/>
  <c r="O19" i="3"/>
  <c r="F9" i="2"/>
  <c r="F8" i="2"/>
  <c r="F7" i="2"/>
  <c r="F6" i="2"/>
  <c r="F5" i="2"/>
  <c r="F4" i="2"/>
  <c r="F9" i="1"/>
  <c r="F8" i="1"/>
  <c r="F7" i="1"/>
  <c r="F6" i="1"/>
  <c r="F5" i="1"/>
  <c r="F4" i="1"/>
  <c r="D29" i="8" l="1"/>
  <c r="H23" i="8"/>
  <c r="D28" i="8" s="1"/>
  <c r="F23" i="8"/>
  <c r="G23" i="8" s="1"/>
  <c r="F24" i="8"/>
  <c r="G24" i="8" s="1"/>
  <c r="G20" i="8"/>
  <c r="D39" i="7"/>
  <c r="F22" i="8"/>
  <c r="G22" i="8" s="1"/>
  <c r="C19" i="7"/>
  <c r="G19" i="7"/>
  <c r="I20" i="7"/>
  <c r="I17" i="7"/>
  <c r="I18" i="7"/>
  <c r="E28" i="7"/>
  <c r="F32" i="7"/>
  <c r="G32" i="7" s="1"/>
  <c r="S32" i="7"/>
  <c r="U30" i="7" s="1"/>
  <c r="E29" i="7"/>
  <c r="I16" i="7"/>
  <c r="E31" i="7"/>
  <c r="R32" i="7"/>
  <c r="P36" i="7"/>
  <c r="E33" i="7"/>
  <c r="P37" i="7"/>
  <c r="I19" i="7" l="1"/>
  <c r="C29" i="8"/>
  <c r="C28" i="8"/>
  <c r="F28" i="7"/>
  <c r="G28" i="7" s="1"/>
  <c r="V29" i="7"/>
  <c r="F33" i="7"/>
  <c r="G33" i="7" s="1"/>
  <c r="U28" i="7"/>
  <c r="V32" i="7"/>
  <c r="U32" i="7"/>
  <c r="T32" i="7"/>
  <c r="T31" i="7"/>
  <c r="T29" i="7"/>
  <c r="P38" i="7"/>
  <c r="V30" i="7"/>
  <c r="V28" i="7"/>
  <c r="U29" i="7"/>
  <c r="F31" i="7"/>
  <c r="G31" i="7" s="1"/>
  <c r="T28" i="7"/>
  <c r="T30" i="7"/>
  <c r="U31" i="7"/>
  <c r="F29" i="7"/>
  <c r="V31" i="7"/>
  <c r="E34" i="7"/>
  <c r="T33" i="7"/>
  <c r="V33" i="7"/>
  <c r="U33" i="7"/>
  <c r="D37" i="7" l="1"/>
  <c r="D36" i="7"/>
  <c r="G29" i="7"/>
  <c r="I31" i="7" s="1"/>
  <c r="H30" i="7" l="1"/>
  <c r="I28" i="7"/>
  <c r="I29" i="7"/>
  <c r="H29" i="7"/>
  <c r="I30" i="7"/>
  <c r="H28" i="7"/>
  <c r="D38" i="7"/>
  <c r="I32" i="7"/>
  <c r="H32" i="7"/>
  <c r="H31" i="7"/>
  <c r="H33" i="7"/>
  <c r="I33" i="7"/>
</calcChain>
</file>

<file path=xl/sharedStrings.xml><?xml version="1.0" encoding="utf-8"?>
<sst xmlns="http://schemas.openxmlformats.org/spreadsheetml/2006/main" count="322" uniqueCount="64">
  <si>
    <t>Paint Data</t>
  </si>
  <si>
    <t>Just to practice</t>
  </si>
  <si>
    <t>val 1</t>
  </si>
  <si>
    <t xml:space="preserve"> val 2</t>
  </si>
  <si>
    <t>val 3</t>
  </si>
  <si>
    <t>operation</t>
  </si>
  <si>
    <t>output</t>
  </si>
  <si>
    <t>Just to Practice</t>
  </si>
  <si>
    <t>Product margin</t>
  </si>
  <si>
    <t>add</t>
  </si>
  <si>
    <t>sub</t>
  </si>
  <si>
    <t>mul</t>
  </si>
  <si>
    <t>div</t>
  </si>
  <si>
    <t>info</t>
  </si>
  <si>
    <t>spray</t>
  </si>
  <si>
    <t>oil</t>
  </si>
  <si>
    <t>plastic</t>
  </si>
  <si>
    <t>acrylic</t>
  </si>
  <si>
    <t>exterior</t>
  </si>
  <si>
    <t>deco</t>
  </si>
  <si>
    <t>total</t>
  </si>
  <si>
    <t>mod</t>
  </si>
  <si>
    <t>price</t>
  </si>
  <si>
    <t>avg</t>
  </si>
  <si>
    <t>lit</t>
  </si>
  <si>
    <t>coverage(sq.ft)</t>
  </si>
  <si>
    <t>margin</t>
  </si>
  <si>
    <t>rating</t>
  </si>
  <si>
    <t>Product Margin</t>
  </si>
  <si>
    <t>Product</t>
  </si>
  <si>
    <t>Price (per liter)</t>
  </si>
  <si>
    <t>Coverage (m²/l)</t>
  </si>
  <si>
    <t>Margin (%)</t>
  </si>
  <si>
    <t>Rating (out of 7)</t>
  </si>
  <si>
    <t>Spray</t>
  </si>
  <si>
    <t>Oil</t>
  </si>
  <si>
    <t>Plastic</t>
  </si>
  <si>
    <t>Acrylic</t>
  </si>
  <si>
    <t>Exterior Deco</t>
  </si>
  <si>
    <t>Deco (lit)</t>
  </si>
  <si>
    <t>Total</t>
  </si>
  <si>
    <t>product margin</t>
  </si>
  <si>
    <t>Rating (6 to 9)</t>
  </si>
  <si>
    <t>paint data</t>
  </si>
  <si>
    <t>coverage</t>
  </si>
  <si>
    <t>TOTAL</t>
  </si>
  <si>
    <t>qty</t>
  </si>
  <si>
    <t>Sales data</t>
  </si>
  <si>
    <t>fix tax</t>
  </si>
  <si>
    <t>user</t>
  </si>
  <si>
    <t>Paint type</t>
  </si>
  <si>
    <t>tax value</t>
  </si>
  <si>
    <t>rank d</t>
  </si>
  <si>
    <t>rank a</t>
  </si>
  <si>
    <t>rank.eq</t>
  </si>
  <si>
    <t>user1</t>
  </si>
  <si>
    <t>min</t>
  </si>
  <si>
    <t>max</t>
  </si>
  <si>
    <t>average</t>
  </si>
  <si>
    <t>sumproduct</t>
  </si>
  <si>
    <t xml:space="preserve">sales data </t>
  </si>
  <si>
    <t>paint type</t>
  </si>
  <si>
    <t>user 1</t>
  </si>
  <si>
    <t xml:space="preserve">spray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</si>
</sst>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8"/>
      <color theme="0"/>
      <name val="Bahnschrift Condensed"/>
      <family val="2"/>
    </font>
    <font>
      <b/>
      <i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65">
    <xf numFmtId="0" fontId="0" fillId="0" borderId="0" xfId="0"/>
    <xf numFmtId="0" fontId="9" fillId="16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9" borderId="4" xfId="9" applyBorder="1"/>
    <xf numFmtId="0" fontId="1" fillId="9" borderId="4" xfId="9" applyBorder="1" applyAlignment="1">
      <alignment horizontal="left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11" borderId="4" xfId="11" applyBorder="1"/>
    <xf numFmtId="0" fontId="1" fillId="12" borderId="4" xfId="12" applyBorder="1"/>
    <xf numFmtId="0" fontId="1" fillId="13" borderId="4" xfId="13" applyBorder="1"/>
    <xf numFmtId="0" fontId="2" fillId="2" borderId="4" xfId="2" applyBorder="1"/>
    <xf numFmtId="0" fontId="5" fillId="8" borderId="4" xfId="8" applyFont="1" applyBorder="1"/>
    <xf numFmtId="0" fontId="0" fillId="8" borderId="4" xfId="8" applyFont="1" applyBorder="1"/>
    <xf numFmtId="0" fontId="4" fillId="4" borderId="4" xfId="4" applyBorder="1"/>
    <xf numFmtId="0" fontId="0" fillId="0" borderId="0" xfId="1" applyNumberFormat="1" applyFont="1"/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3" fillId="3" borderId="9" xfId="3" applyBorder="1" applyAlignment="1">
      <alignment horizontal="center" vertical="center"/>
    </xf>
    <xf numFmtId="0" fontId="3" fillId="3" borderId="10" xfId="3" applyBorder="1" applyAlignment="1">
      <alignment horizontal="center" vertical="center"/>
    </xf>
    <xf numFmtId="0" fontId="3" fillId="3" borderId="11" xfId="3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3" fillId="3" borderId="15" xfId="3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2" xfId="7" applyAlignment="1">
      <alignment horizontal="center"/>
    </xf>
    <xf numFmtId="0" fontId="1" fillId="9" borderId="4" xfId="9" applyBorder="1" applyAlignment="1">
      <alignment horizontal="center"/>
    </xf>
    <xf numFmtId="0" fontId="1" fillId="15" borderId="4" xfId="15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" fillId="9" borderId="8" xfId="9" applyBorder="1" applyAlignment="1">
      <alignment horizont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" fillId="11" borderId="8" xfId="11" applyBorder="1" applyAlignment="1">
      <alignment horizontal="center"/>
    </xf>
    <xf numFmtId="0" fontId="1" fillId="11" borderId="4" xfId="11" applyBorder="1" applyAlignment="1">
      <alignment horizontal="center"/>
    </xf>
    <xf numFmtId="0" fontId="1" fillId="12" borderId="8" xfId="12" applyBorder="1" applyAlignment="1">
      <alignment horizontal="center"/>
    </xf>
    <xf numFmtId="0" fontId="1" fillId="12" borderId="4" xfId="12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6" borderId="1" xfId="6" applyAlignment="1">
      <alignment horizontal="center" vertical="top" wrapText="1"/>
    </xf>
    <xf numFmtId="0" fontId="1" fillId="14" borderId="4" xfId="14" applyBorder="1" applyAlignment="1">
      <alignment horizontal="center" vertical="top" wrapText="1"/>
    </xf>
    <xf numFmtId="0" fontId="1" fillId="15" borderId="4" xfId="15" applyBorder="1" applyAlignment="1">
      <alignment horizontal="center" vertical="top" wrapText="1"/>
    </xf>
    <xf numFmtId="0" fontId="1" fillId="13" borderId="4" xfId="13" applyBorder="1" applyAlignment="1">
      <alignment horizontal="center" vertical="top" wrapText="1"/>
    </xf>
    <xf numFmtId="0" fontId="1" fillId="13" borderId="4" xfId="13" applyBorder="1" applyAlignment="1">
      <alignment horizontal="center"/>
    </xf>
    <xf numFmtId="0" fontId="1" fillId="10" borderId="4" xfId="1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3" borderId="1" xfId="3" applyBorder="1"/>
    <xf numFmtId="0" fontId="4" fillId="4" borderId="0" xfId="4"/>
    <xf numFmtId="0" fontId="0" fillId="17" borderId="0" xfId="0" applyFill="1"/>
    <xf numFmtId="0" fontId="0" fillId="18" borderId="0" xfId="0" applyFill="1" applyAlignment="1">
      <alignment horizontal="center"/>
    </xf>
    <xf numFmtId="0" fontId="5" fillId="5" borderId="1" xfId="5"/>
    <xf numFmtId="0" fontId="0" fillId="8" borderId="3" xfId="8" applyFont="1"/>
    <xf numFmtId="0" fontId="0" fillId="19" borderId="0" xfId="0" applyFill="1"/>
    <xf numFmtId="0" fontId="0" fillId="20" borderId="0" xfId="0" applyFill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6">
    <cellStyle name="20% - Accent1" xfId="9" builtinId="30"/>
    <cellStyle name="20% - Accent2" xfId="10" builtinId="34"/>
    <cellStyle name="40% - Accent2" xfId="11" builtinId="35"/>
    <cellStyle name="40% - Accent4" xfId="14" builtinId="43"/>
    <cellStyle name="60% - Accent2" xfId="12" builtinId="36"/>
    <cellStyle name="60% - Accent3" xfId="13" builtinId="40"/>
    <cellStyle name="60% - Accent5" xfId="15" builtinId="48"/>
    <cellStyle name="Bad" xfId="3" builtinId="27"/>
    <cellStyle name="Calculation" xfId="6" builtinId="22"/>
    <cellStyle name="Check Cell" xfId="7" builtinId="23"/>
    <cellStyle name="Comma" xfId="1" builtinId="3"/>
    <cellStyle name="Good" xfId="2" builtinId="26"/>
    <cellStyle name="Input" xfId="5" builtinId="20"/>
    <cellStyle name="Neutral" xfId="4" builtinId="28"/>
    <cellStyle name="Normal" xfId="0" builtinId="0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5"/>
  <sheetViews>
    <sheetView tabSelected="1" workbookViewId="0">
      <selection activeCell="E19" sqref="E19"/>
    </sheetView>
  </sheetViews>
  <sheetFormatPr defaultRowHeight="15" x14ac:dyDescent="0.25"/>
  <cols>
    <col min="2" max="3" width="14.5703125" bestFit="1" customWidth="1"/>
    <col min="12" max="13" width="14.5703125" bestFit="1" customWidth="1"/>
  </cols>
  <sheetData>
    <row r="2" spans="2:22" ht="22.5" x14ac:dyDescent="0.3">
      <c r="L2" s="1" t="s">
        <v>0</v>
      </c>
      <c r="M2" s="1"/>
      <c r="N2" s="1"/>
      <c r="O2" s="1"/>
      <c r="P2" s="1"/>
      <c r="Q2" s="1"/>
      <c r="R2" s="1"/>
      <c r="S2" s="1"/>
      <c r="T2" s="2" t="s">
        <v>1</v>
      </c>
      <c r="U2" s="3"/>
      <c r="V2" s="3"/>
    </row>
    <row r="3" spans="2:22" x14ac:dyDescent="0.25"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H3" s="7"/>
      <c r="L3" s="8" t="s">
        <v>8</v>
      </c>
      <c r="M3" s="8"/>
      <c r="N3" s="8">
        <v>5</v>
      </c>
      <c r="O3" s="8"/>
      <c r="P3" s="8"/>
      <c r="Q3" s="8"/>
      <c r="R3" s="8"/>
      <c r="S3" s="8"/>
      <c r="T3" s="9"/>
      <c r="U3" s="3"/>
      <c r="V3" s="3"/>
    </row>
    <row r="4" spans="2:22" x14ac:dyDescent="0.25">
      <c r="B4" s="10">
        <v>45</v>
      </c>
      <c r="C4" s="10">
        <v>45</v>
      </c>
      <c r="D4" s="10">
        <v>78</v>
      </c>
      <c r="E4" s="10" t="s">
        <v>9</v>
      </c>
      <c r="F4" s="10">
        <f>B4+C4+D4</f>
        <v>168</v>
      </c>
      <c r="G4" s="6"/>
      <c r="H4" s="7"/>
      <c r="L4" s="8"/>
      <c r="M4" s="8"/>
      <c r="N4" s="8"/>
      <c r="O4" s="8"/>
      <c r="P4" s="8"/>
      <c r="Q4" s="8"/>
      <c r="R4" s="8"/>
      <c r="S4" s="8"/>
      <c r="T4" s="9"/>
      <c r="U4" s="3"/>
      <c r="V4" s="3"/>
    </row>
    <row r="5" spans="2:22" x14ac:dyDescent="0.25">
      <c r="B5" s="11">
        <v>89</v>
      </c>
      <c r="C5" s="11">
        <v>0.2</v>
      </c>
      <c r="D5" s="11">
        <v>0.56000000000000005</v>
      </c>
      <c r="E5" s="11" t="s">
        <v>10</v>
      </c>
      <c r="F5" s="11">
        <f>B5-C5-D5</f>
        <v>88.24</v>
      </c>
      <c r="G5" s="6"/>
      <c r="H5" s="7"/>
      <c r="L5" s="8"/>
      <c r="M5" s="8"/>
      <c r="N5" s="8"/>
      <c r="O5" s="8"/>
      <c r="P5" s="8"/>
      <c r="Q5" s="8"/>
      <c r="R5" s="8"/>
      <c r="S5" s="8"/>
      <c r="T5" s="9"/>
      <c r="U5" s="3"/>
      <c r="V5" s="3"/>
    </row>
    <row r="6" spans="2:22" x14ac:dyDescent="0.25">
      <c r="B6" s="10">
        <v>0.78</v>
      </c>
      <c r="C6" s="10">
        <v>0.98</v>
      </c>
      <c r="D6" s="10">
        <v>78</v>
      </c>
      <c r="E6" s="10" t="s">
        <v>11</v>
      </c>
      <c r="F6" s="10">
        <f>B6*C6*D6</f>
        <v>59.623199999999997</v>
      </c>
      <c r="G6" s="6"/>
      <c r="H6" s="7"/>
      <c r="L6" s="8"/>
      <c r="M6" s="8"/>
      <c r="N6" s="8"/>
      <c r="O6" s="8"/>
      <c r="P6" s="8"/>
      <c r="Q6" s="8"/>
      <c r="R6" s="8"/>
      <c r="S6" s="8"/>
      <c r="T6" s="9"/>
      <c r="U6" s="3"/>
      <c r="V6" s="3"/>
    </row>
    <row r="7" spans="2:22" x14ac:dyDescent="0.25">
      <c r="B7" s="11">
        <v>56</v>
      </c>
      <c r="C7" s="11">
        <v>89</v>
      </c>
      <c r="D7" s="11">
        <v>0.3</v>
      </c>
      <c r="E7" s="11" t="s">
        <v>12</v>
      </c>
      <c r="F7" s="11">
        <f>B7/C7/D7</f>
        <v>2.0973782771535583</v>
      </c>
      <c r="G7" s="6"/>
      <c r="H7" s="7"/>
      <c r="L7" s="12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20</v>
      </c>
      <c r="T7" s="9"/>
      <c r="U7" s="3"/>
      <c r="V7" s="3"/>
    </row>
    <row r="8" spans="2:22" x14ac:dyDescent="0.25">
      <c r="B8" s="10">
        <v>0.56999999999999995</v>
      </c>
      <c r="C8" s="10">
        <v>7.56</v>
      </c>
      <c r="D8" s="10"/>
      <c r="E8" s="10" t="s">
        <v>21</v>
      </c>
      <c r="F8" s="10">
        <f>MOD(B8,C8)</f>
        <v>0.56999999999999995</v>
      </c>
      <c r="G8" s="6"/>
      <c r="H8" s="7"/>
      <c r="L8" s="14" t="s">
        <v>22</v>
      </c>
      <c r="M8" s="15">
        <v>455</v>
      </c>
      <c r="N8" s="15">
        <v>259</v>
      </c>
      <c r="O8" s="15">
        <v>246</v>
      </c>
      <c r="P8" s="15">
        <v>163</v>
      </c>
      <c r="Q8" s="15">
        <v>465</v>
      </c>
      <c r="R8" s="15">
        <v>493</v>
      </c>
      <c r="S8" s="15">
        <v>2081</v>
      </c>
      <c r="T8" s="9"/>
      <c r="U8" s="3"/>
      <c r="V8" s="3"/>
    </row>
    <row r="9" spans="2:22" x14ac:dyDescent="0.25">
      <c r="B9" s="11">
        <v>78.400000000000006</v>
      </c>
      <c r="C9" s="11">
        <v>56</v>
      </c>
      <c r="D9" s="11">
        <v>0.23</v>
      </c>
      <c r="E9" s="11" t="s">
        <v>23</v>
      </c>
      <c r="F9" s="11">
        <f>AVERAGE(B9,C9,D9)</f>
        <v>44.876666666666665</v>
      </c>
      <c r="G9" s="6"/>
      <c r="H9" s="7"/>
      <c r="L9" s="16" t="s">
        <v>24</v>
      </c>
      <c r="M9" s="16">
        <v>6</v>
      </c>
      <c r="N9" s="16">
        <v>6</v>
      </c>
      <c r="O9" s="16">
        <v>1</v>
      </c>
      <c r="P9" s="16">
        <v>3</v>
      </c>
      <c r="Q9" s="16">
        <v>1</v>
      </c>
      <c r="R9" s="16">
        <v>7</v>
      </c>
      <c r="S9" s="16">
        <v>24</v>
      </c>
      <c r="T9" s="9"/>
      <c r="U9" s="3"/>
      <c r="V9" s="3"/>
    </row>
    <row r="10" spans="2:22" x14ac:dyDescent="0.25">
      <c r="L10" s="14" t="s">
        <v>25</v>
      </c>
      <c r="M10" s="15">
        <v>6</v>
      </c>
      <c r="N10" s="15">
        <v>7</v>
      </c>
      <c r="O10" s="15">
        <v>8</v>
      </c>
      <c r="P10" s="15">
        <v>6</v>
      </c>
      <c r="Q10" s="15">
        <v>8</v>
      </c>
      <c r="R10" s="15">
        <v>8</v>
      </c>
      <c r="S10" s="15">
        <v>43</v>
      </c>
      <c r="T10" s="9"/>
      <c r="U10" s="3"/>
      <c r="V10" s="3"/>
    </row>
    <row r="11" spans="2:22" x14ac:dyDescent="0.25">
      <c r="L11" s="16" t="s">
        <v>26</v>
      </c>
      <c r="M11" s="16">
        <v>22.75</v>
      </c>
      <c r="N11" s="16">
        <v>12.950000000000001</v>
      </c>
      <c r="O11" s="16">
        <v>12.3</v>
      </c>
      <c r="P11" s="16">
        <v>8.15</v>
      </c>
      <c r="Q11" s="16">
        <v>23.25</v>
      </c>
      <c r="R11" s="16">
        <v>24.650000000000002</v>
      </c>
      <c r="S11" s="16">
        <v>104.05000000000001</v>
      </c>
      <c r="T11" s="9"/>
      <c r="U11" s="3"/>
      <c r="V11" s="3"/>
    </row>
    <row r="12" spans="2:22" x14ac:dyDescent="0.25">
      <c r="L12" s="14" t="s">
        <v>27</v>
      </c>
      <c r="M12" s="15">
        <v>2</v>
      </c>
      <c r="N12" s="15">
        <v>1</v>
      </c>
      <c r="O12" s="15">
        <v>1</v>
      </c>
      <c r="P12" s="15">
        <v>1</v>
      </c>
      <c r="Q12" s="15">
        <v>3</v>
      </c>
      <c r="R12" s="15">
        <v>3</v>
      </c>
      <c r="S12" s="15">
        <v>11</v>
      </c>
      <c r="T12" s="9"/>
      <c r="U12" s="3"/>
      <c r="V12" s="3"/>
    </row>
    <row r="16" spans="2:22" ht="15" customHeight="1" x14ac:dyDescent="0.25"/>
    <row r="17" spans="9:9" ht="15" customHeight="1" x14ac:dyDescent="0.25"/>
    <row r="18" spans="9:9" ht="15" customHeight="1" x14ac:dyDescent="0.25"/>
    <row r="19" spans="9:9" ht="15" customHeight="1" x14ac:dyDescent="0.25"/>
    <row r="20" spans="9:9" ht="15" customHeight="1" x14ac:dyDescent="0.25"/>
    <row r="21" spans="9:9" ht="15" customHeight="1" x14ac:dyDescent="0.25"/>
    <row r="22" spans="9:9" ht="15" customHeight="1" x14ac:dyDescent="0.25"/>
    <row r="23" spans="9:9" ht="15" customHeight="1" x14ac:dyDescent="0.25"/>
    <row r="25" spans="9:9" x14ac:dyDescent="0.25">
      <c r="I25" s="17"/>
    </row>
  </sheetData>
  <mergeCells count="5">
    <mergeCell ref="L2:S2"/>
    <mergeCell ref="T2:V12"/>
    <mergeCell ref="G3:H9"/>
    <mergeCell ref="L3:M6"/>
    <mergeCell ref="N3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81D3-97E8-4838-A847-C89D1963932E}">
  <dimension ref="B2:V12"/>
  <sheetViews>
    <sheetView workbookViewId="0">
      <selection activeCell="C34" sqref="C34"/>
    </sheetView>
  </sheetViews>
  <sheetFormatPr defaultRowHeight="15" x14ac:dyDescent="0.25"/>
  <cols>
    <col min="5" max="5" width="9.7109375" bestFit="1" customWidth="1"/>
    <col min="12" max="12" width="14.5703125" bestFit="1" customWidth="1"/>
  </cols>
  <sheetData>
    <row r="2" spans="2:22" ht="22.5" x14ac:dyDescent="0.3">
      <c r="L2" s="18" t="s">
        <v>0</v>
      </c>
      <c r="M2" s="19"/>
      <c r="N2" s="19"/>
      <c r="O2" s="19"/>
      <c r="P2" s="19"/>
      <c r="Q2" s="19"/>
      <c r="R2" s="19"/>
      <c r="S2" s="20"/>
      <c r="T2" s="2" t="s">
        <v>1</v>
      </c>
      <c r="U2" s="3"/>
      <c r="V2" s="3"/>
    </row>
    <row r="3" spans="2:22" x14ac:dyDescent="0.25"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H3" s="7"/>
      <c r="L3" s="21" t="s">
        <v>8</v>
      </c>
      <c r="M3" s="22"/>
      <c r="N3" s="21">
        <v>30</v>
      </c>
      <c r="O3" s="23"/>
      <c r="P3" s="23"/>
      <c r="Q3" s="23"/>
      <c r="R3" s="23"/>
      <c r="S3" s="22"/>
      <c r="T3" s="9"/>
      <c r="U3" s="3"/>
      <c r="V3" s="3"/>
    </row>
    <row r="4" spans="2:22" x14ac:dyDescent="0.25">
      <c r="B4" s="10">
        <v>55</v>
      </c>
      <c r="C4" s="10">
        <v>98</v>
      </c>
      <c r="D4" s="10">
        <v>78</v>
      </c>
      <c r="E4" s="10" t="s">
        <v>9</v>
      </c>
      <c r="F4" s="10">
        <f>B4+C4+D4</f>
        <v>231</v>
      </c>
      <c r="G4" s="6"/>
      <c r="H4" s="7"/>
      <c r="L4" s="24"/>
      <c r="M4" s="25"/>
      <c r="N4" s="24"/>
      <c r="O4" s="26"/>
      <c r="P4" s="26"/>
      <c r="Q4" s="26"/>
      <c r="R4" s="26"/>
      <c r="S4" s="25"/>
      <c r="T4" s="9"/>
      <c r="U4" s="3"/>
      <c r="V4" s="3"/>
    </row>
    <row r="5" spans="2:22" x14ac:dyDescent="0.25">
      <c r="B5" s="11">
        <v>68</v>
      </c>
      <c r="C5" s="11">
        <v>0.69</v>
      </c>
      <c r="D5" s="11">
        <v>0.56000000000000005</v>
      </c>
      <c r="E5" s="11" t="s">
        <v>10</v>
      </c>
      <c r="F5" s="11">
        <f>B5-C5-D5</f>
        <v>66.75</v>
      </c>
      <c r="G5" s="6"/>
      <c r="H5" s="7"/>
      <c r="L5" s="24"/>
      <c r="M5" s="25"/>
      <c r="N5" s="24"/>
      <c r="O5" s="26"/>
      <c r="P5" s="26"/>
      <c r="Q5" s="26"/>
      <c r="R5" s="26"/>
      <c r="S5" s="25"/>
      <c r="T5" s="9"/>
      <c r="U5" s="3"/>
      <c r="V5" s="3"/>
    </row>
    <row r="6" spans="2:22" x14ac:dyDescent="0.25">
      <c r="B6" s="10">
        <v>23</v>
      </c>
      <c r="C6" s="10">
        <v>2.3199999999999998</v>
      </c>
      <c r="D6" s="10">
        <v>78</v>
      </c>
      <c r="E6" s="10" t="s">
        <v>11</v>
      </c>
      <c r="F6" s="10">
        <f>B6*C6*D6</f>
        <v>4162.08</v>
      </c>
      <c r="G6" s="6"/>
      <c r="H6" s="7"/>
      <c r="L6" s="27"/>
      <c r="M6" s="28"/>
      <c r="N6" s="27"/>
      <c r="O6" s="29"/>
      <c r="P6" s="29"/>
      <c r="Q6" s="29"/>
      <c r="R6" s="29"/>
      <c r="S6" s="28"/>
      <c r="T6" s="9"/>
      <c r="U6" s="3"/>
      <c r="V6" s="3"/>
    </row>
    <row r="7" spans="2:22" x14ac:dyDescent="0.25">
      <c r="B7" s="11">
        <v>65</v>
      </c>
      <c r="C7" s="11">
        <v>0.22</v>
      </c>
      <c r="D7" s="11">
        <v>0.3</v>
      </c>
      <c r="E7" s="11" t="s">
        <v>12</v>
      </c>
      <c r="F7" s="11">
        <f>B7/C7/D7</f>
        <v>984.84848484848487</v>
      </c>
      <c r="G7" s="6"/>
      <c r="H7" s="7"/>
      <c r="L7" s="12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20</v>
      </c>
      <c r="T7" s="9"/>
      <c r="U7" s="3"/>
      <c r="V7" s="3"/>
    </row>
    <row r="8" spans="2:22" x14ac:dyDescent="0.25">
      <c r="B8" s="10">
        <v>0.56999999999999995</v>
      </c>
      <c r="C8" s="10">
        <v>78</v>
      </c>
      <c r="D8" s="10"/>
      <c r="E8" s="10" t="s">
        <v>21</v>
      </c>
      <c r="F8" s="10">
        <f>MOD(B8,C8)</f>
        <v>0.56999999999999995</v>
      </c>
      <c r="G8" s="6"/>
      <c r="H8" s="7"/>
      <c r="L8" s="14" t="s">
        <v>22</v>
      </c>
      <c r="M8" s="15">
        <v>68</v>
      </c>
      <c r="N8" s="15">
        <v>138</v>
      </c>
      <c r="O8" s="15">
        <v>90</v>
      </c>
      <c r="P8" s="15">
        <v>142</v>
      </c>
      <c r="Q8" s="15">
        <v>113</v>
      </c>
      <c r="R8" s="15">
        <v>95</v>
      </c>
      <c r="S8" s="15">
        <v>646</v>
      </c>
      <c r="T8" s="9"/>
      <c r="U8" s="3"/>
      <c r="V8" s="3"/>
    </row>
    <row r="9" spans="2:22" x14ac:dyDescent="0.25">
      <c r="B9" s="11">
        <v>88</v>
      </c>
      <c r="C9" s="11">
        <v>78.23</v>
      </c>
      <c r="D9" s="11">
        <v>0.23</v>
      </c>
      <c r="E9" s="11" t="s">
        <v>23</v>
      </c>
      <c r="F9" s="11">
        <f>AVERAGE(B9,C9,D9)</f>
        <v>55.486666666666672</v>
      </c>
      <c r="G9" s="6"/>
      <c r="H9" s="7"/>
      <c r="L9" s="16" t="s">
        <v>24</v>
      </c>
      <c r="M9" s="16">
        <v>19</v>
      </c>
      <c r="N9" s="16">
        <v>16</v>
      </c>
      <c r="O9" s="16">
        <v>19</v>
      </c>
      <c r="P9" s="16">
        <v>20</v>
      </c>
      <c r="Q9" s="16">
        <v>18</v>
      </c>
      <c r="R9" s="16">
        <v>18</v>
      </c>
      <c r="S9" s="15">
        <v>110</v>
      </c>
      <c r="T9" s="9"/>
      <c r="U9" s="3"/>
      <c r="V9" s="3"/>
    </row>
    <row r="10" spans="2:22" x14ac:dyDescent="0.25">
      <c r="L10" s="14" t="s">
        <v>25</v>
      </c>
      <c r="M10" s="15">
        <v>6</v>
      </c>
      <c r="N10" s="15">
        <v>7</v>
      </c>
      <c r="O10" s="15">
        <v>8</v>
      </c>
      <c r="P10" s="15">
        <v>6</v>
      </c>
      <c r="Q10" s="15">
        <v>8</v>
      </c>
      <c r="R10" s="15">
        <v>8</v>
      </c>
      <c r="S10" s="15">
        <v>43</v>
      </c>
      <c r="T10" s="9"/>
      <c r="U10" s="3"/>
      <c r="V10" s="3"/>
    </row>
    <row r="11" spans="2:22" x14ac:dyDescent="0.25">
      <c r="L11" s="16" t="s">
        <v>26</v>
      </c>
      <c r="M11" s="16">
        <v>20.399999999999999</v>
      </c>
      <c r="N11" s="16">
        <v>41.4</v>
      </c>
      <c r="O11" s="16">
        <v>27</v>
      </c>
      <c r="P11" s="16">
        <v>42.6</v>
      </c>
      <c r="Q11" s="16">
        <v>33.9</v>
      </c>
      <c r="R11" s="16">
        <v>28.5</v>
      </c>
      <c r="S11" s="15">
        <v>193.8</v>
      </c>
      <c r="T11" s="9"/>
      <c r="U11" s="3"/>
      <c r="V11" s="3"/>
    </row>
    <row r="12" spans="2:22" x14ac:dyDescent="0.25">
      <c r="L12" s="14" t="s">
        <v>27</v>
      </c>
      <c r="M12" s="15">
        <v>4</v>
      </c>
      <c r="N12" s="15">
        <v>2</v>
      </c>
      <c r="O12" s="15">
        <v>2</v>
      </c>
      <c r="P12" s="15">
        <v>4</v>
      </c>
      <c r="Q12" s="15">
        <v>2</v>
      </c>
      <c r="R12" s="15">
        <v>5</v>
      </c>
      <c r="S12" s="15">
        <v>19</v>
      </c>
      <c r="T12" s="9"/>
      <c r="U12" s="3"/>
      <c r="V12" s="3"/>
    </row>
  </sheetData>
  <mergeCells count="5">
    <mergeCell ref="L2:S2"/>
    <mergeCell ref="T2:V12"/>
    <mergeCell ref="G3:H9"/>
    <mergeCell ref="L3:M6"/>
    <mergeCell ref="N3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A7DA-99E6-4688-9D47-23B2DD7CE537}">
  <dimension ref="H5:Q24"/>
  <sheetViews>
    <sheetView workbookViewId="0">
      <selection activeCell="E14" sqref="E14"/>
    </sheetView>
  </sheetViews>
  <sheetFormatPr defaultRowHeight="15" x14ac:dyDescent="0.25"/>
  <cols>
    <col min="11" max="11" width="8.140625" bestFit="1" customWidth="1"/>
    <col min="13" max="14" width="14.5703125" bestFit="1" customWidth="1"/>
  </cols>
  <sheetData>
    <row r="5" spans="8:16" ht="15.75" thickBot="1" x14ac:dyDescent="0.3"/>
    <row r="6" spans="8:16" ht="16.5" thickTop="1" thickBot="1" x14ac:dyDescent="0.3">
      <c r="H6" s="30" t="s">
        <v>28</v>
      </c>
      <c r="I6" s="30"/>
      <c r="J6" s="30"/>
      <c r="K6" s="31" t="s">
        <v>13</v>
      </c>
      <c r="L6" s="31" t="s">
        <v>22</v>
      </c>
      <c r="M6" s="31" t="s">
        <v>24</v>
      </c>
      <c r="N6" s="31" t="s">
        <v>25</v>
      </c>
      <c r="O6" s="31" t="s">
        <v>26</v>
      </c>
      <c r="P6" s="31" t="s">
        <v>27</v>
      </c>
    </row>
    <row r="7" spans="8:16" ht="15.75" thickTop="1" x14ac:dyDescent="0.25">
      <c r="H7" s="30"/>
      <c r="I7" s="30"/>
      <c r="J7" s="30"/>
      <c r="K7" s="32" t="s">
        <v>14</v>
      </c>
      <c r="L7" s="32">
        <v>1161</v>
      </c>
      <c r="M7" s="32">
        <v>3</v>
      </c>
      <c r="N7" s="32">
        <v>51</v>
      </c>
      <c r="O7" s="32">
        <v>696.6</v>
      </c>
      <c r="P7" s="32">
        <v>2</v>
      </c>
    </row>
    <row r="8" spans="8:16" x14ac:dyDescent="0.25">
      <c r="K8" s="33" t="s">
        <v>15</v>
      </c>
      <c r="L8" s="33">
        <v>1280</v>
      </c>
      <c r="M8" s="33">
        <v>4</v>
      </c>
      <c r="N8" s="33">
        <v>57</v>
      </c>
      <c r="O8" s="33">
        <v>768</v>
      </c>
      <c r="P8" s="33">
        <v>3</v>
      </c>
    </row>
    <row r="9" spans="8:16" x14ac:dyDescent="0.25">
      <c r="H9" s="30">
        <v>60</v>
      </c>
      <c r="I9" s="30"/>
      <c r="J9" s="34"/>
      <c r="K9" s="32" t="s">
        <v>16</v>
      </c>
      <c r="L9" s="32">
        <v>1560</v>
      </c>
      <c r="M9" s="32">
        <v>3</v>
      </c>
      <c r="N9" s="32">
        <v>43</v>
      </c>
      <c r="O9" s="32">
        <v>936</v>
      </c>
      <c r="P9" s="32">
        <v>5</v>
      </c>
    </row>
    <row r="10" spans="8:16" x14ac:dyDescent="0.25">
      <c r="H10" s="30"/>
      <c r="I10" s="30"/>
      <c r="J10" s="34"/>
      <c r="K10" s="33" t="s">
        <v>17</v>
      </c>
      <c r="L10" s="33">
        <v>1302</v>
      </c>
      <c r="M10" s="33">
        <v>5</v>
      </c>
      <c r="N10" s="33">
        <v>45</v>
      </c>
      <c r="O10" s="33">
        <v>781.19999999999993</v>
      </c>
      <c r="P10" s="33">
        <v>6</v>
      </c>
    </row>
    <row r="11" spans="8:16" x14ac:dyDescent="0.25">
      <c r="K11" s="32" t="s">
        <v>18</v>
      </c>
      <c r="L11" s="32">
        <v>1632</v>
      </c>
      <c r="M11" s="32">
        <v>3</v>
      </c>
      <c r="N11" s="32">
        <v>57</v>
      </c>
      <c r="O11" s="32">
        <v>979.19999999999993</v>
      </c>
      <c r="P11" s="32">
        <v>3</v>
      </c>
    </row>
    <row r="12" spans="8:16" x14ac:dyDescent="0.25">
      <c r="H12" s="35" t="s">
        <v>0</v>
      </c>
      <c r="I12" s="35"/>
      <c r="J12" s="36"/>
      <c r="K12" s="33" t="s">
        <v>19</v>
      </c>
      <c r="L12" s="33">
        <v>1329</v>
      </c>
      <c r="M12" s="33">
        <v>4</v>
      </c>
      <c r="N12" s="33">
        <v>60</v>
      </c>
      <c r="O12" s="33">
        <v>797.4</v>
      </c>
      <c r="P12" s="33">
        <v>5</v>
      </c>
    </row>
    <row r="13" spans="8:16" x14ac:dyDescent="0.25">
      <c r="H13" s="35"/>
      <c r="I13" s="35"/>
      <c r="J13" s="36"/>
      <c r="K13" s="32" t="s">
        <v>20</v>
      </c>
      <c r="L13" s="32">
        <v>8264</v>
      </c>
      <c r="M13" s="32">
        <v>22</v>
      </c>
      <c r="N13" s="32">
        <v>313</v>
      </c>
      <c r="O13" s="32">
        <v>4958.3999999999996</v>
      </c>
      <c r="P13" s="32">
        <v>24</v>
      </c>
    </row>
    <row r="18" spans="8:17" ht="18.75" x14ac:dyDescent="0.25">
      <c r="H18" s="44" t="s">
        <v>7</v>
      </c>
      <c r="I18" s="44"/>
      <c r="J18" s="45"/>
      <c r="K18" s="37" t="s">
        <v>2</v>
      </c>
      <c r="L18" s="32" t="s">
        <v>3</v>
      </c>
      <c r="M18" s="32" t="s">
        <v>4</v>
      </c>
      <c r="N18" s="32" t="s">
        <v>5</v>
      </c>
      <c r="O18" s="32" t="s">
        <v>6</v>
      </c>
      <c r="P18" s="38"/>
      <c r="Q18" s="39"/>
    </row>
    <row r="19" spans="8:17" ht="18.75" x14ac:dyDescent="0.25">
      <c r="H19" s="44"/>
      <c r="I19" s="44"/>
      <c r="J19" s="45"/>
      <c r="K19" s="40">
        <v>87</v>
      </c>
      <c r="L19" s="41">
        <v>7</v>
      </c>
      <c r="M19" s="41">
        <v>0.89</v>
      </c>
      <c r="N19" s="41" t="s">
        <v>9</v>
      </c>
      <c r="O19" s="41">
        <f>K19+L19+M19</f>
        <v>94.89</v>
      </c>
      <c r="P19" s="38"/>
      <c r="Q19" s="39"/>
    </row>
    <row r="20" spans="8:17" ht="18.75" x14ac:dyDescent="0.25">
      <c r="H20" s="44"/>
      <c r="I20" s="44"/>
      <c r="J20" s="45"/>
      <c r="K20" s="42">
        <v>9</v>
      </c>
      <c r="L20" s="43">
        <v>5</v>
      </c>
      <c r="M20" s="43">
        <v>0.59</v>
      </c>
      <c r="N20" s="43" t="s">
        <v>10</v>
      </c>
      <c r="O20" s="43">
        <f>K20-L20-M20</f>
        <v>3.41</v>
      </c>
      <c r="P20" s="38"/>
      <c r="Q20" s="39"/>
    </row>
    <row r="21" spans="8:17" ht="18.75" x14ac:dyDescent="0.25">
      <c r="H21" s="44"/>
      <c r="I21" s="44"/>
      <c r="J21" s="45"/>
      <c r="K21" s="40">
        <v>52</v>
      </c>
      <c r="L21" s="41">
        <v>7</v>
      </c>
      <c r="M21" s="41">
        <v>23</v>
      </c>
      <c r="N21" s="41" t="s">
        <v>11</v>
      </c>
      <c r="O21" s="41">
        <f>K21*L21*M21</f>
        <v>8372</v>
      </c>
      <c r="P21" s="38"/>
      <c r="Q21" s="39"/>
    </row>
    <row r="22" spans="8:17" ht="18.75" x14ac:dyDescent="0.25">
      <c r="H22" s="44"/>
      <c r="I22" s="44"/>
      <c r="J22" s="45"/>
      <c r="K22" s="42">
        <v>23</v>
      </c>
      <c r="L22" s="43">
        <v>5</v>
      </c>
      <c r="M22" s="43">
        <v>0.56000000000000005</v>
      </c>
      <c r="N22" s="43" t="s">
        <v>12</v>
      </c>
      <c r="O22" s="43">
        <f>K22/L22/M22</f>
        <v>8.2142857142857135</v>
      </c>
      <c r="P22" s="38"/>
      <c r="Q22" s="39"/>
    </row>
    <row r="23" spans="8:17" ht="18.75" x14ac:dyDescent="0.25">
      <c r="H23" s="44"/>
      <c r="I23" s="44"/>
      <c r="J23" s="45"/>
      <c r="K23" s="40">
        <v>0.56999999999999995</v>
      </c>
      <c r="L23" s="41">
        <v>7</v>
      </c>
      <c r="M23" s="41"/>
      <c r="N23" s="41" t="s">
        <v>21</v>
      </c>
      <c r="O23" s="41">
        <f>MOD(K23,L23)</f>
        <v>0.56999999999999995</v>
      </c>
      <c r="P23" s="38"/>
      <c r="Q23" s="39"/>
    </row>
    <row r="24" spans="8:17" ht="18.75" x14ac:dyDescent="0.25">
      <c r="H24" s="44"/>
      <c r="I24" s="44"/>
      <c r="J24" s="45"/>
      <c r="K24" s="42">
        <v>8</v>
      </c>
      <c r="L24" s="43">
        <v>5</v>
      </c>
      <c r="M24" s="43">
        <v>89</v>
      </c>
      <c r="N24" s="43" t="s">
        <v>23</v>
      </c>
      <c r="O24" s="43">
        <f>AVERAGE(K24,L24,M24)</f>
        <v>34</v>
      </c>
      <c r="P24" s="38"/>
      <c r="Q24" s="39"/>
    </row>
  </sheetData>
  <mergeCells count="4">
    <mergeCell ref="H6:J7"/>
    <mergeCell ref="H9:J10"/>
    <mergeCell ref="H12:J13"/>
    <mergeCell ref="H18:J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C46C-200A-4C7A-AE89-C34B1F1DF7D1}">
  <dimension ref="B5:F16"/>
  <sheetViews>
    <sheetView workbookViewId="0">
      <selection sqref="A1:XFD1048576"/>
    </sheetView>
  </sheetViews>
  <sheetFormatPr defaultRowHeight="15" x14ac:dyDescent="0.25"/>
  <cols>
    <col min="2" max="2" width="13.140625" customWidth="1"/>
    <col min="3" max="3" width="18.42578125" customWidth="1"/>
    <col min="4" max="4" width="15" customWidth="1"/>
    <col min="5" max="5" width="14.140625" customWidth="1"/>
    <col min="6" max="6" width="19.28515625" customWidth="1"/>
  </cols>
  <sheetData>
    <row r="5" spans="2:6" ht="30" x14ac:dyDescent="0.25">
      <c r="B5" s="46" t="s">
        <v>29</v>
      </c>
      <c r="C5" s="47" t="s">
        <v>30</v>
      </c>
      <c r="D5" s="47" t="s">
        <v>31</v>
      </c>
      <c r="E5" s="47" t="s">
        <v>32</v>
      </c>
      <c r="F5" s="47" t="s">
        <v>33</v>
      </c>
    </row>
    <row r="6" spans="2:6" x14ac:dyDescent="0.25">
      <c r="B6" s="48" t="s">
        <v>34</v>
      </c>
      <c r="C6" s="49">
        <v>211</v>
      </c>
      <c r="D6" s="49">
        <v>30</v>
      </c>
      <c r="E6" s="49">
        <v>10.55</v>
      </c>
      <c r="F6" s="49">
        <v>1</v>
      </c>
    </row>
    <row r="7" spans="2:6" x14ac:dyDescent="0.25">
      <c r="B7" s="48" t="s">
        <v>35</v>
      </c>
      <c r="C7" s="49">
        <v>146</v>
      </c>
      <c r="D7" s="49">
        <v>20</v>
      </c>
      <c r="E7" s="49">
        <v>7.3</v>
      </c>
      <c r="F7" s="49">
        <v>6</v>
      </c>
    </row>
    <row r="8" spans="2:6" x14ac:dyDescent="0.25">
      <c r="B8" s="48" t="s">
        <v>36</v>
      </c>
      <c r="C8" s="49">
        <v>147</v>
      </c>
      <c r="D8" s="49">
        <v>27</v>
      </c>
      <c r="E8" s="49">
        <v>7.35</v>
      </c>
      <c r="F8" s="49">
        <v>5</v>
      </c>
    </row>
    <row r="9" spans="2:6" x14ac:dyDescent="0.25">
      <c r="B9" s="48" t="s">
        <v>37</v>
      </c>
      <c r="C9" s="49">
        <v>195</v>
      </c>
      <c r="D9" s="49">
        <v>15</v>
      </c>
      <c r="E9" s="49">
        <v>9.75</v>
      </c>
      <c r="F9" s="49">
        <v>5</v>
      </c>
    </row>
    <row r="10" spans="2:6" x14ac:dyDescent="0.25">
      <c r="B10" s="48" t="s">
        <v>38</v>
      </c>
      <c r="C10" s="49">
        <v>259</v>
      </c>
      <c r="D10" s="49">
        <v>20</v>
      </c>
      <c r="E10" s="49">
        <v>12.95</v>
      </c>
      <c r="F10" s="49">
        <v>2</v>
      </c>
    </row>
    <row r="11" spans="2:6" x14ac:dyDescent="0.25">
      <c r="B11" s="48" t="s">
        <v>39</v>
      </c>
      <c r="C11" s="49">
        <v>146</v>
      </c>
      <c r="D11" s="49">
        <v>24</v>
      </c>
      <c r="E11" s="49">
        <v>7.3</v>
      </c>
      <c r="F11" s="49">
        <v>7</v>
      </c>
    </row>
    <row r="12" spans="2:6" x14ac:dyDescent="0.25">
      <c r="B12" s="48" t="s">
        <v>40</v>
      </c>
      <c r="C12" s="50">
        <f>SUM(C6:C11)</f>
        <v>1104</v>
      </c>
      <c r="D12" s="50">
        <f t="shared" ref="D12:F12" si="0">SUM(D6:D11)</f>
        <v>136</v>
      </c>
      <c r="E12" s="50">
        <f t="shared" si="0"/>
        <v>55.2</v>
      </c>
      <c r="F12" s="50">
        <f t="shared" si="0"/>
        <v>26</v>
      </c>
    </row>
    <row r="13" spans="2:6" x14ac:dyDescent="0.25">
      <c r="B13" s="51" t="s">
        <v>28</v>
      </c>
      <c r="C13" s="51"/>
      <c r="D13" s="51">
        <v>8</v>
      </c>
      <c r="E13" s="51"/>
      <c r="F13" s="51"/>
    </row>
    <row r="14" spans="2:6" x14ac:dyDescent="0.25">
      <c r="B14" s="51"/>
      <c r="C14" s="51"/>
      <c r="D14" s="51"/>
      <c r="E14" s="51"/>
      <c r="F14" s="51"/>
    </row>
    <row r="15" spans="2:6" x14ac:dyDescent="0.25">
      <c r="B15" s="51"/>
      <c r="C15" s="51"/>
      <c r="D15" s="51"/>
      <c r="E15" s="51"/>
      <c r="F15" s="51"/>
    </row>
    <row r="16" spans="2:6" x14ac:dyDescent="0.25">
      <c r="B16" s="51"/>
      <c r="C16" s="51"/>
      <c r="D16" s="51"/>
      <c r="E16" s="51"/>
      <c r="F16" s="51"/>
    </row>
  </sheetData>
  <mergeCells count="2">
    <mergeCell ref="B13:C16"/>
    <mergeCell ref="D13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CE-6195-4C84-A118-EC87D4BF1744}">
  <dimension ref="B3:V16"/>
  <sheetViews>
    <sheetView workbookViewId="0">
      <selection activeCell="F15" sqref="F15"/>
    </sheetView>
  </sheetViews>
  <sheetFormatPr defaultRowHeight="15" x14ac:dyDescent="0.25"/>
  <cols>
    <col min="3" max="3" width="14.42578125" customWidth="1"/>
    <col min="4" max="4" width="15.140625" bestFit="1" customWidth="1"/>
    <col min="5" max="5" width="10.7109375" bestFit="1" customWidth="1"/>
    <col min="6" max="6" width="15.28515625" bestFit="1" customWidth="1"/>
    <col min="11" max="11" width="17.85546875" customWidth="1"/>
    <col min="12" max="12" width="16.5703125" customWidth="1"/>
    <col min="13" max="13" width="13" customWidth="1"/>
    <col min="14" max="14" width="14.42578125" customWidth="1"/>
    <col min="19" max="19" width="15.85546875" customWidth="1"/>
    <col min="20" max="20" width="14.5703125" bestFit="1" customWidth="1"/>
    <col min="21" max="21" width="11" customWidth="1"/>
    <col min="22" max="22" width="14.140625" customWidth="1"/>
  </cols>
  <sheetData>
    <row r="3" spans="2:22" x14ac:dyDescent="0.25">
      <c r="D3" t="s">
        <v>41</v>
      </c>
      <c r="E3">
        <v>8</v>
      </c>
      <c r="L3" t="s">
        <v>41</v>
      </c>
      <c r="M3">
        <v>3</v>
      </c>
    </row>
    <row r="6" spans="2:22" ht="30" x14ac:dyDescent="0.25">
      <c r="B6" s="52" t="s">
        <v>29</v>
      </c>
      <c r="C6" s="52" t="s">
        <v>30</v>
      </c>
      <c r="D6" s="52" t="s">
        <v>31</v>
      </c>
      <c r="E6" s="52" t="s">
        <v>32</v>
      </c>
      <c r="F6" s="52" t="s">
        <v>42</v>
      </c>
      <c r="J6" s="52" t="s">
        <v>29</v>
      </c>
      <c r="K6" s="52" t="s">
        <v>30</v>
      </c>
      <c r="L6" s="52" t="s">
        <v>31</v>
      </c>
      <c r="M6" s="52" t="s">
        <v>32</v>
      </c>
      <c r="N6" s="52" t="s">
        <v>42</v>
      </c>
    </row>
    <row r="7" spans="2:22" x14ac:dyDescent="0.25">
      <c r="B7" s="53" t="s">
        <v>34</v>
      </c>
      <c r="C7" s="53">
        <f ca="1">RANDBETWEEN(300,600)</f>
        <v>460</v>
      </c>
      <c r="D7" s="53">
        <f ca="1">RANDBETWEEN(10,50)</f>
        <v>31</v>
      </c>
      <c r="E7" s="53">
        <f ca="1">($E$3/100)*C7</f>
        <v>36.800000000000004</v>
      </c>
      <c r="F7" s="53">
        <f ca="1">RANDBETWEEN(6,9)</f>
        <v>7</v>
      </c>
      <c r="J7" s="53" t="s">
        <v>34</v>
      </c>
      <c r="K7" s="53">
        <f ca="1">RANDBETWEEN(300,600)</f>
        <v>363</v>
      </c>
      <c r="L7" s="53">
        <f ca="1">RANDBETWEEN(10,50)</f>
        <v>24</v>
      </c>
      <c r="M7" s="53">
        <f ca="1">($E$3/100)*K7</f>
        <v>29.04</v>
      </c>
      <c r="N7" s="53">
        <f ca="1">RANDBETWEEN(6,9)</f>
        <v>7</v>
      </c>
    </row>
    <row r="8" spans="2:22" x14ac:dyDescent="0.25">
      <c r="B8" s="53" t="s">
        <v>35</v>
      </c>
      <c r="C8" s="53">
        <f t="shared" ref="C8:C12" ca="1" si="0">RANDBETWEEN(300,600)</f>
        <v>377</v>
      </c>
      <c r="D8" s="53">
        <f t="shared" ref="D8:D12" ca="1" si="1">RANDBETWEEN(10,50)</f>
        <v>48</v>
      </c>
      <c r="E8" s="53">
        <f t="shared" ref="E8:E12" ca="1" si="2">($E$3/100)*C8</f>
        <v>30.16</v>
      </c>
      <c r="F8" s="53">
        <f t="shared" ref="F8:F12" ca="1" si="3">RANDBETWEEN(6,9)</f>
        <v>8</v>
      </c>
      <c r="J8" s="53" t="s">
        <v>35</v>
      </c>
      <c r="K8" s="53">
        <f t="shared" ref="K8:K12" ca="1" si="4">RANDBETWEEN(300,600)</f>
        <v>343</v>
      </c>
      <c r="L8" s="53">
        <f t="shared" ref="L8:L12" ca="1" si="5">RANDBETWEEN(10,50)</f>
        <v>14</v>
      </c>
      <c r="M8" s="53">
        <f t="shared" ref="M8:M12" ca="1" si="6">($E$3/100)*K8</f>
        <v>27.44</v>
      </c>
      <c r="N8" s="53">
        <f t="shared" ref="N8:N12" ca="1" si="7">RANDBETWEEN(6,9)</f>
        <v>7</v>
      </c>
    </row>
    <row r="9" spans="2:22" x14ac:dyDescent="0.25">
      <c r="B9" s="53" t="s">
        <v>36</v>
      </c>
      <c r="C9" s="53">
        <f t="shared" ca="1" si="0"/>
        <v>430</v>
      </c>
      <c r="D9" s="53">
        <f t="shared" ca="1" si="1"/>
        <v>39</v>
      </c>
      <c r="E9" s="53">
        <f t="shared" ca="1" si="2"/>
        <v>34.4</v>
      </c>
      <c r="F9" s="53">
        <f t="shared" ca="1" si="3"/>
        <v>8</v>
      </c>
      <c r="J9" s="53" t="s">
        <v>36</v>
      </c>
      <c r="K9" s="53">
        <f t="shared" ca="1" si="4"/>
        <v>370</v>
      </c>
      <c r="L9" s="53">
        <f t="shared" ca="1" si="5"/>
        <v>39</v>
      </c>
      <c r="M9" s="53">
        <f t="shared" ca="1" si="6"/>
        <v>29.6</v>
      </c>
      <c r="N9" s="53">
        <f t="shared" ca="1" si="7"/>
        <v>8</v>
      </c>
    </row>
    <row r="10" spans="2:22" x14ac:dyDescent="0.25">
      <c r="B10" s="53" t="s">
        <v>37</v>
      </c>
      <c r="C10" s="53">
        <f t="shared" ca="1" si="0"/>
        <v>591</v>
      </c>
      <c r="D10" s="53">
        <f t="shared" ca="1" si="1"/>
        <v>15</v>
      </c>
      <c r="E10" s="53">
        <f t="shared" ca="1" si="2"/>
        <v>47.28</v>
      </c>
      <c r="F10" s="53">
        <f t="shared" ca="1" si="3"/>
        <v>8</v>
      </c>
      <c r="J10" s="53" t="s">
        <v>37</v>
      </c>
      <c r="K10" s="53">
        <f t="shared" ca="1" si="4"/>
        <v>589</v>
      </c>
      <c r="L10" s="53">
        <f t="shared" ca="1" si="5"/>
        <v>42</v>
      </c>
      <c r="M10" s="53">
        <f t="shared" ca="1" si="6"/>
        <v>47.12</v>
      </c>
      <c r="N10" s="53">
        <f t="shared" ca="1" si="7"/>
        <v>9</v>
      </c>
      <c r="R10" s="52"/>
      <c r="S10" s="52"/>
      <c r="T10" s="52"/>
      <c r="U10" s="52"/>
      <c r="V10" s="52"/>
    </row>
    <row r="11" spans="2:22" ht="30" x14ac:dyDescent="0.25">
      <c r="B11" s="53" t="s">
        <v>38</v>
      </c>
      <c r="C11" s="53">
        <f t="shared" ca="1" si="0"/>
        <v>588</v>
      </c>
      <c r="D11" s="53">
        <f t="shared" ca="1" si="1"/>
        <v>30</v>
      </c>
      <c r="E11" s="53">
        <f t="shared" ca="1" si="2"/>
        <v>47.04</v>
      </c>
      <c r="F11" s="53">
        <f t="shared" ca="1" si="3"/>
        <v>6</v>
      </c>
      <c r="J11" s="53" t="s">
        <v>38</v>
      </c>
      <c r="K11" s="53">
        <f t="shared" ca="1" si="4"/>
        <v>553</v>
      </c>
      <c r="L11" s="53">
        <f t="shared" ca="1" si="5"/>
        <v>10</v>
      </c>
      <c r="M11" s="53">
        <f t="shared" ca="1" si="6"/>
        <v>44.24</v>
      </c>
      <c r="N11" s="53">
        <f t="shared" ca="1" si="7"/>
        <v>8</v>
      </c>
      <c r="R11" s="53"/>
      <c r="S11" s="53"/>
      <c r="T11" s="53"/>
      <c r="U11" s="53"/>
      <c r="V11" s="53"/>
    </row>
    <row r="12" spans="2:22" x14ac:dyDescent="0.25">
      <c r="B12" s="53" t="s">
        <v>39</v>
      </c>
      <c r="C12" s="53">
        <f t="shared" ca="1" si="0"/>
        <v>544</v>
      </c>
      <c r="D12" s="53">
        <f t="shared" ca="1" si="1"/>
        <v>32</v>
      </c>
      <c r="E12" s="53">
        <f t="shared" ca="1" si="2"/>
        <v>43.52</v>
      </c>
      <c r="F12" s="53">
        <f t="shared" ca="1" si="3"/>
        <v>6</v>
      </c>
      <c r="J12" s="53" t="s">
        <v>39</v>
      </c>
      <c r="K12" s="53">
        <f t="shared" ca="1" si="4"/>
        <v>387</v>
      </c>
      <c r="L12" s="53">
        <f t="shared" ca="1" si="5"/>
        <v>11</v>
      </c>
      <c r="M12" s="53">
        <f t="shared" ca="1" si="6"/>
        <v>30.96</v>
      </c>
      <c r="N12" s="53">
        <f t="shared" ca="1" si="7"/>
        <v>6</v>
      </c>
      <c r="R12" s="53"/>
      <c r="S12" s="53"/>
      <c r="T12" s="53"/>
      <c r="U12" s="53"/>
      <c r="V12" s="53"/>
    </row>
    <row r="13" spans="2:22" x14ac:dyDescent="0.25">
      <c r="R13" s="53"/>
      <c r="S13" s="53"/>
      <c r="T13" s="53"/>
      <c r="U13" s="53"/>
      <c r="V13" s="53"/>
    </row>
    <row r="14" spans="2:22" x14ac:dyDescent="0.25">
      <c r="R14" s="53"/>
      <c r="S14" s="53"/>
      <c r="T14" s="53"/>
      <c r="U14" s="53"/>
      <c r="V14" s="53"/>
    </row>
    <row r="15" spans="2:22" x14ac:dyDescent="0.25">
      <c r="R15" s="53"/>
      <c r="S15" s="53"/>
      <c r="T15" s="53"/>
      <c r="U15" s="53"/>
      <c r="V15" s="53"/>
    </row>
    <row r="16" spans="2:22" x14ac:dyDescent="0.25">
      <c r="R16" s="53"/>
      <c r="S16" s="53"/>
      <c r="T16" s="53"/>
      <c r="U16" s="53"/>
      <c r="V16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FDD-C860-4FA0-8027-A59E8253526E}">
  <dimension ref="A3:Q22"/>
  <sheetViews>
    <sheetView workbookViewId="0">
      <selection activeCell="H41" sqref="H41"/>
    </sheetView>
  </sheetViews>
  <sheetFormatPr defaultRowHeight="15" x14ac:dyDescent="0.25"/>
  <sheetData>
    <row r="3" spans="1:17" x14ac:dyDescent="0.25">
      <c r="B3" t="s">
        <v>43</v>
      </c>
      <c r="D3" t="s">
        <v>26</v>
      </c>
      <c r="E3">
        <v>5</v>
      </c>
    </row>
    <row r="7" spans="1:17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</row>
    <row r="8" spans="1:17" x14ac:dyDescent="0.25">
      <c r="A8" t="s">
        <v>22</v>
      </c>
      <c r="B8">
        <f ca="1">RANDBETWEEN(100,300)</f>
        <v>214</v>
      </c>
      <c r="C8">
        <f t="shared" ref="C8:G8" ca="1" si="0">RANDBETWEEN(100,300)</f>
        <v>298</v>
      </c>
      <c r="D8">
        <f t="shared" ca="1" si="0"/>
        <v>256</v>
      </c>
      <c r="E8">
        <f t="shared" ca="1" si="0"/>
        <v>247</v>
      </c>
      <c r="F8">
        <f t="shared" ca="1" si="0"/>
        <v>131</v>
      </c>
      <c r="G8">
        <f t="shared" ca="1" si="0"/>
        <v>233</v>
      </c>
      <c r="K8" t="s">
        <v>22</v>
      </c>
      <c r="L8">
        <v>211</v>
      </c>
      <c r="M8">
        <v>146</v>
      </c>
      <c r="N8">
        <v>147</v>
      </c>
      <c r="O8">
        <v>195</v>
      </c>
      <c r="P8">
        <v>259</v>
      </c>
      <c r="Q8">
        <v>146</v>
      </c>
    </row>
    <row r="9" spans="1:17" x14ac:dyDescent="0.25">
      <c r="A9" t="s">
        <v>24</v>
      </c>
      <c r="B9">
        <f ca="1">RANDBETWEEN(1,10)</f>
        <v>9</v>
      </c>
      <c r="C9">
        <f t="shared" ref="C9:G9" ca="1" si="1">RANDBETWEEN(1,10)</f>
        <v>1</v>
      </c>
      <c r="D9">
        <f t="shared" ca="1" si="1"/>
        <v>4</v>
      </c>
      <c r="E9">
        <f t="shared" ca="1" si="1"/>
        <v>8</v>
      </c>
      <c r="F9">
        <f t="shared" ca="1" si="1"/>
        <v>4</v>
      </c>
      <c r="G9">
        <f t="shared" ca="1" si="1"/>
        <v>2</v>
      </c>
      <c r="K9" t="s">
        <v>24</v>
      </c>
      <c r="L9">
        <v>4</v>
      </c>
      <c r="M9">
        <v>4</v>
      </c>
      <c r="N9">
        <v>10</v>
      </c>
      <c r="O9">
        <v>4</v>
      </c>
      <c r="P9">
        <v>1</v>
      </c>
      <c r="Q9">
        <v>2</v>
      </c>
    </row>
    <row r="10" spans="1:17" x14ac:dyDescent="0.25">
      <c r="A10" t="s">
        <v>44</v>
      </c>
      <c r="B10">
        <f ca="1">RANDBETWEEN(15,30)</f>
        <v>17</v>
      </c>
      <c r="C10">
        <f t="shared" ref="C10:G10" ca="1" si="2">RANDBETWEEN(15,30)</f>
        <v>25</v>
      </c>
      <c r="D10">
        <f t="shared" ca="1" si="2"/>
        <v>28</v>
      </c>
      <c r="E10">
        <f t="shared" ca="1" si="2"/>
        <v>26</v>
      </c>
      <c r="F10">
        <f t="shared" ca="1" si="2"/>
        <v>22</v>
      </c>
      <c r="G10">
        <f t="shared" ca="1" si="2"/>
        <v>28</v>
      </c>
      <c r="K10" t="s">
        <v>44</v>
      </c>
      <c r="L10">
        <v>30</v>
      </c>
      <c r="M10">
        <v>20</v>
      </c>
      <c r="N10">
        <v>27</v>
      </c>
      <c r="O10">
        <v>15</v>
      </c>
      <c r="P10">
        <v>20</v>
      </c>
      <c r="Q10">
        <v>24</v>
      </c>
    </row>
    <row r="11" spans="1:17" x14ac:dyDescent="0.25">
      <c r="A11" t="s">
        <v>26</v>
      </c>
      <c r="B11">
        <f ca="1">($E$3/100)*B8</f>
        <v>10.700000000000001</v>
      </c>
      <c r="C11">
        <f t="shared" ref="C11:G11" ca="1" si="3">($E$3/100)*C8</f>
        <v>14.9</v>
      </c>
      <c r="D11">
        <f t="shared" ca="1" si="3"/>
        <v>12.8</v>
      </c>
      <c r="E11">
        <f t="shared" ca="1" si="3"/>
        <v>12.350000000000001</v>
      </c>
      <c r="F11">
        <f t="shared" ca="1" si="3"/>
        <v>6.5500000000000007</v>
      </c>
      <c r="G11">
        <f t="shared" ca="1" si="3"/>
        <v>11.65</v>
      </c>
      <c r="K11" t="s">
        <v>26</v>
      </c>
      <c r="L11">
        <v>10.55</v>
      </c>
      <c r="M11">
        <v>7.3000000000000007</v>
      </c>
      <c r="N11">
        <v>7.3500000000000005</v>
      </c>
      <c r="O11">
        <v>9.75</v>
      </c>
      <c r="P11">
        <v>12.950000000000001</v>
      </c>
      <c r="Q11">
        <v>7.3000000000000007</v>
      </c>
    </row>
    <row r="12" spans="1:17" x14ac:dyDescent="0.25">
      <c r="A12" t="s">
        <v>27</v>
      </c>
      <c r="B12">
        <f ca="1">RANDBETWEEN(1,10)</f>
        <v>10</v>
      </c>
      <c r="C12">
        <f t="shared" ref="C12:G12" ca="1" si="4">RANDBETWEEN(1,10)</f>
        <v>5</v>
      </c>
      <c r="D12">
        <f t="shared" ca="1" si="4"/>
        <v>3</v>
      </c>
      <c r="E12">
        <f t="shared" ca="1" si="4"/>
        <v>3</v>
      </c>
      <c r="F12">
        <f t="shared" ca="1" si="4"/>
        <v>9</v>
      </c>
      <c r="G12">
        <f t="shared" ca="1" si="4"/>
        <v>3</v>
      </c>
      <c r="K12" t="s">
        <v>27</v>
      </c>
      <c r="L12">
        <v>1</v>
      </c>
      <c r="M12">
        <v>6</v>
      </c>
      <c r="N12">
        <v>5</v>
      </c>
      <c r="O12">
        <v>5</v>
      </c>
      <c r="P12">
        <v>2</v>
      </c>
      <c r="Q12">
        <v>7</v>
      </c>
    </row>
    <row r="16" spans="1:17" ht="45" x14ac:dyDescent="0.25">
      <c r="A16" s="52" t="s">
        <v>29</v>
      </c>
      <c r="B16" s="52" t="s">
        <v>30</v>
      </c>
      <c r="C16" s="52" t="s">
        <v>31</v>
      </c>
      <c r="D16" s="52" t="s">
        <v>32</v>
      </c>
      <c r="E16" s="52" t="s">
        <v>33</v>
      </c>
      <c r="F16" s="52"/>
      <c r="K16" t="s">
        <v>13</v>
      </c>
      <c r="L16" t="s">
        <v>14</v>
      </c>
      <c r="M16" t="s">
        <v>15</v>
      </c>
      <c r="N16" t="s">
        <v>16</v>
      </c>
      <c r="O16" t="s">
        <v>17</v>
      </c>
      <c r="P16" t="s">
        <v>18</v>
      </c>
      <c r="Q16" t="s">
        <v>19</v>
      </c>
    </row>
    <row r="17" spans="1:17" x14ac:dyDescent="0.25">
      <c r="A17" s="53" t="s">
        <v>34</v>
      </c>
      <c r="B17" s="53">
        <v>211</v>
      </c>
      <c r="C17" s="53">
        <v>30</v>
      </c>
      <c r="D17" s="53">
        <v>10.55</v>
      </c>
      <c r="E17" s="53">
        <v>1</v>
      </c>
      <c r="F17" s="53"/>
      <c r="G17" s="53">
        <v>7</v>
      </c>
      <c r="K17" t="s">
        <v>22</v>
      </c>
      <c r="L17">
        <f ca="1">RANDBETWEEN(100,300)</f>
        <v>155</v>
      </c>
      <c r="M17">
        <f t="shared" ref="M17:Q17" ca="1" si="5">RANDBETWEEN(100,300)</f>
        <v>130</v>
      </c>
      <c r="N17">
        <f t="shared" ca="1" si="5"/>
        <v>227</v>
      </c>
      <c r="O17">
        <f t="shared" ca="1" si="5"/>
        <v>226</v>
      </c>
      <c r="P17">
        <f t="shared" ca="1" si="5"/>
        <v>248</v>
      </c>
      <c r="Q17">
        <f t="shared" ca="1" si="5"/>
        <v>233</v>
      </c>
    </row>
    <row r="18" spans="1:17" x14ac:dyDescent="0.25">
      <c r="A18" s="53" t="s">
        <v>35</v>
      </c>
      <c r="B18" s="53">
        <v>146</v>
      </c>
      <c r="C18" s="53">
        <v>20</v>
      </c>
      <c r="D18" s="53">
        <v>7.3</v>
      </c>
      <c r="E18" s="53">
        <v>6</v>
      </c>
      <c r="F18" s="53"/>
      <c r="K18" t="s">
        <v>24</v>
      </c>
      <c r="L18">
        <f ca="1">RANDBETWEEN(1,10)</f>
        <v>5</v>
      </c>
      <c r="M18">
        <f t="shared" ref="M18:Q18" ca="1" si="6">RANDBETWEEN(1,10)</f>
        <v>2</v>
      </c>
      <c r="N18">
        <f t="shared" ca="1" si="6"/>
        <v>4</v>
      </c>
      <c r="O18">
        <f t="shared" ca="1" si="6"/>
        <v>6</v>
      </c>
      <c r="P18">
        <f t="shared" ca="1" si="6"/>
        <v>3</v>
      </c>
      <c r="Q18">
        <f t="shared" ca="1" si="6"/>
        <v>8</v>
      </c>
    </row>
    <row r="19" spans="1:17" x14ac:dyDescent="0.25">
      <c r="A19" s="53" t="s">
        <v>36</v>
      </c>
      <c r="B19" s="53">
        <v>147</v>
      </c>
      <c r="C19" s="53">
        <v>27</v>
      </c>
      <c r="D19" s="53">
        <v>7.35</v>
      </c>
      <c r="E19" s="53">
        <v>5</v>
      </c>
      <c r="F19" s="53"/>
      <c r="K19" t="s">
        <v>44</v>
      </c>
      <c r="L19">
        <f ca="1">RANDBETWEEN(15,30)</f>
        <v>27</v>
      </c>
      <c r="M19">
        <f t="shared" ref="M19:Q19" ca="1" si="7">RANDBETWEEN(15,30)</f>
        <v>18</v>
      </c>
      <c r="N19">
        <f t="shared" ca="1" si="7"/>
        <v>20</v>
      </c>
      <c r="O19">
        <f t="shared" ca="1" si="7"/>
        <v>18</v>
      </c>
      <c r="P19">
        <f t="shared" ca="1" si="7"/>
        <v>20</v>
      </c>
      <c r="Q19">
        <f t="shared" ca="1" si="7"/>
        <v>16</v>
      </c>
    </row>
    <row r="20" spans="1:17" x14ac:dyDescent="0.25">
      <c r="A20" s="53" t="s">
        <v>37</v>
      </c>
      <c r="B20" s="53">
        <v>195</v>
      </c>
      <c r="C20" s="53">
        <v>15</v>
      </c>
      <c r="D20" s="53">
        <v>9.75</v>
      </c>
      <c r="E20" s="53">
        <v>5</v>
      </c>
      <c r="F20" s="53"/>
      <c r="K20" t="s">
        <v>26</v>
      </c>
      <c r="L20">
        <f ca="1">($E$3/100)*L17</f>
        <v>7.75</v>
      </c>
      <c r="M20">
        <f t="shared" ref="M20:Q20" ca="1" si="8">($E$3/100)*M17</f>
        <v>6.5</v>
      </c>
      <c r="N20">
        <f t="shared" ca="1" si="8"/>
        <v>11.350000000000001</v>
      </c>
      <c r="O20">
        <f t="shared" ca="1" si="8"/>
        <v>11.3</v>
      </c>
      <c r="P20">
        <f t="shared" ca="1" si="8"/>
        <v>12.4</v>
      </c>
      <c r="Q20">
        <f t="shared" ca="1" si="8"/>
        <v>11.65</v>
      </c>
    </row>
    <row r="21" spans="1:17" ht="30" x14ac:dyDescent="0.25">
      <c r="A21" s="53" t="s">
        <v>38</v>
      </c>
      <c r="B21" s="53">
        <v>259</v>
      </c>
      <c r="C21" s="53">
        <v>20</v>
      </c>
      <c r="D21" s="53">
        <v>12.95</v>
      </c>
      <c r="E21" s="53">
        <v>2</v>
      </c>
      <c r="F21" s="53"/>
      <c r="K21" t="s">
        <v>27</v>
      </c>
      <c r="L21">
        <f ca="1">RANDBETWEEN(1,10)</f>
        <v>10</v>
      </c>
      <c r="M21">
        <f t="shared" ref="M21:Q21" ca="1" si="9">RANDBETWEEN(1,10)</f>
        <v>7</v>
      </c>
      <c r="N21">
        <f t="shared" ca="1" si="9"/>
        <v>8</v>
      </c>
      <c r="O21">
        <f t="shared" ca="1" si="9"/>
        <v>5</v>
      </c>
      <c r="P21">
        <f t="shared" ca="1" si="9"/>
        <v>6</v>
      </c>
      <c r="Q21">
        <f t="shared" ca="1" si="9"/>
        <v>4</v>
      </c>
    </row>
    <row r="22" spans="1:17" x14ac:dyDescent="0.25">
      <c r="A22" s="53" t="s">
        <v>39</v>
      </c>
      <c r="B22" s="53">
        <v>146</v>
      </c>
      <c r="C22" s="53">
        <v>24</v>
      </c>
      <c r="D22" s="53">
        <v>7.3</v>
      </c>
      <c r="E22" s="53">
        <v>7</v>
      </c>
      <c r="F22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0514-1A03-4A1E-82D9-D9104454921C}">
  <dimension ref="B12:V39"/>
  <sheetViews>
    <sheetView topLeftCell="A6" workbookViewId="0">
      <selection activeCell="H41" sqref="H41"/>
    </sheetView>
  </sheetViews>
  <sheetFormatPr defaultRowHeight="15" x14ac:dyDescent="0.25"/>
  <cols>
    <col min="2" max="3" width="14.5703125" bestFit="1" customWidth="1"/>
    <col min="14" max="14" width="14.5703125" bestFit="1" customWidth="1"/>
    <col min="15" max="15" width="10.140625" bestFit="1" customWidth="1"/>
  </cols>
  <sheetData>
    <row r="12" spans="2:21" x14ac:dyDescent="0.25">
      <c r="B12" t="s">
        <v>0</v>
      </c>
      <c r="C12" t="s">
        <v>8</v>
      </c>
      <c r="D12">
        <v>5</v>
      </c>
    </row>
    <row r="15" spans="2:21" x14ac:dyDescent="0.25">
      <c r="B15" s="54" t="s">
        <v>13</v>
      </c>
      <c r="C15" s="55" t="s">
        <v>14</v>
      </c>
      <c r="D15" s="55" t="s">
        <v>15</v>
      </c>
      <c r="E15" s="55" t="s">
        <v>16</v>
      </c>
      <c r="F15" s="55" t="s">
        <v>17</v>
      </c>
      <c r="G15" s="55" t="s">
        <v>18</v>
      </c>
      <c r="H15" s="55" t="s">
        <v>19</v>
      </c>
      <c r="I15" s="55" t="s">
        <v>20</v>
      </c>
      <c r="N15" s="56" t="s">
        <v>13</v>
      </c>
      <c r="O15" s="57" t="s">
        <v>14</v>
      </c>
      <c r="P15" s="57" t="s">
        <v>15</v>
      </c>
      <c r="Q15" s="57" t="s">
        <v>16</v>
      </c>
      <c r="R15" s="57" t="s">
        <v>17</v>
      </c>
      <c r="S15" s="57" t="s">
        <v>18</v>
      </c>
      <c r="T15" s="57" t="s">
        <v>19</v>
      </c>
      <c r="U15" s="57" t="s">
        <v>45</v>
      </c>
    </row>
    <row r="16" spans="2:21" x14ac:dyDescent="0.25">
      <c r="B16" s="58" t="s">
        <v>22</v>
      </c>
      <c r="C16" s="59">
        <f ca="1">RANDBETWEEN(100,500)</f>
        <v>224</v>
      </c>
      <c r="D16" s="59">
        <f t="shared" ref="D16:H16" ca="1" si="0">RANDBETWEEN(100,500)</f>
        <v>250</v>
      </c>
      <c r="E16" s="59">
        <f t="shared" ca="1" si="0"/>
        <v>267</v>
      </c>
      <c r="F16" s="59">
        <f t="shared" ca="1" si="0"/>
        <v>220</v>
      </c>
      <c r="G16" s="59">
        <f t="shared" ca="1" si="0"/>
        <v>389</v>
      </c>
      <c r="H16" s="59">
        <f t="shared" ca="1" si="0"/>
        <v>119</v>
      </c>
      <c r="I16" s="59">
        <f ca="1">SUM(C16:H16)</f>
        <v>1469</v>
      </c>
      <c r="N16" s="60" t="s">
        <v>22</v>
      </c>
      <c r="O16" s="61">
        <v>262</v>
      </c>
      <c r="P16" s="61">
        <v>195</v>
      </c>
      <c r="Q16" s="61">
        <v>222</v>
      </c>
      <c r="R16" s="61">
        <v>229</v>
      </c>
      <c r="S16" s="61">
        <v>393</v>
      </c>
      <c r="T16" s="61">
        <v>353</v>
      </c>
      <c r="U16" s="61">
        <f>SUM(O16:T16)</f>
        <v>1654</v>
      </c>
    </row>
    <row r="17" spans="2:22" x14ac:dyDescent="0.25">
      <c r="B17" s="58" t="s">
        <v>24</v>
      </c>
      <c r="C17" s="59">
        <f ca="1">RANDBETWEEN(1,5)</f>
        <v>1</v>
      </c>
      <c r="D17" s="59">
        <f t="shared" ref="D17:H17" ca="1" si="1">RANDBETWEEN(1,5)</f>
        <v>5</v>
      </c>
      <c r="E17" s="59">
        <f t="shared" ca="1" si="1"/>
        <v>1</v>
      </c>
      <c r="F17" s="59">
        <f t="shared" ca="1" si="1"/>
        <v>4</v>
      </c>
      <c r="G17" s="59">
        <f t="shared" ca="1" si="1"/>
        <v>5</v>
      </c>
      <c r="H17" s="59">
        <f t="shared" ca="1" si="1"/>
        <v>2</v>
      </c>
      <c r="I17" s="59">
        <f t="shared" ref="I17:I20" ca="1" si="2">SUM(C17:H17)</f>
        <v>18</v>
      </c>
      <c r="N17" s="60" t="s">
        <v>24</v>
      </c>
      <c r="O17" s="61">
        <v>1</v>
      </c>
      <c r="P17" s="61">
        <v>2</v>
      </c>
      <c r="Q17" s="61">
        <v>3</v>
      </c>
      <c r="R17" s="61">
        <v>5</v>
      </c>
      <c r="S17" s="61">
        <v>1</v>
      </c>
      <c r="T17" s="61">
        <v>5</v>
      </c>
      <c r="U17" s="61">
        <f t="shared" ref="U17:U20" si="3">SUM(O17:T17)</f>
        <v>17</v>
      </c>
    </row>
    <row r="18" spans="2:22" x14ac:dyDescent="0.25">
      <c r="B18" s="58" t="s">
        <v>25</v>
      </c>
      <c r="C18" s="59">
        <f ca="1">RANDBETWEEN(15,50)</f>
        <v>20</v>
      </c>
      <c r="D18" s="59">
        <f t="shared" ref="D18:H18" ca="1" si="4">RANDBETWEEN(15,50)</f>
        <v>21</v>
      </c>
      <c r="E18" s="59">
        <f t="shared" ca="1" si="4"/>
        <v>28</v>
      </c>
      <c r="F18" s="59">
        <f t="shared" ca="1" si="4"/>
        <v>19</v>
      </c>
      <c r="G18" s="59">
        <f t="shared" ca="1" si="4"/>
        <v>24</v>
      </c>
      <c r="H18" s="59">
        <f t="shared" ca="1" si="4"/>
        <v>36</v>
      </c>
      <c r="I18" s="59">
        <f ca="1">SUM(C18:H18)</f>
        <v>148</v>
      </c>
      <c r="N18" s="60" t="s">
        <v>25</v>
      </c>
      <c r="O18" s="61">
        <v>16</v>
      </c>
      <c r="P18" s="61">
        <v>37</v>
      </c>
      <c r="Q18" s="61">
        <v>38</v>
      </c>
      <c r="R18" s="61">
        <v>29</v>
      </c>
      <c r="S18" s="61">
        <v>47</v>
      </c>
      <c r="T18" s="61">
        <v>26</v>
      </c>
      <c r="U18" s="61">
        <f t="shared" si="3"/>
        <v>193</v>
      </c>
    </row>
    <row r="19" spans="2:22" x14ac:dyDescent="0.25">
      <c r="B19" s="58" t="s">
        <v>26</v>
      </c>
      <c r="C19" s="59">
        <f ca="1">($D$12/100)*C16</f>
        <v>11.200000000000001</v>
      </c>
      <c r="D19" s="59">
        <f t="shared" ref="D19:H19" ca="1" si="5">($D$12/100)*D16</f>
        <v>12.5</v>
      </c>
      <c r="E19" s="59">
        <f t="shared" ca="1" si="5"/>
        <v>13.350000000000001</v>
      </c>
      <c r="F19" s="59">
        <f t="shared" ca="1" si="5"/>
        <v>11</v>
      </c>
      <c r="G19" s="59">
        <f t="shared" ca="1" si="5"/>
        <v>19.450000000000003</v>
      </c>
      <c r="H19" s="59">
        <f t="shared" ca="1" si="5"/>
        <v>5.95</v>
      </c>
      <c r="I19" s="59">
        <f t="shared" ca="1" si="2"/>
        <v>73.45</v>
      </c>
      <c r="N19" s="60" t="s">
        <v>26</v>
      </c>
      <c r="O19" s="61">
        <v>13.100000000000001</v>
      </c>
      <c r="P19" s="61">
        <v>9.75</v>
      </c>
      <c r="Q19" s="61">
        <v>11.100000000000001</v>
      </c>
      <c r="R19" s="61">
        <v>11.450000000000001</v>
      </c>
      <c r="S19" s="61">
        <v>19.650000000000002</v>
      </c>
      <c r="T19" s="61">
        <v>17.650000000000002</v>
      </c>
      <c r="U19" s="61">
        <f t="shared" si="3"/>
        <v>82.700000000000017</v>
      </c>
    </row>
    <row r="20" spans="2:22" x14ac:dyDescent="0.25">
      <c r="B20" s="58" t="s">
        <v>27</v>
      </c>
      <c r="C20" s="59">
        <f ca="1">RANDBETWEEN(1,6)</f>
        <v>2</v>
      </c>
      <c r="D20" s="59">
        <f t="shared" ref="D20:H20" ca="1" si="6">RANDBETWEEN(1,6)</f>
        <v>2</v>
      </c>
      <c r="E20" s="59">
        <f t="shared" ca="1" si="6"/>
        <v>6</v>
      </c>
      <c r="F20" s="59">
        <f t="shared" ca="1" si="6"/>
        <v>4</v>
      </c>
      <c r="G20" s="59">
        <f t="shared" ca="1" si="6"/>
        <v>1</v>
      </c>
      <c r="H20" s="59">
        <f t="shared" ca="1" si="6"/>
        <v>6</v>
      </c>
      <c r="I20" s="59">
        <f t="shared" ca="1" si="2"/>
        <v>21</v>
      </c>
      <c r="N20" s="60" t="s">
        <v>27</v>
      </c>
      <c r="O20" s="61">
        <v>3</v>
      </c>
      <c r="P20" s="61">
        <v>6</v>
      </c>
      <c r="Q20" s="61">
        <v>6</v>
      </c>
      <c r="R20" s="61">
        <v>4</v>
      </c>
      <c r="S20" s="61">
        <v>2</v>
      </c>
      <c r="T20" s="61">
        <v>4</v>
      </c>
      <c r="U20" s="61">
        <f t="shared" si="3"/>
        <v>25</v>
      </c>
    </row>
    <row r="22" spans="2:22" x14ac:dyDescent="0.25">
      <c r="N22" t="s">
        <v>46</v>
      </c>
      <c r="O22">
        <v>5</v>
      </c>
      <c r="P22">
        <v>5</v>
      </c>
      <c r="Q22">
        <v>2</v>
      </c>
      <c r="R22">
        <v>8</v>
      </c>
      <c r="S22">
        <v>7</v>
      </c>
      <c r="T22">
        <v>6</v>
      </c>
    </row>
    <row r="25" spans="2:22" x14ac:dyDescent="0.25">
      <c r="B25" t="s">
        <v>47</v>
      </c>
      <c r="F25" t="s">
        <v>48</v>
      </c>
      <c r="G25" s="62">
        <v>0.12</v>
      </c>
      <c r="N25" t="s">
        <v>47</v>
      </c>
      <c r="R25" t="s">
        <v>48</v>
      </c>
      <c r="S25" s="62">
        <v>0.12</v>
      </c>
    </row>
    <row r="27" spans="2:22" x14ac:dyDescent="0.25">
      <c r="B27" t="s">
        <v>49</v>
      </c>
      <c r="C27" t="s">
        <v>50</v>
      </c>
      <c r="D27" t="s">
        <v>46</v>
      </c>
      <c r="E27" t="s">
        <v>20</v>
      </c>
      <c r="F27" t="s">
        <v>51</v>
      </c>
      <c r="G27" t="s">
        <v>20</v>
      </c>
      <c r="H27" t="s">
        <v>52</v>
      </c>
      <c r="I27" t="s">
        <v>53</v>
      </c>
      <c r="N27" t="s">
        <v>49</v>
      </c>
      <c r="O27" t="s">
        <v>50</v>
      </c>
      <c r="P27" t="s">
        <v>46</v>
      </c>
      <c r="Q27" t="s">
        <v>20</v>
      </c>
      <c r="R27" t="s">
        <v>51</v>
      </c>
      <c r="S27" t="s">
        <v>20</v>
      </c>
      <c r="T27" t="s">
        <v>52</v>
      </c>
      <c r="U27" t="s">
        <v>53</v>
      </c>
      <c r="V27" t="s">
        <v>54</v>
      </c>
    </row>
    <row r="28" spans="2:22" x14ac:dyDescent="0.25">
      <c r="B28" t="s">
        <v>55</v>
      </c>
      <c r="C28" t="s">
        <v>14</v>
      </c>
      <c r="D28">
        <v>5</v>
      </c>
      <c r="E28">
        <f ca="1">D28*C16</f>
        <v>1120</v>
      </c>
      <c r="F28">
        <f ca="1">E28*G$25</f>
        <v>134.4</v>
      </c>
      <c r="G28" s="63">
        <f ca="1">E28+F28</f>
        <v>1254.4000000000001</v>
      </c>
      <c r="H28">
        <f ca="1">_xlfn.RANK.AVG(G28,$G$28:$G$33,0)</f>
        <v>4</v>
      </c>
      <c r="I28">
        <f ca="1">_xlfn.RANK.AVG(G28,$G$28:$G$33,1)</f>
        <v>3</v>
      </c>
      <c r="N28" t="s">
        <v>55</v>
      </c>
      <c r="O28" t="s">
        <v>14</v>
      </c>
      <c r="P28">
        <v>5</v>
      </c>
      <c r="Q28">
        <f>P28*O16</f>
        <v>1310</v>
      </c>
      <c r="R28">
        <f>Q28*S$25</f>
        <v>157.19999999999999</v>
      </c>
      <c r="S28" s="63">
        <f>Q28+R28</f>
        <v>1467.2</v>
      </c>
      <c r="T28">
        <f>_xlfn.RANK.AVG(S28,$S$28:$S$33,0)</f>
        <v>5</v>
      </c>
      <c r="U28">
        <f>_xlfn.RANK.AVG(S28,$S$28:$S$33,1)</f>
        <v>2</v>
      </c>
      <c r="V28">
        <f>_xlfn.RANK.EQ(S28,$S$28:$S$33,0)</f>
        <v>5</v>
      </c>
    </row>
    <row r="29" spans="2:22" x14ac:dyDescent="0.25">
      <c r="B29" t="s">
        <v>55</v>
      </c>
      <c r="C29" t="s">
        <v>15</v>
      </c>
      <c r="D29">
        <v>5</v>
      </c>
      <c r="E29">
        <f ca="1">D29*D16</f>
        <v>1250</v>
      </c>
      <c r="F29">
        <f ca="1">E29*G$25</f>
        <v>150</v>
      </c>
      <c r="G29" s="63">
        <f t="shared" ref="G29:G33" ca="1" si="7">E29+F29</f>
        <v>1400</v>
      </c>
      <c r="H29">
        <f t="shared" ref="H29:H33" ca="1" si="8">_xlfn.RANK.AVG(G29,$G$28:$G$33,0)</f>
        <v>3</v>
      </c>
      <c r="I29">
        <f t="shared" ref="I29:I33" ca="1" si="9">_xlfn.RANK.AVG(G29,$G$28:$G$33,1)</f>
        <v>4</v>
      </c>
      <c r="N29" t="s">
        <v>55</v>
      </c>
      <c r="O29" t="s">
        <v>15</v>
      </c>
      <c r="P29">
        <v>5</v>
      </c>
      <c r="Q29">
        <f>P29*P16</f>
        <v>975</v>
      </c>
      <c r="R29">
        <f>Q29*S$25</f>
        <v>117</v>
      </c>
      <c r="S29" s="63">
        <f t="shared" ref="S29:S33" si="10">Q29+R29</f>
        <v>1092</v>
      </c>
      <c r="T29">
        <f t="shared" ref="T29:T33" si="11">_xlfn.RANK.AVG(S29,$S$28:$S$33,0)</f>
        <v>6</v>
      </c>
      <c r="U29">
        <f t="shared" ref="U29:U33" si="12">_xlfn.RANK.AVG(S29,$S$28:$S$33,1)</f>
        <v>1</v>
      </c>
      <c r="V29">
        <f t="shared" ref="V29:V33" si="13">_xlfn.RANK.EQ(S29,$S$28:$S$33,0)</f>
        <v>6</v>
      </c>
    </row>
    <row r="30" spans="2:22" x14ac:dyDescent="0.25">
      <c r="B30" t="s">
        <v>55</v>
      </c>
      <c r="C30" t="s">
        <v>16</v>
      </c>
      <c r="D30">
        <v>5</v>
      </c>
      <c r="E30">
        <v>1050</v>
      </c>
      <c r="F30">
        <v>126</v>
      </c>
      <c r="G30" s="63">
        <v>1176</v>
      </c>
      <c r="H30">
        <f t="shared" ca="1" si="8"/>
        <v>5</v>
      </c>
      <c r="I30">
        <f t="shared" ca="1" si="9"/>
        <v>2</v>
      </c>
      <c r="N30" t="s">
        <v>55</v>
      </c>
      <c r="O30" t="s">
        <v>16</v>
      </c>
      <c r="P30">
        <v>7</v>
      </c>
      <c r="Q30">
        <f>P30*Q16</f>
        <v>1554</v>
      </c>
      <c r="R30">
        <f>Q30*S25</f>
        <v>186.48</v>
      </c>
      <c r="S30" s="63">
        <f>Q30+R30</f>
        <v>1740.48</v>
      </c>
      <c r="T30">
        <f t="shared" si="11"/>
        <v>4</v>
      </c>
      <c r="U30">
        <f t="shared" si="12"/>
        <v>3</v>
      </c>
      <c r="V30">
        <f t="shared" si="13"/>
        <v>4</v>
      </c>
    </row>
    <row r="31" spans="2:22" x14ac:dyDescent="0.25">
      <c r="B31" t="s">
        <v>55</v>
      </c>
      <c r="C31" t="s">
        <v>17</v>
      </c>
      <c r="D31">
        <v>8</v>
      </c>
      <c r="E31">
        <f ca="1">D31*F16</f>
        <v>1760</v>
      </c>
      <c r="F31">
        <f t="shared" ref="F31" ca="1" si="14">E31*G$25</f>
        <v>211.2</v>
      </c>
      <c r="G31" s="63">
        <f t="shared" ca="1" si="7"/>
        <v>1971.2</v>
      </c>
      <c r="H31">
        <f t="shared" ca="1" si="8"/>
        <v>2</v>
      </c>
      <c r="I31">
        <f t="shared" ca="1" si="9"/>
        <v>5</v>
      </c>
      <c r="N31" t="s">
        <v>55</v>
      </c>
      <c r="O31" t="s">
        <v>17</v>
      </c>
      <c r="P31">
        <v>8</v>
      </c>
      <c r="Q31">
        <f>P31*R16</f>
        <v>1832</v>
      </c>
      <c r="R31">
        <f t="shared" ref="R31" si="15">Q31*S$25</f>
        <v>219.84</v>
      </c>
      <c r="S31" s="63">
        <f t="shared" si="10"/>
        <v>2051.84</v>
      </c>
      <c r="T31">
        <f t="shared" si="11"/>
        <v>3</v>
      </c>
      <c r="U31">
        <f t="shared" si="12"/>
        <v>4</v>
      </c>
      <c r="V31">
        <f t="shared" si="13"/>
        <v>3</v>
      </c>
    </row>
    <row r="32" spans="2:22" x14ac:dyDescent="0.25">
      <c r="B32" t="s">
        <v>55</v>
      </c>
      <c r="C32" t="s">
        <v>18</v>
      </c>
      <c r="D32">
        <v>7</v>
      </c>
      <c r="E32">
        <f ca="1">D32*G16</f>
        <v>2723</v>
      </c>
      <c r="F32">
        <f ca="1">E32*G$25</f>
        <v>326.76</v>
      </c>
      <c r="G32" s="63">
        <f t="shared" ca="1" si="7"/>
        <v>3049.76</v>
      </c>
      <c r="H32">
        <f t="shared" ca="1" si="8"/>
        <v>1</v>
      </c>
      <c r="I32">
        <f t="shared" ca="1" si="9"/>
        <v>6</v>
      </c>
      <c r="N32" t="s">
        <v>55</v>
      </c>
      <c r="O32" t="s">
        <v>18</v>
      </c>
      <c r="P32">
        <v>7</v>
      </c>
      <c r="Q32">
        <f>P32*S16</f>
        <v>2751</v>
      </c>
      <c r="R32">
        <f>Q32*S$25</f>
        <v>330.12</v>
      </c>
      <c r="S32" s="63">
        <f t="shared" si="10"/>
        <v>3081.12</v>
      </c>
      <c r="T32">
        <f t="shared" si="11"/>
        <v>1</v>
      </c>
      <c r="U32">
        <f t="shared" si="12"/>
        <v>6</v>
      </c>
      <c r="V32">
        <f t="shared" si="13"/>
        <v>1</v>
      </c>
    </row>
    <row r="33" spans="2:22" x14ac:dyDescent="0.25">
      <c r="B33" t="s">
        <v>55</v>
      </c>
      <c r="C33" t="s">
        <v>19</v>
      </c>
      <c r="D33">
        <v>6</v>
      </c>
      <c r="E33">
        <f ca="1">D33*H16</f>
        <v>714</v>
      </c>
      <c r="F33">
        <f ca="1">E33*G$25</f>
        <v>85.679999999999993</v>
      </c>
      <c r="G33" s="63">
        <f t="shared" ca="1" si="7"/>
        <v>799.68</v>
      </c>
      <c r="H33">
        <f t="shared" ca="1" si="8"/>
        <v>6</v>
      </c>
      <c r="I33">
        <f t="shared" ca="1" si="9"/>
        <v>1</v>
      </c>
      <c r="N33" t="s">
        <v>55</v>
      </c>
      <c r="O33" t="s">
        <v>19</v>
      </c>
      <c r="P33">
        <v>6</v>
      </c>
      <c r="Q33">
        <f>P33*T16</f>
        <v>2118</v>
      </c>
      <c r="R33">
        <f>Q33*S$25</f>
        <v>254.16</v>
      </c>
      <c r="S33" s="63">
        <f t="shared" si="10"/>
        <v>2372.16</v>
      </c>
      <c r="T33">
        <f t="shared" si="11"/>
        <v>2</v>
      </c>
      <c r="U33">
        <f t="shared" si="12"/>
        <v>5</v>
      </c>
      <c r="V33">
        <f t="shared" si="13"/>
        <v>2</v>
      </c>
    </row>
    <row r="34" spans="2:22" x14ac:dyDescent="0.25">
      <c r="E34">
        <f ca="1">SUM(E28:E33)</f>
        <v>8617</v>
      </c>
      <c r="Q34">
        <f>SUM(Q28:Q33)</f>
        <v>10540</v>
      </c>
    </row>
    <row r="36" spans="2:22" x14ac:dyDescent="0.25">
      <c r="B36" t="s">
        <v>56</v>
      </c>
      <c r="D36">
        <f ca="1">MIN(F28:F33)</f>
        <v>85.679999999999993</v>
      </c>
      <c r="N36" t="s">
        <v>56</v>
      </c>
      <c r="P36">
        <f>MIN(R28:R33)</f>
        <v>117</v>
      </c>
    </row>
    <row r="37" spans="2:22" x14ac:dyDescent="0.25">
      <c r="B37" t="s">
        <v>57</v>
      </c>
      <c r="D37">
        <f ca="1">MAX(F28:F33)</f>
        <v>326.76</v>
      </c>
      <c r="N37" t="s">
        <v>57</v>
      </c>
      <c r="P37">
        <f>MAX(R28:R33)</f>
        <v>330.12</v>
      </c>
    </row>
    <row r="38" spans="2:22" x14ac:dyDescent="0.25">
      <c r="B38" t="s">
        <v>58</v>
      </c>
      <c r="D38" s="63">
        <f ca="1">AVERAGE(G28:G33)</f>
        <v>1608.5066666666669</v>
      </c>
      <c r="N38" t="s">
        <v>58</v>
      </c>
      <c r="P38" s="63">
        <f>AVERAGE(S28:S33)</f>
        <v>1967.4666666666665</v>
      </c>
    </row>
    <row r="39" spans="2:22" x14ac:dyDescent="0.25">
      <c r="B39" t="s">
        <v>59</v>
      </c>
      <c r="D39">
        <f ca="1">SUMPRODUCT(C16:H16,C22:H22)</f>
        <v>0</v>
      </c>
      <c r="N39" t="s">
        <v>59</v>
      </c>
      <c r="P39">
        <f>SUMPRODUCT(O16:T16,O22:T22)</f>
        <v>9430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E4B9-EFA7-48BF-AE1E-5CC79AD832C6}">
  <dimension ref="B7:S29"/>
  <sheetViews>
    <sheetView workbookViewId="0">
      <selection activeCell="J33" sqref="J33"/>
    </sheetView>
  </sheetViews>
  <sheetFormatPr defaultRowHeight="15" x14ac:dyDescent="0.25"/>
  <cols>
    <col min="2" max="2" width="14.5703125" bestFit="1" customWidth="1"/>
    <col min="3" max="3" width="10" bestFit="1" customWidth="1"/>
    <col min="4" max="4" width="11.140625" bestFit="1" customWidth="1"/>
    <col min="8" max="8" width="11.140625" bestFit="1" customWidth="1"/>
    <col min="12" max="12" width="14.5703125" bestFit="1" customWidth="1"/>
    <col min="13" max="13" width="10" bestFit="1" customWidth="1"/>
  </cols>
  <sheetData>
    <row r="7" spans="2:19" x14ac:dyDescent="0.25"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45</v>
      </c>
    </row>
    <row r="8" spans="2:19" x14ac:dyDescent="0.25">
      <c r="B8" t="s">
        <v>22</v>
      </c>
      <c r="C8">
        <v>420</v>
      </c>
      <c r="D8">
        <v>468</v>
      </c>
      <c r="E8">
        <v>229</v>
      </c>
      <c r="F8">
        <v>365</v>
      </c>
      <c r="G8">
        <v>493</v>
      </c>
      <c r="H8">
        <v>115</v>
      </c>
      <c r="I8">
        <f>SUM(C8:H8)</f>
        <v>2090</v>
      </c>
      <c r="L8" t="s">
        <v>22</v>
      </c>
      <c r="M8">
        <v>262</v>
      </c>
      <c r="N8">
        <v>195</v>
      </c>
      <c r="O8">
        <v>222</v>
      </c>
      <c r="P8">
        <v>229</v>
      </c>
      <c r="Q8">
        <v>393</v>
      </c>
      <c r="R8">
        <v>353</v>
      </c>
      <c r="S8">
        <v>1654</v>
      </c>
    </row>
    <row r="9" spans="2:19" x14ac:dyDescent="0.25">
      <c r="B9" t="s">
        <v>24</v>
      </c>
      <c r="C9">
        <v>3</v>
      </c>
      <c r="D9">
        <v>4</v>
      </c>
      <c r="E9">
        <v>3</v>
      </c>
      <c r="F9">
        <v>5</v>
      </c>
      <c r="G9">
        <v>3</v>
      </c>
      <c r="H9">
        <v>4</v>
      </c>
      <c r="I9">
        <f>SUM(C9:H9)</f>
        <v>22</v>
      </c>
      <c r="L9" t="s">
        <v>24</v>
      </c>
      <c r="M9">
        <v>1</v>
      </c>
      <c r="N9">
        <v>2</v>
      </c>
      <c r="O9">
        <v>3</v>
      </c>
      <c r="P9">
        <v>5</v>
      </c>
      <c r="Q9">
        <v>1</v>
      </c>
      <c r="R9">
        <v>5</v>
      </c>
      <c r="S9">
        <v>17</v>
      </c>
    </row>
    <row r="10" spans="2:19" x14ac:dyDescent="0.25">
      <c r="B10" t="s">
        <v>25</v>
      </c>
      <c r="C10">
        <v>25</v>
      </c>
      <c r="D10">
        <v>40</v>
      </c>
      <c r="E10">
        <v>40</v>
      </c>
      <c r="F10">
        <v>20</v>
      </c>
      <c r="G10">
        <v>48</v>
      </c>
      <c r="H10">
        <v>48</v>
      </c>
      <c r="I10">
        <v>221</v>
      </c>
      <c r="L10" t="s">
        <v>25</v>
      </c>
      <c r="M10">
        <v>16</v>
      </c>
      <c r="N10">
        <v>37</v>
      </c>
      <c r="O10">
        <v>38</v>
      </c>
      <c r="P10">
        <v>29</v>
      </c>
      <c r="Q10">
        <v>47</v>
      </c>
      <c r="R10">
        <v>26</v>
      </c>
      <c r="S10">
        <v>193</v>
      </c>
    </row>
    <row r="11" spans="2:19" x14ac:dyDescent="0.25">
      <c r="B11" t="s">
        <v>26</v>
      </c>
      <c r="C11">
        <v>42</v>
      </c>
      <c r="D11">
        <v>46.800000000000004</v>
      </c>
      <c r="E11">
        <v>22.900000000000002</v>
      </c>
      <c r="F11">
        <v>36.5</v>
      </c>
      <c r="G11">
        <v>49.300000000000004</v>
      </c>
      <c r="H11">
        <v>11.5</v>
      </c>
      <c r="I11">
        <v>209.00000000000003</v>
      </c>
      <c r="L11" t="s">
        <v>26</v>
      </c>
      <c r="M11">
        <v>13.100000000000001</v>
      </c>
      <c r="N11">
        <v>9.75</v>
      </c>
      <c r="O11">
        <v>11.100000000000001</v>
      </c>
      <c r="P11">
        <v>11.450000000000001</v>
      </c>
      <c r="Q11">
        <v>19.650000000000002</v>
      </c>
      <c r="R11">
        <v>17.650000000000002</v>
      </c>
      <c r="S11">
        <v>82.700000000000017</v>
      </c>
    </row>
    <row r="12" spans="2:19" x14ac:dyDescent="0.25">
      <c r="B12" t="s">
        <v>27</v>
      </c>
      <c r="C12">
        <v>2</v>
      </c>
      <c r="D12">
        <v>3</v>
      </c>
      <c r="E12">
        <v>5</v>
      </c>
      <c r="F12">
        <v>6</v>
      </c>
      <c r="G12">
        <v>3</v>
      </c>
      <c r="H12">
        <v>5</v>
      </c>
      <c r="I12">
        <v>24</v>
      </c>
      <c r="L12" t="s">
        <v>27</v>
      </c>
      <c r="M12">
        <v>3</v>
      </c>
      <c r="N12">
        <v>6</v>
      </c>
      <c r="O12">
        <v>6</v>
      </c>
      <c r="P12">
        <v>4</v>
      </c>
      <c r="Q12">
        <v>2</v>
      </c>
      <c r="R12">
        <v>4</v>
      </c>
      <c r="S12">
        <v>25</v>
      </c>
    </row>
    <row r="14" spans="2:19" x14ac:dyDescent="0.25">
      <c r="H14" s="63"/>
    </row>
    <row r="17" spans="2:17" x14ac:dyDescent="0.25">
      <c r="B17" t="s">
        <v>60</v>
      </c>
      <c r="F17" t="s">
        <v>48</v>
      </c>
      <c r="G17" s="62">
        <v>0.45</v>
      </c>
      <c r="L17" t="s">
        <v>47</v>
      </c>
      <c r="P17" t="s">
        <v>48</v>
      </c>
      <c r="Q17" s="63">
        <v>0.12</v>
      </c>
    </row>
    <row r="19" spans="2:17" x14ac:dyDescent="0.25">
      <c r="B19" t="s">
        <v>49</v>
      </c>
      <c r="C19" t="s">
        <v>61</v>
      </c>
      <c r="D19" t="s">
        <v>46</v>
      </c>
      <c r="E19" t="s">
        <v>20</v>
      </c>
      <c r="F19" t="s">
        <v>51</v>
      </c>
      <c r="G19" t="s">
        <v>20</v>
      </c>
      <c r="H19" t="s">
        <v>20</v>
      </c>
      <c r="L19" t="s">
        <v>49</v>
      </c>
      <c r="M19" t="s">
        <v>50</v>
      </c>
      <c r="N19" t="s">
        <v>46</v>
      </c>
      <c r="O19" t="s">
        <v>20</v>
      </c>
      <c r="P19" t="s">
        <v>51</v>
      </c>
      <c r="Q19" t="s">
        <v>20</v>
      </c>
    </row>
    <row r="20" spans="2:17" x14ac:dyDescent="0.25">
      <c r="B20" t="s">
        <v>62</v>
      </c>
      <c r="C20" t="s">
        <v>63</v>
      </c>
      <c r="D20">
        <v>6</v>
      </c>
      <c r="E20">
        <f>D20*C8</f>
        <v>2520</v>
      </c>
      <c r="F20">
        <f>E20*G$17</f>
        <v>1134</v>
      </c>
      <c r="G20">
        <f>E20+F20</f>
        <v>3654</v>
      </c>
      <c r="H20" s="64">
        <f>(E20*G$17)+E20</f>
        <v>3654</v>
      </c>
      <c r="L20" t="s">
        <v>55</v>
      </c>
      <c r="M20" t="s">
        <v>14</v>
      </c>
      <c r="N20">
        <v>5</v>
      </c>
      <c r="O20">
        <v>1310</v>
      </c>
      <c r="P20">
        <v>157.19999999999999</v>
      </c>
      <c r="Q20">
        <v>1467.2</v>
      </c>
    </row>
    <row r="21" spans="2:17" x14ac:dyDescent="0.25">
      <c r="B21" t="s">
        <v>62</v>
      </c>
      <c r="C21" t="s">
        <v>15</v>
      </c>
      <c r="D21">
        <v>5</v>
      </c>
      <c r="E21">
        <f>D21*D8</f>
        <v>2340</v>
      </c>
      <c r="F21">
        <f t="shared" ref="F21:F25" si="0">E21*G$17</f>
        <v>1053</v>
      </c>
      <c r="G21">
        <f t="shared" ref="G21:G25" si="1">E21+F21</f>
        <v>3393</v>
      </c>
      <c r="H21" s="64">
        <f t="shared" ref="H21:H25" si="2">(E21*G$17)+E21</f>
        <v>3393</v>
      </c>
      <c r="L21" t="s">
        <v>55</v>
      </c>
      <c r="M21" t="s">
        <v>15</v>
      </c>
      <c r="N21">
        <v>5</v>
      </c>
      <c r="O21">
        <v>975</v>
      </c>
      <c r="P21">
        <v>117</v>
      </c>
      <c r="Q21">
        <v>1092</v>
      </c>
    </row>
    <row r="22" spans="2:17" x14ac:dyDescent="0.25">
      <c r="B22" t="s">
        <v>62</v>
      </c>
      <c r="C22" t="s">
        <v>16</v>
      </c>
      <c r="D22">
        <v>7</v>
      </c>
      <c r="E22">
        <f>D22*E8</f>
        <v>1603</v>
      </c>
      <c r="F22">
        <f t="shared" si="0"/>
        <v>721.35</v>
      </c>
      <c r="G22">
        <f t="shared" si="1"/>
        <v>2324.35</v>
      </c>
      <c r="H22" s="64">
        <f t="shared" si="2"/>
        <v>2324.35</v>
      </c>
      <c r="L22" t="s">
        <v>55</v>
      </c>
      <c r="M22" t="s">
        <v>16</v>
      </c>
      <c r="N22">
        <v>2</v>
      </c>
      <c r="O22">
        <v>444</v>
      </c>
      <c r="P22">
        <v>53.28</v>
      </c>
      <c r="Q22">
        <v>497.28</v>
      </c>
    </row>
    <row r="23" spans="2:17" x14ac:dyDescent="0.25">
      <c r="B23" t="s">
        <v>62</v>
      </c>
      <c r="C23" t="s">
        <v>17</v>
      </c>
      <c r="D23">
        <v>5</v>
      </c>
      <c r="E23">
        <f>D23*F8</f>
        <v>1825</v>
      </c>
      <c r="F23">
        <f t="shared" si="0"/>
        <v>821.25</v>
      </c>
      <c r="G23">
        <f t="shared" si="1"/>
        <v>2646.25</v>
      </c>
      <c r="H23" s="64">
        <f t="shared" si="2"/>
        <v>2646.25</v>
      </c>
      <c r="L23" t="s">
        <v>55</v>
      </c>
      <c r="M23" t="s">
        <v>17</v>
      </c>
      <c r="N23">
        <v>8</v>
      </c>
      <c r="O23">
        <v>1832</v>
      </c>
      <c r="P23">
        <v>219.84</v>
      </c>
      <c r="Q23">
        <v>2051.84</v>
      </c>
    </row>
    <row r="24" spans="2:17" x14ac:dyDescent="0.25">
      <c r="B24" t="s">
        <v>62</v>
      </c>
      <c r="C24" t="s">
        <v>18</v>
      </c>
      <c r="D24">
        <v>9</v>
      </c>
      <c r="E24">
        <f>D24*G8</f>
        <v>4437</v>
      </c>
      <c r="F24">
        <f t="shared" si="0"/>
        <v>1996.65</v>
      </c>
      <c r="G24">
        <f t="shared" si="1"/>
        <v>6433.65</v>
      </c>
      <c r="H24" s="64">
        <f t="shared" si="2"/>
        <v>6433.65</v>
      </c>
      <c r="L24" t="s">
        <v>55</v>
      </c>
      <c r="M24" t="s">
        <v>18</v>
      </c>
      <c r="N24">
        <v>7</v>
      </c>
      <c r="O24">
        <v>2751</v>
      </c>
      <c r="P24">
        <v>330.12</v>
      </c>
      <c r="Q24">
        <v>3081.12</v>
      </c>
    </row>
    <row r="25" spans="2:17" x14ac:dyDescent="0.25">
      <c r="B25" t="s">
        <v>62</v>
      </c>
      <c r="C25" t="s">
        <v>19</v>
      </c>
      <c r="D25">
        <v>7</v>
      </c>
      <c r="E25">
        <f>D25*H8</f>
        <v>805</v>
      </c>
      <c r="F25">
        <f t="shared" si="0"/>
        <v>362.25</v>
      </c>
      <c r="G25">
        <f t="shared" si="1"/>
        <v>1167.25</v>
      </c>
      <c r="H25" s="64">
        <f t="shared" si="2"/>
        <v>1167.25</v>
      </c>
      <c r="L25" t="s">
        <v>55</v>
      </c>
      <c r="M25" t="s">
        <v>19</v>
      </c>
      <c r="N25">
        <v>6</v>
      </c>
      <c r="O25">
        <v>2118</v>
      </c>
      <c r="P25">
        <v>254.16</v>
      </c>
      <c r="Q25">
        <v>2372.16</v>
      </c>
    </row>
    <row r="28" spans="2:17" x14ac:dyDescent="0.25">
      <c r="B28" t="s">
        <v>56</v>
      </c>
      <c r="C28">
        <f>MIN(G20:G25)</f>
        <v>1167.25</v>
      </c>
      <c r="D28" s="64">
        <f>MIN(H20:H25)</f>
        <v>1167.25</v>
      </c>
      <c r="L28" t="s">
        <v>56</v>
      </c>
      <c r="N28">
        <v>53.28</v>
      </c>
    </row>
    <row r="29" spans="2:17" x14ac:dyDescent="0.25">
      <c r="B29" t="s">
        <v>57</v>
      </c>
      <c r="C29">
        <f>MAX(G20:G25)</f>
        <v>6433.65</v>
      </c>
      <c r="D29" s="64">
        <f>MAX(H20:H25)</f>
        <v>6433.65</v>
      </c>
      <c r="L29" t="s">
        <v>57</v>
      </c>
      <c r="N29">
        <v>330.12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SALWATKAR</dc:creator>
  <cp:lastModifiedBy>VISHWAS SALWATKAR</cp:lastModifiedBy>
  <dcterms:created xsi:type="dcterms:W3CDTF">2015-06-05T18:17:20Z</dcterms:created>
  <dcterms:modified xsi:type="dcterms:W3CDTF">2025-04-10T08:25:35Z</dcterms:modified>
</cp:coreProperties>
</file>