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DA18\DA18TASKS\"/>
    </mc:Choice>
  </mc:AlternateContent>
  <xr:revisionPtr revIDLastSave="0" documentId="13_ncr:1_{B131755B-370D-4365-8D25-71B8306EE9A4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5" i="5" l="1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G23" i="4"/>
  <c r="G26" i="4" s="1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L8" i="3"/>
  <c r="K8" i="3"/>
  <c r="J8" i="3"/>
  <c r="I8" i="3"/>
  <c r="H8" i="3"/>
  <c r="G8" i="3"/>
  <c r="F8" i="3"/>
  <c r="L25" i="2"/>
  <c r="K25" i="2"/>
  <c r="J25" i="2"/>
  <c r="I25" i="2"/>
  <c r="H25" i="2"/>
  <c r="G25" i="2"/>
  <c r="F25" i="2"/>
  <c r="F14" i="2"/>
  <c r="L18" i="2" s="1"/>
  <c r="M10" i="2"/>
  <c r="P10" i="2" s="1"/>
  <c r="M9" i="2"/>
  <c r="Q9" i="2" s="1"/>
  <c r="M8" i="2"/>
  <c r="Q8" i="2" s="1"/>
  <c r="M7" i="2"/>
  <c r="O7" i="2" s="1"/>
  <c r="K22" i="1"/>
  <c r="J22" i="1"/>
  <c r="I22" i="1"/>
  <c r="H22" i="1"/>
  <c r="G22" i="1"/>
  <c r="F22" i="1"/>
  <c r="K21" i="1"/>
  <c r="J21" i="1"/>
  <c r="I21" i="1"/>
  <c r="H21" i="1"/>
  <c r="F19" i="1"/>
  <c r="F18" i="1"/>
  <c r="K16" i="1"/>
  <c r="J16" i="1"/>
  <c r="I16" i="1"/>
  <c r="H16" i="1"/>
  <c r="G16" i="1"/>
  <c r="F16" i="1"/>
  <c r="K15" i="1"/>
  <c r="J15" i="1"/>
  <c r="I15" i="1"/>
  <c r="H15" i="1"/>
  <c r="G15" i="1"/>
  <c r="F15" i="1"/>
  <c r="F11" i="1"/>
  <c r="G21" i="1" s="1"/>
  <c r="L9" i="1"/>
  <c r="N9" i="1" s="1"/>
  <c r="L8" i="1"/>
  <c r="Q8" i="1" s="1"/>
  <c r="Q7" i="1"/>
  <c r="P7" i="1"/>
  <c r="O7" i="1"/>
  <c r="L7" i="1"/>
  <c r="N7" i="1" s="1"/>
  <c r="L6" i="1"/>
  <c r="O6" i="1" s="1"/>
  <c r="L5" i="1"/>
  <c r="P5" i="1" s="1"/>
  <c r="G25" i="4" l="1"/>
  <c r="F22" i="2"/>
  <c r="H24" i="2"/>
  <c r="P7" i="2"/>
  <c r="F17" i="2"/>
  <c r="N8" i="2"/>
  <c r="G24" i="2"/>
  <c r="O8" i="2"/>
  <c r="H17" i="2"/>
  <c r="P8" i="2"/>
  <c r="I17" i="2"/>
  <c r="I24" i="2"/>
  <c r="G17" i="2"/>
  <c r="J17" i="2"/>
  <c r="J24" i="2"/>
  <c r="K24" i="2"/>
  <c r="Q10" i="2"/>
  <c r="Q7" i="2"/>
  <c r="N9" i="2"/>
  <c r="L17" i="2"/>
  <c r="L24" i="2"/>
  <c r="K17" i="2"/>
  <c r="O9" i="2"/>
  <c r="F18" i="2"/>
  <c r="F21" i="2"/>
  <c r="F24" i="2"/>
  <c r="P9" i="2"/>
  <c r="G18" i="2"/>
  <c r="H18" i="2"/>
  <c r="I18" i="2"/>
  <c r="N10" i="2"/>
  <c r="J18" i="2"/>
  <c r="N7" i="2"/>
  <c r="O10" i="2"/>
  <c r="K18" i="2"/>
  <c r="N5" i="1"/>
  <c r="O5" i="1"/>
  <c r="M8" i="1"/>
  <c r="N8" i="1"/>
  <c r="M9" i="1"/>
  <c r="P6" i="1"/>
  <c r="Q6" i="1"/>
  <c r="O9" i="1"/>
  <c r="P9" i="1"/>
  <c r="M7" i="1"/>
  <c r="Q9" i="1"/>
  <c r="F21" i="1"/>
  <c r="Q5" i="1"/>
  <c r="O8" i="1"/>
  <c r="P8" i="1"/>
  <c r="M6" i="1"/>
  <c r="N6" i="1"/>
  <c r="M5" i="1"/>
</calcChain>
</file>

<file path=xl/sharedStrings.xml><?xml version="1.0" encoding="utf-8"?>
<sst xmlns="http://schemas.openxmlformats.org/spreadsheetml/2006/main" count="139" uniqueCount="108">
  <si>
    <t>info</t>
  </si>
  <si>
    <t>spray</t>
  </si>
  <si>
    <t>oil</t>
  </si>
  <si>
    <t>plastic</t>
  </si>
  <si>
    <t>acrylic</t>
  </si>
  <si>
    <t>exterior</t>
  </si>
  <si>
    <t>deco</t>
  </si>
  <si>
    <t>TOTAL</t>
  </si>
  <si>
    <t>Equal check</t>
  </si>
  <si>
    <t>price</t>
  </si>
  <si>
    <t>lit</t>
  </si>
  <si>
    <t>coverage(sq.ft)</t>
  </si>
  <si>
    <t>margin</t>
  </si>
  <si>
    <t>rating</t>
  </si>
  <si>
    <t>Paint avg Price</t>
  </si>
  <si>
    <t>Is Greater</t>
  </si>
  <si>
    <t>Is Lower</t>
  </si>
  <si>
    <t>or Check</t>
  </si>
  <si>
    <t>and Check</t>
  </si>
  <si>
    <t>Low</t>
  </si>
  <si>
    <t>Mid</t>
  </si>
  <si>
    <t>High</t>
  </si>
  <si>
    <t>Faltu or Acha</t>
  </si>
  <si>
    <t>&lt;222</t>
  </si>
  <si>
    <t>&lt;255</t>
  </si>
  <si>
    <t>&gt;255</t>
  </si>
  <si>
    <t>Low,Mid,High</t>
  </si>
  <si>
    <t>Fruits List</t>
  </si>
  <si>
    <t>Info</t>
  </si>
  <si>
    <t>Apple</t>
  </si>
  <si>
    <t>Orange</t>
  </si>
  <si>
    <t>Mango</t>
  </si>
  <si>
    <t>Grapes</t>
  </si>
  <si>
    <t>Kiwi</t>
  </si>
  <si>
    <t>Cherry</t>
  </si>
  <si>
    <t>Avocado</t>
  </si>
  <si>
    <t>Total</t>
  </si>
  <si>
    <t>Equal Check</t>
  </si>
  <si>
    <t>Price</t>
  </si>
  <si>
    <t>Qty in Kg</t>
  </si>
  <si>
    <t>Margin/200rs</t>
  </si>
  <si>
    <t>Rating</t>
  </si>
  <si>
    <t>FRUTE AVG PRICE</t>
  </si>
  <si>
    <t>IS GREATER</t>
  </si>
  <si>
    <t>IS LOWER</t>
  </si>
  <si>
    <t>low</t>
  </si>
  <si>
    <t>mid</t>
  </si>
  <si>
    <t>high</t>
  </si>
  <si>
    <t>Mhenga or Sasta</t>
  </si>
  <si>
    <t>&lt;100</t>
  </si>
  <si>
    <t>&lt;200</t>
  </si>
  <si>
    <t>&gt;200</t>
  </si>
  <si>
    <t>Fruit of the Day</t>
  </si>
  <si>
    <t>Fruit Name</t>
  </si>
  <si>
    <t>Papaya</t>
  </si>
  <si>
    <t>20 people data</t>
  </si>
  <si>
    <t>Age Grp</t>
  </si>
  <si>
    <t>Employee Age</t>
  </si>
  <si>
    <t>10-18</t>
  </si>
  <si>
    <t>child</t>
  </si>
  <si>
    <t>19-25</t>
  </si>
  <si>
    <t>teenage</t>
  </si>
  <si>
    <t>26-40</t>
  </si>
  <si>
    <t>adult</t>
  </si>
  <si>
    <t>41-60</t>
  </si>
  <si>
    <t>senior</t>
  </si>
  <si>
    <t>60&gt;</t>
  </si>
  <si>
    <t>super senior</t>
  </si>
  <si>
    <t>Employee Name</t>
  </si>
  <si>
    <t>Aarav</t>
  </si>
  <si>
    <t>Aditya</t>
  </si>
  <si>
    <t>Arjun</t>
  </si>
  <si>
    <t>Atharva</t>
  </si>
  <si>
    <t>Bhaskar</t>
  </si>
  <si>
    <t>Darshan</t>
  </si>
  <si>
    <t xml:space="preserve">Devendra	</t>
  </si>
  <si>
    <t>Eknath</t>
  </si>
  <si>
    <t>Gaurav</t>
  </si>
  <si>
    <t>Govind</t>
  </si>
  <si>
    <t>Harsh</t>
  </si>
  <si>
    <t>Jai</t>
  </si>
  <si>
    <t>Lokesh</t>
  </si>
  <si>
    <t>Nilesh</t>
  </si>
  <si>
    <t>Mahesh</t>
  </si>
  <si>
    <t>Sagar</t>
  </si>
  <si>
    <t>Sahil</t>
  </si>
  <si>
    <t>Yash</t>
  </si>
  <si>
    <t>Pandu</t>
  </si>
  <si>
    <t>&gt;</t>
  </si>
  <si>
    <t>&lt;</t>
  </si>
  <si>
    <t>Average Age</t>
  </si>
  <si>
    <t>Or Check</t>
  </si>
  <si>
    <t>And Check</t>
  </si>
  <si>
    <t>Percentage</t>
  </si>
  <si>
    <t>89-100</t>
  </si>
  <si>
    <t>Grade A</t>
  </si>
  <si>
    <t>78-88</t>
  </si>
  <si>
    <t>Grade B</t>
  </si>
  <si>
    <t>67-77</t>
  </si>
  <si>
    <t>Grade C</t>
  </si>
  <si>
    <t>56-66</t>
  </si>
  <si>
    <t>Grade D</t>
  </si>
  <si>
    <t>45-55</t>
  </si>
  <si>
    <t>Grade E</t>
  </si>
  <si>
    <t>Below 45</t>
  </si>
  <si>
    <t>Fail</t>
  </si>
  <si>
    <t>Students Roll no.</t>
  </si>
  <si>
    <t>Grade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</si>
</sst>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>
    <font>
      <sz val="11"/>
      <color theme="1"/>
      <name val="Calibri"/>
      <family val="2"/>
      <scheme val="minor"/>
    </font>
    <font>
      <sz val="11"/>
      <color rgb="FF3C3C43"/>
      <name val="GothamRoundedBook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1" xfId="0" applyNumberFormat="1" applyBorder="1"/>
    <xf numFmtId="0" fontId="1" fillId="0" borderId="1" xfId="0" applyFont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Q22"/>
  <sheetViews>
    <sheetView workbookViewId="0">
      <selection sqref="A1:XFD1048576"/>
    </sheetView>
  </sheetViews>
  <sheetFormatPr defaultRowHeight="15"/>
  <cols>
    <col min="2" max="2" width="6.140625" customWidth="1"/>
    <col min="3" max="3" width="6.5703125" customWidth="1"/>
    <col min="4" max="4" width="8.85546875" customWidth="1"/>
    <col min="5" max="5" width="14.5703125" bestFit="1" customWidth="1"/>
    <col min="10" max="17" width="11.28515625" bestFit="1" customWidth="1"/>
  </cols>
  <sheetData>
    <row r="4" spans="5:17">
      <c r="E4" s="1" t="s">
        <v>0</v>
      </c>
      <c r="F4" s="1" t="s">
        <v>1</v>
      </c>
      <c r="G4" s="1" t="s">
        <v>2</v>
      </c>
      <c r="H4" s="1" t="s">
        <v>3</v>
      </c>
      <c r="I4" s="1" t="s">
        <v>4</v>
      </c>
      <c r="J4" s="1" t="s">
        <v>5</v>
      </c>
      <c r="K4" s="1" t="s">
        <v>6</v>
      </c>
      <c r="L4" s="1" t="s">
        <v>7</v>
      </c>
      <c r="M4" s="1" t="s">
        <v>8</v>
      </c>
      <c r="N4" s="1" t="s">
        <v>8</v>
      </c>
      <c r="O4" s="1" t="s">
        <v>8</v>
      </c>
      <c r="P4" s="1" t="s">
        <v>8</v>
      </c>
      <c r="Q4" s="1" t="s">
        <v>8</v>
      </c>
    </row>
    <row r="5" spans="5:17">
      <c r="E5" s="1" t="s">
        <v>9</v>
      </c>
      <c r="F5" s="1">
        <v>262</v>
      </c>
      <c r="G5" s="1">
        <v>195</v>
      </c>
      <c r="H5" s="1">
        <v>222</v>
      </c>
      <c r="I5" s="1">
        <v>229</v>
      </c>
      <c r="J5" s="1">
        <v>393</v>
      </c>
      <c r="K5" s="1">
        <v>353</v>
      </c>
      <c r="L5" s="1">
        <f>SUM(F5:K5)</f>
        <v>1654</v>
      </c>
      <c r="M5" s="1" t="b">
        <f>L5=17</f>
        <v>0</v>
      </c>
      <c r="N5" s="1" t="b">
        <f>L5=25</f>
        <v>0</v>
      </c>
      <c r="O5" s="1" t="b">
        <f>L5=193</f>
        <v>0</v>
      </c>
      <c r="P5" s="1" t="b">
        <f t="shared" ref="P5:P9" si="0">L5=1654</f>
        <v>1</v>
      </c>
      <c r="Q5" s="1" t="b">
        <f>L5=82.7</f>
        <v>0</v>
      </c>
    </row>
    <row r="6" spans="5:17">
      <c r="E6" s="1" t="s">
        <v>10</v>
      </c>
      <c r="F6" s="1">
        <v>1</v>
      </c>
      <c r="G6" s="1">
        <v>2</v>
      </c>
      <c r="H6" s="1">
        <v>3</v>
      </c>
      <c r="I6" s="1">
        <v>5</v>
      </c>
      <c r="J6" s="1">
        <v>1</v>
      </c>
      <c r="K6" s="1">
        <v>5</v>
      </c>
      <c r="L6" s="1">
        <f t="shared" ref="L6:L9" si="1">SUM(F6:K6)</f>
        <v>17</v>
      </c>
      <c r="M6" s="1" t="b">
        <f t="shared" ref="M6:M9" si="2">L6=17</f>
        <v>1</v>
      </c>
      <c r="N6" s="1" t="b">
        <f t="shared" ref="N6:N9" si="3">L6=25</f>
        <v>0</v>
      </c>
      <c r="O6" s="1" t="b">
        <f t="shared" ref="O6:O9" si="4">L6=193</f>
        <v>0</v>
      </c>
      <c r="P6" s="1" t="b">
        <f t="shared" si="0"/>
        <v>0</v>
      </c>
      <c r="Q6" s="1" t="b">
        <f t="shared" ref="Q6:Q9" si="5">L6=82.7</f>
        <v>0</v>
      </c>
    </row>
    <row r="7" spans="5:17">
      <c r="E7" s="1" t="s">
        <v>11</v>
      </c>
      <c r="F7" s="1">
        <v>16</v>
      </c>
      <c r="G7" s="1">
        <v>37</v>
      </c>
      <c r="H7" s="1">
        <v>38</v>
      </c>
      <c r="I7" s="1">
        <v>29</v>
      </c>
      <c r="J7" s="1">
        <v>47</v>
      </c>
      <c r="K7" s="1">
        <v>26</v>
      </c>
      <c r="L7" s="1">
        <f t="shared" si="1"/>
        <v>193</v>
      </c>
      <c r="M7" s="1" t="b">
        <f t="shared" si="2"/>
        <v>0</v>
      </c>
      <c r="N7" s="1" t="b">
        <f t="shared" si="3"/>
        <v>0</v>
      </c>
      <c r="O7" s="1" t="b">
        <f t="shared" si="4"/>
        <v>1</v>
      </c>
      <c r="P7" s="1" t="b">
        <f t="shared" si="0"/>
        <v>0</v>
      </c>
      <c r="Q7" s="1" t="b">
        <f t="shared" si="5"/>
        <v>0</v>
      </c>
    </row>
    <row r="8" spans="5:17">
      <c r="E8" s="1" t="s">
        <v>12</v>
      </c>
      <c r="F8" s="1">
        <v>13.100000000000001</v>
      </c>
      <c r="G8" s="1">
        <v>9.75</v>
      </c>
      <c r="H8" s="1">
        <v>11.100000000000001</v>
      </c>
      <c r="I8" s="1">
        <v>11.450000000000001</v>
      </c>
      <c r="J8" s="1">
        <v>19.650000000000002</v>
      </c>
      <c r="K8" s="1">
        <v>17.650000000000002</v>
      </c>
      <c r="L8" s="1">
        <f t="shared" si="1"/>
        <v>82.700000000000017</v>
      </c>
      <c r="M8" s="1" t="b">
        <f t="shared" si="2"/>
        <v>0</v>
      </c>
      <c r="N8" s="1" t="b">
        <f t="shared" si="3"/>
        <v>0</v>
      </c>
      <c r="O8" s="1" t="b">
        <f t="shared" si="4"/>
        <v>0</v>
      </c>
      <c r="P8" s="1" t="b">
        <f>L8=1654</f>
        <v>0</v>
      </c>
      <c r="Q8" s="1" t="b">
        <f t="shared" si="5"/>
        <v>1</v>
      </c>
    </row>
    <row r="9" spans="5:17">
      <c r="E9" s="1" t="s">
        <v>13</v>
      </c>
      <c r="F9" s="1">
        <v>3</v>
      </c>
      <c r="G9" s="1">
        <v>6</v>
      </c>
      <c r="H9" s="1">
        <v>6</v>
      </c>
      <c r="I9" s="1">
        <v>4</v>
      </c>
      <c r="J9" s="1">
        <v>2</v>
      </c>
      <c r="K9" s="1">
        <v>4</v>
      </c>
      <c r="L9" s="1">
        <f t="shared" si="1"/>
        <v>25</v>
      </c>
      <c r="M9" s="1" t="b">
        <f t="shared" si="2"/>
        <v>0</v>
      </c>
      <c r="N9" s="1" t="b">
        <f t="shared" si="3"/>
        <v>1</v>
      </c>
      <c r="O9" s="1" t="b">
        <f t="shared" si="4"/>
        <v>0</v>
      </c>
      <c r="P9" s="1" t="b">
        <f t="shared" si="0"/>
        <v>0</v>
      </c>
      <c r="Q9" s="1" t="b">
        <f t="shared" si="5"/>
        <v>0</v>
      </c>
    </row>
    <row r="11" spans="5:17">
      <c r="E11" s="1" t="s">
        <v>14</v>
      </c>
      <c r="F11" s="1">
        <f>AVERAGE(F5:K5)</f>
        <v>275.66666666666669</v>
      </c>
    </row>
    <row r="14" spans="5:17">
      <c r="E14" s="1"/>
      <c r="F14" s="1" t="s">
        <v>1</v>
      </c>
      <c r="G14" s="1" t="s">
        <v>2</v>
      </c>
      <c r="H14" s="1" t="s">
        <v>3</v>
      </c>
      <c r="I14" s="1" t="s">
        <v>4</v>
      </c>
      <c r="J14" s="1" t="s">
        <v>5</v>
      </c>
      <c r="K14" s="1" t="s">
        <v>6</v>
      </c>
    </row>
    <row r="15" spans="5:17">
      <c r="E15" s="1" t="s">
        <v>15</v>
      </c>
      <c r="F15" s="1" t="b">
        <f>$F11&gt;F5</f>
        <v>1</v>
      </c>
      <c r="G15" s="1" t="b">
        <f t="shared" ref="G15:K15" si="6">$F11&gt;G5</f>
        <v>1</v>
      </c>
      <c r="H15" s="1" t="b">
        <f t="shared" si="6"/>
        <v>1</v>
      </c>
      <c r="I15" s="1" t="b">
        <f t="shared" si="6"/>
        <v>1</v>
      </c>
      <c r="J15" s="1" t="b">
        <f t="shared" si="6"/>
        <v>0</v>
      </c>
      <c r="K15" s="1" t="b">
        <f t="shared" si="6"/>
        <v>0</v>
      </c>
    </row>
    <row r="16" spans="5:17">
      <c r="E16" s="1" t="s">
        <v>16</v>
      </c>
      <c r="F16" s="1" t="b">
        <f>$F11&lt;F5</f>
        <v>0</v>
      </c>
      <c r="G16" s="1" t="b">
        <f t="shared" ref="G16:K16" si="7">$F11&lt;G5</f>
        <v>0</v>
      </c>
      <c r="H16" s="1" t="b">
        <f t="shared" si="7"/>
        <v>0</v>
      </c>
      <c r="I16" s="1" t="b">
        <f t="shared" si="7"/>
        <v>0</v>
      </c>
      <c r="J16" s="1" t="b">
        <f t="shared" si="7"/>
        <v>1</v>
      </c>
      <c r="K16" s="1" t="b">
        <f t="shared" si="7"/>
        <v>1</v>
      </c>
    </row>
    <row r="18" spans="2:11">
      <c r="E18" s="1" t="s">
        <v>17</v>
      </c>
      <c r="F18" s="1" t="b">
        <f>OR(F11&gt;F5,F11&gt;G5,F11&gt;H5,F11&gt;I5,F11&gt;J5,F11&gt;K5)</f>
        <v>1</v>
      </c>
    </row>
    <row r="19" spans="2:11">
      <c r="E19" s="1" t="s">
        <v>18</v>
      </c>
      <c r="F19" s="1" t="b">
        <f>AND(F11&lt;F5,F11&lt;G5,F11&lt;H5,F11&lt;I5,F11&lt;J5,F11&lt;K5)</f>
        <v>0</v>
      </c>
    </row>
    <row r="21" spans="2:11">
      <c r="B21" s="1" t="s">
        <v>19</v>
      </c>
      <c r="C21" s="1" t="s">
        <v>20</v>
      </c>
      <c r="D21" s="1" t="s">
        <v>21</v>
      </c>
      <c r="E21" s="1" t="s">
        <v>22</v>
      </c>
      <c r="F21" s="1" t="str">
        <f>IF($F11&gt;F5,"Faltu","Acha")</f>
        <v>Faltu</v>
      </c>
      <c r="G21" s="1" t="str">
        <f t="shared" ref="G21:K21" si="8">IF($F11&gt;G5,"Faltu","Acha")</f>
        <v>Faltu</v>
      </c>
      <c r="H21" s="1" t="str">
        <f t="shared" si="8"/>
        <v>Faltu</v>
      </c>
      <c r="I21" s="1" t="str">
        <f t="shared" si="8"/>
        <v>Faltu</v>
      </c>
      <c r="J21" s="1" t="str">
        <f t="shared" si="8"/>
        <v>Acha</v>
      </c>
      <c r="K21" s="1" t="str">
        <f t="shared" si="8"/>
        <v>Acha</v>
      </c>
    </row>
    <row r="22" spans="2:11">
      <c r="B22" s="1" t="s">
        <v>23</v>
      </c>
      <c r="C22" s="1" t="s">
        <v>24</v>
      </c>
      <c r="D22" s="1" t="s">
        <v>25</v>
      </c>
      <c r="E22" s="1" t="s">
        <v>26</v>
      </c>
      <c r="F22" s="1" t="str">
        <f>IF(F5&gt;255,"High",IF(F5&gt;222,"Low","Mid"))</f>
        <v>High</v>
      </c>
      <c r="G22" s="1" t="str">
        <f t="shared" ref="G22:K22" si="9">IF(G5&gt;255,"High",IF(G5&gt;222,"Low","Mid"))</f>
        <v>Mid</v>
      </c>
      <c r="H22" s="1" t="str">
        <f t="shared" si="9"/>
        <v>Mid</v>
      </c>
      <c r="I22" s="1" t="str">
        <f t="shared" si="9"/>
        <v>Low</v>
      </c>
      <c r="J22" s="1" t="str">
        <f t="shared" si="9"/>
        <v>High</v>
      </c>
      <c r="K22" s="1" t="str">
        <f t="shared" si="9"/>
        <v>High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6E4F5-EDB2-494F-B6AA-40D7A540A89C}">
  <dimension ref="B3:Q25"/>
  <sheetViews>
    <sheetView workbookViewId="0">
      <selection sqref="A1:XFD1048576"/>
    </sheetView>
  </sheetViews>
  <sheetFormatPr defaultRowHeight="15"/>
  <cols>
    <col min="5" max="5" width="16.28515625" bestFit="1" customWidth="1"/>
    <col min="6" max="6" width="9.5703125" bestFit="1" customWidth="1"/>
    <col min="9" max="9" width="12.85546875" bestFit="1" customWidth="1"/>
    <col min="14" max="17" width="11.5703125" bestFit="1" customWidth="1"/>
  </cols>
  <sheetData>
    <row r="3" spans="5:17">
      <c r="E3" s="1" t="s">
        <v>27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5:17"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5:17"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5:17">
      <c r="E6" s="1" t="s">
        <v>28</v>
      </c>
      <c r="F6" s="1" t="s">
        <v>29</v>
      </c>
      <c r="G6" s="1" t="s">
        <v>30</v>
      </c>
      <c r="H6" s="1" t="s">
        <v>31</v>
      </c>
      <c r="I6" s="1" t="s">
        <v>32</v>
      </c>
      <c r="J6" s="1" t="s">
        <v>33</v>
      </c>
      <c r="K6" s="1" t="s">
        <v>34</v>
      </c>
      <c r="L6" s="1" t="s">
        <v>35</v>
      </c>
      <c r="M6" s="1" t="s">
        <v>36</v>
      </c>
      <c r="N6" s="1" t="s">
        <v>37</v>
      </c>
      <c r="O6" s="1" t="s">
        <v>37</v>
      </c>
      <c r="P6" s="1" t="s">
        <v>37</v>
      </c>
      <c r="Q6" s="1" t="s">
        <v>37</v>
      </c>
    </row>
    <row r="7" spans="5:17">
      <c r="E7" s="1" t="s">
        <v>38</v>
      </c>
      <c r="F7" s="1">
        <v>120</v>
      </c>
      <c r="G7" s="1">
        <v>80</v>
      </c>
      <c r="H7" s="1">
        <v>155</v>
      </c>
      <c r="I7" s="1">
        <v>70</v>
      </c>
      <c r="J7" s="1">
        <v>100</v>
      </c>
      <c r="K7" s="1">
        <v>300</v>
      </c>
      <c r="L7" s="1">
        <v>234</v>
      </c>
      <c r="M7" s="1">
        <f>SUM(F7:L7)</f>
        <v>1059</v>
      </c>
      <c r="N7" s="1" t="b">
        <f>M7=46</f>
        <v>0</v>
      </c>
      <c r="O7" s="1" t="b">
        <f>M7=52</f>
        <v>0</v>
      </c>
      <c r="P7" s="1" t="b">
        <f>M7=1059</f>
        <v>1</v>
      </c>
      <c r="Q7" s="1" t="b">
        <f>M7=175.9</f>
        <v>0</v>
      </c>
    </row>
    <row r="8" spans="5:17">
      <c r="E8" s="1" t="s">
        <v>39</v>
      </c>
      <c r="F8" s="1">
        <v>8</v>
      </c>
      <c r="G8" s="1">
        <v>9</v>
      </c>
      <c r="H8" s="1">
        <v>4</v>
      </c>
      <c r="I8" s="1">
        <v>7</v>
      </c>
      <c r="J8" s="1">
        <v>3</v>
      </c>
      <c r="K8" s="1">
        <v>7</v>
      </c>
      <c r="L8" s="1">
        <v>8</v>
      </c>
      <c r="M8" s="1">
        <f t="shared" ref="M8:M10" si="0">SUM(F8:L8)</f>
        <v>46</v>
      </c>
      <c r="N8" s="1" t="b">
        <f t="shared" ref="N8:N10" si="1">M8=46</f>
        <v>1</v>
      </c>
      <c r="O8" s="1" t="b">
        <f t="shared" ref="O8:O10" si="2">M8=52</f>
        <v>0</v>
      </c>
      <c r="P8" s="1" t="b">
        <f>M8=1059</f>
        <v>0</v>
      </c>
      <c r="Q8" s="1" t="b">
        <f t="shared" ref="Q8:Q10" si="3">M8=175.9</f>
        <v>0</v>
      </c>
    </row>
    <row r="9" spans="5:17">
      <c r="E9" s="1" t="s">
        <v>40</v>
      </c>
      <c r="F9" s="1">
        <v>12.1</v>
      </c>
      <c r="G9" s="1">
        <v>55.5</v>
      </c>
      <c r="H9" s="1">
        <v>16.5</v>
      </c>
      <c r="I9" s="1">
        <v>4.5</v>
      </c>
      <c r="J9" s="1">
        <v>26</v>
      </c>
      <c r="K9" s="1">
        <v>16.2</v>
      </c>
      <c r="L9" s="1">
        <v>45.1</v>
      </c>
      <c r="M9" s="1">
        <f t="shared" si="0"/>
        <v>175.89999999999998</v>
      </c>
      <c r="N9" s="1" t="b">
        <f t="shared" si="1"/>
        <v>0</v>
      </c>
      <c r="O9" s="1" t="b">
        <f t="shared" si="2"/>
        <v>0</v>
      </c>
      <c r="P9" s="1" t="b">
        <f t="shared" ref="P9:P10" si="4">M9=1059</f>
        <v>0</v>
      </c>
      <c r="Q9" s="1" t="b">
        <f t="shared" si="3"/>
        <v>1</v>
      </c>
    </row>
    <row r="10" spans="5:17">
      <c r="E10" s="1" t="s">
        <v>41</v>
      </c>
      <c r="F10" s="1">
        <v>5</v>
      </c>
      <c r="G10" s="1">
        <v>9</v>
      </c>
      <c r="H10" s="1">
        <v>10</v>
      </c>
      <c r="I10" s="1">
        <v>5</v>
      </c>
      <c r="J10" s="1">
        <v>7</v>
      </c>
      <c r="K10" s="1">
        <v>7</v>
      </c>
      <c r="L10" s="1">
        <v>9</v>
      </c>
      <c r="M10" s="1">
        <f t="shared" si="0"/>
        <v>52</v>
      </c>
      <c r="N10" s="1" t="b">
        <f t="shared" si="1"/>
        <v>0</v>
      </c>
      <c r="O10" s="1" t="b">
        <f t="shared" si="2"/>
        <v>1</v>
      </c>
      <c r="P10" s="1" t="b">
        <f t="shared" si="4"/>
        <v>0</v>
      </c>
      <c r="Q10" s="1" t="b">
        <f t="shared" si="3"/>
        <v>0</v>
      </c>
    </row>
    <row r="14" spans="5:17">
      <c r="E14" s="1" t="s">
        <v>42</v>
      </c>
      <c r="F14" s="2">
        <f>AVERAGE(F7:L7)</f>
        <v>151.28571428571428</v>
      </c>
    </row>
    <row r="16" spans="5:17">
      <c r="E16" s="1"/>
      <c r="F16" s="1" t="s">
        <v>29</v>
      </c>
      <c r="G16" s="1" t="s">
        <v>30</v>
      </c>
      <c r="H16" s="1" t="s">
        <v>31</v>
      </c>
      <c r="I16" s="1" t="s">
        <v>32</v>
      </c>
      <c r="J16" s="1" t="s">
        <v>33</v>
      </c>
      <c r="K16" s="1" t="s">
        <v>34</v>
      </c>
      <c r="L16" s="1" t="s">
        <v>35</v>
      </c>
    </row>
    <row r="17" spans="2:12">
      <c r="E17" s="1" t="s">
        <v>43</v>
      </c>
      <c r="F17" s="1" t="b">
        <f>F7&gt;$F14</f>
        <v>0</v>
      </c>
      <c r="G17" s="1" t="b">
        <f t="shared" ref="G17:L17" si="5">G7&gt;$F14</f>
        <v>0</v>
      </c>
      <c r="H17" s="1" t="b">
        <f t="shared" si="5"/>
        <v>1</v>
      </c>
      <c r="I17" s="1" t="b">
        <f t="shared" si="5"/>
        <v>0</v>
      </c>
      <c r="J17" s="1" t="b">
        <f t="shared" si="5"/>
        <v>0</v>
      </c>
      <c r="K17" s="1" t="b">
        <f t="shared" si="5"/>
        <v>1</v>
      </c>
      <c r="L17" s="1" t="b">
        <f t="shared" si="5"/>
        <v>1</v>
      </c>
    </row>
    <row r="18" spans="2:12">
      <c r="E18" s="1" t="s">
        <v>44</v>
      </c>
      <c r="F18" s="1" t="b">
        <f>F7&lt;$F14</f>
        <v>1</v>
      </c>
      <c r="G18" s="1" t="b">
        <f t="shared" ref="G18:L18" si="6">G7&lt;$F14</f>
        <v>1</v>
      </c>
      <c r="H18" s="1" t="b">
        <f t="shared" si="6"/>
        <v>0</v>
      </c>
      <c r="I18" s="1" t="b">
        <f t="shared" si="6"/>
        <v>1</v>
      </c>
      <c r="J18" s="1" t="b">
        <f t="shared" si="6"/>
        <v>1</v>
      </c>
      <c r="K18" s="1" t="b">
        <f t="shared" si="6"/>
        <v>0</v>
      </c>
      <c r="L18" s="1" t="b">
        <f t="shared" si="6"/>
        <v>0</v>
      </c>
    </row>
    <row r="21" spans="2:12">
      <c r="E21" s="1" t="s">
        <v>17</v>
      </c>
      <c r="F21" s="1" t="b">
        <f>OR(F7&gt;F14,G7&gt;F14,H7&gt;F14,I7&gt;F14,J7&gt;F14,K7&gt;F14,L7&gt;F14)</f>
        <v>1</v>
      </c>
    </row>
    <row r="22" spans="2:12">
      <c r="E22" s="1" t="s">
        <v>18</v>
      </c>
      <c r="F22" s="1" t="b">
        <f>AND(F7&lt;F14,G7&lt;F14,H7&lt;F14,I7&lt;F14,J7&lt;F14,K7&lt;F14,L7&lt;F14)</f>
        <v>0</v>
      </c>
    </row>
    <row r="24" spans="2:12">
      <c r="B24" s="1" t="s">
        <v>45</v>
      </c>
      <c r="C24" s="1" t="s">
        <v>46</v>
      </c>
      <c r="D24" s="1" t="s">
        <v>47</v>
      </c>
      <c r="E24" s="1" t="s">
        <v>48</v>
      </c>
      <c r="F24" s="1" t="str">
        <f>IF($F14&gt;F7,"Mhenga","Sasta")</f>
        <v>Mhenga</v>
      </c>
      <c r="G24" s="1" t="str">
        <f t="shared" ref="G24:L24" si="7">IF($F14&gt;G7,"Mhenga","Sasta")</f>
        <v>Mhenga</v>
      </c>
      <c r="H24" s="1" t="str">
        <f t="shared" si="7"/>
        <v>Sasta</v>
      </c>
      <c r="I24" s="1" t="str">
        <f t="shared" si="7"/>
        <v>Mhenga</v>
      </c>
      <c r="J24" s="1" t="str">
        <f t="shared" si="7"/>
        <v>Mhenga</v>
      </c>
      <c r="K24" s="1" t="str">
        <f t="shared" si="7"/>
        <v>Sasta</v>
      </c>
      <c r="L24" s="1" t="str">
        <f t="shared" si="7"/>
        <v>Sasta</v>
      </c>
    </row>
    <row r="25" spans="2:12">
      <c r="B25" s="1" t="s">
        <v>49</v>
      </c>
      <c r="C25" s="1" t="s">
        <v>50</v>
      </c>
      <c r="D25" s="1" t="s">
        <v>51</v>
      </c>
      <c r="E25" s="1" t="s">
        <v>26</v>
      </c>
      <c r="F25" s="1" t="str">
        <f>IF(F7&gt;200,"High",IF(F7&gt;200,"Low","Mid"))</f>
        <v>Mid</v>
      </c>
      <c r="G25" s="1" t="str">
        <f t="shared" ref="G25:L25" si="8">IF(G7&gt;200,"High",IF(G7&gt;200,"Low","Mid"))</f>
        <v>Mid</v>
      </c>
      <c r="H25" s="1" t="str">
        <f t="shared" si="8"/>
        <v>Mid</v>
      </c>
      <c r="I25" s="1" t="str">
        <f t="shared" si="8"/>
        <v>Mid</v>
      </c>
      <c r="J25" s="1" t="str">
        <f t="shared" si="8"/>
        <v>Mid</v>
      </c>
      <c r="K25" s="1" t="str">
        <f t="shared" si="8"/>
        <v>High</v>
      </c>
      <c r="L25" s="1" t="str">
        <f t="shared" si="8"/>
        <v>High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354FD-19FF-4270-A82B-33A9115D78A0}">
  <dimension ref="E5:L8"/>
  <sheetViews>
    <sheetView workbookViewId="0">
      <selection sqref="A1:XFD1048576"/>
    </sheetView>
  </sheetViews>
  <sheetFormatPr defaultRowHeight="15"/>
  <cols>
    <col min="5" max="5" width="14.7109375" bestFit="1" customWidth="1"/>
    <col min="6" max="6" width="18.5703125" bestFit="1" customWidth="1"/>
    <col min="7" max="7" width="17.85546875" bestFit="1" customWidth="1"/>
    <col min="8" max="8" width="18.85546875" bestFit="1" customWidth="1"/>
    <col min="9" max="9" width="18.5703125" bestFit="1" customWidth="1"/>
    <col min="10" max="10" width="17.85546875" bestFit="1" customWidth="1"/>
    <col min="11" max="11" width="18.5703125" bestFit="1" customWidth="1"/>
    <col min="12" max="12" width="18.85546875" bestFit="1" customWidth="1"/>
  </cols>
  <sheetData>
    <row r="5" spans="5:12">
      <c r="E5" s="1" t="s">
        <v>52</v>
      </c>
      <c r="F5" s="3">
        <v>1</v>
      </c>
      <c r="G5" s="3">
        <v>2</v>
      </c>
      <c r="H5" s="3">
        <v>3</v>
      </c>
      <c r="I5" s="3">
        <v>4</v>
      </c>
      <c r="J5" s="3">
        <v>5</v>
      </c>
      <c r="K5" s="3">
        <v>6</v>
      </c>
      <c r="L5" s="3">
        <v>7</v>
      </c>
    </row>
    <row r="6" spans="5:12">
      <c r="E6" s="1" t="s">
        <v>53</v>
      </c>
      <c r="F6" s="3" t="s">
        <v>31</v>
      </c>
      <c r="G6" s="3" t="s">
        <v>29</v>
      </c>
      <c r="H6" s="3" t="s">
        <v>54</v>
      </c>
      <c r="I6" s="3" t="s">
        <v>31</v>
      </c>
      <c r="J6" s="3" t="s">
        <v>29</v>
      </c>
      <c r="K6" s="3" t="s">
        <v>31</v>
      </c>
      <c r="L6" s="3" t="s">
        <v>54</v>
      </c>
    </row>
    <row r="7" spans="5:12">
      <c r="E7" s="1"/>
      <c r="F7" s="1"/>
      <c r="G7" s="1"/>
      <c r="H7" s="1"/>
      <c r="I7" s="1"/>
      <c r="J7" s="1"/>
      <c r="K7" s="1"/>
      <c r="L7" s="1"/>
    </row>
    <row r="8" spans="5:12">
      <c r="E8" s="1"/>
      <c r="F8" s="1" t="str">
        <f>IF(F6="Mango","Today is Mango Day",IF(F6="Apple","Today is Apple Day","Today is Papaya Day"))</f>
        <v>Today is Mango Day</v>
      </c>
      <c r="G8" s="1" t="str">
        <f t="shared" ref="G8:L8" si="0">IF(G6="Mango","Today is Mango Day",IF(G6="Apple","Today is Apple Day","Today is Papaya Day"))</f>
        <v>Today is Apple Day</v>
      </c>
      <c r="H8" s="1" t="str">
        <f t="shared" si="0"/>
        <v>Today is Papaya Day</v>
      </c>
      <c r="I8" s="1" t="str">
        <f t="shared" si="0"/>
        <v>Today is Mango Day</v>
      </c>
      <c r="J8" s="1" t="str">
        <f t="shared" si="0"/>
        <v>Today is Apple Day</v>
      </c>
      <c r="K8" s="1" t="str">
        <f t="shared" si="0"/>
        <v>Today is Mango Day</v>
      </c>
      <c r="L8" s="1" t="str">
        <f t="shared" si="0"/>
        <v>Today is Papaya Day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F210D-B516-4747-9771-AF08279A5C1C}">
  <dimension ref="C3:Z26"/>
  <sheetViews>
    <sheetView workbookViewId="0">
      <selection sqref="A1:XFD1048576"/>
    </sheetView>
  </sheetViews>
  <sheetFormatPr defaultRowHeight="15"/>
  <cols>
    <col min="2" max="2" width="11.42578125" bestFit="1" customWidth="1"/>
    <col min="3" max="3" width="14.140625" bestFit="1" customWidth="1"/>
    <col min="4" max="5" width="14.140625" customWidth="1"/>
    <col min="6" max="6" width="15.7109375" bestFit="1" customWidth="1"/>
    <col min="7" max="7" width="15.7109375" customWidth="1"/>
    <col min="14" max="14" width="12.28515625" bestFit="1" customWidth="1"/>
    <col min="22" max="23" width="12.28515625" bestFit="1" customWidth="1"/>
    <col min="25" max="26" width="12.28515625" bestFit="1" customWidth="1"/>
  </cols>
  <sheetData>
    <row r="3" spans="3:26">
      <c r="C3" s="4" t="s">
        <v>55</v>
      </c>
      <c r="D3" s="4"/>
    </row>
    <row r="4" spans="3:26">
      <c r="C4" s="4" t="s">
        <v>56</v>
      </c>
      <c r="D4" s="4"/>
    </row>
    <row r="5" spans="3:26">
      <c r="C5" s="1"/>
      <c r="D5" s="1"/>
    </row>
    <row r="6" spans="3:26">
      <c r="C6" s="1" t="s">
        <v>57</v>
      </c>
      <c r="D6" s="1"/>
    </row>
    <row r="7" spans="3:26">
      <c r="C7" s="5" t="s">
        <v>58</v>
      </c>
      <c r="D7" s="1" t="s">
        <v>59</v>
      </c>
    </row>
    <row r="8" spans="3:26">
      <c r="C8" s="1" t="s">
        <v>60</v>
      </c>
      <c r="D8" s="1" t="s">
        <v>61</v>
      </c>
    </row>
    <row r="9" spans="3:26">
      <c r="C9" s="1" t="s">
        <v>62</v>
      </c>
      <c r="D9" s="1" t="s">
        <v>63</v>
      </c>
    </row>
    <row r="10" spans="3:26">
      <c r="C10" s="1" t="s">
        <v>64</v>
      </c>
      <c r="D10" s="1" t="s">
        <v>65</v>
      </c>
    </row>
    <row r="11" spans="3:26">
      <c r="C11" s="1" t="s">
        <v>66</v>
      </c>
      <c r="D11" s="1" t="s">
        <v>67</v>
      </c>
    </row>
    <row r="14" spans="3:26">
      <c r="F14" s="4" t="s">
        <v>68</v>
      </c>
      <c r="G14" s="4"/>
      <c r="H14" s="6" t="s">
        <v>69</v>
      </c>
      <c r="I14" s="6" t="s">
        <v>70</v>
      </c>
      <c r="J14" s="6" t="s">
        <v>71</v>
      </c>
      <c r="K14" s="6" t="s">
        <v>72</v>
      </c>
      <c r="L14" s="6" t="s">
        <v>73</v>
      </c>
      <c r="M14" s="6" t="s">
        <v>74</v>
      </c>
      <c r="N14" s="6" t="s">
        <v>75</v>
      </c>
      <c r="O14" s="6" t="s">
        <v>76</v>
      </c>
      <c r="P14" s="6" t="s">
        <v>77</v>
      </c>
      <c r="Q14" s="6" t="s">
        <v>78</v>
      </c>
      <c r="R14" s="6" t="s">
        <v>79</v>
      </c>
      <c r="S14" s="6" t="s">
        <v>80</v>
      </c>
      <c r="T14" s="6" t="s">
        <v>81</v>
      </c>
      <c r="U14" s="6" t="s">
        <v>82</v>
      </c>
      <c r="V14" s="6" t="s">
        <v>83</v>
      </c>
      <c r="W14" s="6" t="s">
        <v>84</v>
      </c>
      <c r="X14" s="6" t="s">
        <v>85</v>
      </c>
      <c r="Y14" s="6" t="s">
        <v>86</v>
      </c>
      <c r="Z14" s="6" t="s">
        <v>87</v>
      </c>
    </row>
    <row r="15" spans="3:26" ht="15.75">
      <c r="F15" s="4" t="s">
        <v>57</v>
      </c>
      <c r="G15" s="4"/>
      <c r="H15" s="7">
        <v>14</v>
      </c>
      <c r="I15" s="7">
        <v>56</v>
      </c>
      <c r="J15" s="7">
        <v>37</v>
      </c>
      <c r="K15" s="7">
        <v>18</v>
      </c>
      <c r="L15" s="7">
        <v>24</v>
      </c>
      <c r="M15" s="7">
        <v>36</v>
      </c>
      <c r="N15" s="7">
        <v>56</v>
      </c>
      <c r="O15" s="7">
        <v>34</v>
      </c>
      <c r="P15" s="7">
        <v>25</v>
      </c>
      <c r="Q15" s="7">
        <v>39</v>
      </c>
      <c r="R15" s="7">
        <v>40</v>
      </c>
      <c r="S15" s="7">
        <v>47</v>
      </c>
      <c r="T15" s="7">
        <v>20</v>
      </c>
      <c r="U15" s="7">
        <v>48</v>
      </c>
      <c r="V15" s="7">
        <v>66</v>
      </c>
      <c r="W15" s="7">
        <v>67</v>
      </c>
      <c r="X15" s="7">
        <v>39</v>
      </c>
      <c r="Y15" s="7">
        <v>71</v>
      </c>
      <c r="Z15" s="7">
        <v>80</v>
      </c>
    </row>
    <row r="16" spans="3:26">
      <c r="F16" s="1"/>
      <c r="G16" s="1" t="s">
        <v>88</v>
      </c>
      <c r="H16" s="1" t="str">
        <f>IF(H15&gt;60,"Super Senior",IF(H15&gt;40,"Senior",IF(H15&gt;25,"Adult",IF(H15&gt;18,"Teenage","Child"))))</f>
        <v>Child</v>
      </c>
      <c r="I16" s="1" t="str">
        <f>IF(I15&gt;60,"Super Senior",IF(I15&gt;40,"Senior",IF(I15&gt;25,"Adult",IF(I15&gt;18,"Teenage","Child"))))</f>
        <v>Senior</v>
      </c>
      <c r="J16" s="1" t="str">
        <f t="shared" ref="J16:Z16" si="0">IF(J15&gt;60,"Super Senior",IF(J15&gt;40,"Senior",IF(J15&gt;25,"Adult",IF(J15&gt;18,"Teenage","Child"))))</f>
        <v>Adult</v>
      </c>
      <c r="K16" s="1" t="str">
        <f t="shared" si="0"/>
        <v>Child</v>
      </c>
      <c r="L16" s="1" t="str">
        <f t="shared" si="0"/>
        <v>Teenage</v>
      </c>
      <c r="M16" s="1" t="str">
        <f t="shared" si="0"/>
        <v>Adult</v>
      </c>
      <c r="N16" s="1" t="str">
        <f t="shared" si="0"/>
        <v>Senior</v>
      </c>
      <c r="O16" s="1" t="str">
        <f t="shared" si="0"/>
        <v>Adult</v>
      </c>
      <c r="P16" s="1" t="str">
        <f t="shared" si="0"/>
        <v>Teenage</v>
      </c>
      <c r="Q16" s="1" t="str">
        <f t="shared" si="0"/>
        <v>Adult</v>
      </c>
      <c r="R16" s="1" t="str">
        <f t="shared" si="0"/>
        <v>Adult</v>
      </c>
      <c r="S16" s="1" t="str">
        <f t="shared" si="0"/>
        <v>Senior</v>
      </c>
      <c r="T16" s="1" t="str">
        <f t="shared" si="0"/>
        <v>Teenage</v>
      </c>
      <c r="U16" s="1" t="str">
        <f t="shared" si="0"/>
        <v>Senior</v>
      </c>
      <c r="V16" s="1" t="str">
        <f t="shared" si="0"/>
        <v>Super Senior</v>
      </c>
      <c r="W16" s="1" t="str">
        <f t="shared" si="0"/>
        <v>Super Senior</v>
      </c>
      <c r="X16" s="1" t="str">
        <f t="shared" si="0"/>
        <v>Adult</v>
      </c>
      <c r="Y16" s="1" t="str">
        <f t="shared" si="0"/>
        <v>Super Senior</v>
      </c>
      <c r="Z16" s="1" t="str">
        <f t="shared" si="0"/>
        <v>Super Senior</v>
      </c>
    </row>
    <row r="17" spans="6:26">
      <c r="F17" s="1"/>
      <c r="G17" s="1" t="s">
        <v>89</v>
      </c>
      <c r="H17" s="1" t="str">
        <f>IF(H15&lt;19,"Child",IF(H15&lt;26,"Teenage",IF(H15&lt;41,"Adult",IF(H15&lt;60,"Senior","SuperSenior"))))</f>
        <v>Child</v>
      </c>
      <c r="I17" s="1" t="str">
        <f t="shared" ref="I17:Z17" si="1">IF(I15&lt;19,"Child",IF(I15&lt;26,"Teenage",IF(I15&lt;41,"Adult",IF(I15&lt;60,"Senior","SuperSenior"))))</f>
        <v>Senior</v>
      </c>
      <c r="J17" s="1" t="str">
        <f t="shared" si="1"/>
        <v>Adult</v>
      </c>
      <c r="K17" s="1" t="str">
        <f t="shared" si="1"/>
        <v>Child</v>
      </c>
      <c r="L17" s="1" t="str">
        <f t="shared" si="1"/>
        <v>Teenage</v>
      </c>
      <c r="M17" s="1" t="str">
        <f t="shared" si="1"/>
        <v>Adult</v>
      </c>
      <c r="N17" s="1" t="str">
        <f t="shared" si="1"/>
        <v>Senior</v>
      </c>
      <c r="O17" s="1" t="str">
        <f t="shared" si="1"/>
        <v>Adult</v>
      </c>
      <c r="P17" s="1" t="str">
        <f t="shared" si="1"/>
        <v>Teenage</v>
      </c>
      <c r="Q17" s="1" t="str">
        <f t="shared" si="1"/>
        <v>Adult</v>
      </c>
      <c r="R17" s="1" t="str">
        <f t="shared" si="1"/>
        <v>Adult</v>
      </c>
      <c r="S17" s="1" t="str">
        <f t="shared" si="1"/>
        <v>Senior</v>
      </c>
      <c r="T17" s="1" t="str">
        <f t="shared" si="1"/>
        <v>Teenage</v>
      </c>
      <c r="U17" s="1" t="str">
        <f t="shared" si="1"/>
        <v>Senior</v>
      </c>
      <c r="V17" s="1" t="str">
        <f t="shared" si="1"/>
        <v>SuperSenior</v>
      </c>
      <c r="W17" s="1" t="str">
        <f t="shared" si="1"/>
        <v>SuperSenior</v>
      </c>
      <c r="X17" s="1" t="str">
        <f t="shared" si="1"/>
        <v>Adult</v>
      </c>
      <c r="Y17" s="1" t="str">
        <f t="shared" si="1"/>
        <v>SuperSenior</v>
      </c>
      <c r="Z17" s="1" t="str">
        <f t="shared" si="1"/>
        <v>SuperSenior</v>
      </c>
    </row>
    <row r="18" spans="6:26"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23" spans="6:26">
      <c r="F23" s="1" t="s">
        <v>90</v>
      </c>
      <c r="G23" s="1">
        <f>AVERAGE(H15:Z15)</f>
        <v>43</v>
      </c>
    </row>
    <row r="25" spans="6:26">
      <c r="F25" s="1" t="s">
        <v>91</v>
      </c>
      <c r="G25" s="1" t="b">
        <f>OR(H15&gt;G23,I15&gt;G23,J15&gt;G23,K15&gt;G23,L15&lt;G23,M15&gt;G23,N15&gt;G23,O15&gt;G23,P15&gt;G23,Q15&gt;G23,R15&gt;G23,S15&gt;G23,T15&gt;G23,U15&gt;G23,V15&gt;G23,W15&gt;G23,X15&gt;G23,Y15&gt;G23,Z15&gt;G23)</f>
        <v>1</v>
      </c>
    </row>
    <row r="26" spans="6:26">
      <c r="F26" s="1" t="s">
        <v>92</v>
      </c>
      <c r="G26" s="1" t="b">
        <f>AND(H15&lt;G23,I15&lt;G23,J15&lt;G23,K15&lt;G23,L15&lt;G23,M15&lt;G23,N15&lt;G23,O15&lt;G23,P15&lt;G23,Q15&lt;G23,R15&lt;G23,S15&lt;G23,T15&lt;G23,U15&lt;G23,V15&lt;G23,W15&lt;G23,X15&lt;G23,Y15&lt;G23,Z15&lt;G23)</f>
        <v>0</v>
      </c>
    </row>
  </sheetData>
  <mergeCells count="4">
    <mergeCell ref="C3:D3"/>
    <mergeCell ref="C4:D4"/>
    <mergeCell ref="F14:G14"/>
    <mergeCell ref="F15:G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3C400-9CEB-4547-9B48-45360AB5FDC7}">
  <dimension ref="C3:X15"/>
  <sheetViews>
    <sheetView tabSelected="1" workbookViewId="0">
      <selection sqref="A1:XFD1048576"/>
    </sheetView>
  </sheetViews>
  <sheetFormatPr defaultRowHeight="15"/>
  <sheetData>
    <row r="3" spans="3:24">
      <c r="C3" s="4" t="s">
        <v>93</v>
      </c>
      <c r="D3" s="4"/>
    </row>
    <row r="4" spans="3:24">
      <c r="C4" s="1"/>
      <c r="D4" s="1"/>
    </row>
    <row r="5" spans="3:24">
      <c r="C5" s="1" t="s">
        <v>94</v>
      </c>
      <c r="D5" s="1" t="s">
        <v>95</v>
      </c>
    </row>
    <row r="6" spans="3:24">
      <c r="C6" s="1" t="s">
        <v>96</v>
      </c>
      <c r="D6" s="1" t="s">
        <v>97</v>
      </c>
    </row>
    <row r="7" spans="3:24">
      <c r="C7" s="1" t="s">
        <v>98</v>
      </c>
      <c r="D7" s="1" t="s">
        <v>99</v>
      </c>
    </row>
    <row r="8" spans="3:24">
      <c r="C8" s="1" t="s">
        <v>100</v>
      </c>
      <c r="D8" s="1" t="s">
        <v>101</v>
      </c>
    </row>
    <row r="9" spans="3:24">
      <c r="C9" s="1" t="s">
        <v>102</v>
      </c>
      <c r="D9" s="1" t="s">
        <v>103</v>
      </c>
    </row>
    <row r="10" spans="3:24">
      <c r="C10" s="1" t="s">
        <v>104</v>
      </c>
      <c r="D10" s="1" t="s">
        <v>105</v>
      </c>
    </row>
    <row r="13" spans="3:24">
      <c r="C13" s="4" t="s">
        <v>106</v>
      </c>
      <c r="D13" s="4"/>
      <c r="E13" s="1">
        <v>1</v>
      </c>
      <c r="F13" s="1">
        <v>2</v>
      </c>
      <c r="G13" s="1">
        <v>3</v>
      </c>
      <c r="H13" s="1">
        <v>4</v>
      </c>
      <c r="I13" s="1">
        <v>5</v>
      </c>
      <c r="J13" s="1">
        <v>6</v>
      </c>
      <c r="K13" s="1">
        <v>7</v>
      </c>
      <c r="L13" s="1">
        <v>8</v>
      </c>
      <c r="M13" s="1">
        <v>9</v>
      </c>
      <c r="N13" s="1">
        <v>10</v>
      </c>
      <c r="O13" s="1">
        <v>11</v>
      </c>
      <c r="P13" s="1">
        <v>12</v>
      </c>
      <c r="Q13" s="1">
        <v>13</v>
      </c>
      <c r="R13" s="1">
        <v>14</v>
      </c>
      <c r="S13" s="1">
        <v>15</v>
      </c>
      <c r="T13" s="1">
        <v>16</v>
      </c>
      <c r="U13" s="1">
        <v>17</v>
      </c>
      <c r="V13" s="1">
        <v>18</v>
      </c>
      <c r="W13" s="1">
        <v>19</v>
      </c>
      <c r="X13" s="1">
        <v>20</v>
      </c>
    </row>
    <row r="14" spans="3:24">
      <c r="C14" s="4" t="s">
        <v>93</v>
      </c>
      <c r="D14" s="4"/>
      <c r="E14" s="1">
        <v>87</v>
      </c>
      <c r="F14" s="1">
        <v>96</v>
      </c>
      <c r="G14" s="1">
        <v>95</v>
      </c>
      <c r="H14" s="1">
        <v>89</v>
      </c>
      <c r="I14" s="1">
        <v>48</v>
      </c>
      <c r="J14" s="1">
        <v>68</v>
      </c>
      <c r="K14" s="1">
        <v>43</v>
      </c>
      <c r="L14" s="1">
        <v>68</v>
      </c>
      <c r="M14" s="1">
        <v>14</v>
      </c>
      <c r="N14" s="1">
        <v>56</v>
      </c>
      <c r="O14" s="1">
        <v>84</v>
      </c>
      <c r="P14" s="1">
        <v>23</v>
      </c>
      <c r="Q14" s="1">
        <v>96</v>
      </c>
      <c r="R14" s="1">
        <v>56</v>
      </c>
      <c r="S14" s="1">
        <v>94</v>
      </c>
      <c r="T14" s="1">
        <v>32</v>
      </c>
      <c r="U14" s="1">
        <v>100</v>
      </c>
      <c r="V14" s="1">
        <v>57</v>
      </c>
      <c r="W14" s="1">
        <v>58</v>
      </c>
      <c r="X14" s="1">
        <v>32</v>
      </c>
    </row>
    <row r="15" spans="3:24">
      <c r="C15" s="4" t="s">
        <v>107</v>
      </c>
      <c r="D15" s="4"/>
      <c r="E15" s="1" t="str">
        <f>IF(E14&gt;88,"Grade A",IF(E14&gt;78,"Grade B",IF(E14&gt;67,"Grade C",IF(E14&gt;55,"Grade D",IF(E14&gt;45,"Grade E","Fail")))))</f>
        <v>Grade B</v>
      </c>
      <c r="F15" s="1" t="str">
        <f t="shared" ref="F15:N15" si="0">IF(F14&gt;88,"Grade A",IF(F14&gt;78,"Grade B",IF(F14&gt;67,"Grade C",IF(F14&gt;55,"Grade D",IF(F14&gt;45,"Grade E","Fail")))))</f>
        <v>Grade A</v>
      </c>
      <c r="G15" s="1" t="str">
        <f t="shared" si="0"/>
        <v>Grade A</v>
      </c>
      <c r="H15" s="1" t="str">
        <f t="shared" si="0"/>
        <v>Grade A</v>
      </c>
      <c r="I15" s="1" t="str">
        <f t="shared" si="0"/>
        <v>Grade E</v>
      </c>
      <c r="J15" s="1" t="str">
        <f t="shared" si="0"/>
        <v>Grade C</v>
      </c>
      <c r="K15" s="1" t="str">
        <f t="shared" si="0"/>
        <v>Fail</v>
      </c>
      <c r="L15" s="1" t="str">
        <f t="shared" si="0"/>
        <v>Grade C</v>
      </c>
      <c r="M15" s="1" t="str">
        <f t="shared" si="0"/>
        <v>Fail</v>
      </c>
      <c r="N15" s="1" t="str">
        <f t="shared" si="0"/>
        <v>Grade D</v>
      </c>
      <c r="O15" s="1" t="str">
        <f>IF(O14&gt;88,"Grade A",IF(O14&gt;78,"Grade B",IF(O14&gt;67,"Grade C",IF(O14&gt;55,"Grade D",IF(O14&gt;45,"Grade E","Fail")))))</f>
        <v>Grade B</v>
      </c>
      <c r="P15" s="1" t="str">
        <f>IF(P14&gt;88,"Grade A",IF(P14&gt;78,"Grade B",IF(P14&gt;67,"Grade C",IF(P14&gt;55,"Grade D",IF(P14&gt;45,"Grade E","Fail")))))</f>
        <v>Fail</v>
      </c>
      <c r="Q15" s="1" t="str">
        <f t="shared" ref="Q15:R15" si="1">IF(Q14&gt;88,"Grade A",IF(Q14&gt;78,"Grade B",IF(Q14&gt;67,"Grade C",IF(Q14&gt;55,"Grade D",IF(Q14&gt;45,"Grade E","Fail")))))</f>
        <v>Grade A</v>
      </c>
      <c r="R15" s="1" t="str">
        <f t="shared" si="1"/>
        <v>Grade D</v>
      </c>
      <c r="S15" s="1" t="str">
        <f>IF(S14&gt;88,"Grade A",IF(S14&gt;78,"Grade B",IF(S14&gt;67,"Grade C",IF(S14&gt;55,"Grade D",IF(S14&gt;45,"Grade E","Fail")))))</f>
        <v>Grade A</v>
      </c>
      <c r="T15" s="1" t="str">
        <f t="shared" ref="T15" si="2">IF(T14&gt;88,"Grade A",IF(T14&gt;78,"Grade B",IF(T14&gt;67,"Grade C",IF(T14&gt;55,"Grade D",IF(T14&gt;45,"Grade E","Fail")))))</f>
        <v>Fail</v>
      </c>
      <c r="U15" s="1" t="str">
        <f>IF(U14&gt;88,"Grade A",IF(U14&gt;78,"Grade B",IF(U14&gt;67,"Grade C",IF(U14&gt;55,"Grade D",IF(U14&gt;45,"Grade E","Fail")))))</f>
        <v>Grade A</v>
      </c>
      <c r="V15" s="1" t="str">
        <f t="shared" ref="V15" si="3">IF(V14&gt;88,"Grade A",IF(V14&gt;78,"Grade B",IF(V14&gt;67,"Grade C",IF(V14&gt;55,"Grade D",IF(V14&gt;45,"Grade E","Fail")))))</f>
        <v>Grade D</v>
      </c>
      <c r="W15" s="1" t="str">
        <f>IF(W14&gt;88,"Grade A",IF(W14&gt;78,"Grade B",IF(W14&gt;67,"Grade C",IF(W14&gt;55,"Grade D",IF(W14&gt;45,"Grade E","Fail")))))</f>
        <v>Grade D</v>
      </c>
      <c r="X15" s="1" t="str">
        <f t="shared" ref="X15" si="4">IF(X14&gt;88,"Grade A",IF(X14&gt;78,"Grade B",IF(X14&gt;67,"Grade C",IF(X14&gt;55,"Grade D",IF(X14&gt;45,"Grade E","Fail")))))</f>
        <v>Fail</v>
      </c>
    </row>
  </sheetData>
  <mergeCells count="4">
    <mergeCell ref="C3:D3"/>
    <mergeCell ref="C13:D13"/>
    <mergeCell ref="C14:D14"/>
    <mergeCell ref="C15:D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VISHWAS SALWATKAR</dc:creator>
  <cp:lastModifiedBy>VISHWAS SALWATKAR</cp:lastModifiedBy>
  <dcterms:created xsi:type="dcterms:W3CDTF">2015-06-05T18:17:20Z</dcterms:created>
  <dcterms:modified xsi:type="dcterms:W3CDTF">2025-04-10T08:31:26Z</dcterms:modified>
</cp:coreProperties>
</file>