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19BA1D18-1D29-9443-85A2-7ED1DB8B8159}" xr6:coauthVersionLast="47" xr6:coauthVersionMax="47" xr10:uidLastSave="{00000000-0000-0000-0000-000000000000}"/>
  <bookViews>
    <workbookView xWindow="0" yWindow="740" windowWidth="29400" windowHeight="17040" xr2:uid="{00000000-000D-0000-FFFF-FFFF00000000}"/>
  </bookViews>
  <sheets>
    <sheet name="1 Sept" sheetId="5" r:id="rId1"/>
    <sheet name="25 agosto" sheetId="1" r:id="rId2"/>
    <sheet name="Hoja1" sheetId="4" r:id="rId3"/>
    <sheet name="Owner Adjustments" sheetId="2" r:id="rId4"/>
    <sheet name="Glossary" sheetId="3" r:id="rId5"/>
  </sheets>
  <externalReferences>
    <externalReference r:id="rId6"/>
  </externalReferences>
  <definedNames>
    <definedName name="_xlnm._FilterDatabase" localSheetId="0" hidden="1">'1 Sept'!$A$1:$BB$48</definedName>
    <definedName name="_xlnm._FilterDatabase" localSheetId="1" hidden="1">'25 agosto'!$A$1:$AW$1</definedName>
    <definedName name="_xlnm._FilterDatabase" localSheetId="2" hidden="1">Hoja1!$A$1:$X$42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6" i="5" l="1"/>
  <c r="BA15" i="5"/>
  <c r="Q29" i="5"/>
  <c r="Q17" i="5"/>
  <c r="Q18" i="5"/>
  <c r="Q12" i="5"/>
  <c r="Q31" i="5"/>
  <c r="Q50" i="5"/>
  <c r="Q24" i="5"/>
  <c r="Q25" i="5"/>
  <c r="Q6" i="5"/>
  <c r="Q38" i="5"/>
  <c r="Q34" i="5"/>
  <c r="Q26" i="5"/>
  <c r="Q22" i="5"/>
  <c r="Q39" i="5"/>
  <c r="Q42" i="5"/>
  <c r="Q46" i="5"/>
  <c r="Q13" i="5"/>
  <c r="Q45" i="5"/>
  <c r="Q30" i="5"/>
  <c r="Q48" i="5"/>
  <c r="Q2" i="5"/>
  <c r="Q36" i="5"/>
  <c r="Q27" i="5"/>
  <c r="Q49" i="5"/>
  <c r="Q32" i="5"/>
  <c r="Q20" i="5"/>
  <c r="Q23" i="5"/>
  <c r="Q43" i="5"/>
  <c r="Q3" i="5"/>
  <c r="Q21" i="5"/>
  <c r="Q28" i="5"/>
  <c r="Q7" i="5"/>
  <c r="Q14" i="5"/>
  <c r="Q35" i="5"/>
  <c r="Q40" i="5"/>
  <c r="Q10" i="5"/>
  <c r="Q11" i="5"/>
  <c r="Q33" i="5"/>
  <c r="Q4" i="5"/>
  <c r="Q19" i="5"/>
  <c r="Q51" i="5"/>
  <c r="Q5" i="5"/>
  <c r="Q8" i="5"/>
  <c r="Q44" i="5"/>
  <c r="Q47" i="5"/>
  <c r="Q9" i="5"/>
  <c r="Q15" i="5"/>
  <c r="Q37" i="5"/>
  <c r="Q41" i="5"/>
  <c r="BA9" i="5"/>
  <c r="BA4" i="5"/>
  <c r="BA5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4"/>
</calcChain>
</file>

<file path=xl/sharedStrings.xml><?xml version="1.0" encoding="utf-8"?>
<sst xmlns="http://schemas.openxmlformats.org/spreadsheetml/2006/main" count="2689" uniqueCount="520">
  <si>
    <t>Property Internal Name</t>
  </si>
  <si>
    <t>Property Public Name</t>
  </si>
  <si>
    <t>Property UID</t>
  </si>
  <si>
    <t>Guest First Name</t>
  </si>
  <si>
    <t>Guest Last Name</t>
  </si>
  <si>
    <t>Guest Email</t>
  </si>
  <si>
    <t>Guest Phone Number</t>
  </si>
  <si>
    <t>Guest Cell Phone Number</t>
  </si>
  <si>
    <t>Number of Adults</t>
  </si>
  <si>
    <t>Number of Children</t>
  </si>
  <si>
    <t>Number of Infants</t>
  </si>
  <si>
    <t>Number of Pets</t>
  </si>
  <si>
    <t>Source</t>
  </si>
  <si>
    <t>Airbnb Host Service Fee</t>
  </si>
  <si>
    <t>Res#</t>
  </si>
  <si>
    <t>Created on</t>
  </si>
  <si>
    <t>Check-In</t>
  </si>
  <si>
    <t>Check-Out</t>
  </si>
  <si>
    <t>External ID</t>
  </si>
  <si>
    <t>Agent</t>
  </si>
  <si>
    <t>Extra Guest Fee</t>
  </si>
  <si>
    <t>Tax Rate</t>
  </si>
  <si>
    <t>Cleaning Fee</t>
  </si>
  <si>
    <t>Cleaning Fee Tax</t>
  </si>
  <si>
    <t>Security Deposit Collected</t>
  </si>
  <si>
    <t>Security Deposit Refunded</t>
  </si>
  <si>
    <t>Rental Amount</t>
  </si>
  <si>
    <t>Total Amount</t>
  </si>
  <si>
    <t>Amount Paid</t>
  </si>
  <si>
    <t>Balance Due</t>
  </si>
  <si>
    <t>Discount Code</t>
  </si>
  <si>
    <t>Agency Commission Rate</t>
  </si>
  <si>
    <t>Agency will collect and remit rental tax</t>
  </si>
  <si>
    <t>Owner First Name</t>
  </si>
  <si>
    <t>Owner Last Name</t>
  </si>
  <si>
    <t>Owner Email</t>
  </si>
  <si>
    <t>Catedral  Casco Viejo</t>
  </si>
  <si>
    <t>Amazing Loft with the Best view of Casco viejo!</t>
  </si>
  <si>
    <t>e7a89411-f721-48ec-9a9a-ae74a48536bf</t>
  </si>
  <si>
    <t>Mark</t>
  </si>
  <si>
    <t>Gooding</t>
  </si>
  <si>
    <t>5132890212</t>
  </si>
  <si>
    <t>+15132890212</t>
  </si>
  <si>
    <t>2</t>
  </si>
  <si>
    <t>0</t>
  </si>
  <si>
    <t>Airbnb</t>
  </si>
  <si>
    <t>c75e860b-ba6f-4488-b0ea-5c2fbcb2474e</t>
  </si>
  <si>
    <t>HMYKFRHTHC</t>
  </si>
  <si>
    <t/>
  </si>
  <si>
    <t>0.0%</t>
  </si>
  <si>
    <t>-</t>
  </si>
  <si>
    <t>20.0%</t>
  </si>
  <si>
    <t>FALSE</t>
  </si>
  <si>
    <t>Guerrero</t>
  </si>
  <si>
    <t>Natareno</t>
  </si>
  <si>
    <t>guerreronatareno.bnb@gmail.com</t>
  </si>
  <si>
    <t>Bolivar 204 Casco Viejo</t>
  </si>
  <si>
    <t>Best location - Spacious and Fancy Apt</t>
  </si>
  <si>
    <t>881897a0-0f54-4667-af06-6f12a3ea1226</t>
  </si>
  <si>
    <t>Jorge</t>
  </si>
  <si>
    <t>Barrera</t>
  </si>
  <si>
    <t>+50241515172</t>
  </si>
  <si>
    <t>4</t>
  </si>
  <si>
    <t>0742f199-2956-4c2d-a310-c3427518775e</t>
  </si>
  <si>
    <t>HM25TS5DM3</t>
  </si>
  <si>
    <t>Jeronimo Casco Viejo</t>
  </si>
  <si>
    <t>Best location -  Unique and charming loft</t>
  </si>
  <si>
    <t>d2b2ce1f-7ed3-44fc-b3bd-090d4ef5397c</t>
  </si>
  <si>
    <t>May</t>
  </si>
  <si>
    <t>Bryan</t>
  </si>
  <si>
    <t>+19564556259</t>
  </si>
  <si>
    <t>35af58b0-0075-4a04-901d-51fdcac8d1f3</t>
  </si>
  <si>
    <t>HM8ZJ2D8JJ</t>
  </si>
  <si>
    <t>Martina</t>
  </si>
  <si>
    <t>Lauterbacher</t>
  </si>
  <si>
    <t>+4917664493488</t>
  </si>
  <si>
    <t>Booking.com</t>
  </si>
  <si>
    <t>c67b9e4f-6c2c-474a-816f-67f6d3a2a275</t>
  </si>
  <si>
    <t>4683885805</t>
  </si>
  <si>
    <t>10.0%</t>
  </si>
  <si>
    <t>Bolivar 304 Casco Viejo</t>
  </si>
  <si>
    <t>Colonial &amp; Spacious Apto-Best Location in OldTown</t>
  </si>
  <si>
    <t>205c0a0b-fc4f-4a16-a629-57f8767d5ee7</t>
  </si>
  <si>
    <t>Tyler</t>
  </si>
  <si>
    <t>Smith</t>
  </si>
  <si>
    <t>+17573030385</t>
  </si>
  <si>
    <t>1</t>
  </si>
  <si>
    <t>70b412d7-2c1a-403f-bac3-ccd7bf38cc59</t>
  </si>
  <si>
    <t>HMKSR45HNJ</t>
  </si>
  <si>
    <t>Mary</t>
  </si>
  <si>
    <t>Anne</t>
  </si>
  <si>
    <t>+15055013636</t>
  </si>
  <si>
    <t>3</t>
  </si>
  <si>
    <t>5ebe4096-2c76-48d4-b06c-32ecaa0fe248</t>
  </si>
  <si>
    <t>4497671088</t>
  </si>
  <si>
    <t>Vanesa Aguilar</t>
  </si>
  <si>
    <t>Jose Luis</t>
  </si>
  <si>
    <t>Jaimes Lobo</t>
  </si>
  <si>
    <t>+573157965540</t>
  </si>
  <si>
    <t>5</t>
  </si>
  <si>
    <t>432c2e3e-7d7a-489c-aa29-2015b402e5cc</t>
  </si>
  <si>
    <t>HMPE8A3ZKF</t>
  </si>
  <si>
    <t>Jeronimo · Central and Cozy - Apto 4guest!</t>
  </si>
  <si>
    <t>Best location  - Apto for 4 guest</t>
  </si>
  <si>
    <t>2ed04ea1-8656-4d4a-b21f-3eb7747f7ea7</t>
  </si>
  <si>
    <t>Jessenia</t>
  </si>
  <si>
    <t>Munive</t>
  </si>
  <si>
    <t>+51987767770</t>
  </si>
  <si>
    <t>09d4facd-0a19-4ad6-8599-2c2d1338d653</t>
  </si>
  <si>
    <t>4640148050</t>
  </si>
  <si>
    <t>100.0%</t>
  </si>
  <si>
    <t>Juan Carlos</t>
  </si>
  <si>
    <t>Guerra Acuña</t>
  </si>
  <si>
    <t>+50372102688</t>
  </si>
  <si>
    <t>ae1ecc5c-76df-41c6-a433-45039079ed7e</t>
  </si>
  <si>
    <t>HMESTM95QW</t>
  </si>
  <si>
    <t>Sara</t>
  </si>
  <si>
    <t>Yanira</t>
  </si>
  <si>
    <t>+50662368006</t>
  </si>
  <si>
    <t>f5e6cf41-090d-4672-ac1f-36e315680ea4</t>
  </si>
  <si>
    <t>4311400818</t>
  </si>
  <si>
    <t>Catalina</t>
  </si>
  <si>
    <t>Seitan</t>
  </si>
  <si>
    <t>+40741016399</t>
  </si>
  <si>
    <t>566208cc-65d3-48e1-9e28-73f938464c62</t>
  </si>
  <si>
    <t>4888291261</t>
  </si>
  <si>
    <t>Fran</t>
  </si>
  <si>
    <t>Delaunoy</t>
  </si>
  <si>
    <t>+56992266398</t>
  </si>
  <si>
    <t>6</t>
  </si>
  <si>
    <t>afcdc362-3057-4041-92e4-924d5150716d</t>
  </si>
  <si>
    <t>4568998340</t>
  </si>
  <si>
    <t>Selda</t>
  </si>
  <si>
    <t>Baglancelikol</t>
  </si>
  <si>
    <t>+905332050030</t>
  </si>
  <si>
    <t>9f1320a0-6700-414e-b8ba-da8efd66f863</t>
  </si>
  <si>
    <t>HM9C49HBCB</t>
  </si>
  <si>
    <t>Bolivar 202 Casco Viejo</t>
  </si>
  <si>
    <t>Best Location-Fancy Apartment in CascoViejo</t>
  </si>
  <si>
    <t>733de07f-4019-4004-915c-2f66bc49318a</t>
  </si>
  <si>
    <t>Henry</t>
  </si>
  <si>
    <t>Valladares</t>
  </si>
  <si>
    <t>+50378587593</t>
  </si>
  <si>
    <t>7cbcb6e2-dc06-498a-8071-7e82ac66f395</t>
  </si>
  <si>
    <t>HMFJ5D3QWX</t>
  </si>
  <si>
    <t>Jolanda</t>
  </si>
  <si>
    <t>Seinstra</t>
  </si>
  <si>
    <t>+31642311138</t>
  </si>
  <si>
    <t>2d5a0d7e-668f-4529-bb2b-71e18e4df7db</t>
  </si>
  <si>
    <t>4380927296</t>
  </si>
  <si>
    <t>Bolivar 104</t>
  </si>
  <si>
    <t>Stunning Terrace Hidden Among Ruins  ofCascoViejo</t>
  </si>
  <si>
    <t>5a016b30-82d4-4381-ad36-26a3157138b2</t>
  </si>
  <si>
    <t>Rafael</t>
  </si>
  <si>
    <t>Ramia Bonduki</t>
  </si>
  <si>
    <t>+5519998921985</t>
  </si>
  <si>
    <t>7</t>
  </si>
  <si>
    <t>931f4f6c-2724-4f97-9190-d70f125689ed</t>
  </si>
  <si>
    <t>HM2BEMTA2X</t>
  </si>
  <si>
    <t>Jacqueline</t>
  </si>
  <si>
    <t>Naranjo</t>
  </si>
  <si>
    <t>+573175341439</t>
  </si>
  <si>
    <t>fb18e3cd-0362-4531-b58a-2411661937c0</t>
  </si>
  <si>
    <t>6280199327</t>
  </si>
  <si>
    <t>Michelle</t>
  </si>
  <si>
    <t>Kuester</t>
  </si>
  <si>
    <t>+14029920809</t>
  </si>
  <si>
    <t>c925b34e-5f9b-4345-a4c1-608e0123ed3d</t>
  </si>
  <si>
    <t>HMFXEHMB22</t>
  </si>
  <si>
    <t>Margo</t>
  </si>
  <si>
    <t>Franqui</t>
  </si>
  <si>
    <t>+32497872079</t>
  </si>
  <si>
    <t>df67edf7-2a95-4ddb-ab56-1646b767a3f6</t>
  </si>
  <si>
    <t>5089928336</t>
  </si>
  <si>
    <t>La Cuadra 2D</t>
  </si>
  <si>
    <t>Best location &amp; Rooftop Pool Apto with elevator</t>
  </si>
  <si>
    <t>b0ff16d6-3606-414e-b415-dedd4b6b5164</t>
  </si>
  <si>
    <t>Lukas</t>
  </si>
  <si>
    <t>Kuhn</t>
  </si>
  <si>
    <t>+436802475844</t>
  </si>
  <si>
    <t>2a87a032-308e-473e-a784-12068573e4c6</t>
  </si>
  <si>
    <t>HM2K48FH38</t>
  </si>
  <si>
    <t xml:space="preserve">Carlos </t>
  </si>
  <si>
    <t>Cava</t>
  </si>
  <si>
    <t>lacuadra2d@gmail.com</t>
  </si>
  <si>
    <t>Haupt</t>
  </si>
  <si>
    <t>Mackenzie</t>
  </si>
  <si>
    <t>+16154985012</t>
  </si>
  <si>
    <t>643d2c22-2818-4a42-92fa-e707e9ac369c</t>
  </si>
  <si>
    <t>5499585006</t>
  </si>
  <si>
    <t>Daniela</t>
  </si>
  <si>
    <t>Chaves</t>
  </si>
  <si>
    <t>+50683098322</t>
  </si>
  <si>
    <t>8</t>
  </si>
  <si>
    <t>566a540a-817b-4439-9455-a39828f45817</t>
  </si>
  <si>
    <t>HMZP5X2D5C</t>
  </si>
  <si>
    <t>Arturs</t>
  </si>
  <si>
    <t>Budarins</t>
  </si>
  <si>
    <t>+353894842329</t>
  </si>
  <si>
    <t>b2af3946-d796-4447-bf10-ced0168b716a</t>
  </si>
  <si>
    <t>HMEDF83NCN</t>
  </si>
  <si>
    <t>Davina</t>
  </si>
  <si>
    <t>Reid</t>
  </si>
  <si>
    <t>+13149738951</t>
  </si>
  <si>
    <t>763f3120-aad2-42ac-9aa7-1c7df18e8f43</t>
  </si>
  <si>
    <t>HM3J3HPKNA</t>
  </si>
  <si>
    <t>Astrid</t>
  </si>
  <si>
    <t>De Leon</t>
  </si>
  <si>
    <t>+50259669006</t>
  </si>
  <si>
    <t>63987c77-27ea-4112-917f-6698870bf80a</t>
  </si>
  <si>
    <t>HMFDFTHRPT</t>
  </si>
  <si>
    <t>Martin</t>
  </si>
  <si>
    <t>+61415949196</t>
  </si>
  <si>
    <t>e123a6f5-3919-424b-b228-b4bef9a36d90</t>
  </si>
  <si>
    <t>HM5882JBMN</t>
  </si>
  <si>
    <t>Miguel</t>
  </si>
  <si>
    <t>Moragrega Campuzano</t>
  </si>
  <si>
    <t>+523314856901</t>
  </si>
  <si>
    <t>b0be625d-1b0f-4f07-829e-600081e24f40</t>
  </si>
  <si>
    <t>HMMCAF8PMS</t>
  </si>
  <si>
    <t>Calvin</t>
  </si>
  <si>
    <t>Narayan</t>
  </si>
  <si>
    <t>+17788995098</t>
  </si>
  <si>
    <t>40b83182-9da3-4db4-a70f-c3e4bee2d4c9</t>
  </si>
  <si>
    <t>HMWB4Z9589</t>
  </si>
  <si>
    <t>Iker</t>
  </si>
  <si>
    <t>Egaña</t>
  </si>
  <si>
    <t>+34644314583</t>
  </si>
  <si>
    <t>e7ea7649-bdec-4594-a200-27ad71ef1dae</t>
  </si>
  <si>
    <t>6767348357</t>
  </si>
  <si>
    <t>Jennifer</t>
  </si>
  <si>
    <t>Hobson</t>
  </si>
  <si>
    <t>+19415440338</t>
  </si>
  <si>
    <t>b8164022-035f-48f6-8e8d-be0337cc6c09</t>
  </si>
  <si>
    <t>HMWMZWS42S</t>
  </si>
  <si>
    <t>Gabriela</t>
  </si>
  <si>
    <t>Del Cid</t>
  </si>
  <si>
    <t>+50762501138</t>
  </si>
  <si>
    <t>f21ea98f-65fe-4942-a65d-221f8f5c4fd6</t>
  </si>
  <si>
    <t>HM24SJY4QE</t>
  </si>
  <si>
    <t>Valeria</t>
  </si>
  <si>
    <t>Bustamante</t>
  </si>
  <si>
    <t>+593967789147</t>
  </si>
  <si>
    <t>f7a254ed-4efd-4977-a8f3-dc49c463faf4</t>
  </si>
  <si>
    <t>HMNJ8Z9Q8M</t>
  </si>
  <si>
    <t>Christian</t>
  </si>
  <si>
    <t>Guerra</t>
  </si>
  <si>
    <t>+50257862323</t>
  </si>
  <si>
    <t>920a4c94-6ffa-4957-9013-14094ff26b39</t>
  </si>
  <si>
    <t>HMR982ZQKY</t>
  </si>
  <si>
    <t>Molly</t>
  </si>
  <si>
    <t>Strong</t>
  </si>
  <si>
    <t>+18052345799</t>
  </si>
  <si>
    <t>0a34ae45-7ec1-440d-b5ea-e0bc4c89abd6</t>
  </si>
  <si>
    <t>HMHKZMHQPC</t>
  </si>
  <si>
    <t>Ramses</t>
  </si>
  <si>
    <t>Rubio</t>
  </si>
  <si>
    <t>+17035982001</t>
  </si>
  <si>
    <t>200f4705-0a0b-4f8a-9490-bb847a484719</t>
  </si>
  <si>
    <t>HMEQMTRZY9</t>
  </si>
  <si>
    <t>Kathia</t>
  </si>
  <si>
    <t>Pastore</t>
  </si>
  <si>
    <t>+50377521244</t>
  </si>
  <si>
    <t>ad6ffad6-02ab-4841-88ad-b16bafb59753</t>
  </si>
  <si>
    <t>5893831851</t>
  </si>
  <si>
    <t>Lucia</t>
  </si>
  <si>
    <t>Perez</t>
  </si>
  <si>
    <t>+50254173474</t>
  </si>
  <si>
    <t>f5a06a54-2431-498a-9516-99e056b7d30c</t>
  </si>
  <si>
    <t>HMJ4CDYE5Y</t>
  </si>
  <si>
    <t>Patrick</t>
  </si>
  <si>
    <t>Mcquaid</t>
  </si>
  <si>
    <t>+61408356643</t>
  </si>
  <si>
    <t>4a678574-e988-4e16-bffe-c01913dd4142</t>
  </si>
  <si>
    <t>5809034979</t>
  </si>
  <si>
    <t>Sandra</t>
  </si>
  <si>
    <t>Vasquez</t>
  </si>
  <si>
    <t>+50763020296</t>
  </si>
  <si>
    <t>f17fcf5c-50b4-49d2-ae4f-a745c59f6c71</t>
  </si>
  <si>
    <t>HM2TFRKSXW</t>
  </si>
  <si>
    <t>Elizabeth</t>
  </si>
  <si>
    <t>+16313326299</t>
  </si>
  <si>
    <t>0a57de55-01b2-4b7f-9c5a-5dfbc527bb2b</t>
  </si>
  <si>
    <t>HMKEAQH2W2</t>
  </si>
  <si>
    <t>Nataly</t>
  </si>
  <si>
    <t>Ching Ramos</t>
  </si>
  <si>
    <t>+593968554352</t>
  </si>
  <si>
    <t>5f6cd883-1f4b-4408-9584-07429521bba6</t>
  </si>
  <si>
    <t>HMQ8A3BKYY</t>
  </si>
  <si>
    <t>Property</t>
  </si>
  <si>
    <t>Owner</t>
  </si>
  <si>
    <t>Expense Name</t>
  </si>
  <si>
    <t>Expense Description</t>
  </si>
  <si>
    <t>Date of Expense</t>
  </si>
  <si>
    <t>Amount</t>
  </si>
  <si>
    <t>Tax</t>
  </si>
  <si>
    <t>Term</t>
  </si>
  <si>
    <t>Definition</t>
  </si>
  <si>
    <t>UI location/field</t>
  </si>
  <si>
    <t>Property Main Settings</t>
  </si>
  <si>
    <t>Property Description Tab</t>
  </si>
  <si>
    <t>Primary guest first name</t>
  </si>
  <si>
    <t>Lead Client Information</t>
  </si>
  <si>
    <t>Primary guest last name</t>
  </si>
  <si>
    <t>The cell phone number of the guest</t>
  </si>
  <si>
    <t>Primary guest email address</t>
  </si>
  <si>
    <t>Total number of adults in the reservation</t>
  </si>
  <si>
    <t>Lead Details</t>
  </si>
  <si>
    <t>Total number of children in the reservation</t>
  </si>
  <si>
    <t>Total number of infants in the reservation</t>
  </si>
  <si>
    <t>Total number of pets in the reservation</t>
  </si>
  <si>
    <t>System generated field based on the channel where the reservation was created</t>
  </si>
  <si>
    <t>Order Details</t>
  </si>
  <si>
    <t>Fee that Airbnb charges for using the Airbnb platform to list the property. We do not get this service fee from other channels.</t>
  </si>
  <si>
    <t>Unique identifier created by the channel where the reservation originated</t>
  </si>
  <si>
    <t>Date of initial reservation creation. Formatted to your timezone.</t>
  </si>
  <si>
    <t>View order</t>
  </si>
  <si>
    <t>Date guest will check in. Formatted to your timezone.</t>
  </si>
  <si>
    <t>Date guest will check out. Formatted to your timezone.</t>
  </si>
  <si>
    <t>Optional mapping ID field. If you created an external ID it will appear here. If you didn't create one it will be blank.</t>
  </si>
  <si>
    <t>Booking agent assigned to the property</t>
  </si>
  <si>
    <t>Extra Guests Fee</t>
  </si>
  <si>
    <t>The fee per guest. If max guests is greater than the base guests the difference in the number of guests will be charged the extra guest fee.</t>
  </si>
  <si>
    <t>Tax rate that applies to the reservation for all channels except Airbnb</t>
  </si>
  <si>
    <t>Fee for cleaning service</t>
  </si>
  <si>
    <t>Cleaning Fee Tax Rate</t>
  </si>
  <si>
    <t>Tax rate that applies to the cleaning fee. This will not be passed to Airbnb.</t>
  </si>
  <si>
    <t>Total amount of security deposit collected as of report generation date</t>
  </si>
  <si>
    <t>Total amount of security deposit refunded as of report generation date</t>
  </si>
  <si>
    <t>Custom Fee</t>
  </si>
  <si>
    <t>Your custom fee. There may be one or more depending on how many you created.</t>
  </si>
  <si>
    <t>Property fees and policies</t>
  </si>
  <si>
    <t>Custom Fee Tax Rate</t>
  </si>
  <si>
    <t>The tax rate on your custom fee</t>
  </si>
  <si>
    <t>The total rental amount</t>
  </si>
  <si>
    <t>Total amount paid by guest as of report generation date</t>
  </si>
  <si>
    <t>Transactions</t>
  </si>
  <si>
    <t>Total amount of remaining payment as of report generation date</t>
  </si>
  <si>
    <t>Your commission rate</t>
  </si>
  <si>
    <t>Owner Tab</t>
  </si>
  <si>
    <t>Your setting will be either true or false depending on what you selected</t>
  </si>
  <si>
    <t>Property owner's first name</t>
  </si>
  <si>
    <t>Property owner's last name</t>
  </si>
  <si>
    <t>Property owner's email address</t>
  </si>
  <si>
    <t>STATUS PAGO</t>
  </si>
  <si>
    <t>CONTACTADO WA</t>
  </si>
  <si>
    <t>MEDIO PAGO</t>
  </si>
  <si>
    <t>CHECK IN</t>
  </si>
  <si>
    <t>CHECK OUT</t>
  </si>
  <si>
    <t>A</t>
  </si>
  <si>
    <t>B</t>
  </si>
  <si>
    <t>ENTRA</t>
  </si>
  <si>
    <t>SALE</t>
  </si>
  <si>
    <t>NOMBRE</t>
  </si>
  <si>
    <t>Catedral</t>
  </si>
  <si>
    <t>Jeronimo</t>
  </si>
  <si>
    <t>La Cuadra</t>
  </si>
  <si>
    <t>Nombre</t>
  </si>
  <si>
    <t>Sara Yanira Jeronimo B 1al 3</t>
  </si>
  <si>
    <t>Arturs Budarins La Cuadra A 1al 7</t>
  </si>
  <si>
    <t>Gabriela Del Cid 104 A 1al 2</t>
  </si>
  <si>
    <t>Catalina Seitan 204 B 2al 4</t>
  </si>
  <si>
    <t>Molly Strong 202 A 2al 8</t>
  </si>
  <si>
    <t>Sandra Vasquez 104 A 3al 5</t>
  </si>
  <si>
    <t>Sara Elizabeth Catedral A 3al 4</t>
  </si>
  <si>
    <t>Tyler Smith 304 A 4al 6</t>
  </si>
  <si>
    <t>Margo Franqui 204 B 4al 6</t>
  </si>
  <si>
    <t>Lucia Perez 104 A 5al 9</t>
  </si>
  <si>
    <t>May Bryan Jeronimo A 6al 8</t>
  </si>
  <si>
    <t>Martina Lauterbacher 204 B 6al 8</t>
  </si>
  <si>
    <t>Calvin Narayan La Cuadra A 7al 9</t>
  </si>
  <si>
    <t>Valeria Bustamante 304 A 7al 9</t>
  </si>
  <si>
    <t>Jolanda Seinstra Jeronimo B 8al 10</t>
  </si>
  <si>
    <t>Iker Egaña 204 B 8al 9</t>
  </si>
  <si>
    <t>Jessenia Munive Jeronimo B 10al 12</t>
  </si>
  <si>
    <t>Juan Carlos Guerra Acuña 304 A 10al 13</t>
  </si>
  <si>
    <t>Henry Valladares 202 A 10al 13</t>
  </si>
  <si>
    <t>Astrid De Leon La Cuadra A 10al 13</t>
  </si>
  <si>
    <t>Christian Guerra 104 A 10al 11</t>
  </si>
  <si>
    <t>Jorge Barrera 204 A 11al 13</t>
  </si>
  <si>
    <t>Daniela Chaves 104 A 12al 15</t>
  </si>
  <si>
    <t>Mary Anne 204 B 13al 14</t>
  </si>
  <si>
    <t>Miguel Moragrega Campuzano La Cuadra A 13al 19</t>
  </si>
  <si>
    <t>Nataly Ching Ramos 204 A 16al 17</t>
  </si>
  <si>
    <t>Selda Baglancelikol Catedral A 18al 21</t>
  </si>
  <si>
    <t>Ramses Rubio 104 A 18al 20</t>
  </si>
  <si>
    <t>Davina Reid La Cuadra A 19al 23</t>
  </si>
  <si>
    <t>Fran Delaunoy 204 B 20al 21</t>
  </si>
  <si>
    <t>Rafael Ramia Bonduki 104 A 20al 21</t>
  </si>
  <si>
    <t>Kathia Pastore 202 B 20al 21</t>
  </si>
  <si>
    <t>Mark Gooding Catedral A 21al 27</t>
  </si>
  <si>
    <t>Jacqueline Naranjo 204 B 22al 24</t>
  </si>
  <si>
    <t>Jennifer Hobson 104 A 22al 27</t>
  </si>
  <si>
    <t>Lukas Kuhn La Cuadra A 25al 28</t>
  </si>
  <si>
    <t>Patrick Mcquaid 204 B 25al 30</t>
  </si>
  <si>
    <t>Michelle Kuester 202 A 26al 29</t>
  </si>
  <si>
    <t>Haupt Mackenzie Catedral B 27al 1</t>
  </si>
  <si>
    <t>Tyler Martin La Cuadra A 28al 30</t>
  </si>
  <si>
    <t>Jose Luis Jaimes Lobo 204 A 30al 5</t>
  </si>
  <si>
    <t>GUEST</t>
  </si>
  <si>
    <t>SOFA OR BED</t>
  </si>
  <si>
    <t>ID</t>
  </si>
  <si>
    <t>SI</t>
  </si>
  <si>
    <t>CANCELARA</t>
  </si>
  <si>
    <t>NOTES</t>
  </si>
  <si>
    <t>Arriving from Bocas</t>
  </si>
  <si>
    <t>TRANSPORTE</t>
  </si>
  <si>
    <t>SI DE IDA Y DE VUELTA llegan 2:45 y se van 9:20</t>
  </si>
  <si>
    <t>BED</t>
  </si>
  <si>
    <t>TOUR</t>
  </si>
  <si>
    <t>SI IDA Y VUELTA</t>
  </si>
  <si>
    <t>POSIBLE</t>
  </si>
  <si>
    <t>AIRBNB</t>
  </si>
  <si>
    <t>1:30 pm o 2:00 pm</t>
  </si>
  <si>
    <t>SOFA</t>
  </si>
  <si>
    <t>NO NEED</t>
  </si>
  <si>
    <t>Guest Secondary Email</t>
  </si>
  <si>
    <t>Shellpagan@gmail.com</t>
  </si>
  <si>
    <t>mlaute.996386@guest.booking.com</t>
  </si>
  <si>
    <t>mstick.281095@guest.booking.com</t>
  </si>
  <si>
    <t>jmuniv.884438@guest.booking.com</t>
  </si>
  <si>
    <t>cseita.216244@guest.booking.com</t>
  </si>
  <si>
    <t>fhorta.643549@guest.booking.com</t>
  </si>
  <si>
    <t>jseins.164044@guest.booking.com</t>
  </si>
  <si>
    <t>jcasta.262379@guest.booking.com</t>
  </si>
  <si>
    <t>mfranq.374222@guest.booking.com</t>
  </si>
  <si>
    <t>hmacke.773033@guest.booking.com</t>
  </si>
  <si>
    <t>iegana.340551@guest.booking.com</t>
  </si>
  <si>
    <t>krivas.577907@guest.booking.com</t>
  </si>
  <si>
    <t>Carmen</t>
  </si>
  <si>
    <t>Cobos</t>
  </si>
  <si>
    <t>clama.225836@guest.booking.com</t>
  </si>
  <si>
    <t>+34610306874</t>
  </si>
  <si>
    <t>b2d7308d-e17f-4958-993e-69480e243e52</t>
  </si>
  <si>
    <t>6299158821</t>
  </si>
  <si>
    <t>Ricaurte</t>
  </si>
  <si>
    <t>Ortiz Blades</t>
  </si>
  <si>
    <t>+19726709136</t>
  </si>
  <si>
    <t>b86a68eb-9982-4004-92c9-b97a25ee8bf6</t>
  </si>
  <si>
    <t>HMWFYP8CK8</t>
  </si>
  <si>
    <t>Jesica</t>
  </si>
  <si>
    <t>Meyer</t>
  </si>
  <si>
    <t>+50769534723</t>
  </si>
  <si>
    <t>2f8c561d-f96c-4b79-8aa6-245a71e0dfdd</t>
  </si>
  <si>
    <t>HMK9PAPY22</t>
  </si>
  <si>
    <t>Amber</t>
  </si>
  <si>
    <t>Pondwa</t>
  </si>
  <si>
    <t>+14174991988</t>
  </si>
  <si>
    <t>bf3b294f-6699-4933-898a-d5e7193e4869</t>
  </si>
  <si>
    <t>HMCYP8JY4F</t>
  </si>
  <si>
    <t>PARKING</t>
  </si>
  <si>
    <t xml:space="preserve">Amber Pondwa 304 A 2 al 4 </t>
  </si>
  <si>
    <t>Jessica Meyer 304 A 6 al 7</t>
  </si>
  <si>
    <t>lleva un bebe, Vuelo en el CM132 que aterriza a las 20:24 desde Lima. Vuelo en el CM476 a las 12:56.</t>
  </si>
  <si>
    <t>LIMPIEZA EXTRA</t>
  </si>
  <si>
    <t>LAZOTEA</t>
  </si>
  <si>
    <t>EXTRA</t>
  </si>
  <si>
    <t>CHECK-IN HORA</t>
  </si>
  <si>
    <t>CHECK-OUT HORA</t>
  </si>
  <si>
    <t>NUMBER GUESTS</t>
  </si>
  <si>
    <t>2 carros</t>
  </si>
  <si>
    <t>1 carro</t>
  </si>
  <si>
    <t>Jaime</t>
  </si>
  <si>
    <t>Chacon</t>
  </si>
  <si>
    <t>TRANSPORTE CHECK-IN</t>
  </si>
  <si>
    <t>TRANSPORTE CHECK-OUT</t>
  </si>
  <si>
    <t>si</t>
  </si>
  <si>
    <t>NO</t>
  </si>
  <si>
    <t>$0</t>
  </si>
  <si>
    <t>Maya</t>
  </si>
  <si>
    <t>Greenfeld</t>
  </si>
  <si>
    <t>mgreen.110026@guest.booking.com</t>
  </si>
  <si>
    <t>+972532783381</t>
  </si>
  <si>
    <t>c51d62a8-ace9-4f57-be8b-9c62b5adf0ea</t>
  </si>
  <si>
    <t>6906307950</t>
  </si>
  <si>
    <t>jmarro.441780@guest.booking.com</t>
  </si>
  <si>
    <t>+573105271236</t>
  </si>
  <si>
    <t>c491dbd3-09d8-42ab-b4c7-9a4110bde6a7</t>
  </si>
  <si>
    <t>5504808630</t>
  </si>
  <si>
    <t>Maria</t>
  </si>
  <si>
    <t>Als</t>
  </si>
  <si>
    <t>+50377981734</t>
  </si>
  <si>
    <t>fb044dd2-1528-4319-9f5a-cc44fa1b130c</t>
  </si>
  <si>
    <t>HMW5PJMEBS</t>
  </si>
  <si>
    <t>Victoria Natareno</t>
  </si>
  <si>
    <t>Kurt</t>
  </si>
  <si>
    <t>Jean-Charles</t>
  </si>
  <si>
    <t>+50937215227</t>
  </si>
  <si>
    <t>a340a229-cb8a-4d28-ab6d-579647513c5d</t>
  </si>
  <si>
    <t>HMYE4K838B</t>
  </si>
  <si>
    <t>SOFA MA:ANA</t>
  </si>
  <si>
    <t>John</t>
  </si>
  <si>
    <t>Chaparro</t>
  </si>
  <si>
    <t>+886970143738</t>
  </si>
  <si>
    <t>292ca06b-e64c-49d4-b5d1-876721e9d543</t>
  </si>
  <si>
    <t>HMNS9NFE45</t>
  </si>
  <si>
    <t>$-15.3</t>
  </si>
  <si>
    <t>$102</t>
  </si>
  <si>
    <t>$86.7</t>
  </si>
  <si>
    <t>Victoria</t>
  </si>
  <si>
    <t>Ortega</t>
  </si>
  <si>
    <t>+79629885947</t>
  </si>
  <si>
    <t>a7254cf1-5f9f-48b9-9453-af119359bb31</t>
  </si>
  <si>
    <t>HMFBZ3CMWN</t>
  </si>
  <si>
    <t>$35</t>
  </si>
  <si>
    <t>$-32.25</t>
  </si>
  <si>
    <t>$180</t>
  </si>
  <si>
    <t>$182.75</t>
  </si>
  <si>
    <t>Ken</t>
  </si>
  <si>
    <t>Winer</t>
  </si>
  <si>
    <t>+15192428859</t>
  </si>
  <si>
    <t>b692ac16-453f-4736-bd0c-3fe06842ebc0</t>
  </si>
  <si>
    <t>HMXRX2KRNQ</t>
  </si>
  <si>
    <t>$30</t>
  </si>
  <si>
    <t>$-34.5</t>
  </si>
  <si>
    <t>$200</t>
  </si>
  <si>
    <t>$195.5</t>
  </si>
  <si>
    <t>PAGADO</t>
  </si>
  <si>
    <t>PAGUELO +5%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</si>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</sst>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B/.&quot;* #,##0.00_-;\-&quot;B/.&quot;* #,##0.00_-;_-&quot;B/.&quot;* &quot;-&quot;??_-;_-@_-"/>
    <numFmt numFmtId="164" formatCode="[$-F400]h:mm:ss\ AM/PM"/>
  </numFmts>
  <fonts count="7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color indexed="8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3D0D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4DCF8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44" fontId="2" fillId="0" borderId="0" xfId="1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18" fontId="0" fillId="2" borderId="0" xfId="0" applyNumberFormat="1" applyFill="1"/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5" borderId="0" xfId="0" applyFill="1"/>
    <xf numFmtId="0" fontId="5" fillId="6" borderId="0" xfId="0" applyFont="1" applyFill="1"/>
    <xf numFmtId="4" fontId="0" fillId="0" borderId="0" xfId="0" applyNumberFormat="1"/>
    <xf numFmtId="0" fontId="6" fillId="2" borderId="0" xfId="0" applyFont="1" applyFill="1"/>
    <xf numFmtId="14" fontId="6" fillId="2" borderId="0" xfId="0" applyNumberFormat="1" applyFont="1" applyFill="1"/>
    <xf numFmtId="0" fontId="6" fillId="2" borderId="2" xfId="0" applyFont="1" applyFill="1" applyBorder="1"/>
    <xf numFmtId="0" fontId="6" fillId="2" borderId="3" xfId="0" applyFont="1" applyFill="1" applyBorder="1"/>
    <xf numFmtId="14" fontId="6" fillId="2" borderId="3" xfId="0" applyNumberFormat="1" applyFont="1" applyFill="1" applyBorder="1"/>
    <xf numFmtId="18" fontId="0" fillId="0" borderId="0" xfId="0" applyNumberFormat="1"/>
    <xf numFmtId="18" fontId="0" fillId="0" borderId="3" xfId="0" applyNumberFormat="1" applyBorder="1"/>
    <xf numFmtId="0" fontId="0" fillId="0" borderId="0" xfId="0" applyAlignment="1">
      <alignment wrapText="1"/>
    </xf>
    <xf numFmtId="164" fontId="0" fillId="0" borderId="0" xfId="0" applyNumberFormat="1"/>
    <xf numFmtId="0" fontId="0" fillId="7" borderId="0" xfId="0" applyFill="1"/>
    <xf numFmtId="0" fontId="3" fillId="0" borderId="3" xfId="0" applyFont="1" applyBorder="1" applyAlignment="1">
      <alignment horizontal="center"/>
    </xf>
    <xf numFmtId="44" fontId="2" fillId="0" borderId="3" xfId="1" applyFont="1" applyBorder="1"/>
    <xf numFmtId="0" fontId="3" fillId="0" borderId="3" xfId="0" applyFont="1" applyBorder="1"/>
    <xf numFmtId="164" fontId="3" fillId="0" borderId="3" xfId="0" applyNumberFormat="1" applyFont="1" applyBorder="1"/>
    <xf numFmtId="0" fontId="4" fillId="0" borderId="4" xfId="0" applyFont="1" applyBorder="1" applyAlignment="1">
      <alignment horizontal="center" vertical="top"/>
    </xf>
    <xf numFmtId="0" fontId="5" fillId="6" borderId="3" xfId="0" applyFont="1" applyFill="1" applyBorder="1"/>
    <xf numFmtId="0" fontId="6" fillId="2" borderId="0" xfId="0" applyFont="1" applyFill="1" applyBorder="1"/>
    <xf numFmtId="14" fontId="6" fillId="2" borderId="0" xfId="0" applyNumberFormat="1" applyFont="1" applyFill="1" applyBorder="1"/>
    <xf numFmtId="14" fontId="0" fillId="0" borderId="3" xfId="0" applyNumberFormat="1" applyBorder="1"/>
    <xf numFmtId="0" fontId="0" fillId="0" borderId="0" xfId="0" applyBorder="1"/>
    <xf numFmtId="0" fontId="0" fillId="5" borderId="0" xfId="0" applyFill="1" applyBorder="1"/>
    <xf numFmtId="0" fontId="5" fillId="6" borderId="0" xfId="0" applyFont="1" applyFill="1" applyBorder="1"/>
    <xf numFmtId="18" fontId="0" fillId="0" borderId="0" xfId="0" applyNumberFormat="1" applyBorder="1"/>
    <xf numFmtId="0" fontId="0" fillId="7" borderId="0" xfId="0" applyFill="1" applyBorder="1"/>
    <xf numFmtId="14" fontId="0" fillId="0" borderId="0" xfId="0" applyNumberFormat="1" applyBorder="1"/>
    <xf numFmtId="9" fontId="0" fillId="5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3D0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wnloads/report_all_properties_2025_09_01_2025_09_30_WINYLi.xlsx" TargetMode="External"/><Relationship Id="rId1" Type="http://schemas.openxmlformats.org/officeDocument/2006/relationships/externalLinkPath" Target="report_all_properties_2025_09_01_2025_09_30_WINY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Owner Adjustments"/>
      <sheetName val="Glossary"/>
    </sheetNames>
    <sheetDataSet>
      <sheetData sheetId="0">
        <row r="2">
          <cell r="Q2" t="str">
            <v>Res#</v>
          </cell>
        </row>
        <row r="3">
          <cell r="Q3" t="str">
            <v>c75e860b-ba6f-4488-b0ea-5c2fbcb2474e</v>
          </cell>
        </row>
        <row r="4">
          <cell r="Q4" t="str">
            <v>0742f199-2956-4c2d-a310-c3427518775e</v>
          </cell>
        </row>
        <row r="5">
          <cell r="Q5" t="str">
            <v>35af58b0-0075-4a04-901d-51fdcac8d1f3</v>
          </cell>
        </row>
        <row r="6">
          <cell r="Q6" t="str">
            <v>c67b9e4f-6c2c-474a-816f-67f6d3a2a275</v>
          </cell>
        </row>
        <row r="7">
          <cell r="Q7" t="str">
            <v>70b412d7-2c1a-403f-bac3-ccd7bf38cc59</v>
          </cell>
        </row>
        <row r="8">
          <cell r="Q8" t="str">
            <v>5ebe4096-2c76-48d4-b06c-32ecaa0fe248</v>
          </cell>
        </row>
        <row r="9">
          <cell r="Q9" t="str">
            <v>432c2e3e-7d7a-489c-aa29-2015b402e5cc</v>
          </cell>
        </row>
        <row r="10">
          <cell r="Q10" t="str">
            <v>09d4facd-0a19-4ad6-8599-2c2d1338d653</v>
          </cell>
        </row>
        <row r="11">
          <cell r="Q11" t="str">
            <v>ae1ecc5c-76df-41c6-a433-45039079ed7e</v>
          </cell>
        </row>
        <row r="12">
          <cell r="Q12" t="str">
            <v>566208cc-65d3-48e1-9e28-73f938464c62</v>
          </cell>
        </row>
        <row r="13">
          <cell r="Q13" t="str">
            <v>afcdc362-3057-4041-92e4-924d5150716d</v>
          </cell>
        </row>
        <row r="14">
          <cell r="Q14" t="str">
            <v>9f1320a0-6700-414e-b8ba-da8efd66f863</v>
          </cell>
        </row>
        <row r="15">
          <cell r="Q15" t="str">
            <v>7cbcb6e2-dc06-498a-8071-7e82ac66f395</v>
          </cell>
        </row>
        <row r="16">
          <cell r="Q16" t="str">
            <v>2d5a0d7e-668f-4529-bb2b-71e18e4df7db</v>
          </cell>
        </row>
        <row r="17">
          <cell r="Q17" t="str">
            <v>931f4f6c-2724-4f97-9190-d70f125689ed</v>
          </cell>
        </row>
        <row r="18">
          <cell r="Q18" t="str">
            <v>fb18e3cd-0362-4531-b58a-2411661937c0</v>
          </cell>
        </row>
        <row r="19">
          <cell r="Q19" t="str">
            <v>c925b34e-5f9b-4345-a4c1-608e0123ed3d</v>
          </cell>
        </row>
        <row r="20">
          <cell r="Q20" t="str">
            <v>df67edf7-2a95-4ddb-ab56-1646b767a3f6</v>
          </cell>
        </row>
        <row r="21">
          <cell r="Q21" t="str">
            <v>2a87a032-308e-473e-a784-12068573e4c6</v>
          </cell>
        </row>
        <row r="22">
          <cell r="Q22" t="str">
            <v>643d2c22-2818-4a42-92fa-e707e9ac369c</v>
          </cell>
        </row>
        <row r="23">
          <cell r="Q23" t="str">
            <v>566a540a-817b-4439-9455-a39828f45817</v>
          </cell>
        </row>
        <row r="24">
          <cell r="Q24" t="str">
            <v>b2af3946-d796-4447-bf10-ced0168b716a</v>
          </cell>
        </row>
        <row r="25">
          <cell r="Q25" t="str">
            <v>763f3120-aad2-42ac-9aa7-1c7df18e8f43</v>
          </cell>
        </row>
        <row r="26">
          <cell r="Q26" t="str">
            <v>63987c77-27ea-4112-917f-6698870bf80a</v>
          </cell>
        </row>
        <row r="27">
          <cell r="Q27" t="str">
            <v>e123a6f5-3919-424b-b228-b4bef9a36d90</v>
          </cell>
        </row>
        <row r="28">
          <cell r="Q28" t="str">
            <v>b0be625d-1b0f-4f07-829e-600081e24f40</v>
          </cell>
        </row>
        <row r="29">
          <cell r="Q29" t="str">
            <v>40b83182-9da3-4db4-a70f-c3e4bee2d4c9</v>
          </cell>
        </row>
        <row r="30">
          <cell r="Q30" t="str">
            <v>e7ea7649-bdec-4594-a200-27ad71ef1dae</v>
          </cell>
        </row>
        <row r="31">
          <cell r="Q31" t="str">
            <v>b8164022-035f-48f6-8e8d-be0337cc6c09</v>
          </cell>
        </row>
        <row r="32">
          <cell r="Q32" t="str">
            <v>f21ea98f-65fe-4942-a65d-221f8f5c4fd6</v>
          </cell>
        </row>
        <row r="33">
          <cell r="Q33" t="str">
            <v>f7a254ed-4efd-4977-a8f3-dc49c463faf4</v>
          </cell>
        </row>
        <row r="34">
          <cell r="Q34" t="str">
            <v>920a4c94-6ffa-4957-9013-14094ff26b39</v>
          </cell>
        </row>
        <row r="35">
          <cell r="Q35" t="str">
            <v>0a34ae45-7ec1-440d-b5ea-e0bc4c89abd6</v>
          </cell>
        </row>
        <row r="36">
          <cell r="Q36" t="str">
            <v>200f4705-0a0b-4f8a-9490-bb847a484719</v>
          </cell>
        </row>
        <row r="37">
          <cell r="Q37" t="str">
            <v>ad6ffad6-02ab-4841-88ad-b16bafb59753</v>
          </cell>
        </row>
        <row r="38">
          <cell r="Q38" t="str">
            <v>f5a06a54-2431-498a-9516-99e056b7d30c</v>
          </cell>
        </row>
        <row r="39">
          <cell r="Q39" t="str">
            <v>f17fcf5c-50b4-49d2-ae4f-a745c59f6c71</v>
          </cell>
        </row>
        <row r="40">
          <cell r="Q40" t="str">
            <v>0a57de55-01b2-4b7f-9c5a-5dfbc527bb2b</v>
          </cell>
        </row>
        <row r="41">
          <cell r="Q41" t="str">
            <v>5f6cd883-1f4b-4408-9584-07429521bba6</v>
          </cell>
        </row>
        <row r="42">
          <cell r="Q42" t="str">
            <v>b2d7308d-e17f-4958-993e-69480e243e52</v>
          </cell>
        </row>
        <row r="43">
          <cell r="Q43" t="str">
            <v>b86a68eb-9982-4004-92c9-b97a25ee8bf6</v>
          </cell>
        </row>
        <row r="44">
          <cell r="Q44" t="str">
            <v>2f8c561d-f96c-4b79-8aa6-245a71e0dfdd</v>
          </cell>
        </row>
        <row r="45">
          <cell r="Q45" t="str">
            <v>bf3b294f-6699-4933-898a-d5e7193e4869</v>
          </cell>
        </row>
        <row r="46">
          <cell r="Q46" t="str">
            <v>c51d62a8-ace9-4f57-be8b-9c62b5adf0ea</v>
          </cell>
        </row>
        <row r="47">
          <cell r="Q47" t="str">
            <v>c491dbd3-09d8-42ab-b4c7-9a4110bde6a7</v>
          </cell>
        </row>
        <row r="48">
          <cell r="Q48" t="str">
            <v>fb044dd2-1528-4319-9f5a-cc44fa1b130c</v>
          </cell>
        </row>
        <row r="49">
          <cell r="Q49" t="str">
            <v>a340a229-cb8a-4d28-ab6d-579647513c5d</v>
          </cell>
        </row>
        <row r="50">
          <cell r="Q50" t="str">
            <v>292ca06b-e64c-49d4-b5d1-876721e9d543</v>
          </cell>
        </row>
        <row r="51">
          <cell r="Q51" t="str">
            <v>a7254cf1-5f9f-48b9-9453-af119359bb31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856C-47B8-C247-AED1-D23B4C429C73}">
  <dimension ref="A1:BB51"/>
  <sheetViews>
    <sheetView tabSelected="1" zoomScale="89" workbookViewId="0">
      <selection activeCell="N15" sqref="N15"/>
    </sheetView>
  </sheetViews>
  <sheetFormatPr baseColWidth="10" defaultRowHeight="15" x14ac:dyDescent="0.2"/>
  <cols>
    <col min="1" max="1" width="20.33203125" customWidth="1"/>
    <col min="2" max="2" width="12" hidden="1" customWidth="1"/>
    <col min="3" max="3" width="11.1640625" hidden="1" customWidth="1"/>
    <col min="6" max="8" width="0" hidden="1" customWidth="1"/>
    <col min="9" max="9" width="5.83203125" customWidth="1"/>
    <col min="10" max="10" width="6.6640625" hidden="1" customWidth="1"/>
    <col min="11" max="11" width="5.83203125" hidden="1" customWidth="1"/>
    <col min="12" max="12" width="7" hidden="1" customWidth="1"/>
    <col min="13" max="13" width="9.33203125" hidden="1" customWidth="1"/>
    <col min="15" max="15" width="0" hidden="1" customWidth="1"/>
    <col min="21" max="30" width="0" hidden="1" customWidth="1"/>
    <col min="32" max="39" width="0" hidden="1" customWidth="1"/>
    <col min="40" max="40" width="9.33203125" hidden="1" customWidth="1"/>
    <col min="41" max="41" width="5.6640625" customWidth="1"/>
    <col min="42" max="42" width="17" bestFit="1" customWidth="1"/>
    <col min="43" max="43" width="14.1640625" bestFit="1" customWidth="1"/>
    <col min="44" max="44" width="16" style="29" bestFit="1" customWidth="1"/>
    <col min="45" max="45" width="17.5" style="29" bestFit="1" customWidth="1"/>
    <col min="53" max="53" width="39.5" bestFit="1" customWidth="1"/>
  </cols>
  <sheetData>
    <row r="1" spans="1:54" s="17" customFormat="1" ht="17" thickBo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416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  <c r="R1" s="17" t="s">
        <v>15</v>
      </c>
      <c r="S1" s="17" t="s">
        <v>16</v>
      </c>
      <c r="T1" s="17" t="s">
        <v>17</v>
      </c>
      <c r="U1" s="17" t="s">
        <v>18</v>
      </c>
      <c r="V1" s="17" t="s">
        <v>19</v>
      </c>
      <c r="W1" s="17" t="s">
        <v>20</v>
      </c>
      <c r="X1" s="17" t="s">
        <v>21</v>
      </c>
      <c r="Y1" s="17" t="s">
        <v>22</v>
      </c>
      <c r="Z1" s="17" t="s">
        <v>23</v>
      </c>
      <c r="AA1" s="17" t="s">
        <v>24</v>
      </c>
      <c r="AB1" s="17" t="s">
        <v>25</v>
      </c>
      <c r="AC1" s="17" t="s">
        <v>13</v>
      </c>
      <c r="AD1" s="17" t="s">
        <v>26</v>
      </c>
      <c r="AE1" s="17" t="s">
        <v>27</v>
      </c>
      <c r="AF1" s="17" t="s">
        <v>28</v>
      </c>
      <c r="AG1" s="17" t="s">
        <v>29</v>
      </c>
      <c r="AH1" s="17" t="s">
        <v>30</v>
      </c>
      <c r="AI1" s="17" t="s">
        <v>31</v>
      </c>
      <c r="AJ1" s="17" t="s">
        <v>32</v>
      </c>
      <c r="AK1" s="17" t="s">
        <v>33</v>
      </c>
      <c r="AL1" s="17" t="s">
        <v>34</v>
      </c>
      <c r="AM1" s="17" t="s">
        <v>35</v>
      </c>
      <c r="AN1" s="31"/>
      <c r="AO1" s="31" t="s">
        <v>345</v>
      </c>
      <c r="AP1" s="32" t="s">
        <v>344</v>
      </c>
      <c r="AQ1" s="33" t="s">
        <v>346</v>
      </c>
      <c r="AR1" s="34" t="s">
        <v>457</v>
      </c>
      <c r="AS1" s="34" t="s">
        <v>458</v>
      </c>
      <c r="AT1" s="33" t="s">
        <v>459</v>
      </c>
      <c r="AU1" s="33" t="s">
        <v>400</v>
      </c>
      <c r="AV1" s="33" t="s">
        <v>401</v>
      </c>
      <c r="AW1" s="33" t="s">
        <v>464</v>
      </c>
      <c r="AX1" s="33" t="s">
        <v>465</v>
      </c>
      <c r="AY1" s="33" t="s">
        <v>456</v>
      </c>
      <c r="AZ1" s="33" t="s">
        <v>450</v>
      </c>
      <c r="BA1" s="35" t="s">
        <v>357</v>
      </c>
      <c r="BB1" s="35" t="s">
        <v>404</v>
      </c>
    </row>
    <row r="2" spans="1:54" x14ac:dyDescent="0.2">
      <c r="A2" s="23" t="s">
        <v>174</v>
      </c>
      <c r="B2" s="21" t="s">
        <v>175</v>
      </c>
      <c r="C2" s="21" t="s">
        <v>176</v>
      </c>
      <c r="D2" s="21" t="s">
        <v>196</v>
      </c>
      <c r="E2" s="21" t="s">
        <v>197</v>
      </c>
      <c r="F2" s="21"/>
      <c r="G2" s="21"/>
      <c r="H2" s="21" t="s">
        <v>198</v>
      </c>
      <c r="I2" s="21" t="s">
        <v>198</v>
      </c>
      <c r="J2" s="21" t="s">
        <v>43</v>
      </c>
      <c r="K2" s="21" t="s">
        <v>44</v>
      </c>
      <c r="L2" s="21" t="s">
        <v>44</v>
      </c>
      <c r="M2" s="21" t="s">
        <v>44</v>
      </c>
      <c r="N2" s="21" t="s">
        <v>45</v>
      </c>
      <c r="O2" s="21">
        <v>0</v>
      </c>
      <c r="P2" s="21" t="s">
        <v>199</v>
      </c>
      <c r="Q2" t="str">
        <f>VLOOKUP(P2,[1]Data!$Q:$Q,1,0)</f>
        <v>b2af3946-d796-4447-bf10-ced0168b716a</v>
      </c>
      <c r="R2" s="22">
        <v>45841</v>
      </c>
      <c r="S2" s="22">
        <v>45901</v>
      </c>
      <c r="T2" s="22">
        <v>45907</v>
      </c>
      <c r="U2" s="21" t="s">
        <v>200</v>
      </c>
      <c r="V2" s="21" t="s">
        <v>95</v>
      </c>
      <c r="W2" s="21">
        <v>0</v>
      </c>
      <c r="X2" s="21" t="s">
        <v>49</v>
      </c>
      <c r="Y2" s="21">
        <v>25</v>
      </c>
      <c r="Z2" s="21">
        <v>0</v>
      </c>
      <c r="AA2" s="21">
        <v>0</v>
      </c>
      <c r="AB2" s="21">
        <v>0</v>
      </c>
      <c r="AC2" s="21">
        <v>-71.25</v>
      </c>
      <c r="AD2" s="21">
        <v>450</v>
      </c>
      <c r="AE2" s="21">
        <v>403.75</v>
      </c>
      <c r="AF2" s="21">
        <v>403.75</v>
      </c>
      <c r="AG2" s="21" t="s">
        <v>50</v>
      </c>
      <c r="AH2" s="21" t="s">
        <v>48</v>
      </c>
      <c r="AI2" s="21" t="s">
        <v>51</v>
      </c>
      <c r="AJ2" s="21" t="s">
        <v>52</v>
      </c>
      <c r="AK2" s="21" t="s">
        <v>182</v>
      </c>
      <c r="AL2" s="21" t="s">
        <v>183</v>
      </c>
      <c r="AM2" s="21" t="s">
        <v>184</v>
      </c>
      <c r="AN2" s="21"/>
      <c r="AO2" s="21" t="s">
        <v>402</v>
      </c>
      <c r="AR2" s="26">
        <v>0</v>
      </c>
      <c r="AS2" s="26">
        <v>0.45833333333333331</v>
      </c>
      <c r="AU2" t="s">
        <v>415</v>
      </c>
      <c r="AV2" t="s">
        <v>402</v>
      </c>
      <c r="BA2" t="s">
        <v>359</v>
      </c>
      <c r="BB2">
        <v>0</v>
      </c>
    </row>
    <row r="3" spans="1:54" x14ac:dyDescent="0.2">
      <c r="A3" s="23" t="s">
        <v>150</v>
      </c>
      <c r="B3" s="21" t="s">
        <v>151</v>
      </c>
      <c r="C3" s="21" t="s">
        <v>152</v>
      </c>
      <c r="D3" s="21" t="s">
        <v>235</v>
      </c>
      <c r="E3" s="21" t="s">
        <v>236</v>
      </c>
      <c r="F3" s="21"/>
      <c r="G3" s="21"/>
      <c r="H3" s="21" t="s">
        <v>237</v>
      </c>
      <c r="I3" s="21" t="s">
        <v>237</v>
      </c>
      <c r="J3" s="21" t="s">
        <v>193</v>
      </c>
      <c r="K3" s="21" t="s">
        <v>44</v>
      </c>
      <c r="L3" s="21" t="s">
        <v>44</v>
      </c>
      <c r="M3" s="21" t="s">
        <v>44</v>
      </c>
      <c r="N3" s="21" t="s">
        <v>45</v>
      </c>
      <c r="O3" s="21">
        <v>0</v>
      </c>
      <c r="P3" s="21" t="s">
        <v>238</v>
      </c>
      <c r="Q3" t="str">
        <f>VLOOKUP(P3,[1]Data!$Q:$Q,1,0)</f>
        <v>f21ea98f-65fe-4942-a65d-221f8f5c4fd6</v>
      </c>
      <c r="R3" s="22">
        <v>45877</v>
      </c>
      <c r="S3" s="22">
        <v>45901</v>
      </c>
      <c r="T3" s="22">
        <v>45902</v>
      </c>
      <c r="U3" s="21" t="s">
        <v>239</v>
      </c>
      <c r="V3" s="21" t="s">
        <v>48</v>
      </c>
      <c r="W3" s="21">
        <v>0</v>
      </c>
      <c r="X3" s="21" t="s">
        <v>49</v>
      </c>
      <c r="Y3" s="21">
        <v>35</v>
      </c>
      <c r="Z3" s="21">
        <v>0</v>
      </c>
      <c r="AA3" s="21">
        <v>0</v>
      </c>
      <c r="AB3" s="21">
        <v>0</v>
      </c>
      <c r="AC3" s="21">
        <v>-32.25</v>
      </c>
      <c r="AD3" s="21">
        <v>180</v>
      </c>
      <c r="AE3" s="21">
        <v>182.75</v>
      </c>
      <c r="AF3" s="21">
        <v>182.75</v>
      </c>
      <c r="AG3" s="21" t="s">
        <v>50</v>
      </c>
      <c r="AH3" s="21" t="s">
        <v>48</v>
      </c>
      <c r="AI3" s="21" t="s">
        <v>51</v>
      </c>
      <c r="AJ3" s="21" t="s">
        <v>52</v>
      </c>
      <c r="AK3" s="21" t="s">
        <v>53</v>
      </c>
      <c r="AL3" s="21" t="s">
        <v>54</v>
      </c>
      <c r="AM3" s="21" t="s">
        <v>55</v>
      </c>
      <c r="AN3" s="21"/>
      <c r="AO3" s="21" t="s">
        <v>402</v>
      </c>
      <c r="AR3" s="26">
        <v>0.625</v>
      </c>
      <c r="AS3" s="26">
        <v>0.5625</v>
      </c>
      <c r="AT3">
        <v>8</v>
      </c>
      <c r="AU3" t="s">
        <v>414</v>
      </c>
      <c r="AV3" t="s">
        <v>50</v>
      </c>
      <c r="BA3" t="s">
        <v>360</v>
      </c>
      <c r="BB3">
        <v>0</v>
      </c>
    </row>
    <row r="4" spans="1:54" x14ac:dyDescent="0.2">
      <c r="A4" s="21" t="s">
        <v>36</v>
      </c>
      <c r="B4" s="21" t="s">
        <v>37</v>
      </c>
      <c r="C4" s="21" t="s">
        <v>38</v>
      </c>
      <c r="D4" s="21" t="s">
        <v>435</v>
      </c>
      <c r="E4" s="21" t="s">
        <v>436</v>
      </c>
      <c r="F4" s="21"/>
      <c r="G4" s="21"/>
      <c r="H4" s="21" t="s">
        <v>437</v>
      </c>
      <c r="I4" s="21" t="s">
        <v>437</v>
      </c>
      <c r="J4" s="21" t="s">
        <v>43</v>
      </c>
      <c r="K4" s="21" t="s">
        <v>44</v>
      </c>
      <c r="L4" s="21" t="s">
        <v>44</v>
      </c>
      <c r="M4" s="21" t="s">
        <v>44</v>
      </c>
      <c r="N4" s="21" t="s">
        <v>45</v>
      </c>
      <c r="O4" s="21">
        <v>0</v>
      </c>
      <c r="P4" s="21" t="s">
        <v>438</v>
      </c>
      <c r="Q4" t="str">
        <f>VLOOKUP(P4,[1]Data!$Q:$Q,1,0)</f>
        <v>b86a68eb-9982-4004-92c9-b97a25ee8bf6</v>
      </c>
      <c r="R4" s="22">
        <v>45900</v>
      </c>
      <c r="S4" s="22">
        <v>45901</v>
      </c>
      <c r="T4" s="22">
        <v>45902</v>
      </c>
      <c r="U4" s="21" t="s">
        <v>439</v>
      </c>
      <c r="V4" s="21" t="s">
        <v>48</v>
      </c>
      <c r="W4" s="21">
        <v>0</v>
      </c>
      <c r="X4" s="21" t="s">
        <v>49</v>
      </c>
      <c r="Y4" s="21">
        <v>30</v>
      </c>
      <c r="Z4" s="21">
        <v>0</v>
      </c>
      <c r="AA4" s="21">
        <v>0</v>
      </c>
      <c r="AB4" s="21">
        <v>0</v>
      </c>
      <c r="AC4" s="21">
        <v>-19.14</v>
      </c>
      <c r="AD4" s="21">
        <v>97.6</v>
      </c>
      <c r="AE4" s="21">
        <v>108.46</v>
      </c>
      <c r="AF4" s="21">
        <v>108.46</v>
      </c>
      <c r="AG4" s="21" t="s">
        <v>50</v>
      </c>
      <c r="AH4" s="21" t="s">
        <v>48</v>
      </c>
      <c r="AI4" s="21" t="s">
        <v>51</v>
      </c>
      <c r="AJ4" s="21" t="s">
        <v>52</v>
      </c>
      <c r="AK4" s="21" t="s">
        <v>53</v>
      </c>
      <c r="AL4" s="21" t="s">
        <v>54</v>
      </c>
      <c r="AM4" s="21" t="s">
        <v>55</v>
      </c>
      <c r="AN4" s="21"/>
      <c r="AO4" s="21" t="s">
        <v>402</v>
      </c>
      <c r="AR4" s="26"/>
      <c r="AS4" s="26"/>
      <c r="BA4" t="str">
        <f>CONCATENATE(D4," ",E4," ","Catedral","A","1 al 2")</f>
        <v>Ricaurte Ortiz Blades CatedralA1 al 2</v>
      </c>
    </row>
    <row r="5" spans="1:54" s="17" customFormat="1" ht="16" thickBot="1" x14ac:dyDescent="0.25">
      <c r="A5" s="24" t="s">
        <v>65</v>
      </c>
      <c r="B5" s="24" t="s">
        <v>66</v>
      </c>
      <c r="C5" s="24" t="s">
        <v>67</v>
      </c>
      <c r="D5" s="24" t="s">
        <v>479</v>
      </c>
      <c r="E5" s="24" t="s">
        <v>480</v>
      </c>
      <c r="F5" s="24"/>
      <c r="G5" s="24"/>
      <c r="H5" s="24" t="s">
        <v>481</v>
      </c>
      <c r="I5" s="24" t="s">
        <v>481</v>
      </c>
      <c r="J5" s="24" t="s">
        <v>86</v>
      </c>
      <c r="K5" s="24" t="s">
        <v>44</v>
      </c>
      <c r="L5" s="24" t="s">
        <v>44</v>
      </c>
      <c r="M5" s="24" t="s">
        <v>44</v>
      </c>
      <c r="N5" s="24" t="s">
        <v>45</v>
      </c>
      <c r="O5" s="24">
        <v>0</v>
      </c>
      <c r="P5" s="24" t="s">
        <v>482</v>
      </c>
      <c r="Q5" t="str">
        <f>VLOOKUP(P5,[1]Data!$Q:$Q,1,0)</f>
        <v>fb044dd2-1528-4319-9f5a-cc44fa1b130c</v>
      </c>
      <c r="R5" s="25">
        <v>45901</v>
      </c>
      <c r="S5" s="25">
        <v>45901</v>
      </c>
      <c r="T5" s="25">
        <v>45902</v>
      </c>
      <c r="U5" s="24" t="s">
        <v>483</v>
      </c>
      <c r="V5" s="24" t="s">
        <v>484</v>
      </c>
      <c r="W5" s="24">
        <v>0</v>
      </c>
      <c r="X5" s="24" t="s">
        <v>49</v>
      </c>
      <c r="Y5" s="24">
        <v>25</v>
      </c>
      <c r="Z5" s="24">
        <v>0</v>
      </c>
      <c r="AA5" s="24">
        <v>0</v>
      </c>
      <c r="AB5" s="24">
        <v>0</v>
      </c>
      <c r="AC5" s="24">
        <v>-19.2</v>
      </c>
      <c r="AD5" s="24">
        <v>103</v>
      </c>
      <c r="AE5" s="24">
        <v>108.8</v>
      </c>
      <c r="AF5" s="24">
        <v>108.8</v>
      </c>
      <c r="AG5" s="24" t="s">
        <v>50</v>
      </c>
      <c r="AH5" s="24" t="s">
        <v>48</v>
      </c>
      <c r="AI5" s="24" t="s">
        <v>51</v>
      </c>
      <c r="AJ5" s="24" t="s">
        <v>52</v>
      </c>
      <c r="AK5" s="24" t="s">
        <v>53</v>
      </c>
      <c r="AL5" s="24" t="s">
        <v>54</v>
      </c>
      <c r="AM5" s="24" t="s">
        <v>55</v>
      </c>
      <c r="AN5" s="24"/>
      <c r="AO5" s="24"/>
      <c r="BA5" s="17" t="str">
        <f>CONCATENATE(D5," ",E5," ","Jeronimo","A","1 al 2")</f>
        <v>Maria Als JeronimoA1 al 2</v>
      </c>
    </row>
    <row r="6" spans="1:54" x14ac:dyDescent="0.2">
      <c r="A6" s="21" t="s">
        <v>56</v>
      </c>
      <c r="B6" s="21" t="s">
        <v>57</v>
      </c>
      <c r="C6" s="21" t="s">
        <v>58</v>
      </c>
      <c r="D6" s="21" t="s">
        <v>121</v>
      </c>
      <c r="E6" s="21" t="s">
        <v>122</v>
      </c>
      <c r="F6" s="21" t="s">
        <v>421</v>
      </c>
      <c r="G6" s="21"/>
      <c r="H6" s="21" t="s">
        <v>123</v>
      </c>
      <c r="I6" s="21" t="s">
        <v>123</v>
      </c>
      <c r="J6" s="21" t="s">
        <v>62</v>
      </c>
      <c r="K6" s="21" t="s">
        <v>86</v>
      </c>
      <c r="L6" s="21" t="s">
        <v>44</v>
      </c>
      <c r="M6" s="21" t="s">
        <v>44</v>
      </c>
      <c r="N6" s="21" t="s">
        <v>76</v>
      </c>
      <c r="O6" s="21">
        <v>0</v>
      </c>
      <c r="P6" s="21" t="s">
        <v>124</v>
      </c>
      <c r="Q6" t="str">
        <f>VLOOKUP(P6,[1]Data!$Q:$Q,1,0)</f>
        <v>566208cc-65d3-48e1-9e28-73f938464c62</v>
      </c>
      <c r="R6" s="22">
        <v>45769</v>
      </c>
      <c r="S6" s="22">
        <v>45902</v>
      </c>
      <c r="T6" s="22">
        <v>45904</v>
      </c>
      <c r="U6" s="21" t="s">
        <v>125</v>
      </c>
      <c r="V6" s="21" t="s">
        <v>48</v>
      </c>
      <c r="W6" s="21">
        <v>0</v>
      </c>
      <c r="X6" s="21" t="s">
        <v>79</v>
      </c>
      <c r="Y6" s="21">
        <v>25</v>
      </c>
      <c r="Z6" s="21">
        <v>0</v>
      </c>
      <c r="AA6" s="21">
        <v>0</v>
      </c>
      <c r="AB6" s="21">
        <v>0</v>
      </c>
      <c r="AC6" s="21">
        <v>0</v>
      </c>
      <c r="AD6" s="21">
        <v>226.8</v>
      </c>
      <c r="AE6" s="21">
        <v>274.48</v>
      </c>
      <c r="AF6" s="21">
        <v>0</v>
      </c>
      <c r="AG6" s="21">
        <v>274.48</v>
      </c>
      <c r="AH6" s="21" t="s">
        <v>48</v>
      </c>
      <c r="AI6" s="21" t="s">
        <v>51</v>
      </c>
      <c r="AJ6" s="21" t="s">
        <v>52</v>
      </c>
      <c r="AK6" s="21" t="s">
        <v>53</v>
      </c>
      <c r="AL6" s="21" t="s">
        <v>54</v>
      </c>
      <c r="AM6" s="21" t="s">
        <v>55</v>
      </c>
      <c r="AN6" s="21"/>
      <c r="AO6" s="21" t="s">
        <v>402</v>
      </c>
      <c r="AP6" s="46" t="s">
        <v>517</v>
      </c>
      <c r="AQ6" s="18" t="s">
        <v>518</v>
      </c>
      <c r="AR6" s="26">
        <v>0.60416666666666663</v>
      </c>
      <c r="AS6" s="26">
        <v>0.5</v>
      </c>
      <c r="AT6">
        <v>3</v>
      </c>
      <c r="BA6" t="s">
        <v>361</v>
      </c>
      <c r="BB6" t="s">
        <v>405</v>
      </c>
    </row>
    <row r="7" spans="1:54" x14ac:dyDescent="0.2">
      <c r="A7" s="21" t="s">
        <v>137</v>
      </c>
      <c r="B7" s="21" t="s">
        <v>138</v>
      </c>
      <c r="C7" s="21" t="s">
        <v>139</v>
      </c>
      <c r="D7" s="21" t="s">
        <v>250</v>
      </c>
      <c r="E7" s="21" t="s">
        <v>251</v>
      </c>
      <c r="F7" s="21"/>
      <c r="G7" s="21"/>
      <c r="H7" s="21" t="s">
        <v>252</v>
      </c>
      <c r="I7" s="21" t="s">
        <v>252</v>
      </c>
      <c r="J7" s="21" t="s">
        <v>43</v>
      </c>
      <c r="K7" s="21" t="s">
        <v>44</v>
      </c>
      <c r="L7" s="21" t="s">
        <v>44</v>
      </c>
      <c r="M7" s="21" t="s">
        <v>44</v>
      </c>
      <c r="N7" s="21" t="s">
        <v>45</v>
      </c>
      <c r="O7" s="21">
        <v>0</v>
      </c>
      <c r="P7" s="21" t="s">
        <v>253</v>
      </c>
      <c r="Q7" t="str">
        <f>VLOOKUP(P7,[1]Data!$Q:$Q,1,0)</f>
        <v>0a34ae45-7ec1-440d-b5ea-e0bc4c89abd6</v>
      </c>
      <c r="R7" s="22">
        <v>45883</v>
      </c>
      <c r="S7" s="22">
        <v>45902</v>
      </c>
      <c r="T7" s="22">
        <v>45908</v>
      </c>
      <c r="U7" s="21" t="s">
        <v>254</v>
      </c>
      <c r="V7" s="21" t="s">
        <v>48</v>
      </c>
      <c r="W7" s="21">
        <v>0</v>
      </c>
      <c r="X7" s="21" t="s">
        <v>49</v>
      </c>
      <c r="Y7" s="21">
        <v>25</v>
      </c>
      <c r="Z7" s="21">
        <v>0</v>
      </c>
      <c r="AA7" s="21">
        <v>0</v>
      </c>
      <c r="AB7" s="21">
        <v>0</v>
      </c>
      <c r="AC7" s="21">
        <v>-117.15</v>
      </c>
      <c r="AD7" s="21">
        <v>756</v>
      </c>
      <c r="AE7" s="21">
        <v>663.85</v>
      </c>
      <c r="AF7" s="21">
        <v>663.85</v>
      </c>
      <c r="AG7" s="21" t="s">
        <v>50</v>
      </c>
      <c r="AH7" s="21" t="s">
        <v>48</v>
      </c>
      <c r="AI7" s="21" t="s">
        <v>51</v>
      </c>
      <c r="AJ7" s="21" t="s">
        <v>52</v>
      </c>
      <c r="AK7" s="21" t="s">
        <v>53</v>
      </c>
      <c r="AL7" s="21" t="s">
        <v>54</v>
      </c>
      <c r="AM7" s="21" t="s">
        <v>55</v>
      </c>
      <c r="AN7" s="21"/>
      <c r="AO7" s="21" t="s">
        <v>402</v>
      </c>
      <c r="AR7" s="26">
        <v>0.625</v>
      </c>
      <c r="AS7" s="26">
        <v>0.5</v>
      </c>
      <c r="AT7">
        <v>2</v>
      </c>
      <c r="AU7" t="s">
        <v>415</v>
      </c>
      <c r="AZ7" t="s">
        <v>461</v>
      </c>
      <c r="BA7" t="s">
        <v>362</v>
      </c>
      <c r="BB7">
        <v>0</v>
      </c>
    </row>
    <row r="8" spans="1:54" x14ac:dyDescent="0.2">
      <c r="A8" s="21" t="s">
        <v>80</v>
      </c>
      <c r="B8" s="21" t="s">
        <v>81</v>
      </c>
      <c r="C8" s="21" t="s">
        <v>82</v>
      </c>
      <c r="D8" s="21" t="s">
        <v>445</v>
      </c>
      <c r="E8" s="21" t="s">
        <v>446</v>
      </c>
      <c r="F8" s="21"/>
      <c r="G8" s="21"/>
      <c r="H8" s="21" t="s">
        <v>447</v>
      </c>
      <c r="I8" s="21" t="s">
        <v>447</v>
      </c>
      <c r="J8" s="21" t="s">
        <v>99</v>
      </c>
      <c r="K8" s="21" t="s">
        <v>44</v>
      </c>
      <c r="L8" s="21" t="s">
        <v>44</v>
      </c>
      <c r="M8" s="21" t="s">
        <v>44</v>
      </c>
      <c r="N8" s="21" t="s">
        <v>45</v>
      </c>
      <c r="O8" s="21">
        <v>0</v>
      </c>
      <c r="P8" s="21" t="s">
        <v>448</v>
      </c>
      <c r="Q8" t="str">
        <f>VLOOKUP(P8,[1]Data!$Q:$Q,1,0)</f>
        <v>bf3b294f-6699-4933-898a-d5e7193e4869</v>
      </c>
      <c r="R8" s="22">
        <v>45901</v>
      </c>
      <c r="S8" s="22">
        <v>45902</v>
      </c>
      <c r="T8" s="22">
        <v>45904</v>
      </c>
      <c r="U8" s="21" t="s">
        <v>449</v>
      </c>
      <c r="V8" s="21" t="s">
        <v>48</v>
      </c>
      <c r="W8" s="21">
        <v>0</v>
      </c>
      <c r="X8" s="21" t="s">
        <v>49</v>
      </c>
      <c r="Y8" s="21">
        <v>35</v>
      </c>
      <c r="Z8" s="21">
        <v>0</v>
      </c>
      <c r="AA8" s="21">
        <v>0</v>
      </c>
      <c r="AB8" s="21">
        <v>0</v>
      </c>
      <c r="AC8" s="21">
        <v>-42.75</v>
      </c>
      <c r="AD8" s="21">
        <v>250</v>
      </c>
      <c r="AE8" s="21">
        <v>242.25</v>
      </c>
      <c r="AF8" s="21">
        <v>242.25</v>
      </c>
      <c r="AG8" s="21" t="s">
        <v>50</v>
      </c>
      <c r="AH8" s="21" t="s">
        <v>48</v>
      </c>
      <c r="AI8" s="21" t="s">
        <v>51</v>
      </c>
      <c r="AJ8" s="21" t="s">
        <v>52</v>
      </c>
      <c r="AK8" s="21" t="s">
        <v>53</v>
      </c>
      <c r="AL8" s="21" t="s">
        <v>54</v>
      </c>
      <c r="AM8" s="21" t="s">
        <v>55</v>
      </c>
      <c r="AN8" s="21"/>
      <c r="AO8" s="21" t="s">
        <v>402</v>
      </c>
      <c r="AR8" s="26">
        <v>0.70833333333333337</v>
      </c>
      <c r="AS8" s="26">
        <v>0.45833333333333331</v>
      </c>
      <c r="AT8">
        <v>5</v>
      </c>
      <c r="AU8" t="s">
        <v>490</v>
      </c>
      <c r="AZ8" t="s">
        <v>461</v>
      </c>
      <c r="BA8" t="s">
        <v>451</v>
      </c>
    </row>
    <row r="9" spans="1:54" s="17" customFormat="1" ht="16" thickBot="1" x14ac:dyDescent="0.25">
      <c r="A9" s="24" t="s">
        <v>150</v>
      </c>
      <c r="B9" s="24" t="s">
        <v>151</v>
      </c>
      <c r="C9" s="24" t="s">
        <v>152</v>
      </c>
      <c r="D9" s="24" t="s">
        <v>485</v>
      </c>
      <c r="E9" s="24" t="s">
        <v>486</v>
      </c>
      <c r="F9" s="24"/>
      <c r="G9" s="24"/>
      <c r="H9" s="24" t="s">
        <v>487</v>
      </c>
      <c r="I9" s="24" t="s">
        <v>487</v>
      </c>
      <c r="J9" s="24" t="s">
        <v>92</v>
      </c>
      <c r="K9" s="24" t="s">
        <v>44</v>
      </c>
      <c r="L9" s="24" t="s">
        <v>44</v>
      </c>
      <c r="M9" s="24" t="s">
        <v>44</v>
      </c>
      <c r="N9" s="24" t="s">
        <v>45</v>
      </c>
      <c r="O9" s="24">
        <v>0</v>
      </c>
      <c r="P9" s="24" t="s">
        <v>488</v>
      </c>
      <c r="Q9" s="17" t="str">
        <f>VLOOKUP(P9,[1]Data!$Q:$Q,1,0)</f>
        <v>a340a229-cb8a-4d28-ab6d-579647513c5d</v>
      </c>
      <c r="R9" s="25">
        <v>45902</v>
      </c>
      <c r="S9" s="25">
        <v>45902</v>
      </c>
      <c r="T9" s="25">
        <v>45903</v>
      </c>
      <c r="U9" s="24" t="s">
        <v>489</v>
      </c>
      <c r="V9" s="24" t="s">
        <v>48</v>
      </c>
      <c r="W9" s="24">
        <v>0</v>
      </c>
      <c r="X9" s="24" t="s">
        <v>49</v>
      </c>
      <c r="Y9" s="24">
        <v>35</v>
      </c>
      <c r="Z9" s="24">
        <v>0</v>
      </c>
      <c r="AA9" s="24">
        <v>0</v>
      </c>
      <c r="AB9" s="24">
        <v>0</v>
      </c>
      <c r="AC9" s="24">
        <v>-22.05</v>
      </c>
      <c r="AD9" s="24">
        <v>112</v>
      </c>
      <c r="AE9" s="24">
        <v>124.95</v>
      </c>
      <c r="AF9" s="24">
        <v>124.95</v>
      </c>
      <c r="AG9" s="24" t="s">
        <v>50</v>
      </c>
      <c r="AH9" s="24" t="s">
        <v>48</v>
      </c>
      <c r="AI9" s="24" t="s">
        <v>51</v>
      </c>
      <c r="AJ9" s="24" t="s">
        <v>52</v>
      </c>
      <c r="AK9" s="24" t="s">
        <v>53</v>
      </c>
      <c r="AL9" s="24" t="s">
        <v>54</v>
      </c>
      <c r="AM9" s="24" t="s">
        <v>55</v>
      </c>
      <c r="AN9" s="24"/>
      <c r="AO9" s="24"/>
      <c r="BA9" s="17" t="str">
        <f>CONCATENATE(D9," ",E9," ","104","A","2 al 3")</f>
        <v>Kurt Jean-Charles 104A2 al 3</v>
      </c>
    </row>
    <row r="10" spans="1:54" s="40" customFormat="1" x14ac:dyDescent="0.2">
      <c r="A10" s="37" t="s">
        <v>150</v>
      </c>
      <c r="B10" s="37" t="s">
        <v>151</v>
      </c>
      <c r="C10" s="37" t="s">
        <v>152</v>
      </c>
      <c r="D10" s="37" t="s">
        <v>275</v>
      </c>
      <c r="E10" s="37" t="s">
        <v>276</v>
      </c>
      <c r="F10" s="37"/>
      <c r="G10" s="37"/>
      <c r="H10" s="37" t="s">
        <v>277</v>
      </c>
      <c r="I10" s="37" t="s">
        <v>277</v>
      </c>
      <c r="J10" s="37" t="s">
        <v>92</v>
      </c>
      <c r="K10" s="37" t="s">
        <v>44</v>
      </c>
      <c r="L10" s="37" t="s">
        <v>44</v>
      </c>
      <c r="M10" s="37" t="s">
        <v>44</v>
      </c>
      <c r="N10" s="37" t="s">
        <v>45</v>
      </c>
      <c r="O10" s="37">
        <v>0</v>
      </c>
      <c r="P10" s="37" t="s">
        <v>278</v>
      </c>
      <c r="Q10" s="40" t="str">
        <f>VLOOKUP(P10,[1]Data!$Q:$Q,1,0)</f>
        <v>f17fcf5c-50b4-49d2-ae4f-a745c59f6c71</v>
      </c>
      <c r="R10" s="38">
        <v>45886</v>
      </c>
      <c r="S10" s="38">
        <v>45903</v>
      </c>
      <c r="T10" s="38">
        <v>45905</v>
      </c>
      <c r="U10" s="37" t="s">
        <v>279</v>
      </c>
      <c r="V10" s="37" t="s">
        <v>48</v>
      </c>
      <c r="W10" s="37">
        <v>0</v>
      </c>
      <c r="X10" s="37" t="s">
        <v>49</v>
      </c>
      <c r="Y10" s="37">
        <v>35</v>
      </c>
      <c r="Z10" s="37">
        <v>0</v>
      </c>
      <c r="AA10" s="37">
        <v>0</v>
      </c>
      <c r="AB10" s="37">
        <v>0</v>
      </c>
      <c r="AC10" s="37">
        <v>-59.25</v>
      </c>
      <c r="AD10" s="37">
        <v>360</v>
      </c>
      <c r="AE10" s="37">
        <v>335.75</v>
      </c>
      <c r="AF10" s="37">
        <v>335.75</v>
      </c>
      <c r="AG10" s="37" t="s">
        <v>50</v>
      </c>
      <c r="AH10" s="37" t="s">
        <v>48</v>
      </c>
      <c r="AI10" s="37" t="s">
        <v>51</v>
      </c>
      <c r="AJ10" s="37" t="s">
        <v>52</v>
      </c>
      <c r="AK10" s="37" t="s">
        <v>53</v>
      </c>
      <c r="AL10" s="37" t="s">
        <v>54</v>
      </c>
      <c r="AM10" s="37" t="s">
        <v>55</v>
      </c>
      <c r="AN10" s="37"/>
      <c r="AO10" s="37" t="s">
        <v>402</v>
      </c>
      <c r="AR10" s="43"/>
      <c r="AS10" s="43"/>
      <c r="BA10" s="40" t="s">
        <v>363</v>
      </c>
      <c r="BB10" s="40">
        <v>0</v>
      </c>
    </row>
    <row r="11" spans="1:54" s="40" customFormat="1" x14ac:dyDescent="0.2">
      <c r="A11" s="37" t="s">
        <v>36</v>
      </c>
      <c r="B11" s="37" t="s">
        <v>37</v>
      </c>
      <c r="C11" s="37" t="s">
        <v>38</v>
      </c>
      <c r="D11" s="37" t="s">
        <v>116</v>
      </c>
      <c r="E11" s="37" t="s">
        <v>280</v>
      </c>
      <c r="F11" s="37"/>
      <c r="G11" s="37"/>
      <c r="H11" s="37" t="s">
        <v>281</v>
      </c>
      <c r="I11" s="37" t="s">
        <v>281</v>
      </c>
      <c r="J11" s="37" t="s">
        <v>86</v>
      </c>
      <c r="K11" s="37" t="s">
        <v>44</v>
      </c>
      <c r="L11" s="37" t="s">
        <v>86</v>
      </c>
      <c r="M11" s="37" t="s">
        <v>44</v>
      </c>
      <c r="N11" s="37" t="s">
        <v>45</v>
      </c>
      <c r="O11" s="37">
        <v>0</v>
      </c>
      <c r="P11" s="37" t="s">
        <v>282</v>
      </c>
      <c r="Q11" s="40" t="str">
        <f>VLOOKUP(P11,[1]Data!$Q:$Q,1,0)</f>
        <v>0a57de55-01b2-4b7f-9c5a-5dfbc527bb2b</v>
      </c>
      <c r="R11" s="38">
        <v>45890</v>
      </c>
      <c r="S11" s="38">
        <v>45903</v>
      </c>
      <c r="T11" s="38">
        <v>45904</v>
      </c>
      <c r="U11" s="37" t="s">
        <v>283</v>
      </c>
      <c r="V11" s="37" t="s">
        <v>48</v>
      </c>
      <c r="W11" s="37">
        <v>0</v>
      </c>
      <c r="X11" s="37" t="s">
        <v>49</v>
      </c>
      <c r="Y11" s="37">
        <v>30</v>
      </c>
      <c r="Z11" s="37">
        <v>0</v>
      </c>
      <c r="AA11" s="37">
        <v>0</v>
      </c>
      <c r="AB11" s="37">
        <v>0</v>
      </c>
      <c r="AC11" s="37">
        <v>-19.93</v>
      </c>
      <c r="AD11" s="37">
        <v>102.87</v>
      </c>
      <c r="AE11" s="37">
        <v>112.94</v>
      </c>
      <c r="AF11" s="37">
        <v>112.94</v>
      </c>
      <c r="AG11" s="37" t="s">
        <v>50</v>
      </c>
      <c r="AH11" s="37" t="s">
        <v>48</v>
      </c>
      <c r="AI11" s="37" t="s">
        <v>51</v>
      </c>
      <c r="AJ11" s="37" t="s">
        <v>52</v>
      </c>
      <c r="AK11" s="37" t="s">
        <v>53</v>
      </c>
      <c r="AL11" s="37" t="s">
        <v>54</v>
      </c>
      <c r="AM11" s="37" t="s">
        <v>55</v>
      </c>
      <c r="AN11" s="37"/>
      <c r="AO11" s="37" t="s">
        <v>402</v>
      </c>
      <c r="AR11" s="43">
        <v>0.85</v>
      </c>
      <c r="AS11" s="43">
        <v>0.41666666666666669</v>
      </c>
      <c r="AW11" s="44" t="s">
        <v>466</v>
      </c>
      <c r="AX11" s="44" t="s">
        <v>466</v>
      </c>
      <c r="BA11" s="40" t="s">
        <v>364</v>
      </c>
      <c r="BB11" s="40" t="s">
        <v>453</v>
      </c>
    </row>
    <row r="12" spans="1:54" s="40" customFormat="1" x14ac:dyDescent="0.2">
      <c r="A12" s="37" t="s">
        <v>80</v>
      </c>
      <c r="B12" s="37" t="s">
        <v>81</v>
      </c>
      <c r="C12" s="37" t="s">
        <v>82</v>
      </c>
      <c r="D12" s="37" t="s">
        <v>83</v>
      </c>
      <c r="E12" s="37" t="s">
        <v>84</v>
      </c>
      <c r="F12" s="37"/>
      <c r="G12" s="37"/>
      <c r="H12" s="37" t="s">
        <v>85</v>
      </c>
      <c r="I12" s="37" t="s">
        <v>85</v>
      </c>
      <c r="J12" s="37" t="s">
        <v>62</v>
      </c>
      <c r="K12" s="37" t="s">
        <v>86</v>
      </c>
      <c r="L12" s="37" t="s">
        <v>43</v>
      </c>
      <c r="M12" s="37" t="s">
        <v>44</v>
      </c>
      <c r="N12" s="37" t="s">
        <v>45</v>
      </c>
      <c r="O12" s="37">
        <v>0</v>
      </c>
      <c r="P12" s="37" t="s">
        <v>87</v>
      </c>
      <c r="Q12" s="40" t="str">
        <f>VLOOKUP(P12,[1]Data!$Q:$Q,1,0)</f>
        <v>70b412d7-2c1a-403f-bac3-ccd7bf38cc59</v>
      </c>
      <c r="R12" s="38">
        <v>45701</v>
      </c>
      <c r="S12" s="38">
        <v>45904</v>
      </c>
      <c r="T12" s="38">
        <v>45906</v>
      </c>
      <c r="U12" s="37" t="s">
        <v>88</v>
      </c>
      <c r="V12" s="37" t="s">
        <v>48</v>
      </c>
      <c r="W12" s="37">
        <v>0</v>
      </c>
      <c r="X12" s="37" t="s">
        <v>49</v>
      </c>
      <c r="Y12" s="37">
        <v>10</v>
      </c>
      <c r="Z12" s="37">
        <v>0</v>
      </c>
      <c r="AA12" s="37">
        <v>0</v>
      </c>
      <c r="AB12" s="37">
        <v>0</v>
      </c>
      <c r="AC12" s="37">
        <v>-43.5</v>
      </c>
      <c r="AD12" s="37">
        <v>280</v>
      </c>
      <c r="AE12" s="37">
        <v>246.5</v>
      </c>
      <c r="AF12" s="37">
        <v>246.5</v>
      </c>
      <c r="AG12" s="37" t="s">
        <v>50</v>
      </c>
      <c r="AH12" s="37" t="s">
        <v>48</v>
      </c>
      <c r="AI12" s="37" t="s">
        <v>51</v>
      </c>
      <c r="AJ12" s="37" t="s">
        <v>52</v>
      </c>
      <c r="AK12" s="37" t="s">
        <v>53</v>
      </c>
      <c r="AL12" s="37" t="s">
        <v>54</v>
      </c>
      <c r="AM12" s="37" t="s">
        <v>55</v>
      </c>
      <c r="AN12" s="37"/>
      <c r="AO12" s="37" t="s">
        <v>402</v>
      </c>
      <c r="AR12" s="43">
        <v>0.625</v>
      </c>
      <c r="AS12" s="43">
        <v>0.5</v>
      </c>
      <c r="AT12" s="40">
        <v>7</v>
      </c>
      <c r="AU12" s="40" t="s">
        <v>414</v>
      </c>
      <c r="AV12" s="40">
        <v>0</v>
      </c>
      <c r="AW12" s="40">
        <v>0</v>
      </c>
      <c r="AY12" s="40">
        <v>0</v>
      </c>
      <c r="AZ12" s="40" t="s">
        <v>460</v>
      </c>
      <c r="BA12" s="40" t="s">
        <v>365</v>
      </c>
      <c r="BB12" s="40">
        <v>0</v>
      </c>
    </row>
    <row r="13" spans="1:54" s="17" customFormat="1" ht="16" thickBot="1" x14ac:dyDescent="0.25">
      <c r="A13" s="24" t="s">
        <v>56</v>
      </c>
      <c r="B13" s="24" t="s">
        <v>57</v>
      </c>
      <c r="C13" s="24" t="s">
        <v>58</v>
      </c>
      <c r="D13" s="24" t="s">
        <v>169</v>
      </c>
      <c r="E13" s="24" t="s">
        <v>170</v>
      </c>
      <c r="F13" s="24" t="s">
        <v>425</v>
      </c>
      <c r="G13" s="24"/>
      <c r="H13" s="24" t="s">
        <v>171</v>
      </c>
      <c r="I13" s="24" t="s">
        <v>171</v>
      </c>
      <c r="J13" s="24" t="s">
        <v>129</v>
      </c>
      <c r="K13" s="24" t="s">
        <v>44</v>
      </c>
      <c r="L13" s="24" t="s">
        <v>44</v>
      </c>
      <c r="M13" s="24" t="s">
        <v>44</v>
      </c>
      <c r="N13" s="24" t="s">
        <v>76</v>
      </c>
      <c r="O13" s="24">
        <v>0</v>
      </c>
      <c r="P13" s="24" t="s">
        <v>172</v>
      </c>
      <c r="Q13" s="17" t="str">
        <f>VLOOKUP(P13,[1]Data!$Q:$Q,1,0)</f>
        <v>df67edf7-2a95-4ddb-ab56-1646b767a3f6</v>
      </c>
      <c r="R13" s="25">
        <v>45824</v>
      </c>
      <c r="S13" s="25">
        <v>45904</v>
      </c>
      <c r="T13" s="25">
        <v>45906</v>
      </c>
      <c r="U13" s="24" t="s">
        <v>173</v>
      </c>
      <c r="V13" s="24" t="s">
        <v>48</v>
      </c>
      <c r="W13" s="24">
        <v>0</v>
      </c>
      <c r="X13" s="24" t="s">
        <v>79</v>
      </c>
      <c r="Y13" s="24">
        <v>35</v>
      </c>
      <c r="Z13" s="24">
        <v>0</v>
      </c>
      <c r="AA13" s="24">
        <v>0</v>
      </c>
      <c r="AB13" s="24">
        <v>0</v>
      </c>
      <c r="AC13" s="24">
        <v>0</v>
      </c>
      <c r="AD13" s="24">
        <v>320.39999999999998</v>
      </c>
      <c r="AE13" s="24">
        <v>387.44</v>
      </c>
      <c r="AF13" s="24">
        <v>0</v>
      </c>
      <c r="AG13" s="24">
        <v>387.44</v>
      </c>
      <c r="AH13" s="24" t="s">
        <v>48</v>
      </c>
      <c r="AI13" s="24" t="s">
        <v>51</v>
      </c>
      <c r="AJ13" s="24" t="s">
        <v>52</v>
      </c>
      <c r="AK13" s="24" t="s">
        <v>53</v>
      </c>
      <c r="AL13" s="24" t="s">
        <v>54</v>
      </c>
      <c r="AM13" s="24" t="s">
        <v>55</v>
      </c>
      <c r="AN13" s="24"/>
      <c r="AO13" s="24" t="s">
        <v>402</v>
      </c>
      <c r="AP13" s="36" t="s">
        <v>517</v>
      </c>
      <c r="AQ13" s="36" t="s">
        <v>519</v>
      </c>
      <c r="AR13" s="27">
        <v>0.70833333333333337</v>
      </c>
      <c r="AS13" s="27">
        <v>0.5</v>
      </c>
      <c r="BA13" s="17" t="s">
        <v>366</v>
      </c>
      <c r="BB13" s="17">
        <v>0</v>
      </c>
    </row>
    <row r="14" spans="1:54" s="40" customFormat="1" x14ac:dyDescent="0.2">
      <c r="A14" s="37" t="s">
        <v>150</v>
      </c>
      <c r="B14" s="37" t="s">
        <v>151</v>
      </c>
      <c r="C14" s="37" t="s">
        <v>152</v>
      </c>
      <c r="D14" s="37" t="s">
        <v>265</v>
      </c>
      <c r="E14" s="37" t="s">
        <v>266</v>
      </c>
      <c r="F14" s="37"/>
      <c r="G14" s="37"/>
      <c r="H14" s="37" t="s">
        <v>267</v>
      </c>
      <c r="I14" s="37" t="s">
        <v>267</v>
      </c>
      <c r="J14" s="37" t="s">
        <v>193</v>
      </c>
      <c r="K14" s="37" t="s">
        <v>44</v>
      </c>
      <c r="L14" s="37" t="s">
        <v>44</v>
      </c>
      <c r="M14" s="37" t="s">
        <v>44</v>
      </c>
      <c r="N14" s="37" t="s">
        <v>45</v>
      </c>
      <c r="O14" s="37">
        <v>0</v>
      </c>
      <c r="P14" s="37" t="s">
        <v>268</v>
      </c>
      <c r="Q14" s="40" t="str">
        <f>VLOOKUP(P14,[1]Data!$Q:$Q,1,0)</f>
        <v>f5a06a54-2431-498a-9516-99e056b7d30c</v>
      </c>
      <c r="R14" s="38">
        <v>45884</v>
      </c>
      <c r="S14" s="38">
        <v>45905</v>
      </c>
      <c r="T14" s="38">
        <v>45909</v>
      </c>
      <c r="U14" s="37" t="s">
        <v>269</v>
      </c>
      <c r="V14" s="37" t="s">
        <v>48</v>
      </c>
      <c r="W14" s="37">
        <v>0</v>
      </c>
      <c r="X14" s="37" t="s">
        <v>49</v>
      </c>
      <c r="Y14" s="37">
        <v>35</v>
      </c>
      <c r="Z14" s="37">
        <v>0</v>
      </c>
      <c r="AA14" s="37">
        <v>0</v>
      </c>
      <c r="AB14" s="37">
        <v>0</v>
      </c>
      <c r="AC14" s="37">
        <v>-113.25</v>
      </c>
      <c r="AD14" s="37">
        <v>720</v>
      </c>
      <c r="AE14" s="37">
        <v>641.75</v>
      </c>
      <c r="AF14" s="37">
        <v>641.75</v>
      </c>
      <c r="AG14" s="37" t="s">
        <v>50</v>
      </c>
      <c r="AH14" s="37" t="s">
        <v>48</v>
      </c>
      <c r="AI14" s="37" t="s">
        <v>51</v>
      </c>
      <c r="AJ14" s="37" t="s">
        <v>52</v>
      </c>
      <c r="AK14" s="37" t="s">
        <v>53</v>
      </c>
      <c r="AL14" s="37" t="s">
        <v>54</v>
      </c>
      <c r="AM14" s="37" t="s">
        <v>55</v>
      </c>
      <c r="AN14" s="37"/>
      <c r="AO14" s="37" t="s">
        <v>402</v>
      </c>
      <c r="AR14" s="43">
        <v>0.75</v>
      </c>
      <c r="AS14" s="43">
        <v>0.5</v>
      </c>
      <c r="AT14" s="40">
        <v>8</v>
      </c>
      <c r="AU14" s="40" t="s">
        <v>408</v>
      </c>
      <c r="AV14" s="40">
        <v>0</v>
      </c>
      <c r="AW14" s="40">
        <v>0</v>
      </c>
      <c r="AY14" s="40" t="s">
        <v>411</v>
      </c>
      <c r="BA14" s="40" t="s">
        <v>367</v>
      </c>
      <c r="BB14" s="40">
        <v>0</v>
      </c>
    </row>
    <row r="15" spans="1:54" s="40" customFormat="1" x14ac:dyDescent="0.2">
      <c r="A15" s="40" t="s">
        <v>102</v>
      </c>
      <c r="B15" s="40" t="s">
        <v>103</v>
      </c>
      <c r="C15" s="40" t="s">
        <v>104</v>
      </c>
      <c r="D15" s="40" t="s">
        <v>491</v>
      </c>
      <c r="E15" s="40" t="s">
        <v>492</v>
      </c>
      <c r="H15" s="40" t="s">
        <v>493</v>
      </c>
      <c r="I15" s="40" t="s">
        <v>493</v>
      </c>
      <c r="J15" s="40" t="s">
        <v>43</v>
      </c>
      <c r="K15" s="40" t="s">
        <v>44</v>
      </c>
      <c r="L15" s="40" t="s">
        <v>44</v>
      </c>
      <c r="M15" s="40" t="s">
        <v>44</v>
      </c>
      <c r="N15" s="40" t="s">
        <v>45</v>
      </c>
      <c r="O15" s="40" t="s">
        <v>468</v>
      </c>
      <c r="P15" s="40" t="s">
        <v>494</v>
      </c>
      <c r="Q15" s="40" t="str">
        <f>VLOOKUP(P15,[1]Data!$Q:$Q,1,0)</f>
        <v>292ca06b-e64c-49d4-b5d1-876721e9d543</v>
      </c>
      <c r="R15" s="45">
        <v>45903</v>
      </c>
      <c r="S15" s="45">
        <v>45905</v>
      </c>
      <c r="T15" s="45">
        <v>45906</v>
      </c>
      <c r="U15" s="40" t="s">
        <v>495</v>
      </c>
      <c r="V15" s="40" t="s">
        <v>48</v>
      </c>
      <c r="W15" s="40" t="s">
        <v>468</v>
      </c>
      <c r="X15" s="40" t="s">
        <v>49</v>
      </c>
      <c r="Y15" s="40" t="s">
        <v>468</v>
      </c>
      <c r="Z15" s="40" t="s">
        <v>468</v>
      </c>
      <c r="AA15" s="40" t="s">
        <v>468</v>
      </c>
      <c r="AB15" s="40" t="s">
        <v>468</v>
      </c>
      <c r="AC15" s="40" t="s">
        <v>496</v>
      </c>
      <c r="AD15" s="40" t="s">
        <v>497</v>
      </c>
      <c r="AE15" s="40">
        <v>86.7</v>
      </c>
      <c r="AF15" s="40" t="s">
        <v>498</v>
      </c>
      <c r="AG15" s="40" t="s">
        <v>50</v>
      </c>
      <c r="AH15" s="40" t="s">
        <v>48</v>
      </c>
      <c r="AI15" s="40" t="s">
        <v>110</v>
      </c>
      <c r="AJ15" s="40" t="s">
        <v>52</v>
      </c>
      <c r="AK15" s="40" t="s">
        <v>48</v>
      </c>
      <c r="AL15" s="40" t="s">
        <v>48</v>
      </c>
      <c r="AM15" s="40" t="s">
        <v>48</v>
      </c>
      <c r="AO15" s="40" t="s">
        <v>402</v>
      </c>
      <c r="BA15" s="40" t="str">
        <f>CONCATENATE(D15," ",E15," ","jeronimo","A","5 al 6")</f>
        <v>John Chaparro jeronimoA5 al 6</v>
      </c>
    </row>
    <row r="16" spans="1:54" s="17" customFormat="1" ht="16" thickBot="1" x14ac:dyDescent="0.25">
      <c r="A16" s="17" t="s">
        <v>36</v>
      </c>
      <c r="B16" s="17" t="s">
        <v>37</v>
      </c>
      <c r="C16" s="17" t="s">
        <v>38</v>
      </c>
      <c r="D16" s="17" t="s">
        <v>508</v>
      </c>
      <c r="E16" s="17" t="s">
        <v>509</v>
      </c>
      <c r="H16" s="17" t="s">
        <v>510</v>
      </c>
      <c r="I16" s="17" t="s">
        <v>510</v>
      </c>
      <c r="J16" s="17" t="s">
        <v>92</v>
      </c>
      <c r="K16" s="17" t="s">
        <v>44</v>
      </c>
      <c r="L16" s="17" t="s">
        <v>44</v>
      </c>
      <c r="M16" s="17" t="s">
        <v>44</v>
      </c>
      <c r="N16" s="17" t="s">
        <v>45</v>
      </c>
      <c r="O16" s="17" t="s">
        <v>468</v>
      </c>
      <c r="P16" s="17" t="s">
        <v>511</v>
      </c>
      <c r="R16" s="39">
        <v>45905</v>
      </c>
      <c r="S16" s="39">
        <v>45905</v>
      </c>
      <c r="T16" s="39">
        <v>45907</v>
      </c>
      <c r="U16" s="17" t="s">
        <v>512</v>
      </c>
      <c r="V16" s="17" t="s">
        <v>48</v>
      </c>
      <c r="W16" s="17" t="s">
        <v>468</v>
      </c>
      <c r="X16" s="17" t="s">
        <v>49</v>
      </c>
      <c r="Y16" s="17" t="s">
        <v>513</v>
      </c>
      <c r="Z16" s="17" t="s">
        <v>468</v>
      </c>
      <c r="AA16" s="17" t="s">
        <v>468</v>
      </c>
      <c r="AB16" s="17" t="s">
        <v>468</v>
      </c>
      <c r="AC16" s="17" t="s">
        <v>514</v>
      </c>
      <c r="AD16" s="17" t="s">
        <v>515</v>
      </c>
      <c r="AE16" s="17">
        <v>195.5</v>
      </c>
      <c r="AF16" s="17" t="s">
        <v>516</v>
      </c>
      <c r="AG16" s="17" t="s">
        <v>50</v>
      </c>
      <c r="AH16" s="17" t="s">
        <v>48</v>
      </c>
      <c r="AI16" s="17" t="s">
        <v>51</v>
      </c>
      <c r="AJ16" s="17" t="s">
        <v>52</v>
      </c>
      <c r="AK16" s="17" t="s">
        <v>53</v>
      </c>
      <c r="AL16" s="17" t="s">
        <v>54</v>
      </c>
      <c r="AM16" s="17" t="s">
        <v>55</v>
      </c>
      <c r="AO16" s="17" t="s">
        <v>402</v>
      </c>
      <c r="BA16" s="40" t="str">
        <f>CONCATENATE(D16," ",E16," ","Catedral","A","5 al 7")</f>
        <v>Ken Winer CatedralA5 al 7</v>
      </c>
    </row>
    <row r="17" spans="1:54" x14ac:dyDescent="0.2">
      <c r="A17" s="21" t="s">
        <v>65</v>
      </c>
      <c r="B17" s="21" t="s">
        <v>66</v>
      </c>
      <c r="C17" s="21" t="s">
        <v>67</v>
      </c>
      <c r="D17" s="21" t="s">
        <v>68</v>
      </c>
      <c r="E17" s="21" t="s">
        <v>69</v>
      </c>
      <c r="F17" s="21"/>
      <c r="G17" s="21"/>
      <c r="H17" s="21" t="s">
        <v>70</v>
      </c>
      <c r="I17" s="21" t="s">
        <v>70</v>
      </c>
      <c r="J17" s="21" t="s">
        <v>62</v>
      </c>
      <c r="K17" s="21" t="s">
        <v>44</v>
      </c>
      <c r="L17" s="21" t="s">
        <v>44</v>
      </c>
      <c r="M17" s="21" t="s">
        <v>44</v>
      </c>
      <c r="N17" s="21" t="s">
        <v>45</v>
      </c>
      <c r="O17" s="21">
        <v>0</v>
      </c>
      <c r="P17" s="21" t="s">
        <v>71</v>
      </c>
      <c r="Q17" t="str">
        <f>VLOOKUP(P17,[1]Data!$Q:$Q,1,0)</f>
        <v>35af58b0-0075-4a04-901d-51fdcac8d1f3</v>
      </c>
      <c r="R17" s="22">
        <v>45669</v>
      </c>
      <c r="S17" s="22">
        <v>45906</v>
      </c>
      <c r="T17" s="22">
        <v>45908</v>
      </c>
      <c r="U17" s="21" t="s">
        <v>72</v>
      </c>
      <c r="V17" s="21" t="s">
        <v>48</v>
      </c>
      <c r="W17" s="21">
        <v>0</v>
      </c>
      <c r="X17" s="21" t="s">
        <v>49</v>
      </c>
      <c r="Y17" s="21">
        <v>10</v>
      </c>
      <c r="Z17" s="21">
        <v>0</v>
      </c>
      <c r="AA17" s="21">
        <v>0</v>
      </c>
      <c r="AB17" s="21">
        <v>0</v>
      </c>
      <c r="AC17" s="21">
        <v>-34.5</v>
      </c>
      <c r="AD17" s="21">
        <v>220</v>
      </c>
      <c r="AE17" s="21">
        <v>195.5</v>
      </c>
      <c r="AF17" s="21">
        <v>195.5</v>
      </c>
      <c r="AG17" s="21" t="s">
        <v>50</v>
      </c>
      <c r="AH17" s="21" t="s">
        <v>48</v>
      </c>
      <c r="AI17" s="21" t="s">
        <v>51</v>
      </c>
      <c r="AJ17" s="21" t="s">
        <v>52</v>
      </c>
      <c r="AK17" s="21" t="s">
        <v>53</v>
      </c>
      <c r="AL17" s="21" t="s">
        <v>54</v>
      </c>
      <c r="AM17" s="21" t="s">
        <v>55</v>
      </c>
      <c r="AN17" s="21"/>
      <c r="AO17" s="21" t="s">
        <v>402</v>
      </c>
      <c r="AR17" s="26">
        <v>0.65625</v>
      </c>
      <c r="AS17" s="26">
        <v>0.29166666666666669</v>
      </c>
      <c r="AT17">
        <v>3</v>
      </c>
      <c r="AU17">
        <v>0</v>
      </c>
      <c r="AV17">
        <v>0</v>
      </c>
      <c r="AW17" s="30" t="s">
        <v>466</v>
      </c>
      <c r="AX17" s="30" t="s">
        <v>466</v>
      </c>
      <c r="AY17">
        <v>0</v>
      </c>
      <c r="BA17" t="s">
        <v>368</v>
      </c>
      <c r="BB17" t="s">
        <v>407</v>
      </c>
    </row>
    <row r="18" spans="1:54" x14ac:dyDescent="0.2">
      <c r="A18" s="40" t="s">
        <v>56</v>
      </c>
      <c r="B18" s="40" t="s">
        <v>57</v>
      </c>
      <c r="C18" s="40" t="s">
        <v>58</v>
      </c>
      <c r="D18" s="40" t="s">
        <v>73</v>
      </c>
      <c r="E18" s="40" t="s">
        <v>74</v>
      </c>
      <c r="F18" s="40" t="s">
        <v>418</v>
      </c>
      <c r="G18" s="40"/>
      <c r="H18" s="40" t="s">
        <v>75</v>
      </c>
      <c r="I18" s="40" t="s">
        <v>75</v>
      </c>
      <c r="J18" s="40" t="s">
        <v>43</v>
      </c>
      <c r="K18" s="40" t="s">
        <v>43</v>
      </c>
      <c r="L18" s="40" t="s">
        <v>44</v>
      </c>
      <c r="M18" s="40" t="s">
        <v>44</v>
      </c>
      <c r="N18" s="40" t="s">
        <v>76</v>
      </c>
      <c r="O18" s="40">
        <v>0</v>
      </c>
      <c r="P18" s="40" t="s">
        <v>77</v>
      </c>
      <c r="Q18" t="str">
        <f>VLOOKUP(P18,[1]Data!$Q:$Q,1,0)</f>
        <v>c67b9e4f-6c2c-474a-816f-67f6d3a2a275</v>
      </c>
      <c r="R18" s="45">
        <v>45682</v>
      </c>
      <c r="S18" s="45">
        <v>45906</v>
      </c>
      <c r="T18" s="45">
        <v>45908</v>
      </c>
      <c r="U18" s="40" t="s">
        <v>78</v>
      </c>
      <c r="V18" s="40" t="s">
        <v>48</v>
      </c>
      <c r="W18" s="40">
        <v>0</v>
      </c>
      <c r="X18" s="40" t="s">
        <v>79</v>
      </c>
      <c r="Y18" s="40">
        <v>25</v>
      </c>
      <c r="Z18" s="40">
        <v>0</v>
      </c>
      <c r="AA18" s="40">
        <v>0</v>
      </c>
      <c r="AB18" s="40">
        <v>0</v>
      </c>
      <c r="AC18" s="40">
        <v>0</v>
      </c>
      <c r="AD18" s="40">
        <v>226.8</v>
      </c>
      <c r="AE18" s="40">
        <v>274.48</v>
      </c>
      <c r="AF18" s="40">
        <v>0</v>
      </c>
      <c r="AG18" s="40">
        <v>274.48</v>
      </c>
      <c r="AH18" s="40" t="s">
        <v>48</v>
      </c>
      <c r="AI18" s="40" t="s">
        <v>51</v>
      </c>
      <c r="AJ18" s="40" t="s">
        <v>52</v>
      </c>
      <c r="AK18" s="40" t="s">
        <v>53</v>
      </c>
      <c r="AL18" s="40" t="s">
        <v>54</v>
      </c>
      <c r="AM18" s="40" t="s">
        <v>55</v>
      </c>
      <c r="AN18" s="40"/>
      <c r="AO18" s="40" t="s">
        <v>402</v>
      </c>
      <c r="AP18" s="42"/>
      <c r="AQ18" s="42"/>
      <c r="AR18" s="43">
        <v>0</v>
      </c>
      <c r="AS18" s="43">
        <v>0</v>
      </c>
      <c r="AT18" s="40">
        <v>0</v>
      </c>
      <c r="AU18" s="40">
        <v>0</v>
      </c>
      <c r="AV18" s="40">
        <v>0</v>
      </c>
      <c r="AW18" s="40">
        <v>0</v>
      </c>
      <c r="AX18" s="40"/>
      <c r="AY18" s="40">
        <v>0</v>
      </c>
      <c r="AZ18" s="40"/>
      <c r="BA18" s="40" t="s">
        <v>369</v>
      </c>
      <c r="BB18" s="40">
        <v>0</v>
      </c>
    </row>
    <row r="19" spans="1:54" x14ac:dyDescent="0.2">
      <c r="A19" t="s">
        <v>80</v>
      </c>
      <c r="B19" t="s">
        <v>81</v>
      </c>
      <c r="C19" t="s">
        <v>82</v>
      </c>
      <c r="D19" t="s">
        <v>440</v>
      </c>
      <c r="E19" t="s">
        <v>441</v>
      </c>
      <c r="H19" t="s">
        <v>442</v>
      </c>
      <c r="I19" t="s">
        <v>442</v>
      </c>
      <c r="J19" t="s">
        <v>129</v>
      </c>
      <c r="K19" t="s">
        <v>86</v>
      </c>
      <c r="L19" t="s">
        <v>44</v>
      </c>
      <c r="M19" t="s">
        <v>44</v>
      </c>
      <c r="N19" t="s">
        <v>45</v>
      </c>
      <c r="O19">
        <v>0</v>
      </c>
      <c r="P19" t="s">
        <v>443</v>
      </c>
      <c r="Q19" t="str">
        <f>VLOOKUP(P19,[1]Data!$Q:$Q,1,0)</f>
        <v>2f8c561d-f96c-4b79-8aa6-245a71e0dfdd</v>
      </c>
      <c r="R19" s="1">
        <v>45900</v>
      </c>
      <c r="S19" s="1">
        <v>45906</v>
      </c>
      <c r="T19" s="1">
        <v>45907</v>
      </c>
      <c r="U19" t="s">
        <v>444</v>
      </c>
      <c r="V19" t="s">
        <v>48</v>
      </c>
      <c r="W19">
        <v>0</v>
      </c>
      <c r="X19" t="s">
        <v>49</v>
      </c>
      <c r="Y19">
        <v>35</v>
      </c>
      <c r="Z19">
        <v>0</v>
      </c>
      <c r="AA19">
        <v>0</v>
      </c>
      <c r="AB19">
        <v>0</v>
      </c>
      <c r="AC19">
        <v>-26.58</v>
      </c>
      <c r="AD19">
        <v>142.19999999999999</v>
      </c>
      <c r="AE19">
        <v>150.62</v>
      </c>
      <c r="AF19">
        <v>150.62</v>
      </c>
      <c r="AG19" t="s">
        <v>50</v>
      </c>
      <c r="AH19" t="s">
        <v>48</v>
      </c>
      <c r="AI19" t="s">
        <v>51</v>
      </c>
      <c r="AJ19" t="s">
        <v>52</v>
      </c>
      <c r="AK19" t="s">
        <v>53</v>
      </c>
      <c r="AL19" t="s">
        <v>54</v>
      </c>
      <c r="AM19" t="s">
        <v>55</v>
      </c>
      <c r="AO19" t="s">
        <v>467</v>
      </c>
      <c r="AR19" s="26"/>
      <c r="AS19" s="26"/>
      <c r="BA19" t="s">
        <v>452</v>
      </c>
      <c r="BB19" t="e">
        <v>#N/A</v>
      </c>
    </row>
    <row r="20" spans="1:54" x14ac:dyDescent="0.2">
      <c r="A20" s="21" t="s">
        <v>174</v>
      </c>
      <c r="B20" s="21" t="s">
        <v>175</v>
      </c>
      <c r="C20" s="21" t="s">
        <v>176</v>
      </c>
      <c r="D20" s="21" t="s">
        <v>220</v>
      </c>
      <c r="E20" s="21" t="s">
        <v>221</v>
      </c>
      <c r="F20" s="21"/>
      <c r="G20" s="21"/>
      <c r="H20" s="21" t="s">
        <v>222</v>
      </c>
      <c r="I20" s="21" t="s">
        <v>222</v>
      </c>
      <c r="J20" s="21" t="s">
        <v>43</v>
      </c>
      <c r="K20" s="21" t="s">
        <v>44</v>
      </c>
      <c r="L20" s="21" t="s">
        <v>44</v>
      </c>
      <c r="M20" s="21" t="s">
        <v>44</v>
      </c>
      <c r="N20" s="21" t="s">
        <v>45</v>
      </c>
      <c r="O20" s="21">
        <v>0</v>
      </c>
      <c r="P20" s="21" t="s">
        <v>223</v>
      </c>
      <c r="Q20" t="str">
        <f>VLOOKUP(P20,[1]Data!$Q:$Q,1,0)</f>
        <v>40b83182-9da3-4db4-a70f-c3e4bee2d4c9</v>
      </c>
      <c r="R20" s="22">
        <v>45865</v>
      </c>
      <c r="S20" s="22">
        <v>45907</v>
      </c>
      <c r="T20" s="22">
        <v>45909</v>
      </c>
      <c r="U20" s="21" t="s">
        <v>224</v>
      </c>
      <c r="V20" s="21" t="s">
        <v>48</v>
      </c>
      <c r="W20" s="21">
        <v>0</v>
      </c>
      <c r="X20" s="21" t="s">
        <v>49</v>
      </c>
      <c r="Y20" s="21">
        <v>25</v>
      </c>
      <c r="Z20" s="21">
        <v>0</v>
      </c>
      <c r="AA20" s="21">
        <v>0</v>
      </c>
      <c r="AB20" s="21">
        <v>0</v>
      </c>
      <c r="AC20" s="21">
        <v>-26.25</v>
      </c>
      <c r="AD20" s="21">
        <v>150</v>
      </c>
      <c r="AE20" s="21">
        <v>148.75</v>
      </c>
      <c r="AF20" s="21">
        <v>148.75</v>
      </c>
      <c r="AG20" s="21" t="s">
        <v>50</v>
      </c>
      <c r="AH20" s="21" t="s">
        <v>48</v>
      </c>
      <c r="AI20" s="21" t="s">
        <v>51</v>
      </c>
      <c r="AJ20" s="21" t="s">
        <v>52</v>
      </c>
      <c r="AK20" s="21" t="s">
        <v>182</v>
      </c>
      <c r="AL20" s="21" t="s">
        <v>183</v>
      </c>
      <c r="AM20" s="21" t="s">
        <v>184</v>
      </c>
      <c r="AN20" s="21"/>
      <c r="AO20" s="21" t="s">
        <v>402</v>
      </c>
      <c r="AR20" s="26">
        <v>0</v>
      </c>
      <c r="AS20" s="26">
        <v>0</v>
      </c>
      <c r="AT20">
        <v>2</v>
      </c>
      <c r="AU20">
        <v>0</v>
      </c>
      <c r="AV20" t="s">
        <v>402</v>
      </c>
      <c r="AW20">
        <v>0</v>
      </c>
      <c r="AY20" t="s">
        <v>455</v>
      </c>
      <c r="AZ20" s="28"/>
      <c r="BA20" t="s">
        <v>370</v>
      </c>
      <c r="BB20" t="s">
        <v>454</v>
      </c>
    </row>
    <row r="21" spans="1:54" x14ac:dyDescent="0.2">
      <c r="A21" t="s">
        <v>80</v>
      </c>
      <c r="B21" t="s">
        <v>81</v>
      </c>
      <c r="C21" t="s">
        <v>82</v>
      </c>
      <c r="D21" t="s">
        <v>240</v>
      </c>
      <c r="E21" t="s">
        <v>241</v>
      </c>
      <c r="H21" t="s">
        <v>242</v>
      </c>
      <c r="I21" t="s">
        <v>242</v>
      </c>
      <c r="J21" t="s">
        <v>156</v>
      </c>
      <c r="K21" t="s">
        <v>44</v>
      </c>
      <c r="L21" t="s">
        <v>44</v>
      </c>
      <c r="M21" t="s">
        <v>44</v>
      </c>
      <c r="N21" t="s">
        <v>45</v>
      </c>
      <c r="O21">
        <v>0</v>
      </c>
      <c r="P21" t="s">
        <v>243</v>
      </c>
      <c r="Q21" t="str">
        <f>VLOOKUP(P21,[1]Data!$Q:$Q,1,0)</f>
        <v>f7a254ed-4efd-4977-a8f3-dc49c463faf4</v>
      </c>
      <c r="R21" s="1">
        <v>45879</v>
      </c>
      <c r="S21" s="1">
        <v>45907</v>
      </c>
      <c r="T21" s="1">
        <v>45909</v>
      </c>
      <c r="U21" t="s">
        <v>244</v>
      </c>
      <c r="V21" t="s">
        <v>48</v>
      </c>
      <c r="W21">
        <v>0</v>
      </c>
      <c r="X21" t="s">
        <v>49</v>
      </c>
      <c r="Y21">
        <v>35</v>
      </c>
      <c r="Z21">
        <v>0</v>
      </c>
      <c r="AA21">
        <v>0</v>
      </c>
      <c r="AB21">
        <v>0</v>
      </c>
      <c r="AC21">
        <v>-53.85</v>
      </c>
      <c r="AD21">
        <v>324</v>
      </c>
      <c r="AE21">
        <v>305.14999999999998</v>
      </c>
      <c r="AF21">
        <v>305.14999999999998</v>
      </c>
      <c r="AG21" t="s">
        <v>50</v>
      </c>
      <c r="AH21" t="s">
        <v>48</v>
      </c>
      <c r="AI21" t="s">
        <v>51</v>
      </c>
      <c r="AJ21" t="s">
        <v>52</v>
      </c>
      <c r="AK21" t="s">
        <v>53</v>
      </c>
      <c r="AL21" t="s">
        <v>54</v>
      </c>
      <c r="AM21" t="s">
        <v>55</v>
      </c>
      <c r="AO21" t="s">
        <v>402</v>
      </c>
      <c r="AR21" s="26">
        <v>0</v>
      </c>
      <c r="AS21" s="26">
        <v>0</v>
      </c>
      <c r="AT21">
        <v>0</v>
      </c>
      <c r="AU21">
        <v>0</v>
      </c>
      <c r="AV21">
        <v>0</v>
      </c>
      <c r="AW21">
        <v>0</v>
      </c>
      <c r="AY21">
        <v>0</v>
      </c>
      <c r="BA21" t="s">
        <v>371</v>
      </c>
      <c r="BB21">
        <v>0</v>
      </c>
    </row>
    <row r="22" spans="1:54" x14ac:dyDescent="0.2">
      <c r="A22" s="37" t="s">
        <v>102</v>
      </c>
      <c r="B22" s="37" t="s">
        <v>103</v>
      </c>
      <c r="C22" s="37" t="s">
        <v>104</v>
      </c>
      <c r="D22" s="37" t="s">
        <v>145</v>
      </c>
      <c r="E22" s="37" t="s">
        <v>146</v>
      </c>
      <c r="F22" s="37" t="s">
        <v>423</v>
      </c>
      <c r="G22" s="37"/>
      <c r="H22" s="37" t="s">
        <v>147</v>
      </c>
      <c r="I22" s="37" t="s">
        <v>147</v>
      </c>
      <c r="J22" s="37" t="s">
        <v>43</v>
      </c>
      <c r="K22" s="37" t="s">
        <v>44</v>
      </c>
      <c r="L22" s="37" t="s">
        <v>44</v>
      </c>
      <c r="M22" s="37" t="s">
        <v>44</v>
      </c>
      <c r="N22" s="37" t="s">
        <v>76</v>
      </c>
      <c r="O22" s="37">
        <v>0</v>
      </c>
      <c r="P22" s="37" t="s">
        <v>148</v>
      </c>
      <c r="Q22" s="40" t="str">
        <f>VLOOKUP(P22,[1]Data!$Q:$Q,1,0)</f>
        <v>2d5a0d7e-668f-4529-bb2b-71e18e4df7db</v>
      </c>
      <c r="R22" s="38">
        <v>45796</v>
      </c>
      <c r="S22" s="38">
        <v>45908</v>
      </c>
      <c r="T22" s="38">
        <v>45910</v>
      </c>
      <c r="U22" s="37" t="s">
        <v>149</v>
      </c>
      <c r="V22" s="37" t="s">
        <v>95</v>
      </c>
      <c r="W22" s="37">
        <v>0</v>
      </c>
      <c r="X22" s="37" t="s">
        <v>79</v>
      </c>
      <c r="Y22" s="37">
        <v>20</v>
      </c>
      <c r="Z22" s="37">
        <v>0</v>
      </c>
      <c r="AA22" s="37">
        <v>0</v>
      </c>
      <c r="AB22" s="37">
        <v>0</v>
      </c>
      <c r="AC22" s="37">
        <v>0</v>
      </c>
      <c r="AD22" s="37">
        <v>144.18</v>
      </c>
      <c r="AE22" s="37">
        <v>178.6</v>
      </c>
      <c r="AF22" s="37">
        <v>0</v>
      </c>
      <c r="AG22" s="37">
        <v>178.6</v>
      </c>
      <c r="AH22" s="37" t="s">
        <v>48</v>
      </c>
      <c r="AI22" s="37" t="s">
        <v>110</v>
      </c>
      <c r="AJ22" s="37" t="s">
        <v>52</v>
      </c>
      <c r="AK22" s="37" t="s">
        <v>48</v>
      </c>
      <c r="AL22" s="37" t="s">
        <v>48</v>
      </c>
      <c r="AM22" s="37" t="s">
        <v>48</v>
      </c>
      <c r="AN22" s="37"/>
      <c r="AO22" s="37" t="s">
        <v>402</v>
      </c>
      <c r="AP22" s="42"/>
      <c r="AQ22" s="42"/>
      <c r="AR22" s="43">
        <v>0.70138888888888884</v>
      </c>
      <c r="AS22" s="43">
        <v>0.4375</v>
      </c>
      <c r="AT22" s="40">
        <v>2</v>
      </c>
      <c r="AU22" s="40" t="s">
        <v>415</v>
      </c>
      <c r="AV22" s="40">
        <v>0</v>
      </c>
      <c r="AW22" s="44" t="s">
        <v>466</v>
      </c>
      <c r="AX22" s="44" t="s">
        <v>466</v>
      </c>
      <c r="AY22" s="40">
        <v>0</v>
      </c>
      <c r="AZ22" s="40"/>
      <c r="BA22" t="s">
        <v>372</v>
      </c>
      <c r="BB22" s="40">
        <v>0</v>
      </c>
    </row>
    <row r="23" spans="1:54" x14ac:dyDescent="0.2">
      <c r="A23" t="s">
        <v>56</v>
      </c>
      <c r="B23" t="s">
        <v>57</v>
      </c>
      <c r="C23" t="s">
        <v>58</v>
      </c>
      <c r="D23" t="s">
        <v>225</v>
      </c>
      <c r="E23" t="s">
        <v>226</v>
      </c>
      <c r="F23" t="s">
        <v>427</v>
      </c>
      <c r="H23" t="s">
        <v>227</v>
      </c>
      <c r="I23" t="s">
        <v>227</v>
      </c>
      <c r="J23" t="s">
        <v>156</v>
      </c>
      <c r="K23" t="s">
        <v>44</v>
      </c>
      <c r="L23" t="s">
        <v>44</v>
      </c>
      <c r="M23" t="s">
        <v>44</v>
      </c>
      <c r="N23" t="s">
        <v>76</v>
      </c>
      <c r="O23">
        <v>0</v>
      </c>
      <c r="P23" t="s">
        <v>228</v>
      </c>
      <c r="Q23" t="str">
        <f>VLOOKUP(P23,[1]Data!$Q:$Q,1,0)</f>
        <v>e7ea7649-bdec-4594-a200-27ad71ef1dae</v>
      </c>
      <c r="R23" s="1">
        <v>45867</v>
      </c>
      <c r="S23" s="1">
        <v>45908</v>
      </c>
      <c r="T23" s="1">
        <v>45909</v>
      </c>
      <c r="U23" t="s">
        <v>229</v>
      </c>
      <c r="V23" t="s">
        <v>48</v>
      </c>
      <c r="W23">
        <v>0</v>
      </c>
      <c r="X23" t="s">
        <v>79</v>
      </c>
      <c r="Y23">
        <v>35</v>
      </c>
      <c r="Z23">
        <v>0</v>
      </c>
      <c r="AA23">
        <v>0</v>
      </c>
      <c r="AB23">
        <v>0</v>
      </c>
      <c r="AC23">
        <v>0</v>
      </c>
      <c r="AD23">
        <v>145.80000000000001</v>
      </c>
      <c r="AE23">
        <v>195.38</v>
      </c>
      <c r="AF23">
        <v>0</v>
      </c>
      <c r="AG23">
        <v>195.38</v>
      </c>
      <c r="AH23" t="s">
        <v>48</v>
      </c>
      <c r="AI23" t="s">
        <v>51</v>
      </c>
      <c r="AJ23" t="s">
        <v>52</v>
      </c>
      <c r="AK23" t="s">
        <v>53</v>
      </c>
      <c r="AL23" t="s">
        <v>54</v>
      </c>
      <c r="AM23" t="s">
        <v>55</v>
      </c>
      <c r="AO23" t="s">
        <v>402</v>
      </c>
      <c r="AP23" s="19"/>
      <c r="AQ23" s="19"/>
      <c r="AR23" s="26">
        <v>0</v>
      </c>
      <c r="AS23" s="26">
        <v>0</v>
      </c>
      <c r="AT23">
        <v>0</v>
      </c>
      <c r="AU23">
        <v>0</v>
      </c>
      <c r="AV23">
        <v>0</v>
      </c>
      <c r="AW23">
        <v>0</v>
      </c>
      <c r="AY23">
        <v>0</v>
      </c>
      <c r="BA23" t="s">
        <v>373</v>
      </c>
      <c r="BB23">
        <v>0</v>
      </c>
    </row>
    <row r="24" spans="1:54" x14ac:dyDescent="0.2">
      <c r="A24" s="37" t="s">
        <v>102</v>
      </c>
      <c r="B24" s="37" t="s">
        <v>103</v>
      </c>
      <c r="C24" s="37" t="s">
        <v>104</v>
      </c>
      <c r="D24" s="37" t="s">
        <v>105</v>
      </c>
      <c r="E24" s="37" t="s">
        <v>106</v>
      </c>
      <c r="F24" s="37" t="s">
        <v>420</v>
      </c>
      <c r="G24" s="37"/>
      <c r="H24" s="37" t="s">
        <v>107</v>
      </c>
      <c r="I24" s="37" t="s">
        <v>107</v>
      </c>
      <c r="J24" s="37" t="s">
        <v>62</v>
      </c>
      <c r="K24" s="37" t="s">
        <v>44</v>
      </c>
      <c r="L24" s="37" t="s">
        <v>44</v>
      </c>
      <c r="M24" s="37" t="s">
        <v>44</v>
      </c>
      <c r="N24" s="37" t="s">
        <v>76</v>
      </c>
      <c r="O24" s="37">
        <v>0</v>
      </c>
      <c r="P24" s="37" t="s">
        <v>108</v>
      </c>
      <c r="Q24" t="str">
        <f>VLOOKUP(P24,[1]Data!$Q:$Q,1,0)</f>
        <v>09d4facd-0a19-4ad6-8599-2c2d1338d653</v>
      </c>
      <c r="R24" s="38">
        <v>45754</v>
      </c>
      <c r="S24" s="38">
        <v>45910</v>
      </c>
      <c r="T24" s="38">
        <v>45912</v>
      </c>
      <c r="U24" s="37" t="s">
        <v>109</v>
      </c>
      <c r="V24" s="37" t="s">
        <v>95</v>
      </c>
      <c r="W24" s="37">
        <v>0</v>
      </c>
      <c r="X24" s="37" t="s">
        <v>79</v>
      </c>
      <c r="Y24" s="37">
        <v>20</v>
      </c>
      <c r="Z24" s="37">
        <v>0</v>
      </c>
      <c r="AA24" s="37">
        <v>0</v>
      </c>
      <c r="AB24" s="37">
        <v>0</v>
      </c>
      <c r="AC24" s="37">
        <v>0</v>
      </c>
      <c r="AD24" s="37">
        <v>144.18</v>
      </c>
      <c r="AE24" s="37">
        <v>178.6</v>
      </c>
      <c r="AF24" s="37">
        <v>0</v>
      </c>
      <c r="AG24" s="37">
        <v>178.6</v>
      </c>
      <c r="AH24" s="37" t="s">
        <v>48</v>
      </c>
      <c r="AI24" s="37" t="s">
        <v>110</v>
      </c>
      <c r="AJ24" s="37" t="s">
        <v>52</v>
      </c>
      <c r="AK24" s="37" t="s">
        <v>48</v>
      </c>
      <c r="AL24" s="37" t="s">
        <v>48</v>
      </c>
      <c r="AM24" s="37" t="s">
        <v>48</v>
      </c>
      <c r="AN24" s="37"/>
      <c r="AO24" s="37" t="s">
        <v>402</v>
      </c>
      <c r="AP24" s="42"/>
      <c r="AQ24" s="42"/>
      <c r="AR24" s="43">
        <v>0.4375</v>
      </c>
      <c r="AS24" s="43">
        <v>0.45833333333333331</v>
      </c>
      <c r="AT24" s="40">
        <v>3</v>
      </c>
      <c r="AU24" s="40" t="s">
        <v>414</v>
      </c>
      <c r="AV24" s="40">
        <v>0</v>
      </c>
      <c r="AW24" s="40">
        <v>0</v>
      </c>
      <c r="AX24" s="40"/>
      <c r="AY24" s="40">
        <v>0</v>
      </c>
      <c r="AZ24" s="40"/>
      <c r="BA24" t="s">
        <v>374</v>
      </c>
      <c r="BB24" s="40">
        <v>0</v>
      </c>
    </row>
    <row r="25" spans="1:54" x14ac:dyDescent="0.2">
      <c r="A25" s="40" t="s">
        <v>80</v>
      </c>
      <c r="B25" s="40" t="s">
        <v>81</v>
      </c>
      <c r="C25" s="40" t="s">
        <v>82</v>
      </c>
      <c r="D25" s="40" t="s">
        <v>111</v>
      </c>
      <c r="E25" s="40" t="s">
        <v>112</v>
      </c>
      <c r="F25" s="40"/>
      <c r="G25" s="40"/>
      <c r="H25" s="40" t="s">
        <v>113</v>
      </c>
      <c r="I25" s="40" t="s">
        <v>113</v>
      </c>
      <c r="J25" s="40" t="s">
        <v>62</v>
      </c>
      <c r="K25" s="40" t="s">
        <v>44</v>
      </c>
      <c r="L25" s="40" t="s">
        <v>44</v>
      </c>
      <c r="M25" s="40" t="s">
        <v>44</v>
      </c>
      <c r="N25" s="40" t="s">
        <v>45</v>
      </c>
      <c r="O25" s="40">
        <v>0</v>
      </c>
      <c r="P25" s="40" t="s">
        <v>114</v>
      </c>
      <c r="Q25" t="str">
        <f>VLOOKUP(P25,[1]Data!$Q:$Q,1,0)</f>
        <v>ae1ecc5c-76df-41c6-a433-45039079ed7e</v>
      </c>
      <c r="R25" s="45">
        <v>45756</v>
      </c>
      <c r="S25" s="45">
        <v>45910</v>
      </c>
      <c r="T25" s="45">
        <v>45913</v>
      </c>
      <c r="U25" s="40" t="s">
        <v>115</v>
      </c>
      <c r="V25" s="40" t="s">
        <v>48</v>
      </c>
      <c r="W25" s="40">
        <v>0</v>
      </c>
      <c r="X25" s="40" t="s">
        <v>49</v>
      </c>
      <c r="Y25" s="40">
        <v>20</v>
      </c>
      <c r="Z25" s="40">
        <v>0</v>
      </c>
      <c r="AA25" s="40">
        <v>0</v>
      </c>
      <c r="AB25" s="40">
        <v>0</v>
      </c>
      <c r="AC25" s="40">
        <v>-66</v>
      </c>
      <c r="AD25" s="40">
        <v>420</v>
      </c>
      <c r="AE25" s="40">
        <v>374</v>
      </c>
      <c r="AF25" s="40">
        <v>374</v>
      </c>
      <c r="AG25" s="40" t="s">
        <v>50</v>
      </c>
      <c r="AH25" s="40" t="s">
        <v>48</v>
      </c>
      <c r="AI25" s="40" t="s">
        <v>51</v>
      </c>
      <c r="AJ25" s="40" t="s">
        <v>52</v>
      </c>
      <c r="AK25" s="40" t="s">
        <v>53</v>
      </c>
      <c r="AL25" s="40" t="s">
        <v>54</v>
      </c>
      <c r="AM25" s="40" t="s">
        <v>55</v>
      </c>
      <c r="AN25" s="40"/>
      <c r="AO25" s="40" t="s">
        <v>402</v>
      </c>
      <c r="AP25" s="40"/>
      <c r="AQ25" s="40"/>
      <c r="AR25" s="43">
        <v>0</v>
      </c>
      <c r="AS25" s="43">
        <v>0</v>
      </c>
      <c r="AT25" s="40">
        <v>0</v>
      </c>
      <c r="AU25" s="40">
        <v>0</v>
      </c>
      <c r="AV25" s="40">
        <v>0</v>
      </c>
      <c r="AW25" s="40">
        <v>0</v>
      </c>
      <c r="AX25" s="40"/>
      <c r="AY25" s="40">
        <v>0</v>
      </c>
      <c r="AZ25" s="40"/>
      <c r="BA25" s="40" t="s">
        <v>375</v>
      </c>
      <c r="BB25" s="40">
        <v>0</v>
      </c>
    </row>
    <row r="26" spans="1:54" x14ac:dyDescent="0.2">
      <c r="A26" s="40" t="s">
        <v>137</v>
      </c>
      <c r="B26" s="40" t="s">
        <v>138</v>
      </c>
      <c r="C26" s="40" t="s">
        <v>139</v>
      </c>
      <c r="D26" s="40" t="s">
        <v>140</v>
      </c>
      <c r="E26" s="40" t="s">
        <v>141</v>
      </c>
      <c r="F26" s="40"/>
      <c r="G26" s="40"/>
      <c r="H26" s="40" t="s">
        <v>142</v>
      </c>
      <c r="I26" s="40" t="s">
        <v>142</v>
      </c>
      <c r="J26" s="40" t="s">
        <v>86</v>
      </c>
      <c r="K26" s="40" t="s">
        <v>44</v>
      </c>
      <c r="L26" s="40" t="s">
        <v>44</v>
      </c>
      <c r="M26" s="40" t="s">
        <v>44</v>
      </c>
      <c r="N26" s="40" t="s">
        <v>45</v>
      </c>
      <c r="O26" s="40">
        <v>0</v>
      </c>
      <c r="P26" s="40" t="s">
        <v>143</v>
      </c>
      <c r="Q26" t="str">
        <f>VLOOKUP(P26,[1]Data!$Q:$Q,1,0)</f>
        <v>7cbcb6e2-dc06-498a-8071-7e82ac66f395</v>
      </c>
      <c r="R26" s="45">
        <v>45791</v>
      </c>
      <c r="S26" s="45">
        <v>45910</v>
      </c>
      <c r="T26" s="45">
        <v>45913</v>
      </c>
      <c r="U26" s="40" t="s">
        <v>144</v>
      </c>
      <c r="V26" s="40" t="s">
        <v>48</v>
      </c>
      <c r="W26" s="40">
        <v>0</v>
      </c>
      <c r="X26" s="40" t="s">
        <v>49</v>
      </c>
      <c r="Y26" s="40">
        <v>20</v>
      </c>
      <c r="Z26" s="40">
        <v>0</v>
      </c>
      <c r="AA26" s="40">
        <v>0</v>
      </c>
      <c r="AB26" s="40">
        <v>0</v>
      </c>
      <c r="AC26" s="40">
        <v>-54.75</v>
      </c>
      <c r="AD26" s="40">
        <v>345</v>
      </c>
      <c r="AE26" s="40">
        <v>310.25</v>
      </c>
      <c r="AF26" s="40">
        <v>310.25</v>
      </c>
      <c r="AG26" s="40" t="s">
        <v>50</v>
      </c>
      <c r="AH26" s="40" t="s">
        <v>48</v>
      </c>
      <c r="AI26" s="40" t="s">
        <v>51</v>
      </c>
      <c r="AJ26" s="40" t="s">
        <v>52</v>
      </c>
      <c r="AK26" s="40" t="s">
        <v>53</v>
      </c>
      <c r="AL26" s="40" t="s">
        <v>54</v>
      </c>
      <c r="AM26" s="40" t="s">
        <v>55</v>
      </c>
      <c r="AN26" s="40"/>
      <c r="AO26" s="40" t="s">
        <v>402</v>
      </c>
      <c r="AP26" s="40"/>
      <c r="AQ26" s="40"/>
      <c r="AR26" s="43">
        <v>0</v>
      </c>
      <c r="AS26" s="43">
        <v>0</v>
      </c>
      <c r="AT26" s="40">
        <v>0</v>
      </c>
      <c r="AU26" s="40">
        <v>0</v>
      </c>
      <c r="AV26" s="40">
        <v>0</v>
      </c>
      <c r="AW26" s="40">
        <v>0</v>
      </c>
      <c r="AX26" s="40"/>
      <c r="AY26" s="40">
        <v>0</v>
      </c>
      <c r="AZ26" s="40"/>
      <c r="BA26" s="40" t="s">
        <v>376</v>
      </c>
      <c r="BB26" s="40">
        <v>0</v>
      </c>
    </row>
    <row r="27" spans="1:54" x14ac:dyDescent="0.2">
      <c r="A27" s="21" t="s">
        <v>174</v>
      </c>
      <c r="B27" s="21" t="s">
        <v>175</v>
      </c>
      <c r="C27" s="21" t="s">
        <v>176</v>
      </c>
      <c r="D27" s="21" t="s">
        <v>206</v>
      </c>
      <c r="E27" s="21" t="s">
        <v>207</v>
      </c>
      <c r="F27" s="21"/>
      <c r="G27" s="21"/>
      <c r="H27" s="21" t="s">
        <v>208</v>
      </c>
      <c r="I27" s="21" t="s">
        <v>208</v>
      </c>
      <c r="J27" s="21" t="s">
        <v>92</v>
      </c>
      <c r="K27" s="21" t="s">
        <v>44</v>
      </c>
      <c r="L27" s="21" t="s">
        <v>44</v>
      </c>
      <c r="M27" s="21" t="s">
        <v>44</v>
      </c>
      <c r="N27" s="21" t="s">
        <v>45</v>
      </c>
      <c r="O27" s="21">
        <v>0</v>
      </c>
      <c r="P27" s="21" t="s">
        <v>209</v>
      </c>
      <c r="Q27" t="str">
        <f>VLOOKUP(P27,[1]Data!$Q:$Q,1,0)</f>
        <v>63987c77-27ea-4112-917f-6698870bf80a</v>
      </c>
      <c r="R27" s="22">
        <v>45856</v>
      </c>
      <c r="S27" s="22">
        <v>45910</v>
      </c>
      <c r="T27" s="22">
        <v>45913</v>
      </c>
      <c r="U27" s="21" t="s">
        <v>210</v>
      </c>
      <c r="V27" s="21" t="s">
        <v>48</v>
      </c>
      <c r="W27" s="21">
        <v>0</v>
      </c>
      <c r="X27" s="21" t="s">
        <v>49</v>
      </c>
      <c r="Y27" s="21">
        <v>25</v>
      </c>
      <c r="Z27" s="21">
        <v>0</v>
      </c>
      <c r="AA27" s="21">
        <v>0</v>
      </c>
      <c r="AB27" s="21">
        <v>0</v>
      </c>
      <c r="AC27" s="21">
        <v>-34.130000000000003</v>
      </c>
      <c r="AD27" s="21">
        <v>202.5</v>
      </c>
      <c r="AE27" s="21">
        <v>193.37</v>
      </c>
      <c r="AF27" s="21">
        <v>193.37</v>
      </c>
      <c r="AG27" s="21" t="s">
        <v>50</v>
      </c>
      <c r="AH27" s="21" t="s">
        <v>48</v>
      </c>
      <c r="AI27" s="21" t="s">
        <v>51</v>
      </c>
      <c r="AJ27" s="21" t="s">
        <v>52</v>
      </c>
      <c r="AK27" s="21" t="s">
        <v>182</v>
      </c>
      <c r="AL27" s="21" t="s">
        <v>183</v>
      </c>
      <c r="AM27" s="21" t="s">
        <v>184</v>
      </c>
      <c r="AN27" s="21"/>
      <c r="AO27" s="21" t="s">
        <v>402</v>
      </c>
      <c r="AR27" s="26">
        <v>0.3125</v>
      </c>
      <c r="AS27" s="26">
        <v>0.27083333333333331</v>
      </c>
      <c r="AT27">
        <v>3</v>
      </c>
      <c r="AU27" t="s">
        <v>408</v>
      </c>
      <c r="AV27">
        <v>0</v>
      </c>
      <c r="AW27">
        <v>0</v>
      </c>
      <c r="AY27">
        <v>0</v>
      </c>
      <c r="BA27" t="s">
        <v>377</v>
      </c>
      <c r="BB27">
        <v>0</v>
      </c>
    </row>
    <row r="28" spans="1:54" x14ac:dyDescent="0.2">
      <c r="A28" t="s">
        <v>150</v>
      </c>
      <c r="B28" t="s">
        <v>151</v>
      </c>
      <c r="C28" t="s">
        <v>152</v>
      </c>
      <c r="D28" t="s">
        <v>245</v>
      </c>
      <c r="E28" t="s">
        <v>246</v>
      </c>
      <c r="H28" t="s">
        <v>247</v>
      </c>
      <c r="I28" t="s">
        <v>247</v>
      </c>
      <c r="J28" t="s">
        <v>193</v>
      </c>
      <c r="K28" t="s">
        <v>44</v>
      </c>
      <c r="L28" t="s">
        <v>44</v>
      </c>
      <c r="M28" t="s">
        <v>44</v>
      </c>
      <c r="N28" t="s">
        <v>45</v>
      </c>
      <c r="O28">
        <v>0</v>
      </c>
      <c r="P28" t="s">
        <v>248</v>
      </c>
      <c r="Q28" t="str">
        <f>VLOOKUP(P28,[1]Data!$Q:$Q,1,0)</f>
        <v>920a4c94-6ffa-4957-9013-14094ff26b39</v>
      </c>
      <c r="R28" s="1">
        <v>45882</v>
      </c>
      <c r="S28" s="1">
        <v>45910</v>
      </c>
      <c r="T28" s="1">
        <v>45911</v>
      </c>
      <c r="U28" t="s">
        <v>249</v>
      </c>
      <c r="V28" t="s">
        <v>48</v>
      </c>
      <c r="W28">
        <v>0</v>
      </c>
      <c r="X28" t="s">
        <v>49</v>
      </c>
      <c r="Y28">
        <v>0</v>
      </c>
      <c r="Z28">
        <v>0</v>
      </c>
      <c r="AA28">
        <v>0</v>
      </c>
      <c r="AB28">
        <v>0</v>
      </c>
      <c r="AC28">
        <v>-28.5</v>
      </c>
      <c r="AD28">
        <v>190</v>
      </c>
      <c r="AE28">
        <v>161.5</v>
      </c>
      <c r="AF28">
        <v>161.5</v>
      </c>
      <c r="AG28" t="s">
        <v>50</v>
      </c>
      <c r="AH28" t="s">
        <v>48</v>
      </c>
      <c r="AI28" t="s">
        <v>51</v>
      </c>
      <c r="AJ28" t="s">
        <v>52</v>
      </c>
      <c r="AK28" t="s">
        <v>53</v>
      </c>
      <c r="AL28" t="s">
        <v>54</v>
      </c>
      <c r="AM28" t="s">
        <v>55</v>
      </c>
      <c r="AR28"/>
      <c r="AS28"/>
      <c r="BA28" t="s">
        <v>378</v>
      </c>
      <c r="BB28">
        <v>0</v>
      </c>
    </row>
    <row r="29" spans="1:54" x14ac:dyDescent="0.2">
      <c r="A29" s="40" t="s">
        <v>56</v>
      </c>
      <c r="B29" t="s">
        <v>57</v>
      </c>
      <c r="C29" t="s">
        <v>58</v>
      </c>
      <c r="D29" t="s">
        <v>59</v>
      </c>
      <c r="E29" t="s">
        <v>60</v>
      </c>
      <c r="H29" t="s">
        <v>61</v>
      </c>
      <c r="I29" t="s">
        <v>61</v>
      </c>
      <c r="J29" t="s">
        <v>62</v>
      </c>
      <c r="K29" t="s">
        <v>43</v>
      </c>
      <c r="L29" t="s">
        <v>44</v>
      </c>
      <c r="M29" t="s">
        <v>44</v>
      </c>
      <c r="N29" t="s">
        <v>45</v>
      </c>
      <c r="O29">
        <v>0</v>
      </c>
      <c r="P29" t="s">
        <v>63</v>
      </c>
      <c r="Q29" t="str">
        <f>VLOOKUP(P29,[1]Data!$Q:$Q,1,0)</f>
        <v>0742f199-2956-4c2d-a310-c3427518775e</v>
      </c>
      <c r="R29" s="1">
        <v>45631</v>
      </c>
      <c r="S29" s="1">
        <v>45911</v>
      </c>
      <c r="T29" s="1">
        <v>45913</v>
      </c>
      <c r="U29" t="s">
        <v>64</v>
      </c>
      <c r="V29" t="s">
        <v>48</v>
      </c>
      <c r="W29">
        <v>0</v>
      </c>
      <c r="X29" t="s">
        <v>49</v>
      </c>
      <c r="Y29">
        <v>15</v>
      </c>
      <c r="Z29">
        <v>0</v>
      </c>
      <c r="AA29">
        <v>0</v>
      </c>
      <c r="AB29">
        <v>0</v>
      </c>
      <c r="AC29">
        <v>-44.25</v>
      </c>
      <c r="AD29">
        <v>280</v>
      </c>
      <c r="AE29">
        <v>250.75</v>
      </c>
      <c r="AF29">
        <v>250.75</v>
      </c>
      <c r="AG29" t="s">
        <v>50</v>
      </c>
      <c r="AH29" t="s">
        <v>48</v>
      </c>
      <c r="AI29" t="s">
        <v>51</v>
      </c>
      <c r="AJ29" t="s">
        <v>52</v>
      </c>
      <c r="AK29" t="s">
        <v>53</v>
      </c>
      <c r="AL29" t="s">
        <v>54</v>
      </c>
      <c r="AM29" t="s">
        <v>55</v>
      </c>
      <c r="AR29"/>
      <c r="AS29"/>
      <c r="BA29" t="s">
        <v>379</v>
      </c>
      <c r="BB29">
        <v>0</v>
      </c>
    </row>
    <row r="30" spans="1:54" x14ac:dyDescent="0.2">
      <c r="A30" t="s">
        <v>150</v>
      </c>
      <c r="B30" t="s">
        <v>151</v>
      </c>
      <c r="C30" t="s">
        <v>152</v>
      </c>
      <c r="D30" t="s">
        <v>190</v>
      </c>
      <c r="E30" t="s">
        <v>191</v>
      </c>
      <c r="H30" t="s">
        <v>192</v>
      </c>
      <c r="I30" t="s">
        <v>192</v>
      </c>
      <c r="J30" t="s">
        <v>193</v>
      </c>
      <c r="K30" t="s">
        <v>44</v>
      </c>
      <c r="L30" t="s">
        <v>44</v>
      </c>
      <c r="M30" t="s">
        <v>44</v>
      </c>
      <c r="N30" t="s">
        <v>45</v>
      </c>
      <c r="O30">
        <v>0</v>
      </c>
      <c r="P30" t="s">
        <v>194</v>
      </c>
      <c r="Q30" t="str">
        <f>VLOOKUP(P30,[1]Data!$Q:$Q,1,0)</f>
        <v>566a540a-817b-4439-9455-a39828f45817</v>
      </c>
      <c r="R30" s="1">
        <v>45838</v>
      </c>
      <c r="S30" s="1">
        <v>45912</v>
      </c>
      <c r="T30" s="1">
        <v>45915</v>
      </c>
      <c r="U30" t="s">
        <v>195</v>
      </c>
      <c r="V30" t="s">
        <v>48</v>
      </c>
      <c r="W30">
        <v>0</v>
      </c>
      <c r="X30" t="s">
        <v>49</v>
      </c>
      <c r="Y30">
        <v>35</v>
      </c>
      <c r="Z30">
        <v>0</v>
      </c>
      <c r="AA30">
        <v>0</v>
      </c>
      <c r="AB30">
        <v>0</v>
      </c>
      <c r="AC30">
        <v>-86.25</v>
      </c>
      <c r="AD30">
        <v>540</v>
      </c>
      <c r="AE30">
        <v>488.75</v>
      </c>
      <c r="AF30">
        <v>488.75</v>
      </c>
      <c r="AG30" t="s">
        <v>50</v>
      </c>
      <c r="AH30" t="s">
        <v>48</v>
      </c>
      <c r="AI30" t="s">
        <v>51</v>
      </c>
      <c r="AJ30" t="s">
        <v>52</v>
      </c>
      <c r="AK30" t="s">
        <v>53</v>
      </c>
      <c r="AL30" t="s">
        <v>54</v>
      </c>
      <c r="AM30" t="s">
        <v>55</v>
      </c>
      <c r="AR30"/>
      <c r="AS30"/>
      <c r="BA30" t="s">
        <v>380</v>
      </c>
      <c r="BB30">
        <v>0</v>
      </c>
    </row>
    <row r="31" spans="1:54" x14ac:dyDescent="0.2">
      <c r="A31" t="s">
        <v>56</v>
      </c>
      <c r="B31" t="s">
        <v>57</v>
      </c>
      <c r="C31" t="s">
        <v>58</v>
      </c>
      <c r="D31" t="s">
        <v>89</v>
      </c>
      <c r="E31" t="s">
        <v>90</v>
      </c>
      <c r="F31" t="s">
        <v>419</v>
      </c>
      <c r="H31" t="s">
        <v>91</v>
      </c>
      <c r="I31" t="s">
        <v>91</v>
      </c>
      <c r="J31" t="s">
        <v>92</v>
      </c>
      <c r="K31" t="s">
        <v>44</v>
      </c>
      <c r="L31" t="s">
        <v>44</v>
      </c>
      <c r="M31" t="s">
        <v>44</v>
      </c>
      <c r="N31" t="s">
        <v>76</v>
      </c>
      <c r="O31">
        <v>0</v>
      </c>
      <c r="P31" t="s">
        <v>93</v>
      </c>
      <c r="Q31" t="str">
        <f>VLOOKUP(P31,[1]Data!$Q:$Q,1,0)</f>
        <v>5ebe4096-2c76-48d4-b06c-32ecaa0fe248</v>
      </c>
      <c r="R31" s="1">
        <v>45713</v>
      </c>
      <c r="S31" s="1">
        <v>45913</v>
      </c>
      <c r="T31" s="1">
        <v>45914</v>
      </c>
      <c r="U31" t="s">
        <v>94</v>
      </c>
      <c r="V31" t="s">
        <v>95</v>
      </c>
      <c r="W31">
        <v>0</v>
      </c>
      <c r="X31" t="s">
        <v>79</v>
      </c>
      <c r="Y31">
        <v>25</v>
      </c>
      <c r="Z31">
        <v>0</v>
      </c>
      <c r="AA31">
        <v>0</v>
      </c>
      <c r="AB31">
        <v>0</v>
      </c>
      <c r="AC31">
        <v>0</v>
      </c>
      <c r="AD31">
        <v>113.4</v>
      </c>
      <c r="AE31">
        <v>149.74</v>
      </c>
      <c r="AF31">
        <v>0</v>
      </c>
      <c r="AG31">
        <v>149.74</v>
      </c>
      <c r="AH31" t="s">
        <v>48</v>
      </c>
      <c r="AI31" t="s">
        <v>51</v>
      </c>
      <c r="AJ31" t="s">
        <v>52</v>
      </c>
      <c r="AK31" t="s">
        <v>53</v>
      </c>
      <c r="AL31" t="s">
        <v>54</v>
      </c>
      <c r="AM31" t="s">
        <v>55</v>
      </c>
      <c r="AP31" s="19"/>
      <c r="AQ31" s="19"/>
      <c r="AR31"/>
      <c r="AS31"/>
      <c r="BA31" t="s">
        <v>381</v>
      </c>
      <c r="BB31">
        <v>0</v>
      </c>
    </row>
    <row r="32" spans="1:54" x14ac:dyDescent="0.2">
      <c r="A32" t="s">
        <v>174</v>
      </c>
      <c r="B32" t="s">
        <v>175</v>
      </c>
      <c r="C32" t="s">
        <v>176</v>
      </c>
      <c r="D32" t="s">
        <v>215</v>
      </c>
      <c r="E32" t="s">
        <v>216</v>
      </c>
      <c r="H32" t="s">
        <v>217</v>
      </c>
      <c r="I32" t="s">
        <v>217</v>
      </c>
      <c r="J32" t="s">
        <v>43</v>
      </c>
      <c r="K32" t="s">
        <v>44</v>
      </c>
      <c r="L32" t="s">
        <v>44</v>
      </c>
      <c r="M32" t="s">
        <v>44</v>
      </c>
      <c r="N32" t="s">
        <v>45</v>
      </c>
      <c r="O32">
        <v>0</v>
      </c>
      <c r="P32" t="s">
        <v>218</v>
      </c>
      <c r="Q32" t="str">
        <f>VLOOKUP(P32,[1]Data!$Q:$Q,1,0)</f>
        <v>b0be625d-1b0f-4f07-829e-600081e24f40</v>
      </c>
      <c r="R32" s="1">
        <v>45863</v>
      </c>
      <c r="S32" s="1">
        <v>45913</v>
      </c>
      <c r="T32" s="1">
        <v>45919</v>
      </c>
      <c r="U32" t="s">
        <v>219</v>
      </c>
      <c r="V32" t="s">
        <v>48</v>
      </c>
      <c r="W32">
        <v>0</v>
      </c>
      <c r="X32" t="s">
        <v>49</v>
      </c>
      <c r="Y32">
        <v>25</v>
      </c>
      <c r="Z32">
        <v>0</v>
      </c>
      <c r="AA32">
        <v>0</v>
      </c>
      <c r="AB32">
        <v>0</v>
      </c>
      <c r="AC32">
        <v>-64.5</v>
      </c>
      <c r="AD32">
        <v>405</v>
      </c>
      <c r="AE32">
        <v>365.5</v>
      </c>
      <c r="AF32">
        <v>365.5</v>
      </c>
      <c r="AG32" t="s">
        <v>50</v>
      </c>
      <c r="AH32" t="s">
        <v>48</v>
      </c>
      <c r="AI32" t="s">
        <v>51</v>
      </c>
      <c r="AJ32" t="s">
        <v>52</v>
      </c>
      <c r="AK32" t="s">
        <v>182</v>
      </c>
      <c r="AL32" t="s">
        <v>183</v>
      </c>
      <c r="AM32" t="s">
        <v>184</v>
      </c>
      <c r="AR32"/>
      <c r="AS32"/>
      <c r="BA32" t="s">
        <v>382</v>
      </c>
      <c r="BB32">
        <v>0</v>
      </c>
    </row>
    <row r="33" spans="1:54" x14ac:dyDescent="0.2">
      <c r="A33" t="s">
        <v>56</v>
      </c>
      <c r="B33" t="s">
        <v>57</v>
      </c>
      <c r="C33" t="s">
        <v>58</v>
      </c>
      <c r="D33" t="s">
        <v>284</v>
      </c>
      <c r="E33" t="s">
        <v>285</v>
      </c>
      <c r="H33" t="s">
        <v>286</v>
      </c>
      <c r="I33" t="s">
        <v>286</v>
      </c>
      <c r="J33" t="s">
        <v>99</v>
      </c>
      <c r="K33" t="s">
        <v>43</v>
      </c>
      <c r="L33" t="s">
        <v>44</v>
      </c>
      <c r="M33" t="s">
        <v>44</v>
      </c>
      <c r="N33" t="s">
        <v>45</v>
      </c>
      <c r="O33">
        <v>0</v>
      </c>
      <c r="P33" t="s">
        <v>287</v>
      </c>
      <c r="Q33" t="str">
        <f>VLOOKUP(P33,[1]Data!$Q:$Q,1,0)</f>
        <v>5f6cd883-1f4b-4408-9584-07429521bba6</v>
      </c>
      <c r="R33" s="1">
        <v>45892</v>
      </c>
      <c r="S33" s="1">
        <v>45916</v>
      </c>
      <c r="T33" s="1">
        <v>45917</v>
      </c>
      <c r="U33" t="s">
        <v>288</v>
      </c>
      <c r="V33" t="s">
        <v>48</v>
      </c>
      <c r="W33">
        <v>0</v>
      </c>
      <c r="X33" t="s">
        <v>49</v>
      </c>
      <c r="Y33">
        <v>35</v>
      </c>
      <c r="Z33">
        <v>0</v>
      </c>
      <c r="AA33">
        <v>0</v>
      </c>
      <c r="AB33">
        <v>0</v>
      </c>
      <c r="AC33">
        <v>-32.25</v>
      </c>
      <c r="AD33">
        <v>180</v>
      </c>
      <c r="AE33">
        <v>182.75</v>
      </c>
      <c r="AF33">
        <v>182.75</v>
      </c>
      <c r="AG33" t="s">
        <v>50</v>
      </c>
      <c r="AH33" t="s">
        <v>48</v>
      </c>
      <c r="AI33" t="s">
        <v>51</v>
      </c>
      <c r="AJ33" t="s">
        <v>52</v>
      </c>
      <c r="AK33" t="s">
        <v>53</v>
      </c>
      <c r="AL33" t="s">
        <v>54</v>
      </c>
      <c r="AM33" t="s">
        <v>55</v>
      </c>
      <c r="AR33"/>
      <c r="AS33"/>
      <c r="BA33" t="s">
        <v>383</v>
      </c>
      <c r="BB33">
        <v>0</v>
      </c>
    </row>
    <row r="34" spans="1:54" x14ac:dyDescent="0.2">
      <c r="A34" s="40" t="s">
        <v>36</v>
      </c>
      <c r="B34" s="40" t="s">
        <v>37</v>
      </c>
      <c r="C34" s="40" t="s">
        <v>38</v>
      </c>
      <c r="D34" s="40" t="s">
        <v>132</v>
      </c>
      <c r="E34" s="40" t="s">
        <v>133</v>
      </c>
      <c r="F34" s="40"/>
      <c r="G34" s="40"/>
      <c r="H34" s="40" t="s">
        <v>134</v>
      </c>
      <c r="I34" s="40" t="s">
        <v>134</v>
      </c>
      <c r="J34" s="40" t="s">
        <v>43</v>
      </c>
      <c r="K34" s="40" t="s">
        <v>44</v>
      </c>
      <c r="L34" s="40" t="s">
        <v>44</v>
      </c>
      <c r="M34" s="40" t="s">
        <v>44</v>
      </c>
      <c r="N34" s="40" t="s">
        <v>45</v>
      </c>
      <c r="O34" s="40">
        <v>0</v>
      </c>
      <c r="P34" s="40" t="s">
        <v>135</v>
      </c>
      <c r="Q34" s="40" t="str">
        <f>VLOOKUP(P34,[1]Data!$Q:$Q,1,0)</f>
        <v>9f1320a0-6700-414e-b8ba-da8efd66f863</v>
      </c>
      <c r="R34" s="45">
        <v>45785</v>
      </c>
      <c r="S34" s="45">
        <v>45918</v>
      </c>
      <c r="T34" s="45">
        <v>45921</v>
      </c>
      <c r="U34" s="40" t="s">
        <v>136</v>
      </c>
      <c r="V34" s="40" t="s">
        <v>48</v>
      </c>
      <c r="W34" s="40">
        <v>0</v>
      </c>
      <c r="X34" s="40" t="s">
        <v>49</v>
      </c>
      <c r="Y34" s="40">
        <v>15</v>
      </c>
      <c r="Z34" s="40">
        <v>0</v>
      </c>
      <c r="AA34" s="40">
        <v>0</v>
      </c>
      <c r="AB34" s="40">
        <v>0</v>
      </c>
      <c r="AC34" s="40">
        <v>-54</v>
      </c>
      <c r="AD34" s="40">
        <v>345</v>
      </c>
      <c r="AE34" s="40">
        <v>306</v>
      </c>
      <c r="AF34" s="40">
        <v>306</v>
      </c>
      <c r="AG34" s="40" t="s">
        <v>50</v>
      </c>
      <c r="AH34" s="40" t="s">
        <v>48</v>
      </c>
      <c r="AI34" s="40" t="s">
        <v>51</v>
      </c>
      <c r="AJ34" s="40" t="s">
        <v>52</v>
      </c>
      <c r="AK34" s="40" t="s">
        <v>53</v>
      </c>
      <c r="AL34" s="40" t="s">
        <v>54</v>
      </c>
      <c r="AM34" s="40" t="s">
        <v>55</v>
      </c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 t="s">
        <v>384</v>
      </c>
      <c r="BB34" s="40">
        <v>0</v>
      </c>
    </row>
    <row r="35" spans="1:54" x14ac:dyDescent="0.2">
      <c r="A35" t="s">
        <v>150</v>
      </c>
      <c r="B35" t="s">
        <v>151</v>
      </c>
      <c r="C35" t="s">
        <v>152</v>
      </c>
      <c r="D35" t="s">
        <v>255</v>
      </c>
      <c r="E35" t="s">
        <v>256</v>
      </c>
      <c r="H35" t="s">
        <v>257</v>
      </c>
      <c r="I35" t="s">
        <v>257</v>
      </c>
      <c r="J35" t="s">
        <v>99</v>
      </c>
      <c r="K35" t="s">
        <v>44</v>
      </c>
      <c r="L35" t="s">
        <v>44</v>
      </c>
      <c r="M35" t="s">
        <v>44</v>
      </c>
      <c r="N35" t="s">
        <v>45</v>
      </c>
      <c r="O35">
        <v>0</v>
      </c>
      <c r="P35" t="s">
        <v>258</v>
      </c>
      <c r="Q35" t="str">
        <f>VLOOKUP(P35,[1]Data!$Q:$Q,1,0)</f>
        <v>200f4705-0a0b-4f8a-9490-bb847a484719</v>
      </c>
      <c r="R35" s="1">
        <v>45884</v>
      </c>
      <c r="S35" s="1">
        <v>45918</v>
      </c>
      <c r="T35" s="1">
        <v>45920</v>
      </c>
      <c r="U35" t="s">
        <v>259</v>
      </c>
      <c r="V35" t="s">
        <v>48</v>
      </c>
      <c r="W35">
        <v>0</v>
      </c>
      <c r="X35" t="s">
        <v>49</v>
      </c>
      <c r="Y35">
        <v>35</v>
      </c>
      <c r="Z35">
        <v>0</v>
      </c>
      <c r="AA35">
        <v>0</v>
      </c>
      <c r="AB35">
        <v>0</v>
      </c>
      <c r="AC35">
        <v>-59.25</v>
      </c>
      <c r="AD35">
        <v>360</v>
      </c>
      <c r="AE35">
        <v>335.75</v>
      </c>
      <c r="AF35">
        <v>335.75</v>
      </c>
      <c r="AG35" t="s">
        <v>50</v>
      </c>
      <c r="AH35" t="s">
        <v>48</v>
      </c>
      <c r="AI35" t="s">
        <v>51</v>
      </c>
      <c r="AJ35" t="s">
        <v>52</v>
      </c>
      <c r="AK35" t="s">
        <v>53</v>
      </c>
      <c r="AL35" t="s">
        <v>54</v>
      </c>
      <c r="AM35" t="s">
        <v>55</v>
      </c>
      <c r="AR35"/>
      <c r="AS35"/>
      <c r="BA35" t="s">
        <v>385</v>
      </c>
      <c r="BB35">
        <v>0</v>
      </c>
    </row>
    <row r="36" spans="1:54" x14ac:dyDescent="0.2">
      <c r="A36" t="s">
        <v>174</v>
      </c>
      <c r="B36" t="s">
        <v>175</v>
      </c>
      <c r="C36" t="s">
        <v>176</v>
      </c>
      <c r="D36" t="s">
        <v>201</v>
      </c>
      <c r="E36" t="s">
        <v>202</v>
      </c>
      <c r="H36" t="s">
        <v>203</v>
      </c>
      <c r="I36" t="s">
        <v>203</v>
      </c>
      <c r="J36" t="s">
        <v>86</v>
      </c>
      <c r="K36" t="s">
        <v>44</v>
      </c>
      <c r="L36" t="s">
        <v>44</v>
      </c>
      <c r="M36" t="s">
        <v>44</v>
      </c>
      <c r="N36" t="s">
        <v>45</v>
      </c>
      <c r="O36">
        <v>0</v>
      </c>
      <c r="P36" t="s">
        <v>204</v>
      </c>
      <c r="Q36" t="str">
        <f>VLOOKUP(P36,[1]Data!$Q:$Q,1,0)</f>
        <v>763f3120-aad2-42ac-9aa7-1c7df18e8f43</v>
      </c>
      <c r="R36" s="1">
        <v>45852</v>
      </c>
      <c r="S36" s="1">
        <v>45919</v>
      </c>
      <c r="T36" s="1">
        <v>45923</v>
      </c>
      <c r="U36" t="s">
        <v>205</v>
      </c>
      <c r="V36" t="s">
        <v>48</v>
      </c>
      <c r="W36">
        <v>0</v>
      </c>
      <c r="X36" t="s">
        <v>49</v>
      </c>
      <c r="Y36">
        <v>25</v>
      </c>
      <c r="Z36">
        <v>0</v>
      </c>
      <c r="AA36">
        <v>0</v>
      </c>
      <c r="AB36">
        <v>0</v>
      </c>
      <c r="AC36">
        <v>-48.75</v>
      </c>
      <c r="AD36">
        <v>300</v>
      </c>
      <c r="AE36">
        <v>276.25</v>
      </c>
      <c r="AF36">
        <v>276.25</v>
      </c>
      <c r="AG36" t="s">
        <v>50</v>
      </c>
      <c r="AH36" t="s">
        <v>48</v>
      </c>
      <c r="AI36" t="s">
        <v>51</v>
      </c>
      <c r="AJ36" t="s">
        <v>52</v>
      </c>
      <c r="AK36" t="s">
        <v>182</v>
      </c>
      <c r="AL36" t="s">
        <v>183</v>
      </c>
      <c r="AM36" t="s">
        <v>184</v>
      </c>
      <c r="AR36"/>
      <c r="AS36"/>
      <c r="BA36" t="s">
        <v>386</v>
      </c>
      <c r="BB36">
        <v>0</v>
      </c>
    </row>
    <row r="37" spans="1:54" x14ac:dyDescent="0.2">
      <c r="A37" t="s">
        <v>80</v>
      </c>
      <c r="B37" t="s">
        <v>81</v>
      </c>
      <c r="C37" t="s">
        <v>82</v>
      </c>
      <c r="D37" t="s">
        <v>499</v>
      </c>
      <c r="E37" t="s">
        <v>500</v>
      </c>
      <c r="H37" t="s">
        <v>501</v>
      </c>
      <c r="I37" t="s">
        <v>501</v>
      </c>
      <c r="J37" t="s">
        <v>99</v>
      </c>
      <c r="K37" t="s">
        <v>44</v>
      </c>
      <c r="L37" t="s">
        <v>44</v>
      </c>
      <c r="M37" t="s">
        <v>44</v>
      </c>
      <c r="N37" t="s">
        <v>45</v>
      </c>
      <c r="O37" t="s">
        <v>468</v>
      </c>
      <c r="P37" t="s">
        <v>502</v>
      </c>
      <c r="Q37" t="str">
        <f>VLOOKUP(P37,[1]Data!$Q:$Q,1,0)</f>
        <v>a7254cf1-5f9f-48b9-9453-af119359bb31</v>
      </c>
      <c r="R37" s="1">
        <v>45904</v>
      </c>
      <c r="S37" s="1">
        <v>45919</v>
      </c>
      <c r="T37" s="1">
        <v>45920</v>
      </c>
      <c r="U37" t="s">
        <v>503</v>
      </c>
      <c r="V37" t="s">
        <v>48</v>
      </c>
      <c r="W37" t="s">
        <v>468</v>
      </c>
      <c r="X37" t="s">
        <v>49</v>
      </c>
      <c r="Y37" t="s">
        <v>504</v>
      </c>
      <c r="Z37" t="s">
        <v>468</v>
      </c>
      <c r="AA37" t="s">
        <v>468</v>
      </c>
      <c r="AB37" t="s">
        <v>468</v>
      </c>
      <c r="AC37" t="s">
        <v>505</v>
      </c>
      <c r="AD37" t="s">
        <v>506</v>
      </c>
      <c r="AE37">
        <v>182.75</v>
      </c>
      <c r="AF37" t="s">
        <v>507</v>
      </c>
      <c r="AG37" t="s">
        <v>50</v>
      </c>
      <c r="AH37" t="s">
        <v>48</v>
      </c>
      <c r="AI37" t="s">
        <v>51</v>
      </c>
      <c r="AJ37" t="s">
        <v>52</v>
      </c>
      <c r="AK37" t="s">
        <v>53</v>
      </c>
      <c r="AL37" t="s">
        <v>54</v>
      </c>
      <c r="AM37" t="s">
        <v>55</v>
      </c>
    </row>
    <row r="38" spans="1:54" x14ac:dyDescent="0.2">
      <c r="A38" s="40" t="s">
        <v>56</v>
      </c>
      <c r="B38" s="40" t="s">
        <v>57</v>
      </c>
      <c r="C38" s="40" t="s">
        <v>58</v>
      </c>
      <c r="D38" s="40" t="s">
        <v>126</v>
      </c>
      <c r="E38" s="40" t="s">
        <v>127</v>
      </c>
      <c r="F38" s="40" t="s">
        <v>422</v>
      </c>
      <c r="G38" s="40"/>
      <c r="H38" s="40" t="s">
        <v>128</v>
      </c>
      <c r="I38" s="40" t="s">
        <v>128</v>
      </c>
      <c r="J38" s="40" t="s">
        <v>129</v>
      </c>
      <c r="K38" s="40" t="s">
        <v>86</v>
      </c>
      <c r="L38" s="40" t="s">
        <v>44</v>
      </c>
      <c r="M38" s="40" t="s">
        <v>44</v>
      </c>
      <c r="N38" s="40" t="s">
        <v>76</v>
      </c>
      <c r="O38" s="40">
        <v>0</v>
      </c>
      <c r="P38" s="40" t="s">
        <v>130</v>
      </c>
      <c r="Q38" t="str">
        <f>VLOOKUP(P38,[1]Data!$Q:$Q,1,0)</f>
        <v>afcdc362-3057-4041-92e4-924d5150716d</v>
      </c>
      <c r="R38" s="45">
        <v>45771</v>
      </c>
      <c r="S38" s="45">
        <v>45920</v>
      </c>
      <c r="T38" s="45">
        <v>45921</v>
      </c>
      <c r="U38" s="40" t="s">
        <v>131</v>
      </c>
      <c r="V38" s="40" t="s">
        <v>48</v>
      </c>
      <c r="W38" s="40">
        <v>0</v>
      </c>
      <c r="X38" s="40" t="s">
        <v>79</v>
      </c>
      <c r="Y38" s="40">
        <v>25</v>
      </c>
      <c r="Z38" s="40">
        <v>0</v>
      </c>
      <c r="AA38" s="40">
        <v>0</v>
      </c>
      <c r="AB38" s="40">
        <v>0</v>
      </c>
      <c r="AC38" s="40">
        <v>0</v>
      </c>
      <c r="AD38" s="40">
        <v>113.4</v>
      </c>
      <c r="AE38" s="40">
        <v>149.74</v>
      </c>
      <c r="AF38" s="40">
        <v>0</v>
      </c>
      <c r="AG38" s="40">
        <v>149.74</v>
      </c>
      <c r="AH38" s="40" t="s">
        <v>48</v>
      </c>
      <c r="AI38" s="40" t="s">
        <v>51</v>
      </c>
      <c r="AJ38" s="40" t="s">
        <v>52</v>
      </c>
      <c r="AK38" s="40" t="s">
        <v>53</v>
      </c>
      <c r="AL38" s="40" t="s">
        <v>54</v>
      </c>
      <c r="AM38" s="40" t="s">
        <v>55</v>
      </c>
      <c r="AN38" s="40"/>
      <c r="AO38" s="40"/>
      <c r="AP38" s="41"/>
      <c r="AQ38" s="41"/>
      <c r="AR38" s="40"/>
      <c r="AS38" s="40"/>
      <c r="AT38" s="40"/>
      <c r="AU38" s="40"/>
      <c r="AV38" s="40"/>
      <c r="AW38" s="40"/>
      <c r="AX38" s="40"/>
      <c r="AY38" s="40"/>
      <c r="AZ38" s="40"/>
      <c r="BA38" s="40" t="s">
        <v>387</v>
      </c>
      <c r="BB38" s="40">
        <v>0</v>
      </c>
    </row>
    <row r="39" spans="1:54" x14ac:dyDescent="0.2">
      <c r="A39" t="s">
        <v>150</v>
      </c>
      <c r="B39" t="s">
        <v>151</v>
      </c>
      <c r="C39" t="s">
        <v>152</v>
      </c>
      <c r="D39" t="s">
        <v>153</v>
      </c>
      <c r="E39" t="s">
        <v>154</v>
      </c>
      <c r="H39" t="s">
        <v>155</v>
      </c>
      <c r="I39" t="s">
        <v>155</v>
      </c>
      <c r="J39" t="s">
        <v>156</v>
      </c>
      <c r="K39" t="s">
        <v>86</v>
      </c>
      <c r="L39" t="s">
        <v>44</v>
      </c>
      <c r="M39" t="s">
        <v>44</v>
      </c>
      <c r="N39" t="s">
        <v>45</v>
      </c>
      <c r="O39">
        <v>0</v>
      </c>
      <c r="P39" t="s">
        <v>157</v>
      </c>
      <c r="Q39" t="str">
        <f>VLOOKUP(P39,[1]Data!$Q:$Q,1,0)</f>
        <v>931f4f6c-2724-4f97-9190-d70f125689ed</v>
      </c>
      <c r="R39" s="1">
        <v>45816</v>
      </c>
      <c r="S39" s="1">
        <v>45920</v>
      </c>
      <c r="T39" s="1">
        <v>45921</v>
      </c>
      <c r="U39" t="s">
        <v>158</v>
      </c>
      <c r="V39" t="s">
        <v>48</v>
      </c>
      <c r="W39">
        <v>0</v>
      </c>
      <c r="X39" t="s">
        <v>49</v>
      </c>
      <c r="Y39">
        <v>35</v>
      </c>
      <c r="Z39">
        <v>0</v>
      </c>
      <c r="AA39">
        <v>0</v>
      </c>
      <c r="AB39">
        <v>0</v>
      </c>
      <c r="AC39">
        <v>-32.25</v>
      </c>
      <c r="AD39">
        <v>180</v>
      </c>
      <c r="AE39">
        <v>182.75</v>
      </c>
      <c r="AF39">
        <v>182.75</v>
      </c>
      <c r="AG39" t="s">
        <v>50</v>
      </c>
      <c r="AH39" t="s">
        <v>48</v>
      </c>
      <c r="AI39" t="s">
        <v>51</v>
      </c>
      <c r="AJ39" t="s">
        <v>52</v>
      </c>
      <c r="AK39" t="s">
        <v>53</v>
      </c>
      <c r="AL39" t="s">
        <v>54</v>
      </c>
      <c r="AM39" t="s">
        <v>55</v>
      </c>
      <c r="AR39"/>
      <c r="AS39"/>
      <c r="BA39" t="s">
        <v>388</v>
      </c>
      <c r="BB39">
        <v>0</v>
      </c>
    </row>
    <row r="40" spans="1:54" x14ac:dyDescent="0.2">
      <c r="A40" t="s">
        <v>137</v>
      </c>
      <c r="B40" t="s">
        <v>138</v>
      </c>
      <c r="C40" t="s">
        <v>139</v>
      </c>
      <c r="D40" t="s">
        <v>260</v>
      </c>
      <c r="E40" t="s">
        <v>261</v>
      </c>
      <c r="F40" t="s">
        <v>428</v>
      </c>
      <c r="H40" t="s">
        <v>262</v>
      </c>
      <c r="I40" t="s">
        <v>262</v>
      </c>
      <c r="J40" t="s">
        <v>43</v>
      </c>
      <c r="K40" t="s">
        <v>44</v>
      </c>
      <c r="L40" t="s">
        <v>44</v>
      </c>
      <c r="M40" t="s">
        <v>44</v>
      </c>
      <c r="N40" t="s">
        <v>76</v>
      </c>
      <c r="O40">
        <v>0</v>
      </c>
      <c r="P40" t="s">
        <v>263</v>
      </c>
      <c r="Q40" t="str">
        <f>VLOOKUP(P40,[1]Data!$Q:$Q,1,0)</f>
        <v>ad6ffad6-02ab-4841-88ad-b16bafb59753</v>
      </c>
      <c r="R40" s="1">
        <v>45884</v>
      </c>
      <c r="S40" s="1">
        <v>45920</v>
      </c>
      <c r="T40" s="1">
        <v>45921</v>
      </c>
      <c r="U40" t="s">
        <v>264</v>
      </c>
      <c r="V40" t="s">
        <v>48</v>
      </c>
      <c r="W40">
        <v>0</v>
      </c>
      <c r="X40" t="s">
        <v>79</v>
      </c>
      <c r="Y40">
        <v>25</v>
      </c>
      <c r="Z40">
        <v>0</v>
      </c>
      <c r="AA40">
        <v>0</v>
      </c>
      <c r="AB40">
        <v>0</v>
      </c>
      <c r="AC40">
        <v>0</v>
      </c>
      <c r="AD40">
        <v>96.39</v>
      </c>
      <c r="AE40">
        <v>131.03</v>
      </c>
      <c r="AF40">
        <v>0</v>
      </c>
      <c r="AG40">
        <v>131.03</v>
      </c>
      <c r="AH40" t="s">
        <v>48</v>
      </c>
      <c r="AI40" t="s">
        <v>51</v>
      </c>
      <c r="AJ40" t="s">
        <v>52</v>
      </c>
      <c r="AK40" t="s">
        <v>53</v>
      </c>
      <c r="AL40" t="s">
        <v>54</v>
      </c>
      <c r="AM40" t="s">
        <v>55</v>
      </c>
      <c r="AP40" s="18"/>
      <c r="AQ40" s="18"/>
      <c r="AR40"/>
      <c r="AS40"/>
      <c r="BA40" t="s">
        <v>389</v>
      </c>
      <c r="BB40">
        <v>0</v>
      </c>
    </row>
    <row r="41" spans="1:54" x14ac:dyDescent="0.2">
      <c r="A41" s="40" t="s">
        <v>36</v>
      </c>
      <c r="B41" t="s">
        <v>37</v>
      </c>
      <c r="C41" t="s">
        <v>38</v>
      </c>
      <c r="D41" t="s">
        <v>39</v>
      </c>
      <c r="E41" t="s">
        <v>40</v>
      </c>
      <c r="F41" t="s">
        <v>417</v>
      </c>
      <c r="H41" t="s">
        <v>41</v>
      </c>
      <c r="I41" t="s">
        <v>42</v>
      </c>
      <c r="J41" t="s">
        <v>43</v>
      </c>
      <c r="K41" t="s">
        <v>44</v>
      </c>
      <c r="L41" t="s">
        <v>44</v>
      </c>
      <c r="M41" t="s">
        <v>44</v>
      </c>
      <c r="N41" t="s">
        <v>45</v>
      </c>
      <c r="O41">
        <v>0</v>
      </c>
      <c r="P41" t="s">
        <v>46</v>
      </c>
      <c r="Q41" t="str">
        <f>VLOOKUP(P41,[1]Data!$Q:$Q,1,0)</f>
        <v>c75e860b-ba6f-4488-b0ea-5c2fbcb2474e</v>
      </c>
      <c r="R41" s="1">
        <v>45595</v>
      </c>
      <c r="S41" s="1">
        <v>45921</v>
      </c>
      <c r="T41" s="1">
        <v>45927</v>
      </c>
      <c r="U41" t="s">
        <v>47</v>
      </c>
      <c r="V41" t="s">
        <v>48</v>
      </c>
      <c r="W41">
        <v>0</v>
      </c>
      <c r="X41" t="s">
        <v>49</v>
      </c>
      <c r="Y41">
        <v>15</v>
      </c>
      <c r="Z41">
        <v>0</v>
      </c>
      <c r="AA41">
        <v>0</v>
      </c>
      <c r="AB41">
        <v>0</v>
      </c>
      <c r="AC41">
        <v>-21.15</v>
      </c>
      <c r="AD41">
        <v>690</v>
      </c>
      <c r="AE41">
        <v>683.85</v>
      </c>
      <c r="AF41">
        <v>683.85</v>
      </c>
      <c r="AG41" t="s">
        <v>50</v>
      </c>
      <c r="AH41" t="s">
        <v>48</v>
      </c>
      <c r="AI41" t="s">
        <v>51</v>
      </c>
      <c r="AJ41" t="s">
        <v>52</v>
      </c>
      <c r="AK41" t="s">
        <v>53</v>
      </c>
      <c r="AL41" t="s">
        <v>54</v>
      </c>
      <c r="AM41" t="s">
        <v>55</v>
      </c>
      <c r="AR41"/>
      <c r="AS41"/>
      <c r="BA41" t="s">
        <v>390</v>
      </c>
      <c r="BB41">
        <v>0</v>
      </c>
    </row>
    <row r="42" spans="1:54" x14ac:dyDescent="0.2">
      <c r="A42" t="s">
        <v>56</v>
      </c>
      <c r="B42" t="s">
        <v>57</v>
      </c>
      <c r="C42" t="s">
        <v>58</v>
      </c>
      <c r="D42" t="s">
        <v>159</v>
      </c>
      <c r="E42" t="s">
        <v>160</v>
      </c>
      <c r="F42" t="s">
        <v>424</v>
      </c>
      <c r="H42" t="s">
        <v>161</v>
      </c>
      <c r="I42" t="s">
        <v>161</v>
      </c>
      <c r="J42" t="s">
        <v>62</v>
      </c>
      <c r="K42" t="s">
        <v>43</v>
      </c>
      <c r="L42" t="s">
        <v>44</v>
      </c>
      <c r="M42" t="s">
        <v>44</v>
      </c>
      <c r="N42" t="s">
        <v>76</v>
      </c>
      <c r="O42">
        <v>0</v>
      </c>
      <c r="P42" t="s">
        <v>162</v>
      </c>
      <c r="Q42" t="str">
        <f>VLOOKUP(P42,[1]Data!$Q:$Q,1,0)</f>
        <v>fb18e3cd-0362-4531-b58a-2411661937c0</v>
      </c>
      <c r="R42" s="1">
        <v>45820</v>
      </c>
      <c r="S42" s="1">
        <v>45922</v>
      </c>
      <c r="T42" s="1">
        <v>45924</v>
      </c>
      <c r="U42" t="s">
        <v>163</v>
      </c>
      <c r="V42" t="s">
        <v>48</v>
      </c>
      <c r="W42">
        <v>0</v>
      </c>
      <c r="X42" t="s">
        <v>79</v>
      </c>
      <c r="Y42">
        <v>35</v>
      </c>
      <c r="Z42">
        <v>0</v>
      </c>
      <c r="AA42">
        <v>0</v>
      </c>
      <c r="AB42">
        <v>0</v>
      </c>
      <c r="AC42">
        <v>0</v>
      </c>
      <c r="AD42">
        <v>320.39999999999998</v>
      </c>
      <c r="AE42">
        <v>387.44</v>
      </c>
      <c r="AF42">
        <v>0</v>
      </c>
      <c r="AG42">
        <v>387.44</v>
      </c>
      <c r="AH42" t="s">
        <v>48</v>
      </c>
      <c r="AI42" t="s">
        <v>51</v>
      </c>
      <c r="AJ42" t="s">
        <v>52</v>
      </c>
      <c r="AK42" t="s">
        <v>53</v>
      </c>
      <c r="AL42" t="s">
        <v>54</v>
      </c>
      <c r="AM42" t="s">
        <v>55</v>
      </c>
      <c r="AP42" s="18"/>
      <c r="AQ42" s="18"/>
      <c r="AR42"/>
      <c r="AS42"/>
      <c r="BA42" t="s">
        <v>391</v>
      </c>
      <c r="BB42">
        <v>0</v>
      </c>
    </row>
    <row r="43" spans="1:54" x14ac:dyDescent="0.2">
      <c r="A43" t="s">
        <v>150</v>
      </c>
      <c r="B43" t="s">
        <v>151</v>
      </c>
      <c r="C43" t="s">
        <v>152</v>
      </c>
      <c r="D43" t="s">
        <v>230</v>
      </c>
      <c r="E43" t="s">
        <v>231</v>
      </c>
      <c r="H43" t="s">
        <v>232</v>
      </c>
      <c r="I43" t="s">
        <v>232</v>
      </c>
      <c r="J43" t="s">
        <v>62</v>
      </c>
      <c r="K43" t="s">
        <v>43</v>
      </c>
      <c r="L43" t="s">
        <v>44</v>
      </c>
      <c r="M43" t="s">
        <v>44</v>
      </c>
      <c r="N43" t="s">
        <v>45</v>
      </c>
      <c r="O43">
        <v>0</v>
      </c>
      <c r="P43" t="s">
        <v>233</v>
      </c>
      <c r="Q43" t="str">
        <f>VLOOKUP(P43,[1]Data!$Q:$Q,1,0)</f>
        <v>b8164022-035f-48f6-8e8d-be0337cc6c09</v>
      </c>
      <c r="R43" s="1">
        <v>45876</v>
      </c>
      <c r="S43" s="1">
        <v>45922</v>
      </c>
      <c r="T43" s="1">
        <v>45927</v>
      </c>
      <c r="U43" t="s">
        <v>234</v>
      </c>
      <c r="V43" t="s">
        <v>48</v>
      </c>
      <c r="W43">
        <v>0</v>
      </c>
      <c r="X43" t="s">
        <v>49</v>
      </c>
      <c r="Y43">
        <v>35</v>
      </c>
      <c r="Z43">
        <v>0</v>
      </c>
      <c r="AA43">
        <v>0</v>
      </c>
      <c r="AB43">
        <v>0</v>
      </c>
      <c r="AC43">
        <v>-140.25</v>
      </c>
      <c r="AD43">
        <v>900</v>
      </c>
      <c r="AE43">
        <v>794.75</v>
      </c>
      <c r="AF43">
        <v>794.75</v>
      </c>
      <c r="AG43" t="s">
        <v>50</v>
      </c>
      <c r="AH43" t="s">
        <v>48</v>
      </c>
      <c r="AI43" t="s">
        <v>51</v>
      </c>
      <c r="AJ43" t="s">
        <v>52</v>
      </c>
      <c r="AK43" t="s">
        <v>53</v>
      </c>
      <c r="AL43" t="s">
        <v>54</v>
      </c>
      <c r="AM43" t="s">
        <v>55</v>
      </c>
      <c r="AR43"/>
      <c r="AS43"/>
      <c r="BA43" t="s">
        <v>392</v>
      </c>
      <c r="BB43">
        <v>0</v>
      </c>
    </row>
    <row r="44" spans="1:54" x14ac:dyDescent="0.2">
      <c r="A44" t="s">
        <v>80</v>
      </c>
      <c r="B44" t="s">
        <v>81</v>
      </c>
      <c r="C44" t="s">
        <v>82</v>
      </c>
      <c r="D44" t="s">
        <v>462</v>
      </c>
      <c r="E44" t="s">
        <v>463</v>
      </c>
      <c r="F44" t="s">
        <v>475</v>
      </c>
      <c r="H44" t="s">
        <v>476</v>
      </c>
      <c r="I44" t="s">
        <v>476</v>
      </c>
      <c r="J44" t="s">
        <v>43</v>
      </c>
      <c r="K44" t="s">
        <v>44</v>
      </c>
      <c r="L44" t="s">
        <v>44</v>
      </c>
      <c r="M44" t="s">
        <v>44</v>
      </c>
      <c r="N44" t="s">
        <v>76</v>
      </c>
      <c r="O44">
        <v>0</v>
      </c>
      <c r="P44" t="s">
        <v>477</v>
      </c>
      <c r="Q44" t="str">
        <f>VLOOKUP(P44,[1]Data!$Q:$Q,1,0)</f>
        <v>c491dbd3-09d8-42ab-b4c7-9a4110bde6a7</v>
      </c>
      <c r="R44" s="1">
        <v>45901</v>
      </c>
      <c r="S44" s="1">
        <v>45924</v>
      </c>
      <c r="T44" s="1">
        <v>45930</v>
      </c>
      <c r="U44" t="s">
        <v>478</v>
      </c>
      <c r="V44" t="s">
        <v>48</v>
      </c>
      <c r="W44">
        <v>0</v>
      </c>
      <c r="X44" t="s">
        <v>79</v>
      </c>
      <c r="Y44">
        <v>35</v>
      </c>
      <c r="Z44">
        <v>0</v>
      </c>
      <c r="AA44">
        <v>0</v>
      </c>
      <c r="AB44">
        <v>0</v>
      </c>
      <c r="AC44">
        <v>0</v>
      </c>
      <c r="AD44">
        <v>918</v>
      </c>
      <c r="AE44" s="20">
        <v>1044.8</v>
      </c>
      <c r="AF44">
        <v>0</v>
      </c>
      <c r="AG44" s="20">
        <v>1044.8</v>
      </c>
      <c r="AH44" t="s">
        <v>48</v>
      </c>
      <c r="AI44" t="s">
        <v>51</v>
      </c>
      <c r="AJ44" t="s">
        <v>52</v>
      </c>
      <c r="AK44" t="s">
        <v>53</v>
      </c>
      <c r="AL44" t="s">
        <v>54</v>
      </c>
      <c r="AM44" t="s">
        <v>55</v>
      </c>
      <c r="AP44" s="18"/>
      <c r="AQ44" s="18"/>
      <c r="AR44"/>
      <c r="AS44"/>
    </row>
    <row r="45" spans="1:54" x14ac:dyDescent="0.2">
      <c r="A45" t="s">
        <v>174</v>
      </c>
      <c r="B45" t="s">
        <v>175</v>
      </c>
      <c r="C45" t="s">
        <v>176</v>
      </c>
      <c r="D45" t="s">
        <v>177</v>
      </c>
      <c r="E45" t="s">
        <v>178</v>
      </c>
      <c r="H45" t="s">
        <v>179</v>
      </c>
      <c r="I45" t="s">
        <v>179</v>
      </c>
      <c r="J45" t="s">
        <v>62</v>
      </c>
      <c r="K45" t="s">
        <v>44</v>
      </c>
      <c r="L45" t="s">
        <v>44</v>
      </c>
      <c r="M45" t="s">
        <v>44</v>
      </c>
      <c r="N45" t="s">
        <v>45</v>
      </c>
      <c r="O45">
        <v>0</v>
      </c>
      <c r="P45" t="s">
        <v>180</v>
      </c>
      <c r="Q45" t="str">
        <f>VLOOKUP(P45,[1]Data!$Q:$Q,1,0)</f>
        <v>2a87a032-308e-473e-a784-12068573e4c6</v>
      </c>
      <c r="R45" s="1">
        <v>45832</v>
      </c>
      <c r="S45" s="1">
        <v>45925</v>
      </c>
      <c r="T45" s="1">
        <v>45928</v>
      </c>
      <c r="U45" t="s">
        <v>181</v>
      </c>
      <c r="V45" t="s">
        <v>48</v>
      </c>
      <c r="W45">
        <v>0</v>
      </c>
      <c r="X45" t="s">
        <v>49</v>
      </c>
      <c r="Y45">
        <v>25</v>
      </c>
      <c r="Z45">
        <v>0</v>
      </c>
      <c r="AA45">
        <v>0</v>
      </c>
      <c r="AB45">
        <v>0</v>
      </c>
      <c r="AC45">
        <v>-37.5</v>
      </c>
      <c r="AD45">
        <v>225</v>
      </c>
      <c r="AE45">
        <v>212.5</v>
      </c>
      <c r="AF45">
        <v>212.5</v>
      </c>
      <c r="AG45" t="s">
        <v>50</v>
      </c>
      <c r="AH45" t="s">
        <v>48</v>
      </c>
      <c r="AI45" t="s">
        <v>51</v>
      </c>
      <c r="AJ45" t="s">
        <v>52</v>
      </c>
      <c r="AK45" t="s">
        <v>182</v>
      </c>
      <c r="AL45" t="s">
        <v>183</v>
      </c>
      <c r="AM45" t="s">
        <v>184</v>
      </c>
      <c r="AR45"/>
      <c r="AS45"/>
      <c r="BA45" t="s">
        <v>393</v>
      </c>
      <c r="BB45">
        <v>0</v>
      </c>
    </row>
    <row r="46" spans="1:54" x14ac:dyDescent="0.2">
      <c r="A46" t="s">
        <v>137</v>
      </c>
      <c r="B46" t="s">
        <v>138</v>
      </c>
      <c r="C46" t="s">
        <v>139</v>
      </c>
      <c r="D46" t="s">
        <v>164</v>
      </c>
      <c r="E46" t="s">
        <v>165</v>
      </c>
      <c r="H46" t="s">
        <v>166</v>
      </c>
      <c r="I46" t="s">
        <v>166</v>
      </c>
      <c r="J46" t="s">
        <v>43</v>
      </c>
      <c r="K46" t="s">
        <v>44</v>
      </c>
      <c r="L46" t="s">
        <v>44</v>
      </c>
      <c r="M46" t="s">
        <v>44</v>
      </c>
      <c r="N46" t="s">
        <v>45</v>
      </c>
      <c r="O46">
        <v>0</v>
      </c>
      <c r="P46" t="s">
        <v>167</v>
      </c>
      <c r="Q46" t="str">
        <f>VLOOKUP(P46,[1]Data!$Q:$Q,1,0)</f>
        <v>c925b34e-5f9b-4345-a4c1-608e0123ed3d</v>
      </c>
      <c r="R46" s="1">
        <v>45821</v>
      </c>
      <c r="S46" s="1">
        <v>45926</v>
      </c>
      <c r="T46" s="1">
        <v>45929</v>
      </c>
      <c r="U46" t="s">
        <v>168</v>
      </c>
      <c r="V46" t="s">
        <v>48</v>
      </c>
      <c r="W46">
        <v>0</v>
      </c>
      <c r="X46" t="s">
        <v>49</v>
      </c>
      <c r="Y46">
        <v>25</v>
      </c>
      <c r="Z46">
        <v>0</v>
      </c>
      <c r="AA46">
        <v>0</v>
      </c>
      <c r="AB46">
        <v>0</v>
      </c>
      <c r="AC46">
        <v>-66.75</v>
      </c>
      <c r="AD46">
        <v>420</v>
      </c>
      <c r="AE46">
        <v>378.25</v>
      </c>
      <c r="AF46">
        <v>378.25</v>
      </c>
      <c r="AG46" t="s">
        <v>50</v>
      </c>
      <c r="AH46" t="s">
        <v>48</v>
      </c>
      <c r="AI46" t="s">
        <v>51</v>
      </c>
      <c r="AJ46" t="s">
        <v>52</v>
      </c>
      <c r="AK46" t="s">
        <v>53</v>
      </c>
      <c r="AL46" t="s">
        <v>54</v>
      </c>
      <c r="AM46" t="s">
        <v>55</v>
      </c>
      <c r="AR46"/>
      <c r="AS46"/>
      <c r="BA46" t="s">
        <v>395</v>
      </c>
      <c r="BB46">
        <v>0</v>
      </c>
    </row>
    <row r="47" spans="1:54" x14ac:dyDescent="0.2">
      <c r="A47" t="s">
        <v>102</v>
      </c>
      <c r="B47" t="s">
        <v>103</v>
      </c>
      <c r="C47" t="s">
        <v>104</v>
      </c>
      <c r="D47" t="s">
        <v>469</v>
      </c>
      <c r="E47" t="s">
        <v>470</v>
      </c>
      <c r="F47" t="s">
        <v>471</v>
      </c>
      <c r="H47" t="s">
        <v>472</v>
      </c>
      <c r="I47" t="s">
        <v>472</v>
      </c>
      <c r="J47" t="s">
        <v>62</v>
      </c>
      <c r="K47" t="s">
        <v>44</v>
      </c>
      <c r="L47" t="s">
        <v>44</v>
      </c>
      <c r="M47" t="s">
        <v>44</v>
      </c>
      <c r="N47" t="s">
        <v>76</v>
      </c>
      <c r="O47">
        <v>0</v>
      </c>
      <c r="P47" t="s">
        <v>473</v>
      </c>
      <c r="Q47" t="str">
        <f>VLOOKUP(P47,[1]Data!$Q:$Q,1,0)</f>
        <v>c51d62a8-ace9-4f57-be8b-9c62b5adf0ea</v>
      </c>
      <c r="R47" s="1">
        <v>45901</v>
      </c>
      <c r="S47" s="1">
        <v>45926</v>
      </c>
      <c r="T47" s="1">
        <v>45928</v>
      </c>
      <c r="U47" t="s">
        <v>474</v>
      </c>
      <c r="V47" t="s">
        <v>48</v>
      </c>
      <c r="W47">
        <v>0</v>
      </c>
      <c r="X47" t="s">
        <v>79</v>
      </c>
      <c r="Y47">
        <v>25</v>
      </c>
      <c r="Z47">
        <v>0</v>
      </c>
      <c r="AA47">
        <v>0</v>
      </c>
      <c r="AB47">
        <v>0</v>
      </c>
      <c r="AC47">
        <v>0</v>
      </c>
      <c r="AD47">
        <v>192.78</v>
      </c>
      <c r="AE47">
        <v>237.06</v>
      </c>
      <c r="AF47">
        <v>0</v>
      </c>
      <c r="AG47">
        <v>237.06</v>
      </c>
      <c r="AH47" t="s">
        <v>48</v>
      </c>
      <c r="AI47" t="s">
        <v>110</v>
      </c>
      <c r="AJ47" t="s">
        <v>52</v>
      </c>
      <c r="AK47" t="s">
        <v>48</v>
      </c>
      <c r="AL47" t="s">
        <v>48</v>
      </c>
      <c r="AM47" t="s">
        <v>48</v>
      </c>
      <c r="AP47" s="18"/>
      <c r="AQ47" s="18"/>
      <c r="AR47"/>
      <c r="AS47"/>
    </row>
    <row r="48" spans="1:54" x14ac:dyDescent="0.2">
      <c r="A48" t="s">
        <v>36</v>
      </c>
      <c r="B48" t="s">
        <v>37</v>
      </c>
      <c r="C48" t="s">
        <v>38</v>
      </c>
      <c r="D48" t="s">
        <v>185</v>
      </c>
      <c r="E48" t="s">
        <v>186</v>
      </c>
      <c r="F48" t="s">
        <v>426</v>
      </c>
      <c r="H48" t="s">
        <v>187</v>
      </c>
      <c r="I48" t="s">
        <v>187</v>
      </c>
      <c r="J48" t="s">
        <v>43</v>
      </c>
      <c r="K48" t="s">
        <v>86</v>
      </c>
      <c r="L48" t="s">
        <v>44</v>
      </c>
      <c r="M48" t="s">
        <v>44</v>
      </c>
      <c r="N48" t="s">
        <v>76</v>
      </c>
      <c r="O48">
        <v>0</v>
      </c>
      <c r="P48" t="s">
        <v>188</v>
      </c>
      <c r="Q48" t="str">
        <f>VLOOKUP(P48,[1]Data!$Q:$Q,1,0)</f>
        <v>643d2c22-2818-4a42-92fa-e707e9ac369c</v>
      </c>
      <c r="R48" s="1">
        <v>45838</v>
      </c>
      <c r="S48" s="1">
        <v>45927</v>
      </c>
      <c r="T48" s="1">
        <v>45931</v>
      </c>
      <c r="U48" t="s">
        <v>189</v>
      </c>
      <c r="V48" t="s">
        <v>48</v>
      </c>
      <c r="W48">
        <v>0</v>
      </c>
      <c r="X48" t="s">
        <v>79</v>
      </c>
      <c r="Y48">
        <v>30</v>
      </c>
      <c r="Z48">
        <v>0</v>
      </c>
      <c r="AA48">
        <v>0</v>
      </c>
      <c r="AB48">
        <v>0</v>
      </c>
      <c r="AC48">
        <v>0</v>
      </c>
      <c r="AD48">
        <v>321.57</v>
      </c>
      <c r="AE48">
        <v>383.73</v>
      </c>
      <c r="AF48">
        <v>0</v>
      </c>
      <c r="AG48">
        <v>383.73</v>
      </c>
      <c r="AH48" t="s">
        <v>48</v>
      </c>
      <c r="AI48" t="s">
        <v>51</v>
      </c>
      <c r="AJ48" t="s">
        <v>52</v>
      </c>
      <c r="AK48" t="s">
        <v>53</v>
      </c>
      <c r="AL48" t="s">
        <v>54</v>
      </c>
      <c r="AM48" t="s">
        <v>55</v>
      </c>
      <c r="AP48" s="18"/>
      <c r="AQ48" s="18"/>
      <c r="AR48"/>
      <c r="AS48"/>
      <c r="BA48" t="s">
        <v>396</v>
      </c>
      <c r="BB48">
        <v>0</v>
      </c>
    </row>
    <row r="49" spans="1:54" x14ac:dyDescent="0.2">
      <c r="A49" t="s">
        <v>174</v>
      </c>
      <c r="B49" t="s">
        <v>175</v>
      </c>
      <c r="C49" t="s">
        <v>176</v>
      </c>
      <c r="D49" t="s">
        <v>83</v>
      </c>
      <c r="E49" t="s">
        <v>211</v>
      </c>
      <c r="H49" t="s">
        <v>212</v>
      </c>
      <c r="I49" t="s">
        <v>212</v>
      </c>
      <c r="J49" t="s">
        <v>43</v>
      </c>
      <c r="K49" t="s">
        <v>44</v>
      </c>
      <c r="L49" t="s">
        <v>44</v>
      </c>
      <c r="M49" t="s">
        <v>44</v>
      </c>
      <c r="N49" t="s">
        <v>45</v>
      </c>
      <c r="O49">
        <v>0</v>
      </c>
      <c r="P49" t="s">
        <v>213</v>
      </c>
      <c r="Q49" t="str">
        <f>VLOOKUP(P49,[1]Data!$Q:$Q,1,0)</f>
        <v>e123a6f5-3919-424b-b228-b4bef9a36d90</v>
      </c>
      <c r="R49" s="1">
        <v>45859</v>
      </c>
      <c r="S49" s="1">
        <v>45928</v>
      </c>
      <c r="T49" s="1">
        <v>45930</v>
      </c>
      <c r="U49" t="s">
        <v>214</v>
      </c>
      <c r="V49" t="s">
        <v>48</v>
      </c>
      <c r="W49">
        <v>0</v>
      </c>
      <c r="X49" t="s">
        <v>49</v>
      </c>
      <c r="Y49">
        <v>25</v>
      </c>
      <c r="Z49">
        <v>0</v>
      </c>
      <c r="AA49">
        <v>0</v>
      </c>
      <c r="AB49">
        <v>0</v>
      </c>
      <c r="AC49">
        <v>-26.25</v>
      </c>
      <c r="AD49">
        <v>150</v>
      </c>
      <c r="AE49">
        <v>148.75</v>
      </c>
      <c r="AF49">
        <v>148.75</v>
      </c>
      <c r="AG49" t="s">
        <v>50</v>
      </c>
      <c r="AH49" t="s">
        <v>48</v>
      </c>
      <c r="AI49" t="s">
        <v>51</v>
      </c>
      <c r="AJ49" t="s">
        <v>52</v>
      </c>
      <c r="AK49" t="s">
        <v>182</v>
      </c>
      <c r="AL49" t="s">
        <v>183</v>
      </c>
      <c r="AM49" t="s">
        <v>184</v>
      </c>
      <c r="AR49"/>
      <c r="AS49"/>
      <c r="BA49" t="s">
        <v>397</v>
      </c>
      <c r="BB49">
        <v>0</v>
      </c>
    </row>
    <row r="50" spans="1:54" x14ac:dyDescent="0.2">
      <c r="A50" t="s">
        <v>56</v>
      </c>
      <c r="B50" t="s">
        <v>57</v>
      </c>
      <c r="C50" t="s">
        <v>58</v>
      </c>
      <c r="D50" t="s">
        <v>96</v>
      </c>
      <c r="E50" t="s">
        <v>97</v>
      </c>
      <c r="H50" t="s">
        <v>98</v>
      </c>
      <c r="I50" t="s">
        <v>98</v>
      </c>
      <c r="J50" t="s">
        <v>99</v>
      </c>
      <c r="K50" t="s">
        <v>43</v>
      </c>
      <c r="L50" t="s">
        <v>86</v>
      </c>
      <c r="M50" t="s">
        <v>44</v>
      </c>
      <c r="N50" t="s">
        <v>45</v>
      </c>
      <c r="O50">
        <v>0</v>
      </c>
      <c r="P50" t="s">
        <v>100</v>
      </c>
      <c r="Q50" t="str">
        <f>VLOOKUP(P50,[1]Data!$Q:$Q,1,0)</f>
        <v>432c2e3e-7d7a-489c-aa29-2015b402e5cc</v>
      </c>
      <c r="R50" s="1">
        <v>45729</v>
      </c>
      <c r="S50" s="1">
        <v>45930</v>
      </c>
      <c r="T50" s="1">
        <v>45935</v>
      </c>
      <c r="U50" t="s">
        <v>101</v>
      </c>
      <c r="V50" t="s">
        <v>48</v>
      </c>
      <c r="W50">
        <v>0</v>
      </c>
      <c r="X50" t="s">
        <v>49</v>
      </c>
      <c r="Y50">
        <v>25</v>
      </c>
      <c r="Z50">
        <v>0</v>
      </c>
      <c r="AA50">
        <v>0</v>
      </c>
      <c r="AB50">
        <v>0</v>
      </c>
      <c r="AC50">
        <v>-108.75</v>
      </c>
      <c r="AD50">
        <v>700</v>
      </c>
      <c r="AE50">
        <v>616.25</v>
      </c>
      <c r="AF50">
        <v>616.25</v>
      </c>
      <c r="AG50" t="s">
        <v>50</v>
      </c>
      <c r="AH50" t="s">
        <v>48</v>
      </c>
      <c r="AI50" t="s">
        <v>51</v>
      </c>
      <c r="AJ50" t="s">
        <v>52</v>
      </c>
      <c r="AK50" t="s">
        <v>53</v>
      </c>
      <c r="AL50" t="s">
        <v>54</v>
      </c>
      <c r="AM50" t="s">
        <v>55</v>
      </c>
      <c r="AR50"/>
      <c r="AS50"/>
      <c r="BA50" t="s">
        <v>398</v>
      </c>
      <c r="BB50">
        <v>0</v>
      </c>
    </row>
    <row r="51" spans="1:54" x14ac:dyDescent="0.2">
      <c r="A51" t="s">
        <v>137</v>
      </c>
      <c r="B51" t="s">
        <v>138</v>
      </c>
      <c r="C51" t="s">
        <v>139</v>
      </c>
      <c r="D51" t="s">
        <v>429</v>
      </c>
      <c r="E51" t="s">
        <v>430</v>
      </c>
      <c r="F51" t="s">
        <v>431</v>
      </c>
      <c r="H51" t="s">
        <v>432</v>
      </c>
      <c r="I51" t="s">
        <v>432</v>
      </c>
      <c r="J51" t="s">
        <v>62</v>
      </c>
      <c r="K51" t="s">
        <v>44</v>
      </c>
      <c r="L51" t="s">
        <v>44</v>
      </c>
      <c r="M51" t="s">
        <v>44</v>
      </c>
      <c r="N51" t="s">
        <v>76</v>
      </c>
      <c r="O51">
        <v>0</v>
      </c>
      <c r="P51" t="s">
        <v>433</v>
      </c>
      <c r="Q51" t="str">
        <f>VLOOKUP(P51,[1]Data!$Q:$Q,1,0)</f>
        <v>b2d7308d-e17f-4958-993e-69480e243e52</v>
      </c>
      <c r="R51" s="1">
        <v>45900</v>
      </c>
      <c r="S51" s="1">
        <v>45930</v>
      </c>
      <c r="T51" s="1">
        <v>45931</v>
      </c>
      <c r="U51" t="s">
        <v>434</v>
      </c>
      <c r="V51" t="s">
        <v>48</v>
      </c>
      <c r="W51">
        <v>0</v>
      </c>
      <c r="X51" t="s">
        <v>79</v>
      </c>
      <c r="Y51">
        <v>25</v>
      </c>
      <c r="Z51">
        <v>0</v>
      </c>
      <c r="AA51">
        <v>0</v>
      </c>
      <c r="AB51">
        <v>0</v>
      </c>
      <c r="AC51">
        <v>0</v>
      </c>
      <c r="AD51">
        <v>96.39</v>
      </c>
      <c r="AE51">
        <v>131.03</v>
      </c>
      <c r="AF51">
        <v>0</v>
      </c>
      <c r="AG51">
        <v>131.03</v>
      </c>
      <c r="AH51" t="s">
        <v>48</v>
      </c>
      <c r="AI51" t="s">
        <v>51</v>
      </c>
      <c r="AJ51" t="s">
        <v>52</v>
      </c>
      <c r="AK51" t="s">
        <v>53</v>
      </c>
      <c r="AL51" t="s">
        <v>54</v>
      </c>
      <c r="AM51" t="s">
        <v>55</v>
      </c>
      <c r="AP51" s="18"/>
      <c r="AQ51" s="18"/>
      <c r="AR51"/>
      <c r="AS51"/>
      <c r="BA51" t="e">
        <v>#N/A</v>
      </c>
      <c r="BB51" t="e">
        <v>#N/A</v>
      </c>
    </row>
  </sheetData>
  <autoFilter ref="A1:BB48" xr:uid="{A301856C-47B8-C247-AED1-D23B4C429C73}">
    <sortState xmlns:xlrd2="http://schemas.microsoft.com/office/spreadsheetml/2017/richdata2" ref="A2:BB51">
      <sortCondition ref="S1:S51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2"/>
  <sheetViews>
    <sheetView zoomScale="125" workbookViewId="0">
      <selection activeCell="P2" sqref="A2:AW42"/>
    </sheetView>
  </sheetViews>
  <sheetFormatPr baseColWidth="10" defaultColWidth="8.83203125" defaultRowHeight="15" x14ac:dyDescent="0.2"/>
  <cols>
    <col min="1" max="1" width="21.5" customWidth="1"/>
    <col min="2" max="2" width="8.83203125" hidden="1" customWidth="1"/>
    <col min="3" max="3" width="17.83203125" hidden="1" customWidth="1"/>
    <col min="4" max="5" width="15" customWidth="1"/>
    <col min="6" max="6" width="17.1640625" hidden="1" customWidth="1"/>
    <col min="7" max="7" width="14.6640625" hidden="1" customWidth="1"/>
    <col min="8" max="11" width="8.83203125" hidden="1" customWidth="1"/>
    <col min="12" max="12" width="7" customWidth="1"/>
    <col min="13" max="14" width="7" hidden="1" customWidth="1"/>
    <col min="15" max="15" width="7.5" customWidth="1"/>
    <col min="16" max="16" width="9.33203125" customWidth="1"/>
    <col min="18" max="27" width="8.83203125" hidden="1" customWidth="1"/>
    <col min="28" max="28" width="6" customWidth="1"/>
    <col min="29" max="29" width="10.6640625" hidden="1" customWidth="1"/>
    <col min="30" max="30" width="10.33203125" hidden="1" customWidth="1"/>
    <col min="31" max="31" width="12.1640625" hidden="1" customWidth="1"/>
    <col min="32" max="32" width="20" hidden="1" customWidth="1"/>
    <col min="33" max="33" width="29.1640625" hidden="1" customWidth="1"/>
    <col min="34" max="35" width="13.83203125" hidden="1" customWidth="1"/>
    <col min="36" max="36" width="0.83203125" hidden="1" customWidth="1"/>
    <col min="37" max="37" width="9.6640625" style="16" customWidth="1"/>
    <col min="38" max="40" width="13.1640625" customWidth="1"/>
    <col min="41" max="41" width="14.1640625" customWidth="1"/>
    <col min="42" max="46" width="13.1640625" customWidth="1"/>
    <col min="47" max="47" width="39.6640625" bestFit="1" customWidth="1"/>
    <col min="48" max="48" width="15.5" bestFit="1" customWidth="1"/>
    <col min="49" max="49" width="27" customWidth="1"/>
  </cols>
  <sheetData>
    <row r="1" spans="1:49" ht="1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13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12" t="s">
        <v>345</v>
      </c>
      <c r="AL1" s="2" t="s">
        <v>344</v>
      </c>
      <c r="AM1" s="3" t="s">
        <v>346</v>
      </c>
      <c r="AN1" s="3" t="s">
        <v>347</v>
      </c>
      <c r="AO1" s="3" t="s">
        <v>348</v>
      </c>
      <c r="AP1" s="3" t="s">
        <v>399</v>
      </c>
      <c r="AQ1" s="3" t="s">
        <v>400</v>
      </c>
      <c r="AR1" s="3" t="s">
        <v>401</v>
      </c>
      <c r="AS1" s="3" t="s">
        <v>406</v>
      </c>
      <c r="AT1" s="3" t="s">
        <v>409</v>
      </c>
      <c r="AU1" s="4" t="s">
        <v>357</v>
      </c>
      <c r="AV1" s="4" t="s">
        <v>404</v>
      </c>
      <c r="AW1" s="4"/>
    </row>
    <row r="2" spans="1:49" s="9" customFormat="1" x14ac:dyDescent="0.2">
      <c r="A2" s="9" t="s">
        <v>102</v>
      </c>
      <c r="B2" s="9" t="s">
        <v>103</v>
      </c>
      <c r="C2" s="9" t="s">
        <v>104</v>
      </c>
      <c r="D2" s="9" t="s">
        <v>116</v>
      </c>
      <c r="E2" s="9" t="s">
        <v>117</v>
      </c>
      <c r="F2" s="9" t="s">
        <v>118</v>
      </c>
      <c r="G2" s="9" t="s">
        <v>118</v>
      </c>
      <c r="H2" s="9" t="s">
        <v>43</v>
      </c>
      <c r="I2" s="9" t="s">
        <v>44</v>
      </c>
      <c r="J2" s="9" t="s">
        <v>44</v>
      </c>
      <c r="K2" s="9" t="s">
        <v>44</v>
      </c>
      <c r="L2" s="9" t="s">
        <v>76</v>
      </c>
      <c r="M2" s="9">
        <v>0</v>
      </c>
      <c r="N2" s="9" t="s">
        <v>119</v>
      </c>
      <c r="O2" s="10">
        <v>45768</v>
      </c>
      <c r="P2" s="10">
        <v>45901</v>
      </c>
      <c r="Q2" s="10">
        <v>45903</v>
      </c>
      <c r="R2" s="9" t="s">
        <v>120</v>
      </c>
      <c r="S2" s="9" t="s">
        <v>95</v>
      </c>
      <c r="T2" s="9">
        <v>0</v>
      </c>
      <c r="U2" s="9" t="s">
        <v>79</v>
      </c>
      <c r="V2" s="9">
        <v>20</v>
      </c>
      <c r="W2" s="9">
        <v>0</v>
      </c>
      <c r="X2" s="9">
        <v>0</v>
      </c>
      <c r="Y2" s="9">
        <v>0</v>
      </c>
      <c r="Z2" s="9">
        <v>0</v>
      </c>
      <c r="AA2" s="9">
        <v>144.18</v>
      </c>
      <c r="AB2" s="9">
        <v>178.6</v>
      </c>
      <c r="AC2" s="9">
        <v>0</v>
      </c>
      <c r="AD2" s="9">
        <v>178.6</v>
      </c>
      <c r="AE2" s="9" t="s">
        <v>48</v>
      </c>
      <c r="AF2" s="9" t="s">
        <v>110</v>
      </c>
      <c r="AG2" s="9" t="s">
        <v>52</v>
      </c>
      <c r="AH2" s="9" t="s">
        <v>48</v>
      </c>
      <c r="AI2" s="9" t="s">
        <v>48</v>
      </c>
      <c r="AJ2" s="9" t="s">
        <v>48</v>
      </c>
      <c r="AK2" s="13" t="s">
        <v>403</v>
      </c>
      <c r="AU2" s="9" t="s">
        <v>358</v>
      </c>
    </row>
    <row r="3" spans="1:49" s="7" customFormat="1" x14ac:dyDescent="0.2">
      <c r="A3" s="7" t="s">
        <v>174</v>
      </c>
      <c r="B3" s="7" t="s">
        <v>175</v>
      </c>
      <c r="C3" s="7" t="s">
        <v>176</v>
      </c>
      <c r="D3" s="7" t="s">
        <v>196</v>
      </c>
      <c r="E3" s="7" t="s">
        <v>197</v>
      </c>
      <c r="F3" s="7" t="s">
        <v>198</v>
      </c>
      <c r="G3" s="7" t="s">
        <v>198</v>
      </c>
      <c r="H3" s="7" t="s">
        <v>43</v>
      </c>
      <c r="I3" s="7" t="s">
        <v>44</v>
      </c>
      <c r="J3" s="7" t="s">
        <v>44</v>
      </c>
      <c r="K3" s="7" t="s">
        <v>44</v>
      </c>
      <c r="L3" s="7" t="s">
        <v>45</v>
      </c>
      <c r="M3" s="7">
        <v>0</v>
      </c>
      <c r="N3" s="7" t="s">
        <v>199</v>
      </c>
      <c r="O3" s="8">
        <v>45841</v>
      </c>
      <c r="P3" s="8">
        <v>45901</v>
      </c>
      <c r="Q3" s="8">
        <v>45907</v>
      </c>
      <c r="R3" s="7" t="s">
        <v>200</v>
      </c>
      <c r="S3" s="7" t="s">
        <v>95</v>
      </c>
      <c r="T3" s="7">
        <v>0</v>
      </c>
      <c r="U3" s="7" t="s">
        <v>49</v>
      </c>
      <c r="V3" s="7">
        <v>25</v>
      </c>
      <c r="W3" s="7">
        <v>0</v>
      </c>
      <c r="X3" s="7">
        <v>0</v>
      </c>
      <c r="Y3" s="7">
        <v>0</v>
      </c>
      <c r="Z3" s="7">
        <v>-71.25</v>
      </c>
      <c r="AA3" s="7">
        <v>450</v>
      </c>
      <c r="AB3" s="7">
        <v>403.75</v>
      </c>
      <c r="AC3" s="7">
        <v>403.75</v>
      </c>
      <c r="AD3" s="7" t="s">
        <v>50</v>
      </c>
      <c r="AE3" s="7" t="s">
        <v>48</v>
      </c>
      <c r="AF3" s="7" t="s">
        <v>51</v>
      </c>
      <c r="AG3" s="7" t="s">
        <v>52</v>
      </c>
      <c r="AH3" s="7" t="s">
        <v>182</v>
      </c>
      <c r="AI3" s="7" t="s">
        <v>183</v>
      </c>
      <c r="AJ3" s="7" t="s">
        <v>184</v>
      </c>
      <c r="AK3" s="14"/>
      <c r="AU3" s="7" t="s">
        <v>359</v>
      </c>
    </row>
    <row r="4" spans="1:49" s="5" customFormat="1" x14ac:dyDescent="0.2">
      <c r="A4" s="5" t="s">
        <v>150</v>
      </c>
      <c r="B4" s="5" t="s">
        <v>151</v>
      </c>
      <c r="C4" s="5" t="s">
        <v>152</v>
      </c>
      <c r="D4" s="5" t="s">
        <v>235</v>
      </c>
      <c r="E4" s="5" t="s">
        <v>236</v>
      </c>
      <c r="F4" s="5" t="s">
        <v>237</v>
      </c>
      <c r="G4" s="5" t="s">
        <v>237</v>
      </c>
      <c r="H4" s="5" t="s">
        <v>193</v>
      </c>
      <c r="I4" s="5" t="s">
        <v>44</v>
      </c>
      <c r="J4" s="5" t="s">
        <v>44</v>
      </c>
      <c r="K4" s="5" t="s">
        <v>44</v>
      </c>
      <c r="L4" s="5" t="s">
        <v>45</v>
      </c>
      <c r="M4" s="5">
        <v>0</v>
      </c>
      <c r="N4" s="5" t="s">
        <v>238</v>
      </c>
      <c r="O4" s="6">
        <v>45877</v>
      </c>
      <c r="P4" s="6">
        <v>45901</v>
      </c>
      <c r="Q4" s="6">
        <v>45902</v>
      </c>
      <c r="R4" s="5" t="s">
        <v>239</v>
      </c>
      <c r="S4" s="5" t="s">
        <v>48</v>
      </c>
      <c r="T4" s="5">
        <v>0</v>
      </c>
      <c r="U4" s="5" t="s">
        <v>49</v>
      </c>
      <c r="V4" s="5">
        <v>35</v>
      </c>
      <c r="W4" s="5">
        <v>0</v>
      </c>
      <c r="X4" s="5">
        <v>0</v>
      </c>
      <c r="Y4" s="5">
        <v>0</v>
      </c>
      <c r="Z4" s="5">
        <v>-32.25</v>
      </c>
      <c r="AA4" s="5">
        <v>180</v>
      </c>
      <c r="AB4" s="5">
        <v>182.75</v>
      </c>
      <c r="AC4" s="5">
        <v>182.75</v>
      </c>
      <c r="AD4" s="5" t="s">
        <v>50</v>
      </c>
      <c r="AE4" s="5" t="s">
        <v>48</v>
      </c>
      <c r="AF4" s="5" t="s">
        <v>51</v>
      </c>
      <c r="AG4" s="5" t="s">
        <v>52</v>
      </c>
      <c r="AH4" s="5" t="s">
        <v>53</v>
      </c>
      <c r="AI4" s="5" t="s">
        <v>54</v>
      </c>
      <c r="AJ4" s="5" t="s">
        <v>55</v>
      </c>
      <c r="AK4" s="15" t="s">
        <v>402</v>
      </c>
      <c r="AL4" s="5" t="s">
        <v>412</v>
      </c>
      <c r="AM4" s="5" t="s">
        <v>412</v>
      </c>
      <c r="AN4" s="11">
        <v>0.625</v>
      </c>
      <c r="AO4" s="5" t="s">
        <v>413</v>
      </c>
      <c r="AP4" s="5">
        <v>8</v>
      </c>
      <c r="AQ4" s="5" t="s">
        <v>414</v>
      </c>
      <c r="AR4" s="5" t="s">
        <v>50</v>
      </c>
      <c r="AU4" s="5" t="s">
        <v>360</v>
      </c>
    </row>
    <row r="5" spans="1:49" s="5" customFormat="1" x14ac:dyDescent="0.2">
      <c r="A5" s="5" t="s">
        <v>56</v>
      </c>
      <c r="B5" s="5" t="s">
        <v>57</v>
      </c>
      <c r="C5" s="5" t="s">
        <v>58</v>
      </c>
      <c r="D5" s="5" t="s">
        <v>121</v>
      </c>
      <c r="E5" s="5" t="s">
        <v>122</v>
      </c>
      <c r="F5" s="5" t="s">
        <v>123</v>
      </c>
      <c r="G5" s="5" t="s">
        <v>123</v>
      </c>
      <c r="H5" s="5" t="s">
        <v>62</v>
      </c>
      <c r="I5" s="5" t="s">
        <v>86</v>
      </c>
      <c r="J5" s="5" t="s">
        <v>44</v>
      </c>
      <c r="K5" s="5" t="s">
        <v>44</v>
      </c>
      <c r="L5" s="5" t="s">
        <v>76</v>
      </c>
      <c r="M5" s="5">
        <v>0</v>
      </c>
      <c r="N5" s="5" t="s">
        <v>124</v>
      </c>
      <c r="O5" s="6">
        <v>45769</v>
      </c>
      <c r="P5" s="6">
        <v>45902</v>
      </c>
      <c r="Q5" s="6">
        <v>45904</v>
      </c>
      <c r="R5" s="5" t="s">
        <v>125</v>
      </c>
      <c r="S5" s="5" t="s">
        <v>48</v>
      </c>
      <c r="T5" s="5">
        <v>0</v>
      </c>
      <c r="U5" s="5" t="s">
        <v>79</v>
      </c>
      <c r="V5" s="5">
        <v>25</v>
      </c>
      <c r="W5" s="5">
        <v>0</v>
      </c>
      <c r="X5" s="5">
        <v>0</v>
      </c>
      <c r="Y5" s="5">
        <v>0</v>
      </c>
      <c r="Z5" s="5">
        <v>0</v>
      </c>
      <c r="AA5" s="5">
        <v>226.8</v>
      </c>
      <c r="AB5" s="5">
        <v>274.48</v>
      </c>
      <c r="AC5" s="5">
        <v>0</v>
      </c>
      <c r="AD5" s="5">
        <v>274.48</v>
      </c>
      <c r="AE5" s="5" t="s">
        <v>48</v>
      </c>
      <c r="AF5" s="5" t="s">
        <v>51</v>
      </c>
      <c r="AG5" s="5" t="s">
        <v>52</v>
      </c>
      <c r="AH5" s="5" t="s">
        <v>53</v>
      </c>
      <c r="AI5" s="5" t="s">
        <v>54</v>
      </c>
      <c r="AJ5" s="5" t="s">
        <v>55</v>
      </c>
      <c r="AK5" s="15" t="s">
        <v>402</v>
      </c>
      <c r="AN5" s="11">
        <v>0.60416666666666663</v>
      </c>
      <c r="AO5" s="11"/>
      <c r="AP5" s="5">
        <v>3</v>
      </c>
      <c r="AU5" s="5" t="s">
        <v>361</v>
      </c>
      <c r="AV5" s="5" t="s">
        <v>405</v>
      </c>
    </row>
    <row r="6" spans="1:49" s="5" customFormat="1" x14ac:dyDescent="0.2">
      <c r="A6" s="5" t="s">
        <v>137</v>
      </c>
      <c r="B6" s="5" t="s">
        <v>138</v>
      </c>
      <c r="C6" s="5" t="s">
        <v>139</v>
      </c>
      <c r="D6" s="5" t="s">
        <v>250</v>
      </c>
      <c r="E6" s="5" t="s">
        <v>251</v>
      </c>
      <c r="F6" s="5" t="s">
        <v>252</v>
      </c>
      <c r="G6" s="5" t="s">
        <v>252</v>
      </c>
      <c r="H6" s="5" t="s">
        <v>43</v>
      </c>
      <c r="I6" s="5" t="s">
        <v>44</v>
      </c>
      <c r="J6" s="5" t="s">
        <v>44</v>
      </c>
      <c r="K6" s="5" t="s">
        <v>44</v>
      </c>
      <c r="L6" s="5" t="s">
        <v>45</v>
      </c>
      <c r="M6" s="5">
        <v>0</v>
      </c>
      <c r="N6" s="5" t="s">
        <v>253</v>
      </c>
      <c r="O6" s="6">
        <v>45883</v>
      </c>
      <c r="P6" s="6">
        <v>45902</v>
      </c>
      <c r="Q6" s="6">
        <v>45908</v>
      </c>
      <c r="R6" s="5" t="s">
        <v>254</v>
      </c>
      <c r="S6" s="5" t="s">
        <v>48</v>
      </c>
      <c r="T6" s="5">
        <v>0</v>
      </c>
      <c r="U6" s="5" t="s">
        <v>49</v>
      </c>
      <c r="V6" s="5">
        <v>25</v>
      </c>
      <c r="W6" s="5">
        <v>0</v>
      </c>
      <c r="X6" s="5">
        <v>0</v>
      </c>
      <c r="Y6" s="5">
        <v>0</v>
      </c>
      <c r="Z6" s="5">
        <v>-117.15</v>
      </c>
      <c r="AA6" s="5">
        <v>756</v>
      </c>
      <c r="AB6" s="5">
        <v>663.85</v>
      </c>
      <c r="AC6" s="5">
        <v>663.85</v>
      </c>
      <c r="AD6" s="5" t="s">
        <v>50</v>
      </c>
      <c r="AE6" s="5" t="s">
        <v>48</v>
      </c>
      <c r="AF6" s="5" t="s">
        <v>51</v>
      </c>
      <c r="AG6" s="5" t="s">
        <v>52</v>
      </c>
      <c r="AH6" s="5" t="s">
        <v>53</v>
      </c>
      <c r="AI6" s="5" t="s">
        <v>54</v>
      </c>
      <c r="AJ6" s="5" t="s">
        <v>55</v>
      </c>
      <c r="AK6" s="15" t="s">
        <v>402</v>
      </c>
      <c r="AL6" s="5" t="s">
        <v>412</v>
      </c>
      <c r="AM6" s="5" t="s">
        <v>412</v>
      </c>
      <c r="AN6" s="11">
        <v>0.625</v>
      </c>
      <c r="AO6" s="11">
        <v>0.5</v>
      </c>
      <c r="AP6" s="5">
        <v>2</v>
      </c>
      <c r="AQ6" s="5" t="s">
        <v>415</v>
      </c>
      <c r="AU6" s="5" t="s">
        <v>362</v>
      </c>
    </row>
    <row r="7" spans="1:49" s="5" customFormat="1" x14ac:dyDescent="0.2">
      <c r="A7" s="5" t="s">
        <v>150</v>
      </c>
      <c r="B7" s="5" t="s">
        <v>151</v>
      </c>
      <c r="C7" s="5" t="s">
        <v>152</v>
      </c>
      <c r="D7" s="5" t="s">
        <v>275</v>
      </c>
      <c r="E7" s="5" t="s">
        <v>276</v>
      </c>
      <c r="F7" s="5" t="s">
        <v>277</v>
      </c>
      <c r="G7" s="5" t="s">
        <v>277</v>
      </c>
      <c r="H7" s="5" t="s">
        <v>92</v>
      </c>
      <c r="I7" s="5" t="s">
        <v>44</v>
      </c>
      <c r="J7" s="5" t="s">
        <v>44</v>
      </c>
      <c r="K7" s="5" t="s">
        <v>44</v>
      </c>
      <c r="L7" s="5" t="s">
        <v>45</v>
      </c>
      <c r="M7" s="5">
        <v>0</v>
      </c>
      <c r="N7" s="5" t="s">
        <v>278</v>
      </c>
      <c r="O7" s="6">
        <v>45886</v>
      </c>
      <c r="P7" s="6">
        <v>45903</v>
      </c>
      <c r="Q7" s="6">
        <v>45905</v>
      </c>
      <c r="R7" s="5" t="s">
        <v>279</v>
      </c>
      <c r="S7" s="5" t="s">
        <v>48</v>
      </c>
      <c r="T7" s="5">
        <v>0</v>
      </c>
      <c r="U7" s="5" t="s">
        <v>49</v>
      </c>
      <c r="V7" s="5">
        <v>35</v>
      </c>
      <c r="W7" s="5">
        <v>0</v>
      </c>
      <c r="X7" s="5">
        <v>0</v>
      </c>
      <c r="Y7" s="5">
        <v>0</v>
      </c>
      <c r="Z7" s="5">
        <v>-59.25</v>
      </c>
      <c r="AA7" s="5">
        <v>360</v>
      </c>
      <c r="AB7" s="5">
        <v>335.75</v>
      </c>
      <c r="AC7" s="5">
        <v>335.75</v>
      </c>
      <c r="AD7" s="5" t="s">
        <v>50</v>
      </c>
      <c r="AE7" s="5" t="s">
        <v>48</v>
      </c>
      <c r="AF7" s="5" t="s">
        <v>51</v>
      </c>
      <c r="AG7" s="5" t="s">
        <v>52</v>
      </c>
      <c r="AH7" s="5" t="s">
        <v>53</v>
      </c>
      <c r="AI7" s="5" t="s">
        <v>54</v>
      </c>
      <c r="AJ7" s="5" t="s">
        <v>55</v>
      </c>
      <c r="AK7" s="15" t="s">
        <v>402</v>
      </c>
      <c r="AP7" s="5">
        <v>2</v>
      </c>
      <c r="AU7" s="5" t="s">
        <v>363</v>
      </c>
    </row>
    <row r="8" spans="1:49" s="7" customFormat="1" x14ac:dyDescent="0.2">
      <c r="A8" s="7" t="s">
        <v>36</v>
      </c>
      <c r="B8" s="7" t="s">
        <v>37</v>
      </c>
      <c r="C8" s="7" t="s">
        <v>38</v>
      </c>
      <c r="D8" s="7" t="s">
        <v>116</v>
      </c>
      <c r="E8" s="7" t="s">
        <v>280</v>
      </c>
      <c r="F8" s="7" t="s">
        <v>281</v>
      </c>
      <c r="G8" s="7" t="s">
        <v>281</v>
      </c>
      <c r="H8" s="7" t="s">
        <v>86</v>
      </c>
      <c r="I8" s="7" t="s">
        <v>44</v>
      </c>
      <c r="J8" s="7" t="s">
        <v>86</v>
      </c>
      <c r="K8" s="7" t="s">
        <v>44</v>
      </c>
      <c r="L8" s="7" t="s">
        <v>45</v>
      </c>
      <c r="M8" s="7">
        <v>0</v>
      </c>
      <c r="N8" s="7" t="s">
        <v>282</v>
      </c>
      <c r="O8" s="8">
        <v>45890</v>
      </c>
      <c r="P8" s="8">
        <v>45903</v>
      </c>
      <c r="Q8" s="8">
        <v>45904</v>
      </c>
      <c r="R8" s="7" t="s">
        <v>283</v>
      </c>
      <c r="S8" s="7" t="s">
        <v>48</v>
      </c>
      <c r="T8" s="7">
        <v>0</v>
      </c>
      <c r="U8" s="7" t="s">
        <v>49</v>
      </c>
      <c r="V8" s="7">
        <v>30</v>
      </c>
      <c r="W8" s="7">
        <v>0</v>
      </c>
      <c r="X8" s="7">
        <v>0</v>
      </c>
      <c r="Y8" s="7">
        <v>0</v>
      </c>
      <c r="Z8" s="7">
        <v>-19.93</v>
      </c>
      <c r="AA8" s="7">
        <v>102.87</v>
      </c>
      <c r="AB8" s="7">
        <v>112.94</v>
      </c>
      <c r="AC8" s="7">
        <v>112.94</v>
      </c>
      <c r="AD8" s="7" t="s">
        <v>50</v>
      </c>
      <c r="AE8" s="7" t="s">
        <v>48</v>
      </c>
      <c r="AF8" s="7" t="s">
        <v>51</v>
      </c>
      <c r="AG8" s="7" t="s">
        <v>52</v>
      </c>
      <c r="AH8" s="7" t="s">
        <v>53</v>
      </c>
      <c r="AI8" s="7" t="s">
        <v>54</v>
      </c>
      <c r="AJ8" s="7" t="s">
        <v>55</v>
      </c>
      <c r="AK8" s="14" t="s">
        <v>402</v>
      </c>
      <c r="AU8" s="7" t="s">
        <v>364</v>
      </c>
    </row>
    <row r="9" spans="1:49" s="7" customFormat="1" x14ac:dyDescent="0.2">
      <c r="A9" s="7" t="s">
        <v>80</v>
      </c>
      <c r="B9" s="7" t="s">
        <v>81</v>
      </c>
      <c r="C9" s="7" t="s">
        <v>82</v>
      </c>
      <c r="D9" s="7" t="s">
        <v>83</v>
      </c>
      <c r="E9" s="7" t="s">
        <v>84</v>
      </c>
      <c r="F9" s="7" t="s">
        <v>85</v>
      </c>
      <c r="G9" s="7" t="s">
        <v>85</v>
      </c>
      <c r="H9" s="7" t="s">
        <v>62</v>
      </c>
      <c r="I9" s="7" t="s">
        <v>86</v>
      </c>
      <c r="J9" s="7" t="s">
        <v>43</v>
      </c>
      <c r="K9" s="7" t="s">
        <v>44</v>
      </c>
      <c r="L9" s="7" t="s">
        <v>45</v>
      </c>
      <c r="M9" s="7">
        <v>0</v>
      </c>
      <c r="N9" s="7" t="s">
        <v>87</v>
      </c>
      <c r="O9" s="8">
        <v>45701</v>
      </c>
      <c r="P9" s="8">
        <v>45904</v>
      </c>
      <c r="Q9" s="8">
        <v>45906</v>
      </c>
      <c r="R9" s="7" t="s">
        <v>88</v>
      </c>
      <c r="S9" s="7" t="s">
        <v>48</v>
      </c>
      <c r="T9" s="7">
        <v>0</v>
      </c>
      <c r="U9" s="7" t="s">
        <v>49</v>
      </c>
      <c r="V9" s="7">
        <v>10</v>
      </c>
      <c r="W9" s="7">
        <v>0</v>
      </c>
      <c r="X9" s="7">
        <v>0</v>
      </c>
      <c r="Y9" s="7">
        <v>0</v>
      </c>
      <c r="Z9" s="7">
        <v>-43.5</v>
      </c>
      <c r="AA9" s="7">
        <v>280</v>
      </c>
      <c r="AB9" s="7">
        <v>246.5</v>
      </c>
      <c r="AC9" s="7">
        <v>246.5</v>
      </c>
      <c r="AD9" s="7" t="s">
        <v>50</v>
      </c>
      <c r="AE9" s="7" t="s">
        <v>48</v>
      </c>
      <c r="AF9" s="7" t="s">
        <v>51</v>
      </c>
      <c r="AG9" s="7" t="s">
        <v>52</v>
      </c>
      <c r="AH9" s="7" t="s">
        <v>53</v>
      </c>
      <c r="AI9" s="7" t="s">
        <v>54</v>
      </c>
      <c r="AJ9" s="7" t="s">
        <v>55</v>
      </c>
      <c r="AK9" s="14" t="s">
        <v>402</v>
      </c>
      <c r="AU9" s="7" t="s">
        <v>365</v>
      </c>
    </row>
    <row r="10" spans="1:49" s="7" customFormat="1" x14ac:dyDescent="0.2">
      <c r="A10" s="7" t="s">
        <v>56</v>
      </c>
      <c r="B10" s="7" t="s">
        <v>57</v>
      </c>
      <c r="C10" s="7" t="s">
        <v>58</v>
      </c>
      <c r="D10" s="7" t="s">
        <v>169</v>
      </c>
      <c r="E10" s="7" t="s">
        <v>170</v>
      </c>
      <c r="F10" s="7" t="s">
        <v>171</v>
      </c>
      <c r="G10" s="7" t="s">
        <v>171</v>
      </c>
      <c r="H10" s="7" t="s">
        <v>129</v>
      </c>
      <c r="I10" s="7" t="s">
        <v>44</v>
      </c>
      <c r="J10" s="7" t="s">
        <v>44</v>
      </c>
      <c r="K10" s="7" t="s">
        <v>44</v>
      </c>
      <c r="L10" s="7" t="s">
        <v>76</v>
      </c>
      <c r="M10" s="7">
        <v>0</v>
      </c>
      <c r="N10" s="7" t="s">
        <v>172</v>
      </c>
      <c r="O10" s="8">
        <v>45824</v>
      </c>
      <c r="P10" s="8">
        <v>45904</v>
      </c>
      <c r="Q10" s="8">
        <v>45906</v>
      </c>
      <c r="R10" s="7" t="s">
        <v>173</v>
      </c>
      <c r="S10" s="7" t="s">
        <v>48</v>
      </c>
      <c r="T10" s="7">
        <v>0</v>
      </c>
      <c r="U10" s="7" t="s">
        <v>79</v>
      </c>
      <c r="V10" s="7">
        <v>35</v>
      </c>
      <c r="W10" s="7">
        <v>0</v>
      </c>
      <c r="X10" s="7">
        <v>0</v>
      </c>
      <c r="Y10" s="7">
        <v>0</v>
      </c>
      <c r="Z10" s="7">
        <v>0</v>
      </c>
      <c r="AA10" s="7">
        <v>320.39999999999998</v>
      </c>
      <c r="AB10" s="7">
        <v>387.44</v>
      </c>
      <c r="AC10" s="7">
        <v>0</v>
      </c>
      <c r="AD10" s="7">
        <v>387.44</v>
      </c>
      <c r="AE10" s="7" t="s">
        <v>48</v>
      </c>
      <c r="AF10" s="7" t="s">
        <v>51</v>
      </c>
      <c r="AG10" s="7" t="s">
        <v>52</v>
      </c>
      <c r="AH10" s="7" t="s">
        <v>53</v>
      </c>
      <c r="AI10" s="7" t="s">
        <v>54</v>
      </c>
      <c r="AJ10" s="7" t="s">
        <v>55</v>
      </c>
      <c r="AK10" s="14" t="s">
        <v>402</v>
      </c>
      <c r="AU10" s="7" t="s">
        <v>366</v>
      </c>
    </row>
    <row r="11" spans="1:49" s="5" customFormat="1" x14ac:dyDescent="0.2">
      <c r="A11" s="5" t="s">
        <v>150</v>
      </c>
      <c r="B11" s="5" t="s">
        <v>151</v>
      </c>
      <c r="C11" s="5" t="s">
        <v>152</v>
      </c>
      <c r="D11" s="5" t="s">
        <v>265</v>
      </c>
      <c r="E11" s="5" t="s">
        <v>266</v>
      </c>
      <c r="F11" s="5" t="s">
        <v>267</v>
      </c>
      <c r="G11" s="5" t="s">
        <v>267</v>
      </c>
      <c r="H11" s="5" t="s">
        <v>193</v>
      </c>
      <c r="I11" s="5" t="s">
        <v>44</v>
      </c>
      <c r="J11" s="5" t="s">
        <v>44</v>
      </c>
      <c r="K11" s="5" t="s">
        <v>44</v>
      </c>
      <c r="L11" s="5" t="s">
        <v>45</v>
      </c>
      <c r="M11" s="5">
        <v>0</v>
      </c>
      <c r="N11" s="5" t="s">
        <v>268</v>
      </c>
      <c r="O11" s="6">
        <v>45884</v>
      </c>
      <c r="P11" s="6">
        <v>45905</v>
      </c>
      <c r="Q11" s="6">
        <v>45909</v>
      </c>
      <c r="R11" s="5" t="s">
        <v>269</v>
      </c>
      <c r="S11" s="5" t="s">
        <v>48</v>
      </c>
      <c r="T11" s="5">
        <v>0</v>
      </c>
      <c r="U11" s="5" t="s">
        <v>49</v>
      </c>
      <c r="V11" s="5">
        <v>35</v>
      </c>
      <c r="W11" s="5">
        <v>0</v>
      </c>
      <c r="X11" s="5">
        <v>0</v>
      </c>
      <c r="Y11" s="5">
        <v>0</v>
      </c>
      <c r="Z11" s="5">
        <v>-113.25</v>
      </c>
      <c r="AA11" s="5">
        <v>720</v>
      </c>
      <c r="AB11" s="5">
        <v>641.75</v>
      </c>
      <c r="AC11" s="5">
        <v>641.75</v>
      </c>
      <c r="AD11" s="5" t="s">
        <v>50</v>
      </c>
      <c r="AE11" s="5" t="s">
        <v>48</v>
      </c>
      <c r="AF11" s="5" t="s">
        <v>51</v>
      </c>
      <c r="AG11" s="5" t="s">
        <v>52</v>
      </c>
      <c r="AH11" s="5" t="s">
        <v>53</v>
      </c>
      <c r="AI11" s="5" t="s">
        <v>54</v>
      </c>
      <c r="AJ11" s="5" t="s">
        <v>55</v>
      </c>
      <c r="AK11" s="15" t="s">
        <v>402</v>
      </c>
      <c r="AL11" s="5" t="s">
        <v>412</v>
      </c>
      <c r="AM11" s="5" t="s">
        <v>412</v>
      </c>
      <c r="AN11" s="11">
        <v>0.75</v>
      </c>
      <c r="AO11" s="11">
        <v>0.5</v>
      </c>
      <c r="AP11" s="5">
        <v>8</v>
      </c>
      <c r="AQ11" s="5" t="s">
        <v>408</v>
      </c>
      <c r="AT11" s="5" t="s">
        <v>411</v>
      </c>
      <c r="AU11" s="5" t="s">
        <v>367</v>
      </c>
    </row>
    <row r="12" spans="1:49" s="5" customFormat="1" x14ac:dyDescent="0.2">
      <c r="A12" s="5" t="s">
        <v>65</v>
      </c>
      <c r="B12" s="5" t="s">
        <v>66</v>
      </c>
      <c r="C12" s="5" t="s">
        <v>67</v>
      </c>
      <c r="D12" s="5" t="s">
        <v>68</v>
      </c>
      <c r="E12" s="5" t="s">
        <v>69</v>
      </c>
      <c r="F12" s="5" t="s">
        <v>70</v>
      </c>
      <c r="G12" s="5" t="s">
        <v>70</v>
      </c>
      <c r="H12" s="5" t="s">
        <v>62</v>
      </c>
      <c r="I12" s="5" t="s">
        <v>44</v>
      </c>
      <c r="J12" s="5" t="s">
        <v>44</v>
      </c>
      <c r="K12" s="5" t="s">
        <v>44</v>
      </c>
      <c r="L12" s="5" t="s">
        <v>45</v>
      </c>
      <c r="M12" s="5">
        <v>0</v>
      </c>
      <c r="N12" s="5" t="s">
        <v>71</v>
      </c>
      <c r="O12" s="6">
        <v>45669</v>
      </c>
      <c r="P12" s="6">
        <v>45906</v>
      </c>
      <c r="Q12" s="6">
        <v>45908</v>
      </c>
      <c r="R12" s="5" t="s">
        <v>72</v>
      </c>
      <c r="S12" s="5" t="s">
        <v>48</v>
      </c>
      <c r="T12" s="5">
        <v>0</v>
      </c>
      <c r="U12" s="5" t="s">
        <v>49</v>
      </c>
      <c r="V12" s="5">
        <v>10</v>
      </c>
      <c r="W12" s="5">
        <v>0</v>
      </c>
      <c r="X12" s="5">
        <v>0</v>
      </c>
      <c r="Y12" s="5">
        <v>0</v>
      </c>
      <c r="Z12" s="5">
        <v>-34.5</v>
      </c>
      <c r="AA12" s="5">
        <v>220</v>
      </c>
      <c r="AB12" s="5">
        <v>195.5</v>
      </c>
      <c r="AC12" s="5">
        <v>195.5</v>
      </c>
      <c r="AD12" s="5" t="s">
        <v>50</v>
      </c>
      <c r="AE12" s="5" t="s">
        <v>48</v>
      </c>
      <c r="AF12" s="5" t="s">
        <v>51</v>
      </c>
      <c r="AG12" s="5" t="s">
        <v>52</v>
      </c>
      <c r="AH12" s="5" t="s">
        <v>53</v>
      </c>
      <c r="AI12" s="5" t="s">
        <v>54</v>
      </c>
      <c r="AJ12" s="5" t="s">
        <v>55</v>
      </c>
      <c r="AK12" s="15" t="s">
        <v>402</v>
      </c>
      <c r="AL12" s="5" t="s">
        <v>412</v>
      </c>
      <c r="AM12" s="5" t="s">
        <v>412</v>
      </c>
      <c r="AN12" s="11">
        <v>0.65625</v>
      </c>
      <c r="AO12" s="11">
        <v>0.29166666666666669</v>
      </c>
      <c r="AP12" s="5">
        <v>3</v>
      </c>
      <c r="AS12" s="5" t="s">
        <v>410</v>
      </c>
      <c r="AU12" s="5" t="s">
        <v>368</v>
      </c>
      <c r="AV12" s="5" t="s">
        <v>407</v>
      </c>
    </row>
    <row r="13" spans="1:49" s="7" customFormat="1" x14ac:dyDescent="0.2">
      <c r="A13" s="7" t="s">
        <v>56</v>
      </c>
      <c r="B13" s="7" t="s">
        <v>57</v>
      </c>
      <c r="C13" s="7" t="s">
        <v>58</v>
      </c>
      <c r="D13" s="7" t="s">
        <v>73</v>
      </c>
      <c r="E13" s="7" t="s">
        <v>74</v>
      </c>
      <c r="F13" s="7" t="s">
        <v>75</v>
      </c>
      <c r="G13" s="7" t="s">
        <v>75</v>
      </c>
      <c r="H13" s="7" t="s">
        <v>43</v>
      </c>
      <c r="I13" s="7" t="s">
        <v>43</v>
      </c>
      <c r="J13" s="7" t="s">
        <v>44</v>
      </c>
      <c r="K13" s="7" t="s">
        <v>44</v>
      </c>
      <c r="L13" s="7" t="s">
        <v>76</v>
      </c>
      <c r="M13" s="7">
        <v>0</v>
      </c>
      <c r="N13" s="7" t="s">
        <v>77</v>
      </c>
      <c r="O13" s="8">
        <v>45682</v>
      </c>
      <c r="P13" s="8">
        <v>45906</v>
      </c>
      <c r="Q13" s="8">
        <v>45908</v>
      </c>
      <c r="R13" s="7" t="s">
        <v>78</v>
      </c>
      <c r="S13" s="7" t="s">
        <v>48</v>
      </c>
      <c r="T13" s="7">
        <v>0</v>
      </c>
      <c r="U13" s="7" t="s">
        <v>79</v>
      </c>
      <c r="V13" s="7">
        <v>25</v>
      </c>
      <c r="W13" s="7">
        <v>0</v>
      </c>
      <c r="X13" s="7">
        <v>0</v>
      </c>
      <c r="Y13" s="7">
        <v>0</v>
      </c>
      <c r="Z13" s="7">
        <v>0</v>
      </c>
      <c r="AA13" s="7">
        <v>226.8</v>
      </c>
      <c r="AB13" s="7">
        <v>274.48</v>
      </c>
      <c r="AC13" s="7">
        <v>0</v>
      </c>
      <c r="AD13" s="7">
        <v>274.48</v>
      </c>
      <c r="AE13" s="7" t="s">
        <v>48</v>
      </c>
      <c r="AF13" s="7" t="s">
        <v>51</v>
      </c>
      <c r="AG13" s="7" t="s">
        <v>52</v>
      </c>
      <c r="AH13" s="7" t="s">
        <v>53</v>
      </c>
      <c r="AI13" s="7" t="s">
        <v>54</v>
      </c>
      <c r="AJ13" s="7" t="s">
        <v>55</v>
      </c>
      <c r="AK13" s="14" t="s">
        <v>402</v>
      </c>
      <c r="AU13" s="7" t="s">
        <v>369</v>
      </c>
    </row>
    <row r="14" spans="1:49" s="5" customFormat="1" x14ac:dyDescent="0.2">
      <c r="A14" s="5" t="s">
        <v>174</v>
      </c>
      <c r="B14" s="5" t="s">
        <v>175</v>
      </c>
      <c r="C14" s="5" t="s">
        <v>176</v>
      </c>
      <c r="D14" s="5" t="s">
        <v>220</v>
      </c>
      <c r="E14" s="5" t="s">
        <v>221</v>
      </c>
      <c r="F14" s="5" t="s">
        <v>222</v>
      </c>
      <c r="G14" s="5" t="s">
        <v>222</v>
      </c>
      <c r="H14" s="5" t="s">
        <v>43</v>
      </c>
      <c r="I14" s="5" t="s">
        <v>44</v>
      </c>
      <c r="J14" s="5" t="s">
        <v>44</v>
      </c>
      <c r="K14" s="5" t="s">
        <v>44</v>
      </c>
      <c r="L14" s="5" t="s">
        <v>45</v>
      </c>
      <c r="M14" s="5">
        <v>0</v>
      </c>
      <c r="N14" s="5" t="s">
        <v>223</v>
      </c>
      <c r="O14" s="6">
        <v>45865</v>
      </c>
      <c r="P14" s="6">
        <v>45907</v>
      </c>
      <c r="Q14" s="6">
        <v>45909</v>
      </c>
      <c r="R14" s="5" t="s">
        <v>224</v>
      </c>
      <c r="S14" s="5" t="s">
        <v>48</v>
      </c>
      <c r="T14" s="5">
        <v>0</v>
      </c>
      <c r="U14" s="5" t="s">
        <v>49</v>
      </c>
      <c r="V14" s="5">
        <v>25</v>
      </c>
      <c r="W14" s="5">
        <v>0</v>
      </c>
      <c r="X14" s="5">
        <v>0</v>
      </c>
      <c r="Y14" s="5">
        <v>0</v>
      </c>
      <c r="Z14" s="5">
        <v>-26.25</v>
      </c>
      <c r="AA14" s="5">
        <v>150</v>
      </c>
      <c r="AB14" s="5">
        <v>148.75</v>
      </c>
      <c r="AC14" s="5">
        <v>148.75</v>
      </c>
      <c r="AD14" s="5" t="s">
        <v>50</v>
      </c>
      <c r="AE14" s="5" t="s">
        <v>48</v>
      </c>
      <c r="AF14" s="5" t="s">
        <v>51</v>
      </c>
      <c r="AG14" s="5" t="s">
        <v>52</v>
      </c>
      <c r="AH14" s="5" t="s">
        <v>182</v>
      </c>
      <c r="AI14" s="5" t="s">
        <v>183</v>
      </c>
      <c r="AJ14" s="5" t="s">
        <v>184</v>
      </c>
      <c r="AK14" s="15" t="s">
        <v>402</v>
      </c>
      <c r="AL14" s="5" t="s">
        <v>412</v>
      </c>
      <c r="AM14" s="5" t="s">
        <v>412</v>
      </c>
      <c r="AP14" s="5">
        <v>2</v>
      </c>
      <c r="AR14" s="5" t="s">
        <v>402</v>
      </c>
      <c r="AU14" s="5" t="s">
        <v>370</v>
      </c>
    </row>
    <row r="15" spans="1:49" s="7" customFormat="1" x14ac:dyDescent="0.2">
      <c r="A15" s="7" t="s">
        <v>80</v>
      </c>
      <c r="B15" s="7" t="s">
        <v>81</v>
      </c>
      <c r="C15" s="7" t="s">
        <v>82</v>
      </c>
      <c r="D15" s="7" t="s">
        <v>240</v>
      </c>
      <c r="E15" s="7" t="s">
        <v>241</v>
      </c>
      <c r="F15" s="7" t="s">
        <v>242</v>
      </c>
      <c r="G15" s="7" t="s">
        <v>242</v>
      </c>
      <c r="H15" s="7" t="s">
        <v>156</v>
      </c>
      <c r="I15" s="7" t="s">
        <v>44</v>
      </c>
      <c r="J15" s="7" t="s">
        <v>44</v>
      </c>
      <c r="K15" s="7" t="s">
        <v>44</v>
      </c>
      <c r="L15" s="7" t="s">
        <v>45</v>
      </c>
      <c r="M15" s="7">
        <v>0</v>
      </c>
      <c r="N15" s="7" t="s">
        <v>243</v>
      </c>
      <c r="O15" s="8">
        <v>45879</v>
      </c>
      <c r="P15" s="8">
        <v>45907</v>
      </c>
      <c r="Q15" s="8">
        <v>45909</v>
      </c>
      <c r="R15" s="7" t="s">
        <v>244</v>
      </c>
      <c r="S15" s="7" t="s">
        <v>48</v>
      </c>
      <c r="T15" s="7">
        <v>0</v>
      </c>
      <c r="U15" s="7" t="s">
        <v>49</v>
      </c>
      <c r="V15" s="7">
        <v>35</v>
      </c>
      <c r="W15" s="7">
        <v>0</v>
      </c>
      <c r="X15" s="7">
        <v>0</v>
      </c>
      <c r="Y15" s="7">
        <v>0</v>
      </c>
      <c r="Z15" s="7">
        <v>-53.85</v>
      </c>
      <c r="AA15" s="7">
        <v>324</v>
      </c>
      <c r="AB15" s="7">
        <v>305.14999999999998</v>
      </c>
      <c r="AC15" s="7">
        <v>305.14999999999998</v>
      </c>
      <c r="AD15" s="7" t="s">
        <v>50</v>
      </c>
      <c r="AE15" s="7" t="s">
        <v>48</v>
      </c>
      <c r="AF15" s="7" t="s">
        <v>51</v>
      </c>
      <c r="AG15" s="7" t="s">
        <v>52</v>
      </c>
      <c r="AH15" s="7" t="s">
        <v>53</v>
      </c>
      <c r="AI15" s="7" t="s">
        <v>54</v>
      </c>
      <c r="AJ15" s="7" t="s">
        <v>55</v>
      </c>
      <c r="AK15" s="14" t="s">
        <v>402</v>
      </c>
      <c r="AU15" s="7" t="s">
        <v>371</v>
      </c>
    </row>
    <row r="16" spans="1:49" s="5" customFormat="1" x14ac:dyDescent="0.2">
      <c r="A16" s="5" t="s">
        <v>102</v>
      </c>
      <c r="B16" s="5" t="s">
        <v>103</v>
      </c>
      <c r="C16" s="5" t="s">
        <v>104</v>
      </c>
      <c r="D16" s="5" t="s">
        <v>145</v>
      </c>
      <c r="E16" s="5" t="s">
        <v>146</v>
      </c>
      <c r="F16" s="5" t="s">
        <v>147</v>
      </c>
      <c r="G16" s="5" t="s">
        <v>147</v>
      </c>
      <c r="H16" s="5" t="s">
        <v>43</v>
      </c>
      <c r="I16" s="5" t="s">
        <v>44</v>
      </c>
      <c r="J16" s="5" t="s">
        <v>44</v>
      </c>
      <c r="K16" s="5" t="s">
        <v>44</v>
      </c>
      <c r="L16" s="5" t="s">
        <v>76</v>
      </c>
      <c r="M16" s="5">
        <v>0</v>
      </c>
      <c r="N16" s="5" t="s">
        <v>148</v>
      </c>
      <c r="O16" s="6">
        <v>45796</v>
      </c>
      <c r="P16" s="6">
        <v>45908</v>
      </c>
      <c r="Q16" s="6">
        <v>45910</v>
      </c>
      <c r="R16" s="5" t="s">
        <v>149</v>
      </c>
      <c r="S16" s="5" t="s">
        <v>95</v>
      </c>
      <c r="T16" s="5">
        <v>0</v>
      </c>
      <c r="U16" s="5" t="s">
        <v>79</v>
      </c>
      <c r="V16" s="5">
        <v>20</v>
      </c>
      <c r="W16" s="5">
        <v>0</v>
      </c>
      <c r="X16" s="5">
        <v>0</v>
      </c>
      <c r="Y16" s="5">
        <v>0</v>
      </c>
      <c r="Z16" s="5">
        <v>0</v>
      </c>
      <c r="AA16" s="5">
        <v>144.18</v>
      </c>
      <c r="AB16" s="5">
        <v>178.6</v>
      </c>
      <c r="AC16" s="5">
        <v>0</v>
      </c>
      <c r="AD16" s="5">
        <v>178.6</v>
      </c>
      <c r="AE16" s="5" t="s">
        <v>48</v>
      </c>
      <c r="AF16" s="5" t="s">
        <v>110</v>
      </c>
      <c r="AG16" s="5" t="s">
        <v>52</v>
      </c>
      <c r="AH16" s="5" t="s">
        <v>48</v>
      </c>
      <c r="AI16" s="5" t="s">
        <v>48</v>
      </c>
      <c r="AJ16" s="5" t="s">
        <v>48</v>
      </c>
      <c r="AK16" s="15" t="s">
        <v>402</v>
      </c>
      <c r="AN16" s="11">
        <v>0.70138888888888884</v>
      </c>
      <c r="AO16" s="11">
        <v>0.4375</v>
      </c>
      <c r="AP16" s="5">
        <v>2</v>
      </c>
      <c r="AQ16" s="5" t="s">
        <v>415</v>
      </c>
      <c r="AS16" s="5" t="s">
        <v>410</v>
      </c>
      <c r="AU16" s="5" t="s">
        <v>372</v>
      </c>
    </row>
    <row r="17" spans="1:47" s="7" customFormat="1" x14ac:dyDescent="0.2">
      <c r="A17" s="7" t="s">
        <v>56</v>
      </c>
      <c r="B17" s="7" t="s">
        <v>57</v>
      </c>
      <c r="C17" s="7" t="s">
        <v>58</v>
      </c>
      <c r="D17" s="7" t="s">
        <v>225</v>
      </c>
      <c r="E17" s="7" t="s">
        <v>226</v>
      </c>
      <c r="F17" s="7" t="s">
        <v>227</v>
      </c>
      <c r="G17" s="7" t="s">
        <v>227</v>
      </c>
      <c r="H17" s="7" t="s">
        <v>156</v>
      </c>
      <c r="I17" s="7" t="s">
        <v>44</v>
      </c>
      <c r="J17" s="7" t="s">
        <v>44</v>
      </c>
      <c r="K17" s="7" t="s">
        <v>44</v>
      </c>
      <c r="L17" s="7" t="s">
        <v>76</v>
      </c>
      <c r="M17" s="7">
        <v>0</v>
      </c>
      <c r="N17" s="7" t="s">
        <v>228</v>
      </c>
      <c r="O17" s="8">
        <v>45867</v>
      </c>
      <c r="P17" s="8">
        <v>45908</v>
      </c>
      <c r="Q17" s="8">
        <v>45909</v>
      </c>
      <c r="R17" s="7" t="s">
        <v>229</v>
      </c>
      <c r="S17" s="7" t="s">
        <v>48</v>
      </c>
      <c r="T17" s="7">
        <v>0</v>
      </c>
      <c r="U17" s="7" t="s">
        <v>79</v>
      </c>
      <c r="V17" s="7">
        <v>35</v>
      </c>
      <c r="W17" s="7">
        <v>0</v>
      </c>
      <c r="X17" s="7">
        <v>0</v>
      </c>
      <c r="Y17" s="7">
        <v>0</v>
      </c>
      <c r="Z17" s="7">
        <v>0</v>
      </c>
      <c r="AA17" s="7">
        <v>145.80000000000001</v>
      </c>
      <c r="AB17" s="7">
        <v>195.38</v>
      </c>
      <c r="AC17" s="7">
        <v>0</v>
      </c>
      <c r="AD17" s="7">
        <v>195.38</v>
      </c>
      <c r="AE17" s="7" t="s">
        <v>48</v>
      </c>
      <c r="AF17" s="7" t="s">
        <v>51</v>
      </c>
      <c r="AG17" s="7" t="s">
        <v>52</v>
      </c>
      <c r="AH17" s="7" t="s">
        <v>53</v>
      </c>
      <c r="AI17" s="7" t="s">
        <v>54</v>
      </c>
      <c r="AJ17" s="7" t="s">
        <v>55</v>
      </c>
      <c r="AK17" s="14" t="s">
        <v>402</v>
      </c>
      <c r="AU17" s="7" t="s">
        <v>373</v>
      </c>
    </row>
    <row r="18" spans="1:47" s="5" customFormat="1" x14ac:dyDescent="0.2">
      <c r="A18" s="5" t="s">
        <v>102</v>
      </c>
      <c r="B18" s="5" t="s">
        <v>103</v>
      </c>
      <c r="C18" s="5" t="s">
        <v>104</v>
      </c>
      <c r="D18" s="5" t="s">
        <v>105</v>
      </c>
      <c r="E18" s="5" t="s">
        <v>106</v>
      </c>
      <c r="F18" s="5" t="s">
        <v>107</v>
      </c>
      <c r="G18" s="5" t="s">
        <v>107</v>
      </c>
      <c r="H18" s="5" t="s">
        <v>62</v>
      </c>
      <c r="I18" s="5" t="s">
        <v>44</v>
      </c>
      <c r="J18" s="5" t="s">
        <v>44</v>
      </c>
      <c r="K18" s="5" t="s">
        <v>44</v>
      </c>
      <c r="L18" s="5" t="s">
        <v>76</v>
      </c>
      <c r="M18" s="5">
        <v>0</v>
      </c>
      <c r="N18" s="5" t="s">
        <v>108</v>
      </c>
      <c r="O18" s="6">
        <v>45754</v>
      </c>
      <c r="P18" s="6">
        <v>45910</v>
      </c>
      <c r="Q18" s="6">
        <v>45912</v>
      </c>
      <c r="R18" s="5" t="s">
        <v>109</v>
      </c>
      <c r="S18" s="5" t="s">
        <v>95</v>
      </c>
      <c r="T18" s="5">
        <v>0</v>
      </c>
      <c r="U18" s="5" t="s">
        <v>79</v>
      </c>
      <c r="V18" s="5">
        <v>20</v>
      </c>
      <c r="W18" s="5">
        <v>0</v>
      </c>
      <c r="X18" s="5">
        <v>0</v>
      </c>
      <c r="Y18" s="5">
        <v>0</v>
      </c>
      <c r="Z18" s="5">
        <v>0</v>
      </c>
      <c r="AA18" s="5">
        <v>144.18</v>
      </c>
      <c r="AB18" s="5">
        <v>178.6</v>
      </c>
      <c r="AC18" s="5">
        <v>0</v>
      </c>
      <c r="AD18" s="5">
        <v>178.6</v>
      </c>
      <c r="AE18" s="5" t="s">
        <v>48</v>
      </c>
      <c r="AF18" s="5" t="s">
        <v>110</v>
      </c>
      <c r="AG18" s="5" t="s">
        <v>52</v>
      </c>
      <c r="AH18" s="5" t="s">
        <v>48</v>
      </c>
      <c r="AI18" s="5" t="s">
        <v>48</v>
      </c>
      <c r="AJ18" s="5" t="s">
        <v>48</v>
      </c>
      <c r="AK18" s="15" t="s">
        <v>402</v>
      </c>
      <c r="AN18" s="11">
        <v>0.4375</v>
      </c>
      <c r="AO18" s="11">
        <v>0.45833333333333331</v>
      </c>
      <c r="AP18" s="5">
        <v>3</v>
      </c>
      <c r="AQ18" s="5" t="s">
        <v>414</v>
      </c>
      <c r="AU18" s="5" t="s">
        <v>374</v>
      </c>
    </row>
    <row r="19" spans="1:47" s="9" customFormat="1" x14ac:dyDescent="0.2">
      <c r="A19" s="9" t="s">
        <v>80</v>
      </c>
      <c r="B19" s="9" t="s">
        <v>81</v>
      </c>
      <c r="C19" s="9" t="s">
        <v>82</v>
      </c>
      <c r="D19" s="9" t="s">
        <v>111</v>
      </c>
      <c r="E19" s="9" t="s">
        <v>112</v>
      </c>
      <c r="F19" s="9" t="s">
        <v>113</v>
      </c>
      <c r="G19" s="9" t="s">
        <v>113</v>
      </c>
      <c r="H19" s="9" t="s">
        <v>62</v>
      </c>
      <c r="I19" s="9" t="s">
        <v>44</v>
      </c>
      <c r="J19" s="9" t="s">
        <v>44</v>
      </c>
      <c r="K19" s="9" t="s">
        <v>44</v>
      </c>
      <c r="L19" s="9" t="s">
        <v>45</v>
      </c>
      <c r="M19" s="9">
        <v>0</v>
      </c>
      <c r="N19" s="9" t="s">
        <v>114</v>
      </c>
      <c r="O19" s="10">
        <v>45756</v>
      </c>
      <c r="P19" s="10">
        <v>45910</v>
      </c>
      <c r="Q19" s="10">
        <v>45913</v>
      </c>
      <c r="R19" s="9" t="s">
        <v>115</v>
      </c>
      <c r="S19" s="9" t="s">
        <v>48</v>
      </c>
      <c r="T19" s="9">
        <v>0</v>
      </c>
      <c r="U19" s="9" t="s">
        <v>49</v>
      </c>
      <c r="V19" s="9">
        <v>20</v>
      </c>
      <c r="W19" s="9">
        <v>0</v>
      </c>
      <c r="X19" s="9">
        <v>0</v>
      </c>
      <c r="Y19" s="9">
        <v>0</v>
      </c>
      <c r="Z19" s="9">
        <v>-66</v>
      </c>
      <c r="AA19" s="9">
        <v>420</v>
      </c>
      <c r="AB19" s="9">
        <v>374</v>
      </c>
      <c r="AC19" s="9">
        <v>374</v>
      </c>
      <c r="AD19" s="9" t="s">
        <v>50</v>
      </c>
      <c r="AE19" s="9" t="s">
        <v>48</v>
      </c>
      <c r="AF19" s="9" t="s">
        <v>51</v>
      </c>
      <c r="AG19" s="9" t="s">
        <v>52</v>
      </c>
      <c r="AH19" s="9" t="s">
        <v>53</v>
      </c>
      <c r="AI19" s="9" t="s">
        <v>54</v>
      </c>
      <c r="AJ19" s="9" t="s">
        <v>55</v>
      </c>
      <c r="AK19" s="13" t="s">
        <v>402</v>
      </c>
      <c r="AU19" s="9" t="s">
        <v>375</v>
      </c>
    </row>
    <row r="20" spans="1:47" s="7" customFormat="1" x14ac:dyDescent="0.2">
      <c r="A20" s="7" t="s">
        <v>137</v>
      </c>
      <c r="B20" s="7" t="s">
        <v>138</v>
      </c>
      <c r="C20" s="7" t="s">
        <v>139</v>
      </c>
      <c r="D20" s="7" t="s">
        <v>140</v>
      </c>
      <c r="E20" s="7" t="s">
        <v>141</v>
      </c>
      <c r="F20" s="7" t="s">
        <v>142</v>
      </c>
      <c r="G20" s="7" t="s">
        <v>142</v>
      </c>
      <c r="H20" s="7" t="s">
        <v>86</v>
      </c>
      <c r="I20" s="7" t="s">
        <v>44</v>
      </c>
      <c r="J20" s="7" t="s">
        <v>44</v>
      </c>
      <c r="K20" s="7" t="s">
        <v>44</v>
      </c>
      <c r="L20" s="7" t="s">
        <v>45</v>
      </c>
      <c r="M20" s="7">
        <v>0</v>
      </c>
      <c r="N20" s="7" t="s">
        <v>143</v>
      </c>
      <c r="O20" s="8">
        <v>45791</v>
      </c>
      <c r="P20" s="8">
        <v>45910</v>
      </c>
      <c r="Q20" s="8">
        <v>45913</v>
      </c>
      <c r="R20" s="7" t="s">
        <v>144</v>
      </c>
      <c r="S20" s="7" t="s">
        <v>48</v>
      </c>
      <c r="T20" s="7">
        <v>0</v>
      </c>
      <c r="U20" s="7" t="s">
        <v>49</v>
      </c>
      <c r="V20" s="7">
        <v>20</v>
      </c>
      <c r="W20" s="7">
        <v>0</v>
      </c>
      <c r="X20" s="7">
        <v>0</v>
      </c>
      <c r="Y20" s="7">
        <v>0</v>
      </c>
      <c r="Z20" s="7">
        <v>-54.75</v>
      </c>
      <c r="AA20" s="7">
        <v>345</v>
      </c>
      <c r="AB20" s="7">
        <v>310.25</v>
      </c>
      <c r="AC20" s="7">
        <v>310.25</v>
      </c>
      <c r="AD20" s="7" t="s">
        <v>50</v>
      </c>
      <c r="AE20" s="7" t="s">
        <v>48</v>
      </c>
      <c r="AF20" s="7" t="s">
        <v>51</v>
      </c>
      <c r="AG20" s="7" t="s">
        <v>52</v>
      </c>
      <c r="AH20" s="7" t="s">
        <v>53</v>
      </c>
      <c r="AI20" s="7" t="s">
        <v>54</v>
      </c>
      <c r="AJ20" s="7" t="s">
        <v>55</v>
      </c>
      <c r="AK20" s="14" t="s">
        <v>402</v>
      </c>
      <c r="AU20" s="7" t="s">
        <v>376</v>
      </c>
    </row>
    <row r="21" spans="1:47" s="5" customFormat="1" x14ac:dyDescent="0.2">
      <c r="A21" s="5" t="s">
        <v>174</v>
      </c>
      <c r="B21" s="5" t="s">
        <v>175</v>
      </c>
      <c r="C21" s="5" t="s">
        <v>176</v>
      </c>
      <c r="D21" s="5" t="s">
        <v>206</v>
      </c>
      <c r="E21" s="5" t="s">
        <v>207</v>
      </c>
      <c r="F21" s="5" t="s">
        <v>208</v>
      </c>
      <c r="G21" s="5" t="s">
        <v>208</v>
      </c>
      <c r="H21" s="5" t="s">
        <v>92</v>
      </c>
      <c r="I21" s="5" t="s">
        <v>44</v>
      </c>
      <c r="J21" s="5" t="s">
        <v>44</v>
      </c>
      <c r="K21" s="5" t="s">
        <v>44</v>
      </c>
      <c r="L21" s="5" t="s">
        <v>45</v>
      </c>
      <c r="M21" s="5">
        <v>0</v>
      </c>
      <c r="N21" s="5" t="s">
        <v>209</v>
      </c>
      <c r="O21" s="6">
        <v>45856</v>
      </c>
      <c r="P21" s="6">
        <v>45910</v>
      </c>
      <c r="Q21" s="6">
        <v>45913</v>
      </c>
      <c r="R21" s="5" t="s">
        <v>210</v>
      </c>
      <c r="S21" s="5" t="s">
        <v>48</v>
      </c>
      <c r="T21" s="5">
        <v>0</v>
      </c>
      <c r="U21" s="5" t="s">
        <v>49</v>
      </c>
      <c r="V21" s="5">
        <v>25</v>
      </c>
      <c r="W21" s="5">
        <v>0</v>
      </c>
      <c r="X21" s="5">
        <v>0</v>
      </c>
      <c r="Y21" s="5">
        <v>0</v>
      </c>
      <c r="Z21" s="5">
        <v>-34.130000000000003</v>
      </c>
      <c r="AA21" s="5">
        <v>202.5</v>
      </c>
      <c r="AB21" s="5">
        <v>193.37</v>
      </c>
      <c r="AC21" s="5">
        <v>193.37</v>
      </c>
      <c r="AD21" s="5" t="s">
        <v>50</v>
      </c>
      <c r="AE21" s="5" t="s">
        <v>48</v>
      </c>
      <c r="AF21" s="5" t="s">
        <v>51</v>
      </c>
      <c r="AG21" s="5" t="s">
        <v>52</v>
      </c>
      <c r="AH21" s="5" t="s">
        <v>182</v>
      </c>
      <c r="AI21" s="5" t="s">
        <v>183</v>
      </c>
      <c r="AJ21" s="5" t="s">
        <v>184</v>
      </c>
      <c r="AK21" s="15" t="s">
        <v>402</v>
      </c>
      <c r="AL21" s="5" t="s">
        <v>412</v>
      </c>
      <c r="AM21" s="5" t="s">
        <v>412</v>
      </c>
      <c r="AN21" s="11">
        <v>0.3125</v>
      </c>
      <c r="AO21" s="11">
        <v>0.27083333333333331</v>
      </c>
      <c r="AP21" s="5">
        <v>3</v>
      </c>
      <c r="AQ21" s="5" t="s">
        <v>408</v>
      </c>
      <c r="AU21" s="5" t="s">
        <v>377</v>
      </c>
    </row>
    <row r="22" spans="1:47" x14ac:dyDescent="0.2">
      <c r="A22" t="s">
        <v>150</v>
      </c>
      <c r="B22" t="s">
        <v>151</v>
      </c>
      <c r="C22" t="s">
        <v>152</v>
      </c>
      <c r="D22" t="s">
        <v>245</v>
      </c>
      <c r="E22" t="s">
        <v>246</v>
      </c>
      <c r="F22" t="s">
        <v>247</v>
      </c>
      <c r="G22" t="s">
        <v>247</v>
      </c>
      <c r="H22" t="s">
        <v>193</v>
      </c>
      <c r="I22" t="s">
        <v>44</v>
      </c>
      <c r="J22" t="s">
        <v>44</v>
      </c>
      <c r="K22" t="s">
        <v>44</v>
      </c>
      <c r="L22" t="s">
        <v>45</v>
      </c>
      <c r="M22">
        <v>0</v>
      </c>
      <c r="N22" t="s">
        <v>248</v>
      </c>
      <c r="O22" s="1">
        <v>45882</v>
      </c>
      <c r="P22" s="1">
        <v>45910</v>
      </c>
      <c r="Q22" s="1">
        <v>45911</v>
      </c>
      <c r="R22" t="s">
        <v>249</v>
      </c>
      <c r="S22" t="s">
        <v>48</v>
      </c>
      <c r="T22">
        <v>0</v>
      </c>
      <c r="U22" t="s">
        <v>49</v>
      </c>
      <c r="V22">
        <v>0</v>
      </c>
      <c r="W22">
        <v>0</v>
      </c>
      <c r="X22">
        <v>0</v>
      </c>
      <c r="Y22">
        <v>0</v>
      </c>
      <c r="Z22">
        <v>-28.5</v>
      </c>
      <c r="AA22">
        <v>190</v>
      </c>
      <c r="AB22">
        <v>161.5</v>
      </c>
      <c r="AC22">
        <v>161.5</v>
      </c>
      <c r="AD22" t="s">
        <v>50</v>
      </c>
      <c r="AE22" t="s">
        <v>48</v>
      </c>
      <c r="AF22" t="s">
        <v>51</v>
      </c>
      <c r="AG22" t="s">
        <v>52</v>
      </c>
      <c r="AH22" t="s">
        <v>53</v>
      </c>
      <c r="AI22" t="s">
        <v>54</v>
      </c>
      <c r="AJ22" t="s">
        <v>55</v>
      </c>
      <c r="AU22" t="s">
        <v>378</v>
      </c>
    </row>
    <row r="23" spans="1:47" x14ac:dyDescent="0.2">
      <c r="A23" t="s">
        <v>56</v>
      </c>
      <c r="B23" t="s">
        <v>57</v>
      </c>
      <c r="C23" t="s">
        <v>58</v>
      </c>
      <c r="D23" t="s">
        <v>59</v>
      </c>
      <c r="E23" t="s">
        <v>60</v>
      </c>
      <c r="F23" t="s">
        <v>61</v>
      </c>
      <c r="G23" t="s">
        <v>61</v>
      </c>
      <c r="H23" t="s">
        <v>62</v>
      </c>
      <c r="I23" t="s">
        <v>43</v>
      </c>
      <c r="J23" t="s">
        <v>44</v>
      </c>
      <c r="K23" t="s">
        <v>44</v>
      </c>
      <c r="L23" t="s">
        <v>45</v>
      </c>
      <c r="M23">
        <v>0</v>
      </c>
      <c r="N23" t="s">
        <v>63</v>
      </c>
      <c r="O23" s="1">
        <v>45631</v>
      </c>
      <c r="P23" s="1">
        <v>45911</v>
      </c>
      <c r="Q23" s="1">
        <v>45913</v>
      </c>
      <c r="R23" t="s">
        <v>64</v>
      </c>
      <c r="S23" t="s">
        <v>48</v>
      </c>
      <c r="T23">
        <v>0</v>
      </c>
      <c r="U23" t="s">
        <v>49</v>
      </c>
      <c r="V23">
        <v>15</v>
      </c>
      <c r="W23">
        <v>0</v>
      </c>
      <c r="X23">
        <v>0</v>
      </c>
      <c r="Y23">
        <v>0</v>
      </c>
      <c r="Z23">
        <v>-44.25</v>
      </c>
      <c r="AA23">
        <v>280</v>
      </c>
      <c r="AB23">
        <v>250.75</v>
      </c>
      <c r="AC23">
        <v>250.75</v>
      </c>
      <c r="AD23" t="s">
        <v>50</v>
      </c>
      <c r="AE23" t="s">
        <v>48</v>
      </c>
      <c r="AF23" t="s">
        <v>51</v>
      </c>
      <c r="AG23" t="s">
        <v>52</v>
      </c>
      <c r="AH23" t="s">
        <v>53</v>
      </c>
      <c r="AI23" t="s">
        <v>54</v>
      </c>
      <c r="AJ23" t="s">
        <v>55</v>
      </c>
      <c r="AU23" t="s">
        <v>379</v>
      </c>
    </row>
    <row r="24" spans="1:47" x14ac:dyDescent="0.2">
      <c r="A24" t="s">
        <v>150</v>
      </c>
      <c r="B24" t="s">
        <v>151</v>
      </c>
      <c r="C24" t="s">
        <v>152</v>
      </c>
      <c r="D24" t="s">
        <v>190</v>
      </c>
      <c r="E24" t="s">
        <v>191</v>
      </c>
      <c r="F24" t="s">
        <v>192</v>
      </c>
      <c r="G24" t="s">
        <v>192</v>
      </c>
      <c r="H24" t="s">
        <v>193</v>
      </c>
      <c r="I24" t="s">
        <v>44</v>
      </c>
      <c r="J24" t="s">
        <v>44</v>
      </c>
      <c r="K24" t="s">
        <v>44</v>
      </c>
      <c r="L24" t="s">
        <v>45</v>
      </c>
      <c r="M24">
        <v>0</v>
      </c>
      <c r="N24" t="s">
        <v>194</v>
      </c>
      <c r="O24" s="1">
        <v>45838</v>
      </c>
      <c r="P24" s="1">
        <v>45912</v>
      </c>
      <c r="Q24" s="1">
        <v>45915</v>
      </c>
      <c r="R24" t="s">
        <v>195</v>
      </c>
      <c r="S24" t="s">
        <v>48</v>
      </c>
      <c r="T24">
        <v>0</v>
      </c>
      <c r="U24" t="s">
        <v>49</v>
      </c>
      <c r="V24">
        <v>35</v>
      </c>
      <c r="W24">
        <v>0</v>
      </c>
      <c r="X24">
        <v>0</v>
      </c>
      <c r="Y24">
        <v>0</v>
      </c>
      <c r="Z24">
        <v>-86.25</v>
      </c>
      <c r="AA24">
        <v>540</v>
      </c>
      <c r="AB24">
        <v>488.75</v>
      </c>
      <c r="AC24">
        <v>488.75</v>
      </c>
      <c r="AD24" t="s">
        <v>50</v>
      </c>
      <c r="AE24" t="s">
        <v>48</v>
      </c>
      <c r="AF24" t="s">
        <v>51</v>
      </c>
      <c r="AG24" t="s">
        <v>52</v>
      </c>
      <c r="AH24" t="s">
        <v>53</v>
      </c>
      <c r="AI24" t="s">
        <v>54</v>
      </c>
      <c r="AJ24" t="s">
        <v>55</v>
      </c>
      <c r="AU24" t="s">
        <v>380</v>
      </c>
    </row>
    <row r="25" spans="1:47" x14ac:dyDescent="0.2">
      <c r="A25" t="s">
        <v>56</v>
      </c>
      <c r="B25" t="s">
        <v>57</v>
      </c>
      <c r="C25" t="s">
        <v>58</v>
      </c>
      <c r="D25" t="s">
        <v>89</v>
      </c>
      <c r="E25" t="s">
        <v>90</v>
      </c>
      <c r="F25" t="s">
        <v>91</v>
      </c>
      <c r="G25" t="s">
        <v>91</v>
      </c>
      <c r="H25" t="s">
        <v>92</v>
      </c>
      <c r="I25" t="s">
        <v>44</v>
      </c>
      <c r="J25" t="s">
        <v>44</v>
      </c>
      <c r="K25" t="s">
        <v>44</v>
      </c>
      <c r="L25" t="s">
        <v>76</v>
      </c>
      <c r="M25">
        <v>0</v>
      </c>
      <c r="N25" t="s">
        <v>93</v>
      </c>
      <c r="O25" s="1">
        <v>45713</v>
      </c>
      <c r="P25" s="1">
        <v>45913</v>
      </c>
      <c r="Q25" s="1">
        <v>45914</v>
      </c>
      <c r="R25" t="s">
        <v>94</v>
      </c>
      <c r="S25" t="s">
        <v>95</v>
      </c>
      <c r="T25">
        <v>0</v>
      </c>
      <c r="U25" t="s">
        <v>79</v>
      </c>
      <c r="V25">
        <v>25</v>
      </c>
      <c r="W25">
        <v>0</v>
      </c>
      <c r="X25">
        <v>0</v>
      </c>
      <c r="Y25">
        <v>0</v>
      </c>
      <c r="Z25">
        <v>0</v>
      </c>
      <c r="AA25">
        <v>113.4</v>
      </c>
      <c r="AB25">
        <v>149.74</v>
      </c>
      <c r="AC25">
        <v>0</v>
      </c>
      <c r="AD25">
        <v>149.74</v>
      </c>
      <c r="AE25" t="s">
        <v>48</v>
      </c>
      <c r="AF25" t="s">
        <v>51</v>
      </c>
      <c r="AG25" t="s">
        <v>52</v>
      </c>
      <c r="AH25" t="s">
        <v>53</v>
      </c>
      <c r="AI25" t="s">
        <v>54</v>
      </c>
      <c r="AJ25" t="s">
        <v>55</v>
      </c>
      <c r="AU25" t="s">
        <v>381</v>
      </c>
    </row>
    <row r="26" spans="1:47" x14ac:dyDescent="0.2">
      <c r="A26" t="s">
        <v>174</v>
      </c>
      <c r="B26" t="s">
        <v>175</v>
      </c>
      <c r="C26" t="s">
        <v>176</v>
      </c>
      <c r="D26" t="s">
        <v>215</v>
      </c>
      <c r="E26" t="s">
        <v>216</v>
      </c>
      <c r="F26" t="s">
        <v>217</v>
      </c>
      <c r="G26" t="s">
        <v>217</v>
      </c>
      <c r="H26" t="s">
        <v>43</v>
      </c>
      <c r="I26" t="s">
        <v>44</v>
      </c>
      <c r="J26" t="s">
        <v>44</v>
      </c>
      <c r="K26" t="s">
        <v>44</v>
      </c>
      <c r="L26" t="s">
        <v>45</v>
      </c>
      <c r="M26">
        <v>0</v>
      </c>
      <c r="N26" t="s">
        <v>218</v>
      </c>
      <c r="O26" s="1">
        <v>45863</v>
      </c>
      <c r="P26" s="1">
        <v>45913</v>
      </c>
      <c r="Q26" s="1">
        <v>45919</v>
      </c>
      <c r="R26" t="s">
        <v>219</v>
      </c>
      <c r="S26" t="s">
        <v>48</v>
      </c>
      <c r="T26">
        <v>0</v>
      </c>
      <c r="U26" t="s">
        <v>49</v>
      </c>
      <c r="V26">
        <v>25</v>
      </c>
      <c r="W26">
        <v>0</v>
      </c>
      <c r="X26">
        <v>0</v>
      </c>
      <c r="Y26">
        <v>0</v>
      </c>
      <c r="Z26">
        <v>-64.5</v>
      </c>
      <c r="AA26">
        <v>405</v>
      </c>
      <c r="AB26">
        <v>365.5</v>
      </c>
      <c r="AC26">
        <v>365.5</v>
      </c>
      <c r="AD26" t="s">
        <v>50</v>
      </c>
      <c r="AE26" t="s">
        <v>48</v>
      </c>
      <c r="AF26" t="s">
        <v>51</v>
      </c>
      <c r="AG26" t="s">
        <v>52</v>
      </c>
      <c r="AH26" t="s">
        <v>182</v>
      </c>
      <c r="AI26" t="s">
        <v>183</v>
      </c>
      <c r="AJ26" t="s">
        <v>184</v>
      </c>
      <c r="AU26" t="s">
        <v>382</v>
      </c>
    </row>
    <row r="27" spans="1:47" x14ac:dyDescent="0.2">
      <c r="A27" t="s">
        <v>56</v>
      </c>
      <c r="B27" t="s">
        <v>57</v>
      </c>
      <c r="C27" t="s">
        <v>58</v>
      </c>
      <c r="D27" t="s">
        <v>284</v>
      </c>
      <c r="E27" t="s">
        <v>285</v>
      </c>
      <c r="F27" t="s">
        <v>286</v>
      </c>
      <c r="G27" t="s">
        <v>286</v>
      </c>
      <c r="H27" t="s">
        <v>99</v>
      </c>
      <c r="I27" t="s">
        <v>43</v>
      </c>
      <c r="J27" t="s">
        <v>44</v>
      </c>
      <c r="K27" t="s">
        <v>44</v>
      </c>
      <c r="L27" t="s">
        <v>45</v>
      </c>
      <c r="M27">
        <v>0</v>
      </c>
      <c r="N27" t="s">
        <v>287</v>
      </c>
      <c r="O27" s="1">
        <v>45892</v>
      </c>
      <c r="P27" s="1">
        <v>45916</v>
      </c>
      <c r="Q27" s="1">
        <v>45917</v>
      </c>
      <c r="R27" t="s">
        <v>288</v>
      </c>
      <c r="S27" t="s">
        <v>48</v>
      </c>
      <c r="T27">
        <v>0</v>
      </c>
      <c r="U27" t="s">
        <v>49</v>
      </c>
      <c r="V27">
        <v>35</v>
      </c>
      <c r="W27">
        <v>0</v>
      </c>
      <c r="X27">
        <v>0</v>
      </c>
      <c r="Y27">
        <v>0</v>
      </c>
      <c r="Z27">
        <v>-32.25</v>
      </c>
      <c r="AA27">
        <v>180</v>
      </c>
      <c r="AB27">
        <v>182.75</v>
      </c>
      <c r="AC27">
        <v>182.75</v>
      </c>
      <c r="AD27" t="s">
        <v>50</v>
      </c>
      <c r="AE27" t="s">
        <v>48</v>
      </c>
      <c r="AF27" t="s">
        <v>51</v>
      </c>
      <c r="AG27" t="s">
        <v>52</v>
      </c>
      <c r="AH27" t="s">
        <v>53</v>
      </c>
      <c r="AI27" t="s">
        <v>54</v>
      </c>
      <c r="AJ27" t="s">
        <v>55</v>
      </c>
      <c r="AU27" t="s">
        <v>383</v>
      </c>
    </row>
    <row r="28" spans="1:47" x14ac:dyDescent="0.2">
      <c r="A28" t="s">
        <v>36</v>
      </c>
      <c r="B28" t="s">
        <v>37</v>
      </c>
      <c r="C28" t="s">
        <v>38</v>
      </c>
      <c r="D28" t="s">
        <v>132</v>
      </c>
      <c r="E28" t="s">
        <v>133</v>
      </c>
      <c r="F28" t="s">
        <v>134</v>
      </c>
      <c r="G28" t="s">
        <v>134</v>
      </c>
      <c r="H28" t="s">
        <v>43</v>
      </c>
      <c r="I28" t="s">
        <v>44</v>
      </c>
      <c r="J28" t="s">
        <v>44</v>
      </c>
      <c r="K28" t="s">
        <v>44</v>
      </c>
      <c r="L28" t="s">
        <v>45</v>
      </c>
      <c r="M28">
        <v>0</v>
      </c>
      <c r="N28" t="s">
        <v>135</v>
      </c>
      <c r="O28" s="1">
        <v>45785</v>
      </c>
      <c r="P28" s="1">
        <v>45918</v>
      </c>
      <c r="Q28" s="1">
        <v>45921</v>
      </c>
      <c r="R28" t="s">
        <v>136</v>
      </c>
      <c r="S28" t="s">
        <v>48</v>
      </c>
      <c r="T28">
        <v>0</v>
      </c>
      <c r="U28" t="s">
        <v>49</v>
      </c>
      <c r="V28">
        <v>15</v>
      </c>
      <c r="W28">
        <v>0</v>
      </c>
      <c r="X28">
        <v>0</v>
      </c>
      <c r="Y28">
        <v>0</v>
      </c>
      <c r="Z28">
        <v>-54</v>
      </c>
      <c r="AA28">
        <v>345</v>
      </c>
      <c r="AB28">
        <v>306</v>
      </c>
      <c r="AC28">
        <v>306</v>
      </c>
      <c r="AD28" t="s">
        <v>50</v>
      </c>
      <c r="AE28" t="s">
        <v>48</v>
      </c>
      <c r="AF28" t="s">
        <v>51</v>
      </c>
      <c r="AG28" t="s">
        <v>52</v>
      </c>
      <c r="AH28" t="s">
        <v>53</v>
      </c>
      <c r="AI28" t="s">
        <v>54</v>
      </c>
      <c r="AJ28" t="s">
        <v>55</v>
      </c>
      <c r="AU28" t="s">
        <v>384</v>
      </c>
    </row>
    <row r="29" spans="1:47" x14ac:dyDescent="0.2">
      <c r="A29" t="s">
        <v>150</v>
      </c>
      <c r="B29" t="s">
        <v>151</v>
      </c>
      <c r="C29" t="s">
        <v>152</v>
      </c>
      <c r="D29" t="s">
        <v>255</v>
      </c>
      <c r="E29" t="s">
        <v>256</v>
      </c>
      <c r="F29" t="s">
        <v>257</v>
      </c>
      <c r="G29" t="s">
        <v>257</v>
      </c>
      <c r="H29" t="s">
        <v>99</v>
      </c>
      <c r="I29" t="s">
        <v>44</v>
      </c>
      <c r="J29" t="s">
        <v>44</v>
      </c>
      <c r="K29" t="s">
        <v>44</v>
      </c>
      <c r="L29" t="s">
        <v>45</v>
      </c>
      <c r="M29">
        <v>0</v>
      </c>
      <c r="N29" t="s">
        <v>258</v>
      </c>
      <c r="O29" s="1">
        <v>45884</v>
      </c>
      <c r="P29" s="1">
        <v>45918</v>
      </c>
      <c r="Q29" s="1">
        <v>45920</v>
      </c>
      <c r="R29" t="s">
        <v>259</v>
      </c>
      <c r="S29" t="s">
        <v>48</v>
      </c>
      <c r="T29">
        <v>0</v>
      </c>
      <c r="U29" t="s">
        <v>49</v>
      </c>
      <c r="V29">
        <v>35</v>
      </c>
      <c r="W29">
        <v>0</v>
      </c>
      <c r="X29">
        <v>0</v>
      </c>
      <c r="Y29">
        <v>0</v>
      </c>
      <c r="Z29">
        <v>-59.25</v>
      </c>
      <c r="AA29">
        <v>360</v>
      </c>
      <c r="AB29">
        <v>335.75</v>
      </c>
      <c r="AC29">
        <v>335.75</v>
      </c>
      <c r="AD29" t="s">
        <v>50</v>
      </c>
      <c r="AE29" t="s">
        <v>48</v>
      </c>
      <c r="AF29" t="s">
        <v>51</v>
      </c>
      <c r="AG29" t="s">
        <v>52</v>
      </c>
      <c r="AH29" t="s">
        <v>53</v>
      </c>
      <c r="AI29" t="s">
        <v>54</v>
      </c>
      <c r="AJ29" t="s">
        <v>55</v>
      </c>
      <c r="AU29" t="s">
        <v>385</v>
      </c>
    </row>
    <row r="30" spans="1:47" x14ac:dyDescent="0.2">
      <c r="A30" t="s">
        <v>174</v>
      </c>
      <c r="B30" t="s">
        <v>175</v>
      </c>
      <c r="C30" t="s">
        <v>176</v>
      </c>
      <c r="D30" t="s">
        <v>201</v>
      </c>
      <c r="E30" t="s">
        <v>202</v>
      </c>
      <c r="F30" t="s">
        <v>203</v>
      </c>
      <c r="G30" t="s">
        <v>203</v>
      </c>
      <c r="H30" t="s">
        <v>86</v>
      </c>
      <c r="I30" t="s">
        <v>44</v>
      </c>
      <c r="J30" t="s">
        <v>44</v>
      </c>
      <c r="K30" t="s">
        <v>44</v>
      </c>
      <c r="L30" t="s">
        <v>45</v>
      </c>
      <c r="M30">
        <v>0</v>
      </c>
      <c r="N30" t="s">
        <v>204</v>
      </c>
      <c r="O30" s="1">
        <v>45852</v>
      </c>
      <c r="P30" s="1">
        <v>45919</v>
      </c>
      <c r="Q30" s="1">
        <v>45923</v>
      </c>
      <c r="R30" t="s">
        <v>205</v>
      </c>
      <c r="S30" t="s">
        <v>48</v>
      </c>
      <c r="T30">
        <v>0</v>
      </c>
      <c r="U30" t="s">
        <v>49</v>
      </c>
      <c r="V30">
        <v>25</v>
      </c>
      <c r="W30">
        <v>0</v>
      </c>
      <c r="X30">
        <v>0</v>
      </c>
      <c r="Y30">
        <v>0</v>
      </c>
      <c r="Z30">
        <v>-48.75</v>
      </c>
      <c r="AA30">
        <v>300</v>
      </c>
      <c r="AB30">
        <v>276.25</v>
      </c>
      <c r="AC30">
        <v>276.25</v>
      </c>
      <c r="AD30" t="s">
        <v>50</v>
      </c>
      <c r="AE30" t="s">
        <v>48</v>
      </c>
      <c r="AF30" t="s">
        <v>51</v>
      </c>
      <c r="AG30" t="s">
        <v>52</v>
      </c>
      <c r="AH30" t="s">
        <v>182</v>
      </c>
      <c r="AI30" t="s">
        <v>183</v>
      </c>
      <c r="AJ30" t="s">
        <v>184</v>
      </c>
      <c r="AU30" t="s">
        <v>386</v>
      </c>
    </row>
    <row r="31" spans="1:47" x14ac:dyDescent="0.2">
      <c r="A31" t="s">
        <v>56</v>
      </c>
      <c r="B31" t="s">
        <v>57</v>
      </c>
      <c r="C31" t="s">
        <v>58</v>
      </c>
      <c r="D31" t="s">
        <v>126</v>
      </c>
      <c r="E31" t="s">
        <v>127</v>
      </c>
      <c r="F31" t="s">
        <v>128</v>
      </c>
      <c r="G31" t="s">
        <v>128</v>
      </c>
      <c r="H31" t="s">
        <v>129</v>
      </c>
      <c r="I31" t="s">
        <v>86</v>
      </c>
      <c r="J31" t="s">
        <v>44</v>
      </c>
      <c r="K31" t="s">
        <v>44</v>
      </c>
      <c r="L31" t="s">
        <v>76</v>
      </c>
      <c r="M31">
        <v>0</v>
      </c>
      <c r="N31" t="s">
        <v>130</v>
      </c>
      <c r="O31" s="1">
        <v>45771</v>
      </c>
      <c r="P31" s="1">
        <v>45920</v>
      </c>
      <c r="Q31" s="1">
        <v>45921</v>
      </c>
      <c r="R31" t="s">
        <v>131</v>
      </c>
      <c r="S31" t="s">
        <v>48</v>
      </c>
      <c r="T31">
        <v>0</v>
      </c>
      <c r="U31" t="s">
        <v>79</v>
      </c>
      <c r="V31">
        <v>25</v>
      </c>
      <c r="W31">
        <v>0</v>
      </c>
      <c r="X31">
        <v>0</v>
      </c>
      <c r="Y31">
        <v>0</v>
      </c>
      <c r="Z31">
        <v>0</v>
      </c>
      <c r="AA31">
        <v>113.4</v>
      </c>
      <c r="AB31">
        <v>149.74</v>
      </c>
      <c r="AC31">
        <v>0</v>
      </c>
      <c r="AD31">
        <v>149.74</v>
      </c>
      <c r="AE31" t="s">
        <v>48</v>
      </c>
      <c r="AF31" t="s">
        <v>51</v>
      </c>
      <c r="AG31" t="s">
        <v>52</v>
      </c>
      <c r="AH31" t="s">
        <v>53</v>
      </c>
      <c r="AI31" t="s">
        <v>54</v>
      </c>
      <c r="AJ31" t="s">
        <v>55</v>
      </c>
      <c r="AU31" t="s">
        <v>387</v>
      </c>
    </row>
    <row r="32" spans="1:47" x14ac:dyDescent="0.2">
      <c r="A32" t="s">
        <v>150</v>
      </c>
      <c r="B32" t="s">
        <v>151</v>
      </c>
      <c r="C32" t="s">
        <v>152</v>
      </c>
      <c r="D32" t="s">
        <v>153</v>
      </c>
      <c r="E32" t="s">
        <v>154</v>
      </c>
      <c r="F32" t="s">
        <v>155</v>
      </c>
      <c r="G32" t="s">
        <v>155</v>
      </c>
      <c r="H32" t="s">
        <v>156</v>
      </c>
      <c r="I32" t="s">
        <v>86</v>
      </c>
      <c r="J32" t="s">
        <v>44</v>
      </c>
      <c r="K32" t="s">
        <v>44</v>
      </c>
      <c r="L32" t="s">
        <v>45</v>
      </c>
      <c r="M32">
        <v>0</v>
      </c>
      <c r="N32" t="s">
        <v>157</v>
      </c>
      <c r="O32" s="1">
        <v>45816</v>
      </c>
      <c r="P32" s="1">
        <v>45920</v>
      </c>
      <c r="Q32" s="1">
        <v>45921</v>
      </c>
      <c r="R32" t="s">
        <v>158</v>
      </c>
      <c r="S32" t="s">
        <v>48</v>
      </c>
      <c r="T32">
        <v>0</v>
      </c>
      <c r="U32" t="s">
        <v>49</v>
      </c>
      <c r="V32">
        <v>35</v>
      </c>
      <c r="W32">
        <v>0</v>
      </c>
      <c r="X32">
        <v>0</v>
      </c>
      <c r="Y32">
        <v>0</v>
      </c>
      <c r="Z32">
        <v>-32.25</v>
      </c>
      <c r="AA32">
        <v>180</v>
      </c>
      <c r="AB32">
        <v>182.75</v>
      </c>
      <c r="AC32">
        <v>182.75</v>
      </c>
      <c r="AD32" t="s">
        <v>50</v>
      </c>
      <c r="AE32" t="s">
        <v>48</v>
      </c>
      <c r="AF32" t="s">
        <v>51</v>
      </c>
      <c r="AG32" t="s">
        <v>52</v>
      </c>
      <c r="AH32" t="s">
        <v>53</v>
      </c>
      <c r="AI32" t="s">
        <v>54</v>
      </c>
      <c r="AJ32" t="s">
        <v>55</v>
      </c>
      <c r="AU32" t="s">
        <v>388</v>
      </c>
    </row>
    <row r="33" spans="1:47" x14ac:dyDescent="0.2">
      <c r="A33" t="s">
        <v>137</v>
      </c>
      <c r="B33" t="s">
        <v>138</v>
      </c>
      <c r="C33" t="s">
        <v>139</v>
      </c>
      <c r="D33" t="s">
        <v>260</v>
      </c>
      <c r="E33" t="s">
        <v>261</v>
      </c>
      <c r="F33" t="s">
        <v>262</v>
      </c>
      <c r="G33" t="s">
        <v>262</v>
      </c>
      <c r="H33" t="s">
        <v>43</v>
      </c>
      <c r="I33" t="s">
        <v>44</v>
      </c>
      <c r="J33" t="s">
        <v>44</v>
      </c>
      <c r="K33" t="s">
        <v>44</v>
      </c>
      <c r="L33" t="s">
        <v>76</v>
      </c>
      <c r="M33">
        <v>0</v>
      </c>
      <c r="N33" t="s">
        <v>263</v>
      </c>
      <c r="O33" s="1">
        <v>45884</v>
      </c>
      <c r="P33" s="1">
        <v>45920</v>
      </c>
      <c r="Q33" s="1">
        <v>45921</v>
      </c>
      <c r="R33" t="s">
        <v>264</v>
      </c>
      <c r="S33" t="s">
        <v>48</v>
      </c>
      <c r="T33">
        <v>0</v>
      </c>
      <c r="U33" t="s">
        <v>79</v>
      </c>
      <c r="V33">
        <v>25</v>
      </c>
      <c r="W33">
        <v>0</v>
      </c>
      <c r="X33">
        <v>0</v>
      </c>
      <c r="Y33">
        <v>0</v>
      </c>
      <c r="Z33">
        <v>0</v>
      </c>
      <c r="AA33">
        <v>96.39</v>
      </c>
      <c r="AB33">
        <v>131.03</v>
      </c>
      <c r="AC33">
        <v>0</v>
      </c>
      <c r="AD33">
        <v>131.03</v>
      </c>
      <c r="AE33" t="s">
        <v>48</v>
      </c>
      <c r="AF33" t="s">
        <v>51</v>
      </c>
      <c r="AG33" t="s">
        <v>52</v>
      </c>
      <c r="AH33" t="s">
        <v>53</v>
      </c>
      <c r="AI33" t="s">
        <v>54</v>
      </c>
      <c r="AJ33" t="s">
        <v>55</v>
      </c>
      <c r="AU33" t="s">
        <v>389</v>
      </c>
    </row>
    <row r="34" spans="1:47" x14ac:dyDescent="0.2">
      <c r="A34" t="s">
        <v>36</v>
      </c>
      <c r="B34" t="s">
        <v>37</v>
      </c>
      <c r="C34" t="s">
        <v>38</v>
      </c>
      <c r="D34" t="s">
        <v>39</v>
      </c>
      <c r="E34" t="s">
        <v>40</v>
      </c>
      <c r="F34" t="s">
        <v>41</v>
      </c>
      <c r="G34" t="s">
        <v>42</v>
      </c>
      <c r="H34" t="s">
        <v>43</v>
      </c>
      <c r="I34" t="s">
        <v>44</v>
      </c>
      <c r="J34" t="s">
        <v>44</v>
      </c>
      <c r="K34" t="s">
        <v>44</v>
      </c>
      <c r="L34" t="s">
        <v>45</v>
      </c>
      <c r="M34">
        <v>0</v>
      </c>
      <c r="N34" t="s">
        <v>46</v>
      </c>
      <c r="O34" s="1">
        <v>45595</v>
      </c>
      <c r="P34" s="1">
        <v>45921</v>
      </c>
      <c r="Q34" s="1">
        <v>45927</v>
      </c>
      <c r="R34" t="s">
        <v>47</v>
      </c>
      <c r="S34" t="s">
        <v>48</v>
      </c>
      <c r="T34">
        <v>0</v>
      </c>
      <c r="U34" t="s">
        <v>49</v>
      </c>
      <c r="V34">
        <v>15</v>
      </c>
      <c r="W34">
        <v>0</v>
      </c>
      <c r="X34">
        <v>0</v>
      </c>
      <c r="Y34">
        <v>0</v>
      </c>
      <c r="Z34">
        <v>-21.15</v>
      </c>
      <c r="AA34">
        <v>690</v>
      </c>
      <c r="AB34">
        <v>683.85</v>
      </c>
      <c r="AC34">
        <v>683.85</v>
      </c>
      <c r="AD34" t="s">
        <v>50</v>
      </c>
      <c r="AE34" t="s">
        <v>48</v>
      </c>
      <c r="AF34" t="s">
        <v>51</v>
      </c>
      <c r="AG34" t="s">
        <v>52</v>
      </c>
      <c r="AH34" t="s">
        <v>53</v>
      </c>
      <c r="AI34" t="s">
        <v>54</v>
      </c>
      <c r="AJ34" t="s">
        <v>55</v>
      </c>
      <c r="AU34" t="s">
        <v>390</v>
      </c>
    </row>
    <row r="35" spans="1:47" x14ac:dyDescent="0.2">
      <c r="A35" t="s">
        <v>56</v>
      </c>
      <c r="B35" t="s">
        <v>57</v>
      </c>
      <c r="C35" t="s">
        <v>58</v>
      </c>
      <c r="D35" t="s">
        <v>159</v>
      </c>
      <c r="E35" t="s">
        <v>160</v>
      </c>
      <c r="F35" t="s">
        <v>161</v>
      </c>
      <c r="G35" t="s">
        <v>161</v>
      </c>
      <c r="H35" t="s">
        <v>62</v>
      </c>
      <c r="I35" t="s">
        <v>43</v>
      </c>
      <c r="J35" t="s">
        <v>44</v>
      </c>
      <c r="K35" t="s">
        <v>44</v>
      </c>
      <c r="L35" t="s">
        <v>76</v>
      </c>
      <c r="M35">
        <v>0</v>
      </c>
      <c r="N35" t="s">
        <v>162</v>
      </c>
      <c r="O35" s="1">
        <v>45820</v>
      </c>
      <c r="P35" s="1">
        <v>45922</v>
      </c>
      <c r="Q35" s="1">
        <v>45924</v>
      </c>
      <c r="R35" t="s">
        <v>163</v>
      </c>
      <c r="S35" t="s">
        <v>48</v>
      </c>
      <c r="T35">
        <v>0</v>
      </c>
      <c r="U35" t="s">
        <v>79</v>
      </c>
      <c r="V35">
        <v>35</v>
      </c>
      <c r="W35">
        <v>0</v>
      </c>
      <c r="X35">
        <v>0</v>
      </c>
      <c r="Y35">
        <v>0</v>
      </c>
      <c r="Z35">
        <v>0</v>
      </c>
      <c r="AA35">
        <v>320.39999999999998</v>
      </c>
      <c r="AB35">
        <v>387.44</v>
      </c>
      <c r="AC35">
        <v>0</v>
      </c>
      <c r="AD35">
        <v>387.44</v>
      </c>
      <c r="AE35" t="s">
        <v>48</v>
      </c>
      <c r="AF35" t="s">
        <v>51</v>
      </c>
      <c r="AG35" t="s">
        <v>52</v>
      </c>
      <c r="AH35" t="s">
        <v>53</v>
      </c>
      <c r="AI35" t="s">
        <v>54</v>
      </c>
      <c r="AJ35" t="s">
        <v>55</v>
      </c>
      <c r="AU35" t="s">
        <v>391</v>
      </c>
    </row>
    <row r="36" spans="1:47" x14ac:dyDescent="0.2">
      <c r="A36" t="s">
        <v>150</v>
      </c>
      <c r="B36" t="s">
        <v>151</v>
      </c>
      <c r="C36" t="s">
        <v>152</v>
      </c>
      <c r="D36" t="s">
        <v>230</v>
      </c>
      <c r="E36" t="s">
        <v>231</v>
      </c>
      <c r="F36" t="s">
        <v>232</v>
      </c>
      <c r="G36" t="s">
        <v>232</v>
      </c>
      <c r="H36" t="s">
        <v>62</v>
      </c>
      <c r="I36" t="s">
        <v>43</v>
      </c>
      <c r="J36" t="s">
        <v>44</v>
      </c>
      <c r="K36" t="s">
        <v>44</v>
      </c>
      <c r="L36" t="s">
        <v>45</v>
      </c>
      <c r="M36">
        <v>0</v>
      </c>
      <c r="N36" t="s">
        <v>233</v>
      </c>
      <c r="O36" s="1">
        <v>45876</v>
      </c>
      <c r="P36" s="1">
        <v>45922</v>
      </c>
      <c r="Q36" s="1">
        <v>45927</v>
      </c>
      <c r="R36" t="s">
        <v>234</v>
      </c>
      <c r="S36" t="s">
        <v>48</v>
      </c>
      <c r="T36">
        <v>0</v>
      </c>
      <c r="U36" t="s">
        <v>49</v>
      </c>
      <c r="V36">
        <v>35</v>
      </c>
      <c r="W36">
        <v>0</v>
      </c>
      <c r="X36">
        <v>0</v>
      </c>
      <c r="Y36">
        <v>0</v>
      </c>
      <c r="Z36">
        <v>-140.25</v>
      </c>
      <c r="AA36">
        <v>900</v>
      </c>
      <c r="AB36">
        <v>794.75</v>
      </c>
      <c r="AC36">
        <v>794.75</v>
      </c>
      <c r="AD36" t="s">
        <v>50</v>
      </c>
      <c r="AE36" t="s">
        <v>48</v>
      </c>
      <c r="AF36" t="s">
        <v>51</v>
      </c>
      <c r="AG36" t="s">
        <v>52</v>
      </c>
      <c r="AH36" t="s">
        <v>53</v>
      </c>
      <c r="AI36" t="s">
        <v>54</v>
      </c>
      <c r="AJ36" t="s">
        <v>55</v>
      </c>
      <c r="AU36" t="s">
        <v>392</v>
      </c>
    </row>
    <row r="37" spans="1:47" x14ac:dyDescent="0.2">
      <c r="A37" t="s">
        <v>174</v>
      </c>
      <c r="B37" t="s">
        <v>175</v>
      </c>
      <c r="C37" t="s">
        <v>176</v>
      </c>
      <c r="D37" t="s">
        <v>177</v>
      </c>
      <c r="E37" t="s">
        <v>178</v>
      </c>
      <c r="F37" t="s">
        <v>179</v>
      </c>
      <c r="G37" t="s">
        <v>179</v>
      </c>
      <c r="H37" t="s">
        <v>62</v>
      </c>
      <c r="I37" t="s">
        <v>44</v>
      </c>
      <c r="J37" t="s">
        <v>44</v>
      </c>
      <c r="K37" t="s">
        <v>44</v>
      </c>
      <c r="L37" t="s">
        <v>45</v>
      </c>
      <c r="M37">
        <v>0</v>
      </c>
      <c r="N37" t="s">
        <v>180</v>
      </c>
      <c r="O37" s="1">
        <v>45832</v>
      </c>
      <c r="P37" s="1">
        <v>45925</v>
      </c>
      <c r="Q37" s="1">
        <v>45928</v>
      </c>
      <c r="R37" t="s">
        <v>181</v>
      </c>
      <c r="S37" t="s">
        <v>48</v>
      </c>
      <c r="T37">
        <v>0</v>
      </c>
      <c r="U37" t="s">
        <v>49</v>
      </c>
      <c r="V37">
        <v>25</v>
      </c>
      <c r="W37">
        <v>0</v>
      </c>
      <c r="X37">
        <v>0</v>
      </c>
      <c r="Y37">
        <v>0</v>
      </c>
      <c r="Z37">
        <v>-37.5</v>
      </c>
      <c r="AA37">
        <v>225</v>
      </c>
      <c r="AB37">
        <v>212.5</v>
      </c>
      <c r="AC37">
        <v>212.5</v>
      </c>
      <c r="AD37" t="s">
        <v>50</v>
      </c>
      <c r="AE37" t="s">
        <v>48</v>
      </c>
      <c r="AF37" t="s">
        <v>51</v>
      </c>
      <c r="AG37" t="s">
        <v>52</v>
      </c>
      <c r="AH37" t="s">
        <v>182</v>
      </c>
      <c r="AI37" t="s">
        <v>183</v>
      </c>
      <c r="AJ37" t="s">
        <v>184</v>
      </c>
      <c r="AU37" t="s">
        <v>393</v>
      </c>
    </row>
    <row r="38" spans="1:47" x14ac:dyDescent="0.2">
      <c r="A38" t="s">
        <v>56</v>
      </c>
      <c r="B38" t="s">
        <v>57</v>
      </c>
      <c r="C38" t="s">
        <v>58</v>
      </c>
      <c r="D38" t="s">
        <v>270</v>
      </c>
      <c r="E38" t="s">
        <v>271</v>
      </c>
      <c r="F38" t="s">
        <v>272</v>
      </c>
      <c r="G38" t="s">
        <v>272</v>
      </c>
      <c r="H38" t="s">
        <v>43</v>
      </c>
      <c r="I38" t="s">
        <v>92</v>
      </c>
      <c r="J38" t="s">
        <v>44</v>
      </c>
      <c r="K38" t="s">
        <v>44</v>
      </c>
      <c r="L38" t="s">
        <v>76</v>
      </c>
      <c r="M38">
        <v>0</v>
      </c>
      <c r="N38" t="s">
        <v>273</v>
      </c>
      <c r="O38" s="1">
        <v>45886</v>
      </c>
      <c r="P38" s="1">
        <v>45925</v>
      </c>
      <c r="Q38" s="1">
        <v>45930</v>
      </c>
      <c r="R38" t="s">
        <v>274</v>
      </c>
      <c r="S38" t="s">
        <v>48</v>
      </c>
      <c r="T38">
        <v>0</v>
      </c>
      <c r="U38" t="s">
        <v>79</v>
      </c>
      <c r="V38">
        <v>35</v>
      </c>
      <c r="W38">
        <v>0</v>
      </c>
      <c r="X38">
        <v>0</v>
      </c>
      <c r="Y38">
        <v>0</v>
      </c>
      <c r="Z38">
        <v>0</v>
      </c>
      <c r="AA38">
        <v>780.03</v>
      </c>
      <c r="AB38">
        <v>893.03</v>
      </c>
      <c r="AC38">
        <v>0</v>
      </c>
      <c r="AD38">
        <v>893.03</v>
      </c>
      <c r="AE38" t="s">
        <v>48</v>
      </c>
      <c r="AF38" t="s">
        <v>51</v>
      </c>
      <c r="AG38" t="s">
        <v>52</v>
      </c>
      <c r="AH38" t="s">
        <v>53</v>
      </c>
      <c r="AI38" t="s">
        <v>54</v>
      </c>
      <c r="AJ38" t="s">
        <v>55</v>
      </c>
      <c r="AU38" t="s">
        <v>394</v>
      </c>
    </row>
    <row r="39" spans="1:47" x14ac:dyDescent="0.2">
      <c r="A39" t="s">
        <v>137</v>
      </c>
      <c r="B39" t="s">
        <v>138</v>
      </c>
      <c r="C39" t="s">
        <v>139</v>
      </c>
      <c r="D39" t="s">
        <v>164</v>
      </c>
      <c r="E39" t="s">
        <v>165</v>
      </c>
      <c r="F39" t="s">
        <v>166</v>
      </c>
      <c r="G39" t="s">
        <v>166</v>
      </c>
      <c r="H39" t="s">
        <v>43</v>
      </c>
      <c r="I39" t="s">
        <v>44</v>
      </c>
      <c r="J39" t="s">
        <v>44</v>
      </c>
      <c r="K39" t="s">
        <v>44</v>
      </c>
      <c r="L39" t="s">
        <v>45</v>
      </c>
      <c r="M39">
        <v>0</v>
      </c>
      <c r="N39" t="s">
        <v>167</v>
      </c>
      <c r="O39" s="1">
        <v>45821</v>
      </c>
      <c r="P39" s="1">
        <v>45926</v>
      </c>
      <c r="Q39" s="1">
        <v>45929</v>
      </c>
      <c r="R39" t="s">
        <v>168</v>
      </c>
      <c r="S39" t="s">
        <v>48</v>
      </c>
      <c r="T39">
        <v>0</v>
      </c>
      <c r="U39" t="s">
        <v>49</v>
      </c>
      <c r="V39">
        <v>25</v>
      </c>
      <c r="W39">
        <v>0</v>
      </c>
      <c r="X39">
        <v>0</v>
      </c>
      <c r="Y39">
        <v>0</v>
      </c>
      <c r="Z39">
        <v>-66.75</v>
      </c>
      <c r="AA39">
        <v>420</v>
      </c>
      <c r="AB39">
        <v>378.25</v>
      </c>
      <c r="AC39">
        <v>378.25</v>
      </c>
      <c r="AD39" t="s">
        <v>50</v>
      </c>
      <c r="AE39" t="s">
        <v>48</v>
      </c>
      <c r="AF39" t="s">
        <v>51</v>
      </c>
      <c r="AG39" t="s">
        <v>52</v>
      </c>
      <c r="AH39" t="s">
        <v>53</v>
      </c>
      <c r="AI39" t="s">
        <v>54</v>
      </c>
      <c r="AJ39" t="s">
        <v>55</v>
      </c>
      <c r="AU39" t="s">
        <v>395</v>
      </c>
    </row>
    <row r="40" spans="1:47" x14ac:dyDescent="0.2">
      <c r="A40" t="s">
        <v>36</v>
      </c>
      <c r="B40" t="s">
        <v>37</v>
      </c>
      <c r="C40" t="s">
        <v>38</v>
      </c>
      <c r="D40" t="s">
        <v>185</v>
      </c>
      <c r="E40" t="s">
        <v>186</v>
      </c>
      <c r="F40" t="s">
        <v>187</v>
      </c>
      <c r="G40" t="s">
        <v>187</v>
      </c>
      <c r="H40" t="s">
        <v>43</v>
      </c>
      <c r="I40" t="s">
        <v>86</v>
      </c>
      <c r="J40" t="s">
        <v>44</v>
      </c>
      <c r="K40" t="s">
        <v>44</v>
      </c>
      <c r="L40" t="s">
        <v>76</v>
      </c>
      <c r="M40">
        <v>0</v>
      </c>
      <c r="N40" t="s">
        <v>188</v>
      </c>
      <c r="O40" s="1">
        <v>45838</v>
      </c>
      <c r="P40" s="1">
        <v>45927</v>
      </c>
      <c r="Q40" s="1">
        <v>45931</v>
      </c>
      <c r="R40" t="s">
        <v>189</v>
      </c>
      <c r="S40" t="s">
        <v>48</v>
      </c>
      <c r="T40">
        <v>0</v>
      </c>
      <c r="U40" t="s">
        <v>79</v>
      </c>
      <c r="V40">
        <v>30</v>
      </c>
      <c r="W40">
        <v>0</v>
      </c>
      <c r="X40">
        <v>0</v>
      </c>
      <c r="Y40">
        <v>0</v>
      </c>
      <c r="Z40">
        <v>0</v>
      </c>
      <c r="AA40">
        <v>321.57</v>
      </c>
      <c r="AB40">
        <v>383.73</v>
      </c>
      <c r="AC40">
        <v>0</v>
      </c>
      <c r="AD40">
        <v>383.73</v>
      </c>
      <c r="AE40" t="s">
        <v>48</v>
      </c>
      <c r="AF40" t="s">
        <v>51</v>
      </c>
      <c r="AG40" t="s">
        <v>52</v>
      </c>
      <c r="AH40" t="s">
        <v>53</v>
      </c>
      <c r="AI40" t="s">
        <v>54</v>
      </c>
      <c r="AJ40" t="s">
        <v>55</v>
      </c>
      <c r="AU40" t="s">
        <v>396</v>
      </c>
    </row>
    <row r="41" spans="1:47" x14ac:dyDescent="0.2">
      <c r="A41" t="s">
        <v>174</v>
      </c>
      <c r="B41" t="s">
        <v>175</v>
      </c>
      <c r="C41" t="s">
        <v>176</v>
      </c>
      <c r="D41" t="s">
        <v>83</v>
      </c>
      <c r="E41" t="s">
        <v>211</v>
      </c>
      <c r="F41" t="s">
        <v>212</v>
      </c>
      <c r="G41" t="s">
        <v>212</v>
      </c>
      <c r="H41" t="s">
        <v>43</v>
      </c>
      <c r="I41" t="s">
        <v>44</v>
      </c>
      <c r="J41" t="s">
        <v>44</v>
      </c>
      <c r="K41" t="s">
        <v>44</v>
      </c>
      <c r="L41" t="s">
        <v>45</v>
      </c>
      <c r="M41">
        <v>0</v>
      </c>
      <c r="N41" t="s">
        <v>213</v>
      </c>
      <c r="O41" s="1">
        <v>45859</v>
      </c>
      <c r="P41" s="1">
        <v>45928</v>
      </c>
      <c r="Q41" s="1">
        <v>45930</v>
      </c>
      <c r="R41" t="s">
        <v>214</v>
      </c>
      <c r="S41" t="s">
        <v>48</v>
      </c>
      <c r="T41">
        <v>0</v>
      </c>
      <c r="U41" t="s">
        <v>49</v>
      </c>
      <c r="V41">
        <v>25</v>
      </c>
      <c r="W41">
        <v>0</v>
      </c>
      <c r="X41">
        <v>0</v>
      </c>
      <c r="Y41">
        <v>0</v>
      </c>
      <c r="Z41">
        <v>-26.25</v>
      </c>
      <c r="AA41">
        <v>150</v>
      </c>
      <c r="AB41">
        <v>148.75</v>
      </c>
      <c r="AC41">
        <v>148.75</v>
      </c>
      <c r="AD41" t="s">
        <v>50</v>
      </c>
      <c r="AE41" t="s">
        <v>48</v>
      </c>
      <c r="AF41" t="s">
        <v>51</v>
      </c>
      <c r="AG41" t="s">
        <v>52</v>
      </c>
      <c r="AH41" t="s">
        <v>182</v>
      </c>
      <c r="AI41" t="s">
        <v>183</v>
      </c>
      <c r="AJ41" t="s">
        <v>184</v>
      </c>
      <c r="AU41" t="s">
        <v>397</v>
      </c>
    </row>
    <row r="42" spans="1:47" x14ac:dyDescent="0.2">
      <c r="A42" t="s">
        <v>56</v>
      </c>
      <c r="B42" t="s">
        <v>57</v>
      </c>
      <c r="C42" t="s">
        <v>58</v>
      </c>
      <c r="D42" t="s">
        <v>96</v>
      </c>
      <c r="E42" t="s">
        <v>97</v>
      </c>
      <c r="F42" t="s">
        <v>98</v>
      </c>
      <c r="G42" t="s">
        <v>98</v>
      </c>
      <c r="H42" t="s">
        <v>99</v>
      </c>
      <c r="I42" t="s">
        <v>43</v>
      </c>
      <c r="J42" t="s">
        <v>86</v>
      </c>
      <c r="K42" t="s">
        <v>44</v>
      </c>
      <c r="L42" t="s">
        <v>45</v>
      </c>
      <c r="M42">
        <v>0</v>
      </c>
      <c r="N42" t="s">
        <v>100</v>
      </c>
      <c r="O42" s="1">
        <v>45729</v>
      </c>
      <c r="P42" s="1">
        <v>45930</v>
      </c>
      <c r="Q42" s="1">
        <v>45935</v>
      </c>
      <c r="R42" t="s">
        <v>101</v>
      </c>
      <c r="S42" t="s">
        <v>48</v>
      </c>
      <c r="T42">
        <v>0</v>
      </c>
      <c r="U42" t="s">
        <v>49</v>
      </c>
      <c r="V42">
        <v>25</v>
      </c>
      <c r="W42">
        <v>0</v>
      </c>
      <c r="X42">
        <v>0</v>
      </c>
      <c r="Y42">
        <v>0</v>
      </c>
      <c r="Z42">
        <v>-108.75</v>
      </c>
      <c r="AA42">
        <v>700</v>
      </c>
      <c r="AB42">
        <v>616.25</v>
      </c>
      <c r="AC42">
        <v>616.25</v>
      </c>
      <c r="AD42" t="s">
        <v>50</v>
      </c>
      <c r="AE42" t="s">
        <v>48</v>
      </c>
      <c r="AF42" t="s">
        <v>51</v>
      </c>
      <c r="AG42" t="s">
        <v>52</v>
      </c>
      <c r="AH42" t="s">
        <v>53</v>
      </c>
      <c r="AI42" t="s">
        <v>54</v>
      </c>
      <c r="AJ42" t="s">
        <v>55</v>
      </c>
      <c r="AU42" t="s">
        <v>398</v>
      </c>
    </row>
  </sheetData>
  <autoFilter ref="A1:AW1" xr:uid="{00000000-0001-0000-0000-000000000000}">
    <sortState xmlns:xlrd2="http://schemas.microsoft.com/office/spreadsheetml/2017/richdata2" ref="A2:AW42">
      <sortCondition ref="P1:P42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D72B-BE60-B245-8BD8-4B0E5A8BCDA6}">
  <dimension ref="A1:H42"/>
  <sheetViews>
    <sheetView zoomScale="136" workbookViewId="0">
      <selection activeCell="F6" sqref="F6"/>
    </sheetView>
  </sheetViews>
  <sheetFormatPr baseColWidth="10" defaultRowHeight="15" x14ac:dyDescent="0.2"/>
  <cols>
    <col min="4" max="4" width="15" customWidth="1"/>
    <col min="5" max="5" width="6" customWidth="1"/>
    <col min="8" max="8" width="39" bestFit="1" customWidth="1"/>
  </cols>
  <sheetData>
    <row r="1" spans="1:8" x14ac:dyDescent="0.2">
      <c r="A1" t="s">
        <v>0</v>
      </c>
      <c r="B1" t="s">
        <v>3</v>
      </c>
      <c r="C1" t="s">
        <v>4</v>
      </c>
      <c r="D1" t="s">
        <v>7</v>
      </c>
      <c r="E1" t="s">
        <v>12</v>
      </c>
      <c r="F1" t="s">
        <v>351</v>
      </c>
      <c r="G1" t="s">
        <v>352</v>
      </c>
      <c r="H1" t="s">
        <v>353</v>
      </c>
    </row>
    <row r="2" spans="1:8" x14ac:dyDescent="0.2">
      <c r="A2" t="s">
        <v>355</v>
      </c>
      <c r="B2" t="s">
        <v>116</v>
      </c>
      <c r="C2" t="s">
        <v>117</v>
      </c>
      <c r="D2" t="s">
        <v>118</v>
      </c>
      <c r="E2" t="s">
        <v>350</v>
      </c>
      <c r="F2">
        <v>1</v>
      </c>
      <c r="G2">
        <v>3</v>
      </c>
      <c r="H2" t="str">
        <f>CONCATENATE(B2," ",C2," ",A2," ",E2," ",F2,"al ",G2)</f>
        <v>Sara Yanira Jeronimo B 1al 3</v>
      </c>
    </row>
    <row r="3" spans="1:8" x14ac:dyDescent="0.2">
      <c r="A3" t="s">
        <v>356</v>
      </c>
      <c r="B3" t="s">
        <v>196</v>
      </c>
      <c r="C3" t="s">
        <v>197</v>
      </c>
      <c r="D3" t="s">
        <v>198</v>
      </c>
      <c r="E3" t="s">
        <v>349</v>
      </c>
      <c r="F3">
        <v>1</v>
      </c>
      <c r="G3">
        <v>7</v>
      </c>
      <c r="H3" t="str">
        <f t="shared" ref="H3:H42" si="0">CONCATENATE(B3," ",C3," ",A3," ",E3," ",F3,"al ",G3)</f>
        <v>Arturs Budarins La Cuadra A 1al 7</v>
      </c>
    </row>
    <row r="4" spans="1:8" x14ac:dyDescent="0.2">
      <c r="A4">
        <v>104</v>
      </c>
      <c r="B4" t="s">
        <v>235</v>
      </c>
      <c r="C4" t="s">
        <v>236</v>
      </c>
      <c r="D4" t="s">
        <v>237</v>
      </c>
      <c r="E4" t="s">
        <v>349</v>
      </c>
      <c r="F4">
        <v>1</v>
      </c>
      <c r="G4">
        <v>2</v>
      </c>
      <c r="H4" t="str">
        <f t="shared" si="0"/>
        <v>Gabriela Del Cid 104 A 1al 2</v>
      </c>
    </row>
    <row r="5" spans="1:8" x14ac:dyDescent="0.2">
      <c r="A5">
        <v>204</v>
      </c>
      <c r="B5" t="s">
        <v>121</v>
      </c>
      <c r="C5" t="s">
        <v>122</v>
      </c>
      <c r="D5" t="s">
        <v>123</v>
      </c>
      <c r="E5" t="s">
        <v>350</v>
      </c>
      <c r="F5">
        <v>2</v>
      </c>
      <c r="G5">
        <v>4</v>
      </c>
      <c r="H5" t="str">
        <f t="shared" si="0"/>
        <v>Catalina Seitan 204 B 2al 4</v>
      </c>
    </row>
    <row r="6" spans="1:8" x14ac:dyDescent="0.2">
      <c r="A6">
        <v>202</v>
      </c>
      <c r="B6" t="s">
        <v>250</v>
      </c>
      <c r="C6" t="s">
        <v>251</v>
      </c>
      <c r="D6" t="s">
        <v>252</v>
      </c>
      <c r="E6" t="s">
        <v>349</v>
      </c>
      <c r="F6">
        <v>2</v>
      </c>
      <c r="G6">
        <v>8</v>
      </c>
      <c r="H6" t="str">
        <f t="shared" si="0"/>
        <v>Molly Strong 202 A 2al 8</v>
      </c>
    </row>
    <row r="7" spans="1:8" x14ac:dyDescent="0.2">
      <c r="A7">
        <v>104</v>
      </c>
      <c r="B7" t="s">
        <v>275</v>
      </c>
      <c r="C7" t="s">
        <v>276</v>
      </c>
      <c r="D7" t="s">
        <v>277</v>
      </c>
      <c r="E7" t="s">
        <v>349</v>
      </c>
      <c r="F7">
        <v>3</v>
      </c>
      <c r="G7">
        <v>5</v>
      </c>
      <c r="H7" t="str">
        <f t="shared" si="0"/>
        <v>Sandra Vasquez 104 A 3al 5</v>
      </c>
    </row>
    <row r="8" spans="1:8" x14ac:dyDescent="0.2">
      <c r="A8" t="s">
        <v>354</v>
      </c>
      <c r="B8" t="s">
        <v>116</v>
      </c>
      <c r="C8" t="s">
        <v>280</v>
      </c>
      <c r="D8" t="s">
        <v>281</v>
      </c>
      <c r="E8" t="s">
        <v>349</v>
      </c>
      <c r="F8">
        <v>3</v>
      </c>
      <c r="G8">
        <v>4</v>
      </c>
      <c r="H8" t="str">
        <f t="shared" si="0"/>
        <v>Sara Elizabeth Catedral A 3al 4</v>
      </c>
    </row>
    <row r="9" spans="1:8" x14ac:dyDescent="0.2">
      <c r="A9">
        <v>304</v>
      </c>
      <c r="B9" t="s">
        <v>83</v>
      </c>
      <c r="C9" t="s">
        <v>84</v>
      </c>
      <c r="D9" t="s">
        <v>85</v>
      </c>
      <c r="E9" t="s">
        <v>349</v>
      </c>
      <c r="F9">
        <v>4</v>
      </c>
      <c r="G9">
        <v>6</v>
      </c>
      <c r="H9" t="str">
        <f t="shared" si="0"/>
        <v>Tyler Smith 304 A 4al 6</v>
      </c>
    </row>
    <row r="10" spans="1:8" x14ac:dyDescent="0.2">
      <c r="A10">
        <v>204</v>
      </c>
      <c r="B10" t="s">
        <v>169</v>
      </c>
      <c r="C10" t="s">
        <v>170</v>
      </c>
      <c r="D10" t="s">
        <v>171</v>
      </c>
      <c r="E10" t="s">
        <v>350</v>
      </c>
      <c r="F10">
        <v>4</v>
      </c>
      <c r="G10">
        <v>6</v>
      </c>
      <c r="H10" t="str">
        <f t="shared" si="0"/>
        <v>Margo Franqui 204 B 4al 6</v>
      </c>
    </row>
    <row r="11" spans="1:8" x14ac:dyDescent="0.2">
      <c r="A11">
        <v>104</v>
      </c>
      <c r="B11" t="s">
        <v>265</v>
      </c>
      <c r="C11" t="s">
        <v>266</v>
      </c>
      <c r="D11" t="s">
        <v>267</v>
      </c>
      <c r="E11" t="s">
        <v>349</v>
      </c>
      <c r="F11">
        <v>5</v>
      </c>
      <c r="G11">
        <v>9</v>
      </c>
      <c r="H11" t="str">
        <f t="shared" si="0"/>
        <v>Lucia Perez 104 A 5al 9</v>
      </c>
    </row>
    <row r="12" spans="1:8" x14ac:dyDescent="0.2">
      <c r="A12" t="s">
        <v>355</v>
      </c>
      <c r="B12" t="s">
        <v>68</v>
      </c>
      <c r="C12" t="s">
        <v>69</v>
      </c>
      <c r="D12" t="s">
        <v>70</v>
      </c>
      <c r="E12" t="s">
        <v>349</v>
      </c>
      <c r="F12">
        <v>6</v>
      </c>
      <c r="G12">
        <v>8</v>
      </c>
      <c r="H12" t="str">
        <f t="shared" si="0"/>
        <v>May Bryan Jeronimo A 6al 8</v>
      </c>
    </row>
    <row r="13" spans="1:8" x14ac:dyDescent="0.2">
      <c r="A13">
        <v>204</v>
      </c>
      <c r="B13" t="s">
        <v>73</v>
      </c>
      <c r="C13" t="s">
        <v>74</v>
      </c>
      <c r="D13" t="s">
        <v>75</v>
      </c>
      <c r="E13" t="s">
        <v>350</v>
      </c>
      <c r="F13">
        <v>6</v>
      </c>
      <c r="G13">
        <v>8</v>
      </c>
      <c r="H13" t="str">
        <f t="shared" si="0"/>
        <v>Martina Lauterbacher 204 B 6al 8</v>
      </c>
    </row>
    <row r="14" spans="1:8" x14ac:dyDescent="0.2">
      <c r="A14" t="s">
        <v>356</v>
      </c>
      <c r="B14" t="s">
        <v>220</v>
      </c>
      <c r="C14" t="s">
        <v>221</v>
      </c>
      <c r="D14" t="s">
        <v>222</v>
      </c>
      <c r="E14" t="s">
        <v>349</v>
      </c>
      <c r="F14">
        <v>7</v>
      </c>
      <c r="G14">
        <v>9</v>
      </c>
      <c r="H14" t="str">
        <f t="shared" si="0"/>
        <v>Calvin Narayan La Cuadra A 7al 9</v>
      </c>
    </row>
    <row r="15" spans="1:8" x14ac:dyDescent="0.2">
      <c r="A15">
        <v>304</v>
      </c>
      <c r="B15" t="s">
        <v>240</v>
      </c>
      <c r="C15" t="s">
        <v>241</v>
      </c>
      <c r="D15" t="s">
        <v>242</v>
      </c>
      <c r="E15" t="s">
        <v>349</v>
      </c>
      <c r="F15">
        <v>7</v>
      </c>
      <c r="G15">
        <v>9</v>
      </c>
      <c r="H15" t="str">
        <f t="shared" si="0"/>
        <v>Valeria Bustamante 304 A 7al 9</v>
      </c>
    </row>
    <row r="16" spans="1:8" x14ac:dyDescent="0.2">
      <c r="A16" t="s">
        <v>355</v>
      </c>
      <c r="B16" t="s">
        <v>145</v>
      </c>
      <c r="C16" t="s">
        <v>146</v>
      </c>
      <c r="D16" t="s">
        <v>147</v>
      </c>
      <c r="E16" t="s">
        <v>350</v>
      </c>
      <c r="F16">
        <v>8</v>
      </c>
      <c r="G16">
        <v>10</v>
      </c>
      <c r="H16" t="str">
        <f t="shared" si="0"/>
        <v>Jolanda Seinstra Jeronimo B 8al 10</v>
      </c>
    </row>
    <row r="17" spans="1:8" x14ac:dyDescent="0.2">
      <c r="A17">
        <v>204</v>
      </c>
      <c r="B17" t="s">
        <v>225</v>
      </c>
      <c r="C17" t="s">
        <v>226</v>
      </c>
      <c r="D17" t="s">
        <v>227</v>
      </c>
      <c r="E17" t="s">
        <v>350</v>
      </c>
      <c r="F17">
        <v>8</v>
      </c>
      <c r="G17">
        <v>9</v>
      </c>
      <c r="H17" t="str">
        <f t="shared" si="0"/>
        <v>Iker Egaña 204 B 8al 9</v>
      </c>
    </row>
    <row r="18" spans="1:8" x14ac:dyDescent="0.2">
      <c r="A18" t="s">
        <v>355</v>
      </c>
      <c r="B18" t="s">
        <v>105</v>
      </c>
      <c r="C18" t="s">
        <v>106</v>
      </c>
      <c r="D18" t="s">
        <v>107</v>
      </c>
      <c r="E18" t="s">
        <v>350</v>
      </c>
      <c r="F18">
        <v>10</v>
      </c>
      <c r="G18">
        <v>12</v>
      </c>
      <c r="H18" t="str">
        <f t="shared" si="0"/>
        <v>Jessenia Munive Jeronimo B 10al 12</v>
      </c>
    </row>
    <row r="19" spans="1:8" x14ac:dyDescent="0.2">
      <c r="A19">
        <v>304</v>
      </c>
      <c r="B19" t="s">
        <v>111</v>
      </c>
      <c r="C19" t="s">
        <v>112</v>
      </c>
      <c r="D19" t="s">
        <v>113</v>
      </c>
      <c r="E19" t="s">
        <v>349</v>
      </c>
      <c r="F19">
        <v>10</v>
      </c>
      <c r="G19">
        <v>13</v>
      </c>
      <c r="H19" t="str">
        <f t="shared" si="0"/>
        <v>Juan Carlos Guerra Acuña 304 A 10al 13</v>
      </c>
    </row>
    <row r="20" spans="1:8" x14ac:dyDescent="0.2">
      <c r="A20">
        <v>202</v>
      </c>
      <c r="B20" t="s">
        <v>140</v>
      </c>
      <c r="C20" t="s">
        <v>141</v>
      </c>
      <c r="D20" t="s">
        <v>142</v>
      </c>
      <c r="E20" t="s">
        <v>349</v>
      </c>
      <c r="F20">
        <v>10</v>
      </c>
      <c r="G20">
        <v>13</v>
      </c>
      <c r="H20" t="str">
        <f t="shared" si="0"/>
        <v>Henry Valladares 202 A 10al 13</v>
      </c>
    </row>
    <row r="21" spans="1:8" x14ac:dyDescent="0.2">
      <c r="A21" t="s">
        <v>356</v>
      </c>
      <c r="B21" t="s">
        <v>206</v>
      </c>
      <c r="C21" t="s">
        <v>207</v>
      </c>
      <c r="D21" t="s">
        <v>208</v>
      </c>
      <c r="E21" t="s">
        <v>349</v>
      </c>
      <c r="F21">
        <v>10</v>
      </c>
      <c r="G21">
        <v>13</v>
      </c>
      <c r="H21" t="str">
        <f t="shared" si="0"/>
        <v>Astrid De Leon La Cuadra A 10al 13</v>
      </c>
    </row>
    <row r="22" spans="1:8" x14ac:dyDescent="0.2">
      <c r="A22">
        <v>104</v>
      </c>
      <c r="B22" t="s">
        <v>245</v>
      </c>
      <c r="C22" t="s">
        <v>246</v>
      </c>
      <c r="D22" t="s">
        <v>247</v>
      </c>
      <c r="E22" t="s">
        <v>349</v>
      </c>
      <c r="F22">
        <v>10</v>
      </c>
      <c r="G22">
        <v>11</v>
      </c>
      <c r="H22" t="str">
        <f t="shared" si="0"/>
        <v>Christian Guerra 104 A 10al 11</v>
      </c>
    </row>
    <row r="23" spans="1:8" x14ac:dyDescent="0.2">
      <c r="A23">
        <v>204</v>
      </c>
      <c r="B23" t="s">
        <v>59</v>
      </c>
      <c r="C23" t="s">
        <v>60</v>
      </c>
      <c r="D23" t="s">
        <v>61</v>
      </c>
      <c r="E23" t="s">
        <v>349</v>
      </c>
      <c r="F23">
        <v>11</v>
      </c>
      <c r="G23">
        <v>13</v>
      </c>
      <c r="H23" t="str">
        <f t="shared" si="0"/>
        <v>Jorge Barrera 204 A 11al 13</v>
      </c>
    </row>
    <row r="24" spans="1:8" x14ac:dyDescent="0.2">
      <c r="A24">
        <v>104</v>
      </c>
      <c r="B24" t="s">
        <v>190</v>
      </c>
      <c r="C24" t="s">
        <v>191</v>
      </c>
      <c r="D24" t="s">
        <v>192</v>
      </c>
      <c r="E24" t="s">
        <v>349</v>
      </c>
      <c r="F24">
        <v>12</v>
      </c>
      <c r="G24">
        <v>15</v>
      </c>
      <c r="H24" t="str">
        <f t="shared" si="0"/>
        <v>Daniela Chaves 104 A 12al 15</v>
      </c>
    </row>
    <row r="25" spans="1:8" x14ac:dyDescent="0.2">
      <c r="A25">
        <v>204</v>
      </c>
      <c r="B25" t="s">
        <v>89</v>
      </c>
      <c r="C25" t="s">
        <v>90</v>
      </c>
      <c r="D25" t="s">
        <v>91</v>
      </c>
      <c r="E25" t="s">
        <v>350</v>
      </c>
      <c r="F25">
        <v>13</v>
      </c>
      <c r="G25">
        <v>14</v>
      </c>
      <c r="H25" t="str">
        <f t="shared" si="0"/>
        <v>Mary Anne 204 B 13al 14</v>
      </c>
    </row>
    <row r="26" spans="1:8" x14ac:dyDescent="0.2">
      <c r="A26" t="s">
        <v>356</v>
      </c>
      <c r="B26" t="s">
        <v>215</v>
      </c>
      <c r="C26" t="s">
        <v>216</v>
      </c>
      <c r="D26" t="s">
        <v>217</v>
      </c>
      <c r="E26" t="s">
        <v>349</v>
      </c>
      <c r="F26">
        <v>13</v>
      </c>
      <c r="G26">
        <v>19</v>
      </c>
      <c r="H26" t="str">
        <f t="shared" si="0"/>
        <v>Miguel Moragrega Campuzano La Cuadra A 13al 19</v>
      </c>
    </row>
    <row r="27" spans="1:8" x14ac:dyDescent="0.2">
      <c r="A27">
        <v>204</v>
      </c>
      <c r="B27" t="s">
        <v>284</v>
      </c>
      <c r="C27" t="s">
        <v>285</v>
      </c>
      <c r="D27" t="s">
        <v>286</v>
      </c>
      <c r="E27" t="s">
        <v>349</v>
      </c>
      <c r="F27">
        <v>16</v>
      </c>
      <c r="G27">
        <v>17</v>
      </c>
      <c r="H27" t="str">
        <f t="shared" si="0"/>
        <v>Nataly Ching Ramos 204 A 16al 17</v>
      </c>
    </row>
    <row r="28" spans="1:8" x14ac:dyDescent="0.2">
      <c r="A28" t="s">
        <v>354</v>
      </c>
      <c r="B28" t="s">
        <v>132</v>
      </c>
      <c r="C28" t="s">
        <v>133</v>
      </c>
      <c r="D28" t="s">
        <v>134</v>
      </c>
      <c r="E28" t="s">
        <v>349</v>
      </c>
      <c r="F28">
        <v>18</v>
      </c>
      <c r="G28">
        <v>21</v>
      </c>
      <c r="H28" t="str">
        <f t="shared" si="0"/>
        <v>Selda Baglancelikol Catedral A 18al 21</v>
      </c>
    </row>
    <row r="29" spans="1:8" x14ac:dyDescent="0.2">
      <c r="A29">
        <v>104</v>
      </c>
      <c r="B29" t="s">
        <v>255</v>
      </c>
      <c r="C29" t="s">
        <v>256</v>
      </c>
      <c r="D29" t="s">
        <v>257</v>
      </c>
      <c r="E29" t="s">
        <v>349</v>
      </c>
      <c r="F29">
        <v>18</v>
      </c>
      <c r="G29">
        <v>20</v>
      </c>
      <c r="H29" t="str">
        <f t="shared" si="0"/>
        <v>Ramses Rubio 104 A 18al 20</v>
      </c>
    </row>
    <row r="30" spans="1:8" x14ac:dyDescent="0.2">
      <c r="A30" t="s">
        <v>356</v>
      </c>
      <c r="B30" t="s">
        <v>201</v>
      </c>
      <c r="C30" t="s">
        <v>202</v>
      </c>
      <c r="D30" t="s">
        <v>203</v>
      </c>
      <c r="E30" t="s">
        <v>349</v>
      </c>
      <c r="F30">
        <v>19</v>
      </c>
      <c r="G30">
        <v>23</v>
      </c>
      <c r="H30" t="str">
        <f t="shared" si="0"/>
        <v>Davina Reid La Cuadra A 19al 23</v>
      </c>
    </row>
    <row r="31" spans="1:8" x14ac:dyDescent="0.2">
      <c r="A31">
        <v>204</v>
      </c>
      <c r="B31" t="s">
        <v>126</v>
      </c>
      <c r="C31" t="s">
        <v>127</v>
      </c>
      <c r="D31" t="s">
        <v>128</v>
      </c>
      <c r="E31" t="s">
        <v>350</v>
      </c>
      <c r="F31">
        <v>20</v>
      </c>
      <c r="G31">
        <v>21</v>
      </c>
      <c r="H31" t="str">
        <f t="shared" si="0"/>
        <v>Fran Delaunoy 204 B 20al 21</v>
      </c>
    </row>
    <row r="32" spans="1:8" x14ac:dyDescent="0.2">
      <c r="A32">
        <v>104</v>
      </c>
      <c r="B32" t="s">
        <v>153</v>
      </c>
      <c r="C32" t="s">
        <v>154</v>
      </c>
      <c r="D32" t="s">
        <v>155</v>
      </c>
      <c r="E32" t="s">
        <v>349</v>
      </c>
      <c r="F32">
        <v>20</v>
      </c>
      <c r="G32">
        <v>21</v>
      </c>
      <c r="H32" t="str">
        <f t="shared" si="0"/>
        <v>Rafael Ramia Bonduki 104 A 20al 21</v>
      </c>
    </row>
    <row r="33" spans="1:8" x14ac:dyDescent="0.2">
      <c r="A33">
        <v>202</v>
      </c>
      <c r="B33" t="s">
        <v>260</v>
      </c>
      <c r="C33" t="s">
        <v>261</v>
      </c>
      <c r="D33" t="s">
        <v>262</v>
      </c>
      <c r="E33" t="s">
        <v>350</v>
      </c>
      <c r="F33">
        <v>20</v>
      </c>
      <c r="G33">
        <v>21</v>
      </c>
      <c r="H33" t="str">
        <f t="shared" si="0"/>
        <v>Kathia Pastore 202 B 20al 21</v>
      </c>
    </row>
    <row r="34" spans="1:8" x14ac:dyDescent="0.2">
      <c r="A34" t="s">
        <v>354</v>
      </c>
      <c r="B34" t="s">
        <v>39</v>
      </c>
      <c r="C34" t="s">
        <v>40</v>
      </c>
      <c r="D34" t="s">
        <v>42</v>
      </c>
      <c r="E34" t="s">
        <v>349</v>
      </c>
      <c r="F34">
        <v>21</v>
      </c>
      <c r="G34">
        <v>27</v>
      </c>
      <c r="H34" t="str">
        <f t="shared" si="0"/>
        <v>Mark Gooding Catedral A 21al 27</v>
      </c>
    </row>
    <row r="35" spans="1:8" x14ac:dyDescent="0.2">
      <c r="A35">
        <v>204</v>
      </c>
      <c r="B35" t="s">
        <v>159</v>
      </c>
      <c r="C35" t="s">
        <v>160</v>
      </c>
      <c r="D35" t="s">
        <v>161</v>
      </c>
      <c r="E35" t="s">
        <v>350</v>
      </c>
      <c r="F35">
        <v>22</v>
      </c>
      <c r="G35">
        <v>24</v>
      </c>
      <c r="H35" t="str">
        <f t="shared" si="0"/>
        <v>Jacqueline Naranjo 204 B 22al 24</v>
      </c>
    </row>
    <row r="36" spans="1:8" x14ac:dyDescent="0.2">
      <c r="A36">
        <v>104</v>
      </c>
      <c r="B36" t="s">
        <v>230</v>
      </c>
      <c r="C36" t="s">
        <v>231</v>
      </c>
      <c r="D36" t="s">
        <v>232</v>
      </c>
      <c r="E36" t="s">
        <v>349</v>
      </c>
      <c r="F36">
        <v>22</v>
      </c>
      <c r="G36">
        <v>27</v>
      </c>
      <c r="H36" t="str">
        <f t="shared" si="0"/>
        <v>Jennifer Hobson 104 A 22al 27</v>
      </c>
    </row>
    <row r="37" spans="1:8" x14ac:dyDescent="0.2">
      <c r="A37" t="s">
        <v>356</v>
      </c>
      <c r="B37" t="s">
        <v>177</v>
      </c>
      <c r="C37" t="s">
        <v>178</v>
      </c>
      <c r="D37" t="s">
        <v>179</v>
      </c>
      <c r="E37" t="s">
        <v>349</v>
      </c>
      <c r="F37">
        <v>25</v>
      </c>
      <c r="G37">
        <v>28</v>
      </c>
      <c r="H37" t="str">
        <f t="shared" si="0"/>
        <v>Lukas Kuhn La Cuadra A 25al 28</v>
      </c>
    </row>
    <row r="38" spans="1:8" x14ac:dyDescent="0.2">
      <c r="A38">
        <v>204</v>
      </c>
      <c r="B38" t="s">
        <v>270</v>
      </c>
      <c r="C38" t="s">
        <v>271</v>
      </c>
      <c r="D38" t="s">
        <v>272</v>
      </c>
      <c r="E38" t="s">
        <v>350</v>
      </c>
      <c r="F38">
        <v>25</v>
      </c>
      <c r="G38">
        <v>30</v>
      </c>
      <c r="H38" t="str">
        <f t="shared" si="0"/>
        <v>Patrick Mcquaid 204 B 25al 30</v>
      </c>
    </row>
    <row r="39" spans="1:8" x14ac:dyDescent="0.2">
      <c r="A39">
        <v>202</v>
      </c>
      <c r="B39" t="s">
        <v>164</v>
      </c>
      <c r="C39" t="s">
        <v>165</v>
      </c>
      <c r="D39" t="s">
        <v>166</v>
      </c>
      <c r="E39" t="s">
        <v>349</v>
      </c>
      <c r="F39">
        <v>26</v>
      </c>
      <c r="G39">
        <v>29</v>
      </c>
      <c r="H39" t="str">
        <f t="shared" si="0"/>
        <v>Michelle Kuester 202 A 26al 29</v>
      </c>
    </row>
    <row r="40" spans="1:8" x14ac:dyDescent="0.2">
      <c r="A40" t="s">
        <v>354</v>
      </c>
      <c r="B40" t="s">
        <v>185</v>
      </c>
      <c r="C40" t="s">
        <v>186</v>
      </c>
      <c r="D40" t="s">
        <v>187</v>
      </c>
      <c r="E40" t="s">
        <v>350</v>
      </c>
      <c r="F40">
        <v>27</v>
      </c>
      <c r="G40">
        <v>1</v>
      </c>
      <c r="H40" t="str">
        <f t="shared" si="0"/>
        <v>Haupt Mackenzie Catedral B 27al 1</v>
      </c>
    </row>
    <row r="41" spans="1:8" x14ac:dyDescent="0.2">
      <c r="A41" t="s">
        <v>356</v>
      </c>
      <c r="B41" t="s">
        <v>83</v>
      </c>
      <c r="C41" t="s">
        <v>211</v>
      </c>
      <c r="D41" t="s">
        <v>212</v>
      </c>
      <c r="E41" t="s">
        <v>349</v>
      </c>
      <c r="F41">
        <v>28</v>
      </c>
      <c r="G41">
        <v>30</v>
      </c>
      <c r="H41" t="str">
        <f t="shared" si="0"/>
        <v>Tyler Martin La Cuadra A 28al 30</v>
      </c>
    </row>
    <row r="42" spans="1:8" x14ac:dyDescent="0.2">
      <c r="A42">
        <v>204</v>
      </c>
      <c r="B42" t="s">
        <v>96</v>
      </c>
      <c r="C42" t="s">
        <v>97</v>
      </c>
      <c r="D42" t="s">
        <v>98</v>
      </c>
      <c r="E42" t="s">
        <v>349</v>
      </c>
      <c r="F42">
        <v>30</v>
      </c>
      <c r="G42">
        <v>5</v>
      </c>
      <c r="H42" t="str">
        <f t="shared" si="0"/>
        <v>Jose Luis Jaimes Lobo 204 A 30al 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"/>
  <sheetViews>
    <sheetView workbookViewId="0"/>
  </sheetViews>
  <sheetFormatPr baseColWidth="10" defaultColWidth="8.83203125" defaultRowHeight="15" x14ac:dyDescent="0.2"/>
  <sheetData>
    <row r="2" spans="2:8" x14ac:dyDescent="0.2">
      <c r="B2" t="s">
        <v>289</v>
      </c>
      <c r="C2" t="s">
        <v>290</v>
      </c>
      <c r="D2" t="s">
        <v>291</v>
      </c>
      <c r="E2" t="s">
        <v>292</v>
      </c>
      <c r="F2" t="s">
        <v>293</v>
      </c>
      <c r="G2" t="s">
        <v>294</v>
      </c>
      <c r="H2" t="s">
        <v>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6"/>
  <sheetViews>
    <sheetView workbookViewId="0"/>
  </sheetViews>
  <sheetFormatPr baseColWidth="10" defaultColWidth="8.83203125" defaultRowHeight="15" x14ac:dyDescent="0.2"/>
  <sheetData>
    <row r="2" spans="2:4" x14ac:dyDescent="0.2">
      <c r="B2" t="s">
        <v>296</v>
      </c>
      <c r="C2" t="s">
        <v>297</v>
      </c>
      <c r="D2" t="s">
        <v>298</v>
      </c>
    </row>
    <row r="3" spans="2:4" x14ac:dyDescent="0.2">
      <c r="B3" t="s">
        <v>0</v>
      </c>
      <c r="C3" t="s">
        <v>0</v>
      </c>
      <c r="D3" t="s">
        <v>299</v>
      </c>
    </row>
    <row r="4" spans="2:4" x14ac:dyDescent="0.2">
      <c r="B4" t="s">
        <v>1</v>
      </c>
      <c r="C4" t="s">
        <v>1</v>
      </c>
      <c r="D4" t="s">
        <v>300</v>
      </c>
    </row>
    <row r="5" spans="2:4" x14ac:dyDescent="0.2">
      <c r="B5" t="s">
        <v>3</v>
      </c>
      <c r="C5" t="s">
        <v>301</v>
      </c>
      <c r="D5" t="s">
        <v>302</v>
      </c>
    </row>
    <row r="6" spans="2:4" x14ac:dyDescent="0.2">
      <c r="B6" t="s">
        <v>4</v>
      </c>
      <c r="C6" t="s">
        <v>303</v>
      </c>
      <c r="D6" t="s">
        <v>302</v>
      </c>
    </row>
    <row r="7" spans="2:4" x14ac:dyDescent="0.2">
      <c r="B7" t="s">
        <v>7</v>
      </c>
      <c r="C7" t="s">
        <v>304</v>
      </c>
      <c r="D7" t="s">
        <v>302</v>
      </c>
    </row>
    <row r="8" spans="2:4" x14ac:dyDescent="0.2">
      <c r="B8" t="s">
        <v>5</v>
      </c>
      <c r="C8" t="s">
        <v>305</v>
      </c>
      <c r="D8" t="s">
        <v>302</v>
      </c>
    </row>
    <row r="9" spans="2:4" x14ac:dyDescent="0.2">
      <c r="B9" t="s">
        <v>8</v>
      </c>
      <c r="C9" t="s">
        <v>306</v>
      </c>
      <c r="D9" t="s">
        <v>307</v>
      </c>
    </row>
    <row r="10" spans="2:4" x14ac:dyDescent="0.2">
      <c r="B10" t="s">
        <v>9</v>
      </c>
      <c r="C10" t="s">
        <v>308</v>
      </c>
      <c r="D10" t="s">
        <v>307</v>
      </c>
    </row>
    <row r="11" spans="2:4" x14ac:dyDescent="0.2">
      <c r="B11" t="s">
        <v>10</v>
      </c>
      <c r="C11" t="s">
        <v>309</v>
      </c>
      <c r="D11" t="s">
        <v>307</v>
      </c>
    </row>
    <row r="12" spans="2:4" x14ac:dyDescent="0.2">
      <c r="B12" t="s">
        <v>11</v>
      </c>
      <c r="C12" t="s">
        <v>310</v>
      </c>
      <c r="D12" t="s">
        <v>307</v>
      </c>
    </row>
    <row r="13" spans="2:4" x14ac:dyDescent="0.2">
      <c r="B13" t="s">
        <v>12</v>
      </c>
      <c r="C13" t="s">
        <v>311</v>
      </c>
      <c r="D13" t="s">
        <v>312</v>
      </c>
    </row>
    <row r="14" spans="2:4" x14ac:dyDescent="0.2">
      <c r="B14" t="s">
        <v>13</v>
      </c>
      <c r="C14" t="s">
        <v>313</v>
      </c>
      <c r="D14" t="s">
        <v>312</v>
      </c>
    </row>
    <row r="15" spans="2:4" x14ac:dyDescent="0.2">
      <c r="B15" t="s">
        <v>14</v>
      </c>
      <c r="C15" t="s">
        <v>314</v>
      </c>
      <c r="D15" t="s">
        <v>312</v>
      </c>
    </row>
    <row r="16" spans="2:4" x14ac:dyDescent="0.2">
      <c r="B16" t="s">
        <v>15</v>
      </c>
      <c r="C16" t="s">
        <v>315</v>
      </c>
      <c r="D16" t="s">
        <v>316</v>
      </c>
    </row>
    <row r="17" spans="2:4" x14ac:dyDescent="0.2">
      <c r="B17" t="s">
        <v>16</v>
      </c>
      <c r="C17" t="s">
        <v>317</v>
      </c>
      <c r="D17" t="s">
        <v>307</v>
      </c>
    </row>
    <row r="18" spans="2:4" x14ac:dyDescent="0.2">
      <c r="B18" t="s">
        <v>17</v>
      </c>
      <c r="C18" t="s">
        <v>318</v>
      </c>
      <c r="D18" t="s">
        <v>307</v>
      </c>
    </row>
    <row r="19" spans="2:4" x14ac:dyDescent="0.2">
      <c r="B19" t="s">
        <v>18</v>
      </c>
      <c r="C19" t="s">
        <v>319</v>
      </c>
      <c r="D19" t="s">
        <v>299</v>
      </c>
    </row>
    <row r="20" spans="2:4" x14ac:dyDescent="0.2">
      <c r="B20" t="s">
        <v>19</v>
      </c>
      <c r="C20" t="s">
        <v>320</v>
      </c>
      <c r="D20" t="s">
        <v>299</v>
      </c>
    </row>
    <row r="21" spans="2:4" x14ac:dyDescent="0.2">
      <c r="B21" t="s">
        <v>321</v>
      </c>
      <c r="C21" t="s">
        <v>322</v>
      </c>
      <c r="D21" t="s">
        <v>299</v>
      </c>
    </row>
    <row r="22" spans="2:4" x14ac:dyDescent="0.2">
      <c r="B22" t="s">
        <v>21</v>
      </c>
      <c r="C22" t="s">
        <v>323</v>
      </c>
      <c r="D22" t="s">
        <v>299</v>
      </c>
    </row>
    <row r="23" spans="2:4" x14ac:dyDescent="0.2">
      <c r="B23" t="s">
        <v>22</v>
      </c>
      <c r="C23" t="s">
        <v>324</v>
      </c>
      <c r="D23" t="s">
        <v>299</v>
      </c>
    </row>
    <row r="24" spans="2:4" x14ac:dyDescent="0.2">
      <c r="B24" t="s">
        <v>325</v>
      </c>
      <c r="C24" t="s">
        <v>326</v>
      </c>
      <c r="D24" t="s">
        <v>299</v>
      </c>
    </row>
    <row r="25" spans="2:4" x14ac:dyDescent="0.2">
      <c r="B25" t="s">
        <v>24</v>
      </c>
      <c r="C25" t="s">
        <v>327</v>
      </c>
      <c r="D25" t="s">
        <v>312</v>
      </c>
    </row>
    <row r="26" spans="2:4" x14ac:dyDescent="0.2">
      <c r="B26" t="s">
        <v>25</v>
      </c>
      <c r="C26" t="s">
        <v>328</v>
      </c>
      <c r="D26" t="s">
        <v>312</v>
      </c>
    </row>
    <row r="27" spans="2:4" x14ac:dyDescent="0.2">
      <c r="B27" t="s">
        <v>329</v>
      </c>
      <c r="C27" t="s">
        <v>330</v>
      </c>
      <c r="D27" t="s">
        <v>331</v>
      </c>
    </row>
    <row r="28" spans="2:4" x14ac:dyDescent="0.2">
      <c r="B28" t="s">
        <v>332</v>
      </c>
      <c r="C28" t="s">
        <v>333</v>
      </c>
      <c r="D28" t="s">
        <v>331</v>
      </c>
    </row>
    <row r="29" spans="2:4" x14ac:dyDescent="0.2">
      <c r="B29" t="s">
        <v>26</v>
      </c>
      <c r="C29" t="s">
        <v>334</v>
      </c>
      <c r="D29" t="s">
        <v>312</v>
      </c>
    </row>
    <row r="30" spans="2:4" x14ac:dyDescent="0.2">
      <c r="B30" t="s">
        <v>28</v>
      </c>
      <c r="C30" t="s">
        <v>335</v>
      </c>
      <c r="D30" t="s">
        <v>336</v>
      </c>
    </row>
    <row r="31" spans="2:4" x14ac:dyDescent="0.2">
      <c r="B31" t="s">
        <v>29</v>
      </c>
      <c r="C31" t="s">
        <v>337</v>
      </c>
      <c r="D31" t="s">
        <v>336</v>
      </c>
    </row>
    <row r="32" spans="2:4" x14ac:dyDescent="0.2">
      <c r="B32" t="s">
        <v>31</v>
      </c>
      <c r="C32" t="s">
        <v>338</v>
      </c>
      <c r="D32" t="s">
        <v>339</v>
      </c>
    </row>
    <row r="33" spans="2:4" x14ac:dyDescent="0.2">
      <c r="B33" t="s">
        <v>32</v>
      </c>
      <c r="C33" t="s">
        <v>340</v>
      </c>
      <c r="D33" t="s">
        <v>339</v>
      </c>
    </row>
    <row r="34" spans="2:4" x14ac:dyDescent="0.2">
      <c r="B34" t="s">
        <v>33</v>
      </c>
      <c r="C34" t="s">
        <v>341</v>
      </c>
      <c r="D34" t="s">
        <v>339</v>
      </c>
    </row>
    <row r="35" spans="2:4" x14ac:dyDescent="0.2">
      <c r="B35" t="s">
        <v>34</v>
      </c>
      <c r="C35" t="s">
        <v>342</v>
      </c>
      <c r="D35" t="s">
        <v>339</v>
      </c>
    </row>
    <row r="36" spans="2:4" x14ac:dyDescent="0.2">
      <c r="B36" t="s">
        <v>35</v>
      </c>
      <c r="C36" t="s">
        <v>343</v>
      </c>
      <c r="D36" t="s"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Sept</vt:lpstr>
      <vt:lpstr>25 agosto</vt:lpstr>
      <vt:lpstr>Hoja1</vt:lpstr>
      <vt:lpstr>Owner Adjustments</vt:lpstr>
      <vt:lpstr>Glossary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Israel Guerrero</cp:lastModifiedBy>
  <dcterms:created xsi:type="dcterms:W3CDTF">2025-08-26T15:31:49Z</dcterms:created>
  <dcterms:modified xsi:type="dcterms:W3CDTF">2025-09-05T22:00:44Z</dcterms:modified>
</cp:coreProperties>
</file>