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Power BI\PBI-BRG\GitHub\"/>
    </mc:Choice>
  </mc:AlternateContent>
  <xr:revisionPtr revIDLastSave="0" documentId="13_ncr:1_{28BA8AA0-76FD-4AAE-AE0D-3EA5CF0D06C1}" xr6:coauthVersionLast="47" xr6:coauthVersionMax="47" xr10:uidLastSave="{00000000-0000-0000-0000-000000000000}"/>
  <bookViews>
    <workbookView xWindow="-108" yWindow="-108" windowWidth="23256" windowHeight="12456" tabRatio="856" activeTab="1" xr2:uid="{00000000-000D-0000-FFFF-FFFF00000000}"/>
  </bookViews>
  <sheets>
    <sheet name="Luy ke" sheetId="8" r:id="rId1"/>
    <sheet name="CT ngay" sheetId="14" r:id="rId2"/>
  </sheets>
  <definedNames>
    <definedName name="_xlnm._FilterDatabase" localSheetId="1" hidden="1">'CT ngay'!$A$5:$CK$36</definedName>
    <definedName name="_xlnm.Print_Titles" localSheetId="1">'CT ngay'!$4:$4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8" l="1"/>
  <c r="AM9" i="8"/>
  <c r="AK10" i="8"/>
  <c r="AM10" i="8"/>
  <c r="AK11" i="8"/>
  <c r="AM11" i="8" s="1"/>
  <c r="AK12" i="8"/>
  <c r="AM12" i="8" s="1"/>
  <c r="AK13" i="8"/>
  <c r="AM13" i="8" s="1"/>
  <c r="AK14" i="8"/>
  <c r="AM14" i="8"/>
  <c r="AK15" i="8"/>
  <c r="AM15" i="8" s="1"/>
  <c r="AK16" i="8"/>
  <c r="AM16" i="8"/>
  <c r="AK17" i="8"/>
  <c r="AM17" i="8"/>
  <c r="AK18" i="8"/>
  <c r="AM18" i="8" s="1"/>
  <c r="AK19" i="8"/>
  <c r="AM19" i="8" s="1"/>
  <c r="AK20" i="8"/>
  <c r="AM20" i="8"/>
  <c r="AK21" i="8"/>
  <c r="AM21" i="8"/>
  <c r="AK22" i="8"/>
  <c r="AM22" i="8"/>
  <c r="AK23" i="8"/>
  <c r="AM23" i="8"/>
  <c r="AK24" i="8"/>
  <c r="AM24" i="8" s="1"/>
  <c r="AK25" i="8"/>
  <c r="AM25" i="8" s="1"/>
  <c r="AK26" i="8"/>
  <c r="AM26" i="8"/>
  <c r="AK27" i="8"/>
  <c r="AM27" i="8"/>
  <c r="AK28" i="8"/>
  <c r="AM28" i="8" s="1"/>
  <c r="AK29" i="8"/>
  <c r="AM29" i="8"/>
  <c r="AK30" i="8"/>
  <c r="AM30" i="8"/>
  <c r="AK31" i="8"/>
  <c r="AM31" i="8" s="1"/>
  <c r="AK32" i="8"/>
  <c r="AM32" i="8" s="1"/>
  <c r="AK33" i="8"/>
  <c r="AM33" i="8"/>
  <c r="AK34" i="8"/>
  <c r="AM34" i="8" s="1"/>
  <c r="AK35" i="8"/>
  <c r="AM35" i="8" s="1"/>
  <c r="AK36" i="8"/>
  <c r="AM36" i="8"/>
  <c r="AK37" i="8"/>
  <c r="AM37" i="8" s="1"/>
  <c r="AK38" i="8"/>
  <c r="AM38" i="8" s="1"/>
  <c r="AK39" i="8"/>
  <c r="AM39" i="8"/>
  <c r="AK40" i="8"/>
  <c r="AM40" i="8" s="1"/>
  <c r="AK41" i="8"/>
  <c r="AM41" i="8" s="1"/>
  <c r="AK42" i="8"/>
  <c r="AM42" i="8"/>
  <c r="AK43" i="8"/>
  <c r="AM43" i="8" s="1"/>
  <c r="AK44" i="8"/>
  <c r="AM44" i="8" s="1"/>
  <c r="AK45" i="8"/>
  <c r="AM45" i="8"/>
  <c r="AK46" i="8"/>
  <c r="AM46" i="8" s="1"/>
  <c r="AK47" i="8"/>
  <c r="AM47" i="8" s="1"/>
  <c r="AK48" i="8"/>
  <c r="AM48" i="8"/>
  <c r="AK49" i="8"/>
  <c r="AM49" i="8" s="1"/>
  <c r="AK50" i="8"/>
  <c r="AM50" i="8" s="1"/>
  <c r="AK51" i="8"/>
  <c r="AM51" i="8"/>
  <c r="AK52" i="8"/>
  <c r="AM52" i="8" s="1"/>
  <c r="AK53" i="8"/>
  <c r="AM53" i="8" s="1"/>
  <c r="AK54" i="8"/>
  <c r="AM54" i="8"/>
  <c r="AK55" i="8"/>
  <c r="AM55" i="8" s="1"/>
  <c r="AK56" i="8"/>
  <c r="AM56" i="8" s="1"/>
  <c r="AK57" i="8"/>
  <c r="AM57" i="8"/>
  <c r="AK58" i="8"/>
  <c r="AM58" i="8" s="1"/>
  <c r="AK59" i="8"/>
  <c r="AM59" i="8" s="1"/>
  <c r="A1" i="14"/>
  <c r="AM8" i="8" l="1"/>
  <c r="D69" i="8"/>
  <c r="AZ69" i="8" s="1"/>
  <c r="D7" i="8"/>
  <c r="AZ7" i="8" s="1"/>
  <c r="D72" i="8" l="1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67" i="8"/>
  <c r="D6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E122" i="8"/>
  <c r="E63" i="8" s="1"/>
  <c r="F122" i="8"/>
  <c r="F63" i="8" s="1"/>
  <c r="G122" i="8"/>
  <c r="G63" i="8" s="1"/>
  <c r="H122" i="8"/>
  <c r="H63" i="8" s="1"/>
  <c r="I122" i="8"/>
  <c r="I63" i="8" s="1"/>
  <c r="J122" i="8"/>
  <c r="J63" i="8" s="1"/>
  <c r="K122" i="8"/>
  <c r="K63" i="8" s="1"/>
  <c r="L122" i="8"/>
  <c r="L63" i="8" s="1"/>
  <c r="M122" i="8"/>
  <c r="M63" i="8" s="1"/>
  <c r="N122" i="8"/>
  <c r="N63" i="8" s="1"/>
  <c r="O122" i="8"/>
  <c r="O63" i="8" s="1"/>
  <c r="P122" i="8"/>
  <c r="P63" i="8" s="1"/>
  <c r="Q122" i="8"/>
  <c r="Q63" i="8" s="1"/>
  <c r="R122" i="8"/>
  <c r="R63" i="8" s="1"/>
  <c r="S122" i="8"/>
  <c r="S63" i="8" s="1"/>
  <c r="T122" i="8"/>
  <c r="T63" i="8" s="1"/>
  <c r="U122" i="8"/>
  <c r="U63" i="8" s="1"/>
  <c r="V122" i="8"/>
  <c r="V63" i="8" s="1"/>
  <c r="W122" i="8"/>
  <c r="W63" i="8" s="1"/>
  <c r="X122" i="8"/>
  <c r="X63" i="8" s="1"/>
  <c r="Y122" i="8"/>
  <c r="Y63" i="8" s="1"/>
  <c r="Z122" i="8"/>
  <c r="Z63" i="8" s="1"/>
  <c r="AA122" i="8"/>
  <c r="AA63" i="8" s="1"/>
  <c r="AB122" i="8"/>
  <c r="AB63" i="8" s="1"/>
  <c r="AC122" i="8"/>
  <c r="AC63" i="8" s="1"/>
  <c r="AD122" i="8"/>
  <c r="AD63" i="8" s="1"/>
  <c r="AE122" i="8"/>
  <c r="AE63" i="8" s="1"/>
  <c r="AF122" i="8"/>
  <c r="AF63" i="8" s="1"/>
  <c r="AG122" i="8"/>
  <c r="AG63" i="8" s="1"/>
  <c r="AH122" i="8"/>
  <c r="AH63" i="8" s="1"/>
  <c r="AI122" i="8"/>
  <c r="AI63" i="8" s="1"/>
  <c r="E60" i="8"/>
  <c r="E1" i="8" s="1"/>
  <c r="F60" i="8"/>
  <c r="F1" i="8" s="1"/>
  <c r="G60" i="8"/>
  <c r="G1" i="8" s="1"/>
  <c r="H60" i="8"/>
  <c r="H1" i="8" s="1"/>
  <c r="I60" i="8"/>
  <c r="I1" i="8" s="1"/>
  <c r="J60" i="8"/>
  <c r="J1" i="8" s="1"/>
  <c r="K60" i="8"/>
  <c r="K1" i="8" s="1"/>
  <c r="L60" i="8"/>
  <c r="L1" i="8" s="1"/>
  <c r="M60" i="8"/>
  <c r="M1" i="8" s="1"/>
  <c r="N60" i="8"/>
  <c r="N1" i="8" s="1"/>
  <c r="O60" i="8"/>
  <c r="O1" i="8" s="1"/>
  <c r="P60" i="8"/>
  <c r="P1" i="8" s="1"/>
  <c r="Q60" i="8"/>
  <c r="Q1" i="8" s="1"/>
  <c r="R60" i="8"/>
  <c r="R1" i="8" s="1"/>
  <c r="S60" i="8"/>
  <c r="S1" i="8" s="1"/>
  <c r="T60" i="8"/>
  <c r="T1" i="8" s="1"/>
  <c r="U60" i="8"/>
  <c r="U1" i="8" s="1"/>
  <c r="V60" i="8"/>
  <c r="V1" i="8" s="1"/>
  <c r="W60" i="8"/>
  <c r="W1" i="8" s="1"/>
  <c r="X60" i="8"/>
  <c r="X1" i="8" s="1"/>
  <c r="Y60" i="8"/>
  <c r="Y1" i="8" s="1"/>
  <c r="Z60" i="8"/>
  <c r="Z1" i="8" s="1"/>
  <c r="AA60" i="8"/>
  <c r="AA1" i="8" s="1"/>
  <c r="AB60" i="8"/>
  <c r="AB1" i="8" s="1"/>
  <c r="AC60" i="8"/>
  <c r="AC1" i="8" s="1"/>
  <c r="AD60" i="8"/>
  <c r="AD1" i="8" s="1"/>
  <c r="AE60" i="8"/>
  <c r="AE1" i="8" s="1"/>
  <c r="AF60" i="8"/>
  <c r="AF1" i="8" s="1"/>
  <c r="AG60" i="8"/>
  <c r="AG1" i="8" s="1"/>
  <c r="AH60" i="8"/>
  <c r="AH1" i="8" s="1"/>
  <c r="AI60" i="8"/>
  <c r="AI1" i="8" s="1"/>
  <c r="AV16" i="8" l="1"/>
  <c r="AZ16" i="8"/>
  <c r="AN16" i="8"/>
  <c r="AO16" i="8" s="1"/>
  <c r="AV93" i="8"/>
  <c r="AZ93" i="8"/>
  <c r="AV14" i="8"/>
  <c r="AZ14" i="8"/>
  <c r="AN14" i="8"/>
  <c r="AO14" i="8" s="1"/>
  <c r="AV49" i="8"/>
  <c r="AZ49" i="8"/>
  <c r="AN49" i="8"/>
  <c r="AO49" i="8" s="1"/>
  <c r="AV37" i="8"/>
  <c r="AZ37" i="8"/>
  <c r="AN37" i="8"/>
  <c r="AO37" i="8" s="1"/>
  <c r="AV25" i="8"/>
  <c r="AZ25" i="8"/>
  <c r="AN25" i="8"/>
  <c r="AO25" i="8" s="1"/>
  <c r="AV13" i="8"/>
  <c r="AZ13" i="8"/>
  <c r="AN13" i="8"/>
  <c r="AO13" i="8" s="1"/>
  <c r="AV115" i="8"/>
  <c r="AZ115" i="8"/>
  <c r="AV103" i="8"/>
  <c r="AZ103" i="8"/>
  <c r="AV91" i="8"/>
  <c r="AZ91" i="8"/>
  <c r="AV79" i="8"/>
  <c r="AZ79" i="8"/>
  <c r="AZ40" i="8"/>
  <c r="AV40" i="8"/>
  <c r="AN40" i="8"/>
  <c r="AO40" i="8" s="1"/>
  <c r="AZ106" i="8"/>
  <c r="AV106" i="8"/>
  <c r="AV27" i="8"/>
  <c r="AZ27" i="8"/>
  <c r="AN27" i="8"/>
  <c r="AO27" i="8" s="1"/>
  <c r="AZ81" i="8"/>
  <c r="AV81" i="8"/>
  <c r="AV38" i="8"/>
  <c r="AZ38" i="8"/>
  <c r="AN38" i="8"/>
  <c r="AO38" i="8" s="1"/>
  <c r="AZ92" i="8"/>
  <c r="AV92" i="8"/>
  <c r="AV24" i="8"/>
  <c r="AZ24" i="8"/>
  <c r="AN24" i="8"/>
  <c r="AO24" i="8" s="1"/>
  <c r="AZ114" i="8"/>
  <c r="AV114" i="8"/>
  <c r="AV59" i="8"/>
  <c r="AZ59" i="8"/>
  <c r="AN59" i="8"/>
  <c r="AO59" i="8" s="1"/>
  <c r="AV11" i="8"/>
  <c r="AZ11" i="8"/>
  <c r="AN11" i="8"/>
  <c r="AO11" i="8" s="1"/>
  <c r="AV77" i="8"/>
  <c r="AZ77" i="8"/>
  <c r="AZ58" i="8"/>
  <c r="AV58" i="8"/>
  <c r="AN58" i="8"/>
  <c r="AO58" i="8" s="1"/>
  <c r="AZ76" i="8"/>
  <c r="AV76" i="8"/>
  <c r="AV57" i="8"/>
  <c r="AZ57" i="8"/>
  <c r="AN57" i="8"/>
  <c r="AO57" i="8" s="1"/>
  <c r="AV45" i="8"/>
  <c r="AZ45" i="8"/>
  <c r="AN45" i="8"/>
  <c r="AO45" i="8" s="1"/>
  <c r="AV33" i="8"/>
  <c r="AZ33" i="8"/>
  <c r="AN33" i="8"/>
  <c r="AO33" i="8" s="1"/>
  <c r="AV21" i="8"/>
  <c r="AZ21" i="8"/>
  <c r="AN21" i="8"/>
  <c r="AO21" i="8" s="1"/>
  <c r="AV68" i="8"/>
  <c r="AZ68" i="8"/>
  <c r="AV111" i="8"/>
  <c r="AZ111" i="8"/>
  <c r="AZ99" i="8"/>
  <c r="AV99" i="8"/>
  <c r="AV87" i="8"/>
  <c r="AZ87" i="8"/>
  <c r="AV75" i="8"/>
  <c r="AZ75" i="8"/>
  <c r="AZ52" i="8"/>
  <c r="AV52" i="8"/>
  <c r="AN52" i="8"/>
  <c r="AO52" i="8" s="1"/>
  <c r="AZ118" i="8"/>
  <c r="AV118" i="8"/>
  <c r="AV15" i="8"/>
  <c r="AZ15" i="8"/>
  <c r="AN15" i="8"/>
  <c r="AO15" i="8" s="1"/>
  <c r="AV48" i="8"/>
  <c r="AZ48" i="8"/>
  <c r="AN48" i="8"/>
  <c r="AO48" i="8" s="1"/>
  <c r="AZ78" i="8"/>
  <c r="AV78" i="8"/>
  <c r="AV35" i="8"/>
  <c r="AZ35" i="8"/>
  <c r="AN35" i="8"/>
  <c r="AO35" i="8" s="1"/>
  <c r="AV89" i="8"/>
  <c r="AZ89" i="8"/>
  <c r="AZ34" i="8"/>
  <c r="AV34" i="8"/>
  <c r="AN34" i="8"/>
  <c r="AO34" i="8" s="1"/>
  <c r="AZ88" i="8"/>
  <c r="AV88" i="8"/>
  <c r="AV56" i="8"/>
  <c r="AZ56" i="8"/>
  <c r="AN56" i="8"/>
  <c r="AO56" i="8" s="1"/>
  <c r="AV44" i="8"/>
  <c r="AZ44" i="8"/>
  <c r="AN44" i="8"/>
  <c r="AO44" i="8" s="1"/>
  <c r="AV32" i="8"/>
  <c r="AZ32" i="8"/>
  <c r="AN32" i="8"/>
  <c r="AO32" i="8" s="1"/>
  <c r="AV20" i="8"/>
  <c r="AZ20" i="8"/>
  <c r="AN20" i="8"/>
  <c r="AO20" i="8" s="1"/>
  <c r="AZ67" i="8"/>
  <c r="AV67" i="8"/>
  <c r="AZ110" i="8"/>
  <c r="AV110" i="8"/>
  <c r="AV98" i="8"/>
  <c r="AZ98" i="8"/>
  <c r="AV86" i="8"/>
  <c r="AZ86" i="8"/>
  <c r="AZ74" i="8"/>
  <c r="AV74" i="8"/>
  <c r="AZ94" i="8"/>
  <c r="AV94" i="8"/>
  <c r="AV39" i="8"/>
  <c r="AZ39" i="8"/>
  <c r="AN39" i="8"/>
  <c r="AO39" i="8" s="1"/>
  <c r="AV105" i="8"/>
  <c r="AZ105" i="8"/>
  <c r="AV26" i="8"/>
  <c r="AZ26" i="8"/>
  <c r="AN26" i="8"/>
  <c r="AO26" i="8" s="1"/>
  <c r="AZ104" i="8"/>
  <c r="AV104" i="8"/>
  <c r="AZ102" i="8"/>
  <c r="AV102" i="8"/>
  <c r="AV22" i="8"/>
  <c r="AZ22" i="8"/>
  <c r="AN22" i="8"/>
  <c r="AO22" i="8" s="1"/>
  <c r="AZ112" i="8"/>
  <c r="AV112" i="8"/>
  <c r="AV55" i="8"/>
  <c r="AZ55" i="8"/>
  <c r="AN55" i="8"/>
  <c r="AO55" i="8" s="1"/>
  <c r="AV43" i="8"/>
  <c r="AZ43" i="8"/>
  <c r="AN43" i="8"/>
  <c r="AO43" i="8" s="1"/>
  <c r="AV31" i="8"/>
  <c r="AZ31" i="8"/>
  <c r="AN31" i="8"/>
  <c r="AO31" i="8" s="1"/>
  <c r="AV19" i="8"/>
  <c r="AZ19" i="8"/>
  <c r="AN19" i="8"/>
  <c r="AO19" i="8" s="1"/>
  <c r="AV121" i="8"/>
  <c r="AZ121" i="8"/>
  <c r="AV109" i="8"/>
  <c r="AZ109" i="8"/>
  <c r="AV97" i="8"/>
  <c r="AZ97" i="8"/>
  <c r="AV85" i="8"/>
  <c r="AZ85" i="8"/>
  <c r="AV73" i="8"/>
  <c r="AZ73" i="8"/>
  <c r="AV28" i="8"/>
  <c r="AZ28" i="8"/>
  <c r="AN28" i="8"/>
  <c r="AO28" i="8" s="1"/>
  <c r="AV80" i="8"/>
  <c r="AZ80" i="8"/>
  <c r="AV12" i="8"/>
  <c r="AZ12" i="8"/>
  <c r="AN12" i="8"/>
  <c r="AO12" i="8" s="1"/>
  <c r="AV47" i="8"/>
  <c r="AZ47" i="8"/>
  <c r="AN47" i="8"/>
  <c r="AO47" i="8" s="1"/>
  <c r="AV113" i="8"/>
  <c r="AZ113" i="8"/>
  <c r="AV10" i="8"/>
  <c r="AZ10" i="8"/>
  <c r="AN10" i="8"/>
  <c r="AO10" i="8" s="1"/>
  <c r="AZ54" i="8"/>
  <c r="AV54" i="8"/>
  <c r="AN54" i="8"/>
  <c r="AO54" i="8" s="1"/>
  <c r="AZ42" i="8"/>
  <c r="AV42" i="8"/>
  <c r="AN42" i="8"/>
  <c r="AO42" i="8" s="1"/>
  <c r="AV30" i="8"/>
  <c r="AZ30" i="8"/>
  <c r="AN30" i="8"/>
  <c r="AO30" i="8" s="1"/>
  <c r="AV18" i="8"/>
  <c r="AZ18" i="8"/>
  <c r="AN18" i="8"/>
  <c r="AO18" i="8" s="1"/>
  <c r="AZ120" i="8"/>
  <c r="AV120" i="8"/>
  <c r="AZ108" i="8"/>
  <c r="AV108" i="8"/>
  <c r="AZ96" i="8"/>
  <c r="AV96" i="8"/>
  <c r="AZ84" i="8"/>
  <c r="AV84" i="8"/>
  <c r="AZ72" i="8"/>
  <c r="AV72" i="8"/>
  <c r="AZ82" i="8"/>
  <c r="AV82" i="8"/>
  <c r="AV51" i="8"/>
  <c r="AZ51" i="8"/>
  <c r="AN51" i="8"/>
  <c r="AO51" i="8" s="1"/>
  <c r="AZ117" i="8"/>
  <c r="AV117" i="8"/>
  <c r="AV50" i="8"/>
  <c r="AZ50" i="8"/>
  <c r="AN50" i="8"/>
  <c r="AO50" i="8" s="1"/>
  <c r="AV116" i="8"/>
  <c r="AZ116" i="8"/>
  <c r="AV36" i="8"/>
  <c r="AZ36" i="8"/>
  <c r="AN36" i="8"/>
  <c r="AO36" i="8" s="1"/>
  <c r="AZ90" i="8"/>
  <c r="AV90" i="8"/>
  <c r="AV23" i="8"/>
  <c r="AZ23" i="8"/>
  <c r="AN23" i="8"/>
  <c r="AO23" i="8" s="1"/>
  <c r="AV101" i="8"/>
  <c r="AZ101" i="8"/>
  <c r="AZ46" i="8"/>
  <c r="AV46" i="8"/>
  <c r="AN46" i="8"/>
  <c r="AO46" i="8" s="1"/>
  <c r="AZ100" i="8"/>
  <c r="AV100" i="8"/>
  <c r="AV53" i="8"/>
  <c r="AZ53" i="8"/>
  <c r="AN53" i="8"/>
  <c r="AO53" i="8" s="1"/>
  <c r="AV41" i="8"/>
  <c r="AZ41" i="8"/>
  <c r="AN41" i="8"/>
  <c r="AO41" i="8" s="1"/>
  <c r="AV29" i="8"/>
  <c r="AZ29" i="8"/>
  <c r="AN29" i="8"/>
  <c r="AO29" i="8" s="1"/>
  <c r="AV17" i="8"/>
  <c r="AZ17" i="8"/>
  <c r="AN17" i="8"/>
  <c r="AO17" i="8" s="1"/>
  <c r="AV119" i="8"/>
  <c r="AZ119" i="8"/>
  <c r="AV107" i="8"/>
  <c r="AZ107" i="8"/>
  <c r="AV95" i="8"/>
  <c r="AZ95" i="8"/>
  <c r="AV83" i="8"/>
  <c r="AZ83" i="8"/>
  <c r="D71" i="8"/>
  <c r="D66" i="8"/>
  <c r="D9" i="8"/>
  <c r="D6" i="8"/>
  <c r="D5" i="8"/>
  <c r="D4" i="8"/>
  <c r="AN4" i="8" l="1"/>
  <c r="AV4" i="8"/>
  <c r="AZ4" i="8"/>
  <c r="AN5" i="8"/>
  <c r="AO5" i="8" s="1"/>
  <c r="AV5" i="8"/>
  <c r="AZ5" i="8"/>
  <c r="AV9" i="8"/>
  <c r="AZ9" i="8"/>
  <c r="AN9" i="8"/>
  <c r="AO9" i="8" s="1"/>
  <c r="AO8" i="8" s="1"/>
  <c r="AV6" i="8"/>
  <c r="AZ6" i="8"/>
  <c r="AN6" i="8"/>
  <c r="AO6" i="8" s="1"/>
  <c r="AV71" i="8"/>
  <c r="AZ71" i="8"/>
  <c r="D65" i="8"/>
  <c r="AV66" i="8"/>
  <c r="AZ66" i="8"/>
  <c r="D3" i="8"/>
  <c r="D70" i="8"/>
  <c r="D8" i="8"/>
  <c r="AZ70" i="8" l="1"/>
  <c r="AV70" i="8"/>
  <c r="AV65" i="8"/>
  <c r="AZ65" i="8"/>
  <c r="AV8" i="8"/>
  <c r="AZ8" i="8"/>
  <c r="AN8" i="8"/>
  <c r="AV3" i="8"/>
  <c r="AZ3" i="8"/>
  <c r="AN3" i="8"/>
  <c r="AO3" i="8" s="1"/>
  <c r="AO4" i="8"/>
  <c r="D60" i="8"/>
  <c r="D122" i="8"/>
</calcChain>
</file>

<file path=xl/sharedStrings.xml><?xml version="1.0" encoding="utf-8"?>
<sst xmlns="http://schemas.openxmlformats.org/spreadsheetml/2006/main" count="716" uniqueCount="166">
  <si>
    <t>06</t>
  </si>
  <si>
    <t>101</t>
  </si>
  <si>
    <t>102</t>
  </si>
  <si>
    <t>103</t>
  </si>
  <si>
    <t>006</t>
  </si>
  <si>
    <t>10061</t>
  </si>
  <si>
    <t>010</t>
  </si>
  <si>
    <t>10101</t>
  </si>
  <si>
    <t>014</t>
  </si>
  <si>
    <t>10141</t>
  </si>
  <si>
    <t>004</t>
  </si>
  <si>
    <t>10041</t>
  </si>
  <si>
    <t>301</t>
  </si>
  <si>
    <t>13011</t>
  </si>
  <si>
    <t>205</t>
  </si>
  <si>
    <t>12051</t>
  </si>
  <si>
    <t>003</t>
  </si>
  <si>
    <t>10031</t>
  </si>
  <si>
    <t>001</t>
  </si>
  <si>
    <t>10011</t>
  </si>
  <si>
    <t>005</t>
  </si>
  <si>
    <t>10051</t>
  </si>
  <si>
    <t>203</t>
  </si>
  <si>
    <t>12031</t>
  </si>
  <si>
    <t>302</t>
  </si>
  <si>
    <t>13021</t>
  </si>
  <si>
    <t>002</t>
  </si>
  <si>
    <t>10021</t>
  </si>
  <si>
    <t>304</t>
  </si>
  <si>
    <t>13041</t>
  </si>
  <si>
    <t>303</t>
  </si>
  <si>
    <t>13031</t>
  </si>
  <si>
    <t>248</t>
  </si>
  <si>
    <t>12481</t>
  </si>
  <si>
    <t>257</t>
  </si>
  <si>
    <t>12571</t>
  </si>
  <si>
    <t>009</t>
  </si>
  <si>
    <t>10091</t>
  </si>
  <si>
    <t>268</t>
  </si>
  <si>
    <t>12681</t>
  </si>
  <si>
    <t>269</t>
  </si>
  <si>
    <t>12691</t>
  </si>
  <si>
    <t>270</t>
  </si>
  <si>
    <t>12701</t>
  </si>
  <si>
    <t>276</t>
  </si>
  <si>
    <t>12761</t>
  </si>
  <si>
    <t>277</t>
  </si>
  <si>
    <t>278</t>
  </si>
  <si>
    <t>400</t>
  </si>
  <si>
    <t>306</t>
  </si>
  <si>
    <t>13061</t>
  </si>
  <si>
    <t>305</t>
  </si>
  <si>
    <t>13051</t>
  </si>
  <si>
    <t>224</t>
  </si>
  <si>
    <t>12241</t>
  </si>
  <si>
    <t>209</t>
  </si>
  <si>
    <t>12091</t>
  </si>
  <si>
    <t>206</t>
  </si>
  <si>
    <t>12061</t>
  </si>
  <si>
    <t>233</t>
  </si>
  <si>
    <t>12331</t>
  </si>
  <si>
    <t>223</t>
  </si>
  <si>
    <t>12231</t>
  </si>
  <si>
    <t>211</t>
  </si>
  <si>
    <t>12111</t>
  </si>
  <si>
    <t>234</t>
  </si>
  <si>
    <t>12341</t>
  </si>
  <si>
    <t>217</t>
  </si>
  <si>
    <t>12171</t>
  </si>
  <si>
    <t>235</t>
  </si>
  <si>
    <t>12351</t>
  </si>
  <si>
    <t>222</t>
  </si>
  <si>
    <t>12221</t>
  </si>
  <si>
    <t>220</t>
  </si>
  <si>
    <t>12201</t>
  </si>
  <si>
    <t>221</t>
  </si>
  <si>
    <t>12211</t>
  </si>
  <si>
    <t>241</t>
  </si>
  <si>
    <t>12411</t>
  </si>
  <si>
    <t>244</t>
  </si>
  <si>
    <t>12441</t>
  </si>
  <si>
    <t>251</t>
  </si>
  <si>
    <t>12511</t>
  </si>
  <si>
    <t>256</t>
  </si>
  <si>
    <t>12561</t>
  </si>
  <si>
    <t>255</t>
  </si>
  <si>
    <t>12551</t>
  </si>
  <si>
    <t>258</t>
  </si>
  <si>
    <t>12581</t>
  </si>
  <si>
    <t>260</t>
  </si>
  <si>
    <t>12601</t>
  </si>
  <si>
    <t>262</t>
  </si>
  <si>
    <t>12621</t>
  </si>
  <si>
    <t>266</t>
  </si>
  <si>
    <t>12661</t>
  </si>
  <si>
    <t>267</t>
  </si>
  <si>
    <t>12671</t>
  </si>
  <si>
    <t>275</t>
  </si>
  <si>
    <t>12751</t>
  </si>
  <si>
    <t>274</t>
  </si>
  <si>
    <t>12741</t>
  </si>
  <si>
    <t>273</t>
  </si>
  <si>
    <t>12731</t>
  </si>
  <si>
    <t>Ngày</t>
  </si>
  <si>
    <t>Thứ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</si>
  <si>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</si>
  <si>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</si>
  <si>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</si>
  <si>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</si>
  <si>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</si>
  <si>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</si>
  <si>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</si>
  <si>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</si>
  <si>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</si>
  <si>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</si>
  <si>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</si>
  <si>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</si>
  <si>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</si>
  <si>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</si>
  <si>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</si>
  <si>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</si>
  <si>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</si>
  <si>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</si>
  <si>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</si>
  <si>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</si>
  <si>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</si>
  <si>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</si>
  <si>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</si>
  <si>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</si>
  <si>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</si>
  <si>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</si>
  <si>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</si>
  <si>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</si>
  <si>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</si>
  <si>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</si>
  <si>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Siêu thị</t>
  </si>
  <si>
    <t>Doanh Thu</t>
  </si>
  <si>
    <t>Tổng</t>
  </si>
  <si>
    <t>so sánh với K112 cả tháng</t>
  </si>
  <si>
    <t>Check lại</t>
  </si>
  <si>
    <t>Cộng vào ngày cuối tháng</t>
  </si>
  <si>
    <t>12771</t>
  </si>
  <si>
    <t>24005</t>
  </si>
  <si>
    <t>12781</t>
  </si>
  <si>
    <t>TỔNG 4 HỆ THỐNG SIÊU THỊ</t>
  </si>
  <si>
    <t>Bill</t>
  </si>
  <si>
    <t>Mart</t>
  </si>
  <si>
    <t>Minimart</t>
  </si>
  <si>
    <t>TONG</t>
  </si>
  <si>
    <t>Cả tháng</t>
  </si>
  <si>
    <t>Ngày cuối tháng</t>
  </si>
  <si>
    <t>Tổng 25 Mart</t>
  </si>
  <si>
    <t>Tổng 30 CH</t>
  </si>
  <si>
    <t>104</t>
  </si>
  <si>
    <t>Thứ Ba</t>
  </si>
  <si>
    <t>Thứ Tư</t>
  </si>
  <si>
    <t>Thứ Năm</t>
  </si>
  <si>
    <t>Thứ Sáu</t>
  </si>
  <si>
    <t>Thứ Bảy</t>
  </si>
  <si>
    <t>Chủ Nhật</t>
  </si>
  <si>
    <t>Thứ Hai</t>
  </si>
  <si>
    <t>CHỈ TIÊU BILL NGÀY  - THÁNG 08.2023</t>
  </si>
  <si>
    <t>Havi</t>
  </si>
  <si>
    <t>Except Havi</t>
  </si>
  <si>
    <t>TỔNG không bao gồm Havi</t>
  </si>
  <si>
    <t>Tổng bao gồm Havi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</si>
</sst>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\ _₫_-;\-* #,##0.00\ _₫_-;_-* &quot;-&quot;??\ _₫_-;_-@_-"/>
    <numFmt numFmtId="167" formatCode="[$-409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 applyFill="1"/>
    <xf numFmtId="165" fontId="4" fillId="0" borderId="0" xfId="1" applyNumberFormat="1" applyFont="1"/>
    <xf numFmtId="0" fontId="4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left" vertical="top" wrapText="1" shrinkToFit="1"/>
    </xf>
    <xf numFmtId="0" fontId="0" fillId="0" borderId="0" xfId="0" quotePrefix="1" applyAlignment="1">
      <alignment horizontal="left" vertical="top" wrapText="1"/>
    </xf>
    <xf numFmtId="165" fontId="0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4" fillId="11" borderId="1" xfId="0" quotePrefix="1" applyNumberFormat="1" applyFont="1" applyFill="1" applyBorder="1" applyAlignment="1">
      <alignment horizontal="left" vertical="top" wrapText="1" shrinkToFit="1"/>
    </xf>
    <xf numFmtId="165" fontId="4" fillId="0" borderId="0" xfId="1" applyNumberFormat="1" applyFont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 shrinkToFit="1"/>
    </xf>
    <xf numFmtId="165" fontId="0" fillId="0" borderId="1" xfId="0" applyNumberFormat="1" applyBorder="1" applyAlignment="1">
      <alignment horizontal="left" vertical="top" wrapText="1" shrinkToFit="1"/>
    </xf>
    <xf numFmtId="3" fontId="8" fillId="0" borderId="1" xfId="0" applyNumberFormat="1" applyFont="1" applyBorder="1" applyAlignment="1">
      <alignment horizontal="left" vertical="top" wrapText="1" shrinkToFit="1"/>
    </xf>
    <xf numFmtId="49" fontId="13" fillId="3" borderId="1" xfId="0" applyNumberFormat="1" applyFont="1" applyFill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 shrinkToFit="1"/>
    </xf>
    <xf numFmtId="49" fontId="0" fillId="0" borderId="0" xfId="0" applyNumberFormat="1" applyAlignment="1">
      <alignment horizontal="left" vertical="top" wrapText="1" shrinkToFit="1"/>
    </xf>
    <xf numFmtId="165" fontId="0" fillId="0" borderId="0" xfId="0" applyNumberFormat="1" applyAlignment="1">
      <alignment horizontal="left" vertical="top" wrapText="1"/>
    </xf>
    <xf numFmtId="165" fontId="1" fillId="0" borderId="0" xfId="1" applyNumberFormat="1" applyFont="1" applyAlignment="1">
      <alignment horizontal="left" vertical="top" wrapText="1"/>
    </xf>
    <xf numFmtId="49" fontId="13" fillId="3" borderId="0" xfId="0" applyNumberFormat="1" applyFont="1" applyFill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 shrinkToFit="1"/>
    </xf>
    <xf numFmtId="3" fontId="4" fillId="6" borderId="1" xfId="0" applyNumberFormat="1" applyFont="1" applyFill="1" applyBorder="1" applyAlignment="1">
      <alignment horizontal="left" vertical="top" wrapText="1" shrinkToFit="1"/>
    </xf>
    <xf numFmtId="165" fontId="4" fillId="6" borderId="1" xfId="0" applyNumberFormat="1" applyFont="1" applyFill="1" applyBorder="1" applyAlignment="1">
      <alignment horizontal="left" vertical="top" wrapText="1" shrinkToFit="1"/>
    </xf>
    <xf numFmtId="3" fontId="0" fillId="0" borderId="0" xfId="0" applyNumberFormat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49" fontId="15" fillId="3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3" fillId="0" borderId="0" xfId="1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" fontId="0" fillId="3" borderId="1" xfId="0" applyNumberFormat="1" applyFill="1" applyBorder="1" applyAlignment="1">
      <alignment horizontal="left" vertical="top" wrapText="1" shrinkToFit="1"/>
    </xf>
    <xf numFmtId="165" fontId="0" fillId="3" borderId="1" xfId="0" applyNumberFormat="1" applyFill="1" applyBorder="1" applyAlignment="1">
      <alignment horizontal="left" vertical="top" wrapText="1" shrinkToFit="1"/>
    </xf>
    <xf numFmtId="49" fontId="0" fillId="3" borderId="0" xfId="0" applyNumberFormat="1" applyFill="1" applyAlignment="1">
      <alignment horizontal="left" vertical="top" wrapText="1" shrinkToFit="1"/>
    </xf>
    <xf numFmtId="165" fontId="0" fillId="3" borderId="0" xfId="1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3" fontId="12" fillId="8" borderId="1" xfId="0" applyNumberFormat="1" applyFont="1" applyFill="1" applyBorder="1" applyAlignment="1">
      <alignment horizontal="left" vertical="top" wrapText="1" shrinkToFit="1"/>
    </xf>
    <xf numFmtId="3" fontId="0" fillId="0" borderId="1" xfId="0" applyNumberForma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165" fontId="16" fillId="0" borderId="0" xfId="1" applyNumberFormat="1" applyFont="1"/>
    <xf numFmtId="0" fontId="10" fillId="0" borderId="0" xfId="0" applyFont="1" applyAlignment="1">
      <alignment shrinkToFit="1"/>
    </xf>
    <xf numFmtId="165" fontId="6" fillId="0" borderId="0" xfId="1" applyNumberFormat="1" applyFont="1"/>
    <xf numFmtId="0" fontId="16" fillId="0" borderId="0" xfId="0" applyFont="1"/>
    <xf numFmtId="3" fontId="8" fillId="0" borderId="0" xfId="0" applyNumberFormat="1" applyFont="1"/>
    <xf numFmtId="0" fontId="4" fillId="6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3" fontId="4" fillId="15" borderId="2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8" borderId="2" xfId="0" applyNumberFormat="1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3" fontId="4" fillId="11" borderId="2" xfId="0" applyNumberFormat="1" applyFont="1" applyFill="1" applyBorder="1" applyAlignment="1">
      <alignment horizontal="center" vertical="center" wrapText="1"/>
    </xf>
    <xf numFmtId="3" fontId="4" fillId="16" borderId="2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 applyAlignment="1">
      <alignment horizontal="center" vertical="center" wrapText="1"/>
    </xf>
    <xf numFmtId="3" fontId="4" fillId="14" borderId="2" xfId="0" applyNumberFormat="1" applyFont="1" applyFill="1" applyBorder="1" applyAlignment="1">
      <alignment horizontal="center" vertical="center" wrapText="1"/>
    </xf>
    <xf numFmtId="3" fontId="10" fillId="9" borderId="6" xfId="0" applyNumberFormat="1" applyFont="1" applyFill="1" applyBorder="1" applyAlignment="1">
      <alignment vertical="center" wrapText="1"/>
    </xf>
    <xf numFmtId="3" fontId="10" fillId="9" borderId="2" xfId="0" applyNumberFormat="1" applyFont="1" applyFill="1" applyBorder="1" applyAlignment="1">
      <alignment horizontal="center" vertical="center" wrapText="1"/>
    </xf>
    <xf numFmtId="3" fontId="10" fillId="17" borderId="2" xfId="0" applyNumberFormat="1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3" fontId="14" fillId="18" borderId="2" xfId="0" applyNumberFormat="1" applyFont="1" applyFill="1" applyBorder="1" applyAlignment="1">
      <alignment horizontal="center" vertical="center" wrapText="1"/>
    </xf>
    <xf numFmtId="3" fontId="14" fillId="10" borderId="2" xfId="0" applyNumberFormat="1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 wrapText="1"/>
    </xf>
    <xf numFmtId="3" fontId="4" fillId="15" borderId="1" xfId="0" applyNumberFormat="1" applyFont="1" applyFill="1" applyBorder="1" applyAlignment="1">
      <alignment horizontal="center" vertical="center" shrinkToFit="1"/>
    </xf>
    <xf numFmtId="3" fontId="4" fillId="7" borderId="1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wrapText="1" shrinkToFit="1"/>
    </xf>
    <xf numFmtId="3" fontId="2" fillId="13" borderId="1" xfId="0" applyNumberFormat="1" applyFont="1" applyFill="1" applyBorder="1" applyAlignment="1">
      <alignment horizontal="center" vertical="center" wrapText="1" shrinkToFit="1"/>
    </xf>
    <xf numFmtId="0" fontId="4" fillId="19" borderId="7" xfId="0" applyFont="1" applyFill="1" applyBorder="1" applyAlignment="1">
      <alignment horizontal="center" vertical="center" shrinkToFit="1"/>
    </xf>
    <xf numFmtId="0" fontId="4" fillId="19" borderId="5" xfId="0" applyFont="1" applyFill="1" applyBorder="1" applyAlignment="1">
      <alignment horizontal="center" vertical="center" shrinkToFit="1"/>
    </xf>
    <xf numFmtId="3" fontId="4" fillId="15" borderId="2" xfId="0" applyNumberFormat="1" applyFont="1" applyFill="1" applyBorder="1" applyAlignment="1">
      <alignment horizontal="center" vertical="center" shrinkToFit="1"/>
    </xf>
    <xf numFmtId="3" fontId="4" fillId="2" borderId="2" xfId="0" applyNumberFormat="1" applyFont="1" applyFill="1" applyBorder="1" applyAlignment="1">
      <alignment horizontal="center" vertical="center" shrinkToFit="1"/>
    </xf>
    <xf numFmtId="3" fontId="4" fillId="8" borderId="2" xfId="0" applyNumberFormat="1" applyFont="1" applyFill="1" applyBorder="1" applyAlignment="1">
      <alignment horizontal="center" vertical="center" shrinkToFit="1"/>
    </xf>
    <xf numFmtId="3" fontId="4" fillId="5" borderId="2" xfId="0" applyNumberFormat="1" applyFont="1" applyFill="1" applyBorder="1" applyAlignment="1">
      <alignment horizontal="center" vertical="center" shrinkToFit="1"/>
    </xf>
    <xf numFmtId="3" fontId="4" fillId="7" borderId="2" xfId="0" applyNumberFormat="1" applyFont="1" applyFill="1" applyBorder="1" applyAlignment="1">
      <alignment horizontal="center" vertical="center" shrinkToFit="1"/>
    </xf>
    <xf numFmtId="3" fontId="4" fillId="16" borderId="2" xfId="0" applyNumberFormat="1" applyFont="1" applyFill="1" applyBorder="1" applyAlignment="1">
      <alignment horizontal="center" vertical="center" shrinkToFit="1"/>
    </xf>
    <xf numFmtId="3" fontId="4" fillId="9" borderId="2" xfId="0" applyNumberFormat="1" applyFont="1" applyFill="1" applyBorder="1" applyAlignment="1">
      <alignment horizontal="center" vertical="center" shrinkToFit="1"/>
    </xf>
    <xf numFmtId="3" fontId="4" fillId="14" borderId="2" xfId="0" applyNumberFormat="1" applyFont="1" applyFill="1" applyBorder="1" applyAlignment="1">
      <alignment horizontal="center" vertical="center" shrinkToFit="1"/>
    </xf>
    <xf numFmtId="3" fontId="4" fillId="17" borderId="2" xfId="0" applyNumberFormat="1" applyFont="1" applyFill="1" applyBorder="1" applyAlignment="1">
      <alignment horizontal="center" vertical="center" shrinkToFit="1"/>
    </xf>
    <xf numFmtId="3" fontId="4" fillId="4" borderId="2" xfId="0" applyNumberFormat="1" applyFont="1" applyFill="1" applyBorder="1" applyAlignment="1">
      <alignment horizontal="center" vertical="center" shrinkToFit="1"/>
    </xf>
    <xf numFmtId="3" fontId="4" fillId="18" borderId="2" xfId="0" applyNumberFormat="1" applyFont="1" applyFill="1" applyBorder="1" applyAlignment="1">
      <alignment horizontal="center" vertical="center" shrinkToFit="1"/>
    </xf>
    <xf numFmtId="3" fontId="4" fillId="10" borderId="2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3" fontId="2" fillId="13" borderId="1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shrinkToFit="1"/>
    </xf>
    <xf numFmtId="16" fontId="8" fillId="0" borderId="1" xfId="0" applyNumberFormat="1" applyFont="1" applyBorder="1" applyAlignment="1">
      <alignment horizontal="left" shrinkToFit="1"/>
    </xf>
    <xf numFmtId="49" fontId="8" fillId="0" borderId="1" xfId="0" applyNumberFormat="1" applyFont="1" applyBorder="1" applyAlignment="1">
      <alignment horizontal="center" shrinkToFit="1"/>
    </xf>
    <xf numFmtId="1" fontId="8" fillId="3" borderId="1" xfId="0" applyNumberFormat="1" applyFont="1" applyFill="1" applyBorder="1" applyAlignment="1">
      <alignment horizontal="left" shrinkToFit="1"/>
    </xf>
    <xf numFmtId="3" fontId="18" fillId="0" borderId="1" xfId="2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shrinkToFit="1"/>
    </xf>
    <xf numFmtId="3" fontId="9" fillId="0" borderId="1" xfId="0" applyNumberFormat="1" applyFont="1" applyBorder="1" applyAlignment="1">
      <alignment shrinkToFit="1"/>
    </xf>
    <xf numFmtId="3" fontId="2" fillId="12" borderId="1" xfId="0" applyNumberFormat="1" applyFont="1" applyFill="1" applyBorder="1" applyAlignment="1">
      <alignment shrinkToFit="1"/>
    </xf>
    <xf numFmtId="0" fontId="9" fillId="0" borderId="0" xfId="0" applyFont="1" applyAlignment="1">
      <alignment shrinkToFit="1"/>
    </xf>
    <xf numFmtId="165" fontId="8" fillId="0" borderId="0" xfId="1" applyNumberFormat="1" applyFont="1" applyFill="1"/>
    <xf numFmtId="165" fontId="4" fillId="0" borderId="0" xfId="1" applyNumberFormat="1" applyFont="1" applyFill="1" applyAlignment="1">
      <alignment shrinkToFit="1"/>
    </xf>
    <xf numFmtId="0" fontId="7" fillId="0" borderId="0" xfId="0" applyFont="1"/>
    <xf numFmtId="3" fontId="19" fillId="6" borderId="2" xfId="0" applyNumberFormat="1" applyFont="1" applyFill="1" applyBorder="1" applyAlignment="1">
      <alignment horizontal="center" vertical="center" wrapText="1"/>
    </xf>
    <xf numFmtId="3" fontId="19" fillId="4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3" fontId="4" fillId="19" borderId="2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shrinkToFit="1"/>
    </xf>
    <xf numFmtId="16" fontId="0" fillId="0" borderId="1" xfId="0" applyNumberFormat="1" applyBorder="1" applyAlignment="1">
      <alignment horizontal="left" shrinkToFit="1"/>
    </xf>
    <xf numFmtId="165" fontId="8" fillId="0" borderId="1" xfId="0" applyNumberFormat="1" applyFont="1" applyBorder="1" applyAlignment="1">
      <alignment horizontal="left" vertical="top" wrapText="1" shrinkToFit="1"/>
    </xf>
    <xf numFmtId="165" fontId="0" fillId="0" borderId="0" xfId="1" applyNumberFormat="1" applyFont="1" applyFill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 shrinkToFit="1"/>
    </xf>
    <xf numFmtId="3" fontId="10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shrinkToFit="1"/>
    </xf>
    <xf numFmtId="165" fontId="10" fillId="0" borderId="0" xfId="1" applyNumberFormat="1" applyFont="1"/>
    <xf numFmtId="3" fontId="10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3" fontId="8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0" xfId="0" quotePrefix="1" applyNumberFormat="1" applyFont="1"/>
    <xf numFmtId="3" fontId="10" fillId="0" borderId="0" xfId="0" applyNumberFormat="1" applyFont="1"/>
    <xf numFmtId="0" fontId="4" fillId="11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7" fontId="8" fillId="0" borderId="1" xfId="0" applyNumberFormat="1" applyFont="1" applyBorder="1" applyAlignment="1">
      <alignment horizontal="left" shrinkToFit="1"/>
    </xf>
    <xf numFmtId="3" fontId="2" fillId="13" borderId="1" xfId="0" applyNumberFormat="1" applyFont="1" applyFill="1" applyBorder="1" applyAlignment="1">
      <alignment shrinkToFit="1"/>
    </xf>
  </cellXfs>
  <cellStyles count="4">
    <cellStyle name="Comma" xfId="1" builtinId="3"/>
    <cellStyle name="Comma 10" xfId="3" xr:uid="{00000000-0005-0000-0000-000001000000}"/>
    <cellStyle name="Comma 2" xfId="2" xr:uid="{00000000-0005-0000-0000-000002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2E8A"/>
  </sheetPr>
  <dimension ref="A1:AZ122"/>
  <sheetViews>
    <sheetView workbookViewId="0">
      <pane xSplit="4" ySplit="2" topLeftCell="AD3" activePane="bottomRight" state="frozen"/>
      <selection pane="topRight"/>
      <selection pane="bottomLeft"/>
      <selection pane="bottomRight" activeCell="AI1" sqref="AI1:AX1048576"/>
    </sheetView>
  </sheetViews>
  <sheetFormatPr defaultColWidth="9.109375" defaultRowHeight="15.9" customHeight="1" x14ac:dyDescent="0.3"/>
  <cols>
    <col min="1" max="2" width="4.88671875" style="10" customWidth="1"/>
    <col min="3" max="3" width="28.88671875" style="10" customWidth="1"/>
    <col min="4" max="8" width="13.88671875" style="12" customWidth="1"/>
    <col min="9" max="9" width="15.6640625" style="12" customWidth="1"/>
    <col min="10" max="10" width="14.33203125" style="12" bestFit="1" customWidth="1"/>
    <col min="11" max="11" width="13.109375" style="12" customWidth="1"/>
    <col min="12" max="18" width="14.33203125" style="12" bestFit="1" customWidth="1"/>
    <col min="19" max="19" width="13" style="12" customWidth="1"/>
    <col min="20" max="20" width="13.109375" style="12" customWidth="1"/>
    <col min="21" max="22" width="12.44140625" style="12" customWidth="1"/>
    <col min="23" max="23" width="12" style="12" customWidth="1"/>
    <col min="24" max="31" width="11" style="12" customWidth="1"/>
    <col min="32" max="32" width="11.5546875" style="12" customWidth="1"/>
    <col min="33" max="35" width="11" style="12" customWidth="1"/>
    <col min="36" max="36" width="9.109375" style="10" hidden="1" customWidth="1"/>
    <col min="37" max="37" width="10.5546875" style="10" customWidth="1"/>
    <col min="38" max="38" width="8" style="10" hidden="1" customWidth="1"/>
    <col min="39" max="39" width="17.6640625" style="14" hidden="1" customWidth="1"/>
    <col min="40" max="40" width="16" style="10" hidden="1" customWidth="1"/>
    <col min="41" max="41" width="18" style="14" hidden="1" customWidth="1"/>
    <col min="42" max="42" width="9.88671875" style="10" hidden="1" customWidth="1"/>
    <col min="43" max="43" width="9.109375" style="10" hidden="1" customWidth="1"/>
    <col min="44" max="44" width="17.44140625" style="14" hidden="1" customWidth="1"/>
    <col min="45" max="45" width="13.6640625" style="14" hidden="1" customWidth="1"/>
    <col min="46" max="46" width="16.33203125" style="14" hidden="1" customWidth="1"/>
    <col min="47" max="47" width="9.109375" style="10" hidden="1" customWidth="1"/>
    <col min="48" max="48" width="13.44140625" style="10" hidden="1" customWidth="1"/>
    <col min="49" max="49" width="46" style="10" hidden="1" customWidth="1"/>
    <col min="50" max="50" width="15.5546875" style="10" customWidth="1"/>
    <col min="51" max="51" width="4.33203125" style="10" customWidth="1"/>
    <col min="52" max="52" width="15.5546875" style="10" customWidth="1"/>
    <col min="53" max="16384" width="9.109375" style="10"/>
  </cols>
  <sheetData>
    <row r="1" spans="1:52" ht="15.9" customHeight="1" x14ac:dyDescent="0.3">
      <c r="C1" s="11" t="s">
        <v>136</v>
      </c>
      <c r="E1" s="12">
        <f t="shared" ref="E1:AI1" si="0">+E60-E3</f>
        <v>2416591458.2300005</v>
      </c>
      <c r="F1" s="12">
        <f t="shared" si="0"/>
        <v>2604359943.0300002</v>
      </c>
      <c r="G1" s="12">
        <f t="shared" si="0"/>
        <v>2518461753.2400007</v>
      </c>
      <c r="H1" s="12">
        <f t="shared" si="0"/>
        <v>2335281439.920001</v>
      </c>
      <c r="I1" s="12">
        <f t="shared" si="0"/>
        <v>2932903357.599999</v>
      </c>
      <c r="J1" s="12">
        <f t="shared" si="0"/>
        <v>3199771438.1700006</v>
      </c>
      <c r="K1" s="12">
        <f t="shared" si="0"/>
        <v>2563723048.8099999</v>
      </c>
      <c r="L1" s="12">
        <f t="shared" si="0"/>
        <v>2297319853.3500013</v>
      </c>
      <c r="M1" s="12">
        <f t="shared" si="0"/>
        <v>2497220831.6300001</v>
      </c>
      <c r="N1" s="12">
        <f t="shared" si="0"/>
        <v>2429805401.6399999</v>
      </c>
      <c r="O1" s="12">
        <f t="shared" si="0"/>
        <v>2474576007.6599989</v>
      </c>
      <c r="P1" s="12">
        <f t="shared" si="0"/>
        <v>3005986122.9400001</v>
      </c>
      <c r="Q1" s="12">
        <f t="shared" si="0"/>
        <v>3128597884.480001</v>
      </c>
      <c r="R1" s="12">
        <f t="shared" si="0"/>
        <v>2440520418.1699996</v>
      </c>
      <c r="S1" s="12">
        <f t="shared" si="0"/>
        <v>3076766144.5299988</v>
      </c>
      <c r="T1" s="12">
        <f t="shared" si="0"/>
        <v>2512571516.3299999</v>
      </c>
      <c r="U1" s="12">
        <f t="shared" si="0"/>
        <v>3089990621.9800005</v>
      </c>
      <c r="V1" s="12">
        <f t="shared" si="0"/>
        <v>2516857096.3000007</v>
      </c>
      <c r="W1" s="12">
        <f t="shared" si="0"/>
        <v>3072584836.4100013</v>
      </c>
      <c r="X1" s="12">
        <f t="shared" si="0"/>
        <v>2956765911.4599996</v>
      </c>
      <c r="Y1" s="12">
        <f t="shared" si="0"/>
        <v>3254748715.8800011</v>
      </c>
      <c r="Z1" s="12">
        <f t="shared" si="0"/>
        <v>2436475098.9199982</v>
      </c>
      <c r="AA1" s="12">
        <f t="shared" si="0"/>
        <v>2687144796.6399999</v>
      </c>
      <c r="AB1" s="12">
        <f t="shared" si="0"/>
        <v>2699216696.1100006</v>
      </c>
      <c r="AC1" s="12">
        <f t="shared" si="0"/>
        <v>2839907019.8999996</v>
      </c>
      <c r="AD1" s="12">
        <f t="shared" si="0"/>
        <v>3306005595.1199994</v>
      </c>
      <c r="AE1" s="12">
        <f t="shared" si="0"/>
        <v>3152673350.2599988</v>
      </c>
      <c r="AF1" s="12">
        <f t="shared" si="0"/>
        <v>2954704306.9500003</v>
      </c>
      <c r="AG1" s="12">
        <f t="shared" si="0"/>
        <v>3191113093.4399996</v>
      </c>
      <c r="AH1" s="12">
        <f t="shared" si="0"/>
        <v>2976906881.5900002</v>
      </c>
      <c r="AI1" s="12">
        <f t="shared" si="0"/>
        <v>5022288361.2799988</v>
      </c>
      <c r="AK1" s="13"/>
      <c r="AL1" s="13"/>
    </row>
    <row r="2" spans="1:52" s="15" customFormat="1" ht="15.9" customHeight="1" x14ac:dyDescent="0.3">
      <c r="C2" s="16" t="s">
        <v>135</v>
      </c>
      <c r="D2" s="16" t="s">
        <v>137</v>
      </c>
      <c r="E2" s="16" t="s">
        <v>105</v>
      </c>
      <c r="F2" s="16" t="s">
        <v>106</v>
      </c>
      <c r="G2" s="16" t="s">
        <v>107</v>
      </c>
      <c r="H2" s="16" t="s">
        <v>108</v>
      </c>
      <c r="I2" s="16" t="s">
        <v>109</v>
      </c>
      <c r="J2" s="16" t="s">
        <v>0</v>
      </c>
      <c r="K2" s="16" t="s">
        <v>110</v>
      </c>
      <c r="L2" s="16" t="s">
        <v>111</v>
      </c>
      <c r="M2" s="16" t="s">
        <v>112</v>
      </c>
      <c r="N2" s="16" t="s">
        <v>113</v>
      </c>
      <c r="O2" s="16" t="s">
        <v>114</v>
      </c>
      <c r="P2" s="16" t="s">
        <v>115</v>
      </c>
      <c r="Q2" s="16" t="s">
        <v>116</v>
      </c>
      <c r="R2" s="16" t="s">
        <v>117</v>
      </c>
      <c r="S2" s="16" t="s">
        <v>118</v>
      </c>
      <c r="T2" s="16" t="s">
        <v>119</v>
      </c>
      <c r="U2" s="16" t="s">
        <v>120</v>
      </c>
      <c r="V2" s="16" t="s">
        <v>121</v>
      </c>
      <c r="W2" s="16" t="s">
        <v>122</v>
      </c>
      <c r="X2" s="16" t="s">
        <v>123</v>
      </c>
      <c r="Y2" s="16" t="s">
        <v>124</v>
      </c>
      <c r="Z2" s="16" t="s">
        <v>125</v>
      </c>
      <c r="AA2" s="16" t="s">
        <v>126</v>
      </c>
      <c r="AB2" s="16" t="s">
        <v>127</v>
      </c>
      <c r="AC2" s="16" t="s">
        <v>128</v>
      </c>
      <c r="AD2" s="16" t="s">
        <v>129</v>
      </c>
      <c r="AE2" s="16" t="s">
        <v>130</v>
      </c>
      <c r="AF2" s="16" t="s">
        <v>131</v>
      </c>
      <c r="AG2" s="16" t="s">
        <v>132</v>
      </c>
      <c r="AH2" s="16" t="s">
        <v>133</v>
      </c>
      <c r="AI2" s="16" t="s">
        <v>134</v>
      </c>
      <c r="AM2" s="17" t="s">
        <v>138</v>
      </c>
      <c r="AN2" s="18" t="s">
        <v>139</v>
      </c>
      <c r="AO2" s="17" t="s">
        <v>140</v>
      </c>
      <c r="AR2" s="17" t="s">
        <v>138</v>
      </c>
      <c r="AS2" s="17" t="s">
        <v>139</v>
      </c>
      <c r="AT2" s="17" t="s">
        <v>140</v>
      </c>
      <c r="AX2" s="122" t="s">
        <v>149</v>
      </c>
      <c r="AZ2" s="122" t="s">
        <v>150</v>
      </c>
    </row>
    <row r="3" spans="1:52" s="15" customFormat="1" ht="15.9" customHeight="1" x14ac:dyDescent="0.3">
      <c r="C3" s="29" t="s">
        <v>162</v>
      </c>
      <c r="D3" s="29">
        <f>SUM(D4:D7)</f>
        <v>43117230404</v>
      </c>
      <c r="E3" s="29">
        <v>1075237167.9100001</v>
      </c>
      <c r="F3" s="29">
        <v>1203552001.4099998</v>
      </c>
      <c r="G3" s="29">
        <v>1093611721.71</v>
      </c>
      <c r="H3" s="29">
        <v>1200757728.1099999</v>
      </c>
      <c r="I3" s="29">
        <v>1506935967.5999999</v>
      </c>
      <c r="J3" s="29">
        <v>1673871508.0599999</v>
      </c>
      <c r="K3" s="29">
        <v>1251533512.3400002</v>
      </c>
      <c r="L3" s="29">
        <v>1091182463.8199999</v>
      </c>
      <c r="M3" s="29">
        <v>1185297799.9400001</v>
      </c>
      <c r="N3" s="29">
        <v>1133046243.79</v>
      </c>
      <c r="O3" s="29">
        <v>1341932695.7499998</v>
      </c>
      <c r="P3" s="29">
        <v>1659059305.2199998</v>
      </c>
      <c r="Q3" s="29">
        <v>1644905594.4000001</v>
      </c>
      <c r="R3" s="29">
        <v>1146294489.54</v>
      </c>
      <c r="S3" s="29">
        <v>1600073621.3</v>
      </c>
      <c r="T3" s="29">
        <v>1194440478.6099999</v>
      </c>
      <c r="U3" s="29">
        <v>1167003194.0699999</v>
      </c>
      <c r="V3" s="29">
        <v>1429887921.2199998</v>
      </c>
      <c r="W3" s="29">
        <v>1918179971.6500001</v>
      </c>
      <c r="X3" s="29">
        <v>1682819903.52</v>
      </c>
      <c r="Y3" s="29">
        <v>1889222164.1700001</v>
      </c>
      <c r="Z3" s="29">
        <v>1304170572.2499998</v>
      </c>
      <c r="AA3" s="29">
        <v>1350690686.5999999</v>
      </c>
      <c r="AB3" s="29">
        <v>1426226648.5599999</v>
      </c>
      <c r="AC3" s="29">
        <v>1483115452.6000001</v>
      </c>
      <c r="AD3" s="29">
        <v>1661066476.3600001</v>
      </c>
      <c r="AE3" s="29">
        <v>1903654993.0700002</v>
      </c>
      <c r="AF3" s="29">
        <v>1256561159.3000002</v>
      </c>
      <c r="AG3" s="29">
        <v>1233123427.8500001</v>
      </c>
      <c r="AH3" s="29">
        <v>1092622381.46</v>
      </c>
      <c r="AI3" s="29">
        <v>1317153151.8099976</v>
      </c>
      <c r="AM3" s="17"/>
      <c r="AN3" s="25">
        <f>SUM(AN4:AN6)</f>
        <v>-5418214822</v>
      </c>
      <c r="AO3" s="17">
        <f>+AN3+AI3</f>
        <v>-4101061670.1900024</v>
      </c>
      <c r="AR3" s="17"/>
      <c r="AS3" s="17">
        <v>1648.9699954986572</v>
      </c>
      <c r="AT3" s="17">
        <v>920825949.80999541</v>
      </c>
      <c r="AU3" s="15">
        <v>29689837553.269997</v>
      </c>
      <c r="AV3" s="111">
        <f>AU3-D3</f>
        <v>-13427392850.730003</v>
      </c>
      <c r="AX3" s="29">
        <v>43117230404</v>
      </c>
      <c r="AZ3" s="29">
        <f>AX3-D3</f>
        <v>0</v>
      </c>
    </row>
    <row r="4" spans="1:52" ht="15.9" customHeight="1" x14ac:dyDescent="0.3">
      <c r="B4" s="10" t="s">
        <v>1</v>
      </c>
      <c r="C4" s="19" t="s">
        <v>1</v>
      </c>
      <c r="D4" s="19">
        <f>SUM(E4:AI4)</f>
        <v>13393411299.809999</v>
      </c>
      <c r="E4" s="19">
        <v>398205657.19999999</v>
      </c>
      <c r="F4" s="19">
        <v>374192968</v>
      </c>
      <c r="G4" s="19">
        <v>374673874.01999998</v>
      </c>
      <c r="H4" s="19">
        <v>379909000.66000003</v>
      </c>
      <c r="I4" s="20">
        <v>488900148.45999998</v>
      </c>
      <c r="J4" s="19">
        <v>526395214.73000002</v>
      </c>
      <c r="K4" s="19">
        <v>399836152.13</v>
      </c>
      <c r="L4" s="19">
        <v>345039055.31999999</v>
      </c>
      <c r="M4" s="21">
        <v>390648089.61000001</v>
      </c>
      <c r="N4" s="21">
        <v>354683858.94999999</v>
      </c>
      <c r="O4" s="19">
        <v>407193806.69999999</v>
      </c>
      <c r="P4" s="19">
        <v>524458059.94</v>
      </c>
      <c r="Q4" s="19">
        <v>482478730.35000002</v>
      </c>
      <c r="R4" s="19">
        <v>351838982.49000001</v>
      </c>
      <c r="S4" s="19">
        <v>510881854.38</v>
      </c>
      <c r="T4" s="19">
        <v>377036342.88999999</v>
      </c>
      <c r="U4" s="19">
        <v>361101033.88999999</v>
      </c>
      <c r="V4" s="19">
        <v>408068394.27999997</v>
      </c>
      <c r="W4" s="19">
        <v>636374130.63999999</v>
      </c>
      <c r="X4" s="19">
        <v>467143830.87</v>
      </c>
      <c r="Y4" s="19">
        <v>485265027.86000001</v>
      </c>
      <c r="Z4" s="19">
        <v>394497593.70999998</v>
      </c>
      <c r="AA4" s="19">
        <v>373648387.58999997</v>
      </c>
      <c r="AB4" s="19">
        <v>424150288.55000001</v>
      </c>
      <c r="AC4" s="19">
        <v>472573140.41000003</v>
      </c>
      <c r="AD4" s="19">
        <v>521704811.38</v>
      </c>
      <c r="AE4" s="19">
        <v>585195452.94000006</v>
      </c>
      <c r="AF4" s="19">
        <v>401989142.22000003</v>
      </c>
      <c r="AG4" s="19">
        <v>417184689.04000002</v>
      </c>
      <c r="AH4" s="19">
        <v>349180310.19999999</v>
      </c>
      <c r="AI4" s="19">
        <v>408963270.39999962</v>
      </c>
      <c r="AJ4" s="22"/>
      <c r="AK4" s="23" t="s">
        <v>1</v>
      </c>
      <c r="AL4" s="24"/>
      <c r="AM4" s="14">
        <v>11435664116.08</v>
      </c>
      <c r="AN4" s="25">
        <f>AM4-D4</f>
        <v>-1957747183.7299995</v>
      </c>
      <c r="AO4" s="26">
        <f>+AN4+AI4</f>
        <v>-1548783913.3299999</v>
      </c>
      <c r="AR4" s="14">
        <v>11435664116.08</v>
      </c>
      <c r="AS4" s="14">
        <v>772.54999732971191</v>
      </c>
      <c r="AT4" s="14">
        <v>328000812.79999733</v>
      </c>
      <c r="AU4" s="10">
        <v>10724317272.25</v>
      </c>
      <c r="AV4" s="111">
        <f t="shared" ref="AV4:AV47" si="1">AU4-D4</f>
        <v>-2669094027.5599995</v>
      </c>
      <c r="AX4" s="36">
        <v>13393411299.809999</v>
      </c>
      <c r="AZ4" s="44">
        <f t="shared" ref="AZ4:AZ59" si="2">AX4-D4</f>
        <v>0</v>
      </c>
    </row>
    <row r="5" spans="1:52" ht="15.9" customHeight="1" x14ac:dyDescent="0.3">
      <c r="B5" s="10" t="s">
        <v>2</v>
      </c>
      <c r="C5" s="19" t="s">
        <v>2</v>
      </c>
      <c r="D5" s="19">
        <f>SUM(E5:AI5)</f>
        <v>12365950283.559999</v>
      </c>
      <c r="E5" s="19">
        <v>287053911.81</v>
      </c>
      <c r="F5" s="19">
        <v>376848035.08999997</v>
      </c>
      <c r="G5" s="19">
        <v>305146090.19</v>
      </c>
      <c r="H5" s="19">
        <v>387540841.69</v>
      </c>
      <c r="I5" s="20">
        <v>434558764.52999997</v>
      </c>
      <c r="J5" s="19">
        <v>464663612.58999997</v>
      </c>
      <c r="K5" s="19">
        <v>384693674.30000001</v>
      </c>
      <c r="L5" s="19">
        <v>318450685.07999998</v>
      </c>
      <c r="M5" s="21">
        <v>342941018.51999998</v>
      </c>
      <c r="N5" s="21">
        <v>349395511.13999999</v>
      </c>
      <c r="O5" s="19">
        <v>369613804.61000001</v>
      </c>
      <c r="P5" s="19">
        <v>483849445.95999998</v>
      </c>
      <c r="Q5" s="19">
        <v>460459346.13</v>
      </c>
      <c r="R5" s="19">
        <v>339636216.80000001</v>
      </c>
      <c r="S5" s="19">
        <v>474821615.56</v>
      </c>
      <c r="T5" s="19">
        <v>352504590.87</v>
      </c>
      <c r="U5" s="19">
        <v>367382913.31</v>
      </c>
      <c r="V5" s="19">
        <v>455238343.24000001</v>
      </c>
      <c r="W5" s="19">
        <v>510694443.31</v>
      </c>
      <c r="X5" s="19">
        <v>463578475.32999998</v>
      </c>
      <c r="Y5" s="19">
        <v>419007281.00999999</v>
      </c>
      <c r="Z5" s="19">
        <v>370531349.57999998</v>
      </c>
      <c r="AA5" s="19">
        <v>398522389.07999998</v>
      </c>
      <c r="AB5" s="19">
        <v>394451246.80000001</v>
      </c>
      <c r="AC5" s="19">
        <v>415252257.26999998</v>
      </c>
      <c r="AD5" s="19">
        <v>440451260.25999999</v>
      </c>
      <c r="AE5" s="19">
        <v>528363659.44</v>
      </c>
      <c r="AF5" s="19">
        <v>395243161.70999998</v>
      </c>
      <c r="AG5" s="19">
        <v>355495421.95999998</v>
      </c>
      <c r="AH5" s="19">
        <v>330189248.94</v>
      </c>
      <c r="AI5" s="19">
        <v>389371667.44999886</v>
      </c>
      <c r="AJ5" s="22"/>
      <c r="AK5" s="23" t="s">
        <v>2</v>
      </c>
      <c r="AL5" s="24"/>
      <c r="AM5" s="14">
        <v>10854099792.469999</v>
      </c>
      <c r="AN5" s="25">
        <f t="shared" ref="AN5:AN47" si="3">AM5-D5</f>
        <v>-1511850491.0900002</v>
      </c>
      <c r="AO5" s="26">
        <f>+AN5+AI5</f>
        <v>-1122478823.6400013</v>
      </c>
      <c r="AR5" s="14">
        <v>10854099792.469999</v>
      </c>
      <c r="AS5" s="14">
        <v>589.02000045776367</v>
      </c>
      <c r="AT5" s="14">
        <v>320393326.08000046</v>
      </c>
      <c r="AU5" s="10">
        <v>10174237070.85</v>
      </c>
      <c r="AV5" s="111">
        <f t="shared" si="1"/>
        <v>-2191713212.7099991</v>
      </c>
      <c r="AX5" s="36">
        <v>12365950283.559999</v>
      </c>
      <c r="AZ5" s="44">
        <f t="shared" si="2"/>
        <v>0</v>
      </c>
    </row>
    <row r="6" spans="1:52" ht="15.9" customHeight="1" x14ac:dyDescent="0.3">
      <c r="B6" s="10" t="s">
        <v>3</v>
      </c>
      <c r="C6" s="19" t="s">
        <v>3</v>
      </c>
      <c r="D6" s="19">
        <f>SUM(E6:AI6)</f>
        <v>11532998803.27</v>
      </c>
      <c r="E6" s="19">
        <v>254338029.34</v>
      </c>
      <c r="F6" s="19">
        <v>314101374.54000002</v>
      </c>
      <c r="G6" s="19">
        <v>282944404.87</v>
      </c>
      <c r="H6" s="19">
        <v>278228928.94999999</v>
      </c>
      <c r="I6" s="20">
        <v>387989546.11000001</v>
      </c>
      <c r="J6" s="19">
        <v>457158096.11000001</v>
      </c>
      <c r="K6" s="19">
        <v>301135901.87</v>
      </c>
      <c r="L6" s="19">
        <v>267310164.88999999</v>
      </c>
      <c r="M6" s="21">
        <v>291798296.11000001</v>
      </c>
      <c r="N6" s="21">
        <v>278345385.72000003</v>
      </c>
      <c r="O6" s="19">
        <v>363733035.58999997</v>
      </c>
      <c r="P6" s="19">
        <v>442011485.77999997</v>
      </c>
      <c r="Q6" s="19">
        <v>471301643.94999999</v>
      </c>
      <c r="R6" s="19">
        <v>263653657.24000001</v>
      </c>
      <c r="S6" s="19">
        <v>410188298.52999997</v>
      </c>
      <c r="T6" s="19">
        <v>302926721.56999999</v>
      </c>
      <c r="U6" s="19">
        <v>285447654.89999998</v>
      </c>
      <c r="V6" s="19">
        <v>358558963.08999997</v>
      </c>
      <c r="W6" s="19">
        <v>477970444.5</v>
      </c>
      <c r="X6" s="19">
        <v>501008634.70999998</v>
      </c>
      <c r="Y6" s="19">
        <v>796525132.34000003</v>
      </c>
      <c r="Z6" s="19">
        <v>338082340.63999999</v>
      </c>
      <c r="AA6" s="19">
        <v>352213869.68000001</v>
      </c>
      <c r="AB6" s="19">
        <v>403990556.07999998</v>
      </c>
      <c r="AC6" s="19">
        <v>378397435.62</v>
      </c>
      <c r="AD6" s="19">
        <v>481043376.58999997</v>
      </c>
      <c r="AE6" s="19">
        <v>544545176.75999999</v>
      </c>
      <c r="AF6" s="19">
        <v>296479779.85000002</v>
      </c>
      <c r="AG6" s="19">
        <v>300896567.17000002</v>
      </c>
      <c r="AH6" s="19">
        <v>284776443.67000002</v>
      </c>
      <c r="AI6" s="19">
        <v>365897456.49999809</v>
      </c>
      <c r="AJ6" s="27"/>
      <c r="AK6" s="23" t="s">
        <v>3</v>
      </c>
      <c r="AL6" s="24"/>
      <c r="AM6" s="14">
        <v>9584381656.0900002</v>
      </c>
      <c r="AN6" s="25">
        <f t="shared" si="3"/>
        <v>-1948617147.1800003</v>
      </c>
      <c r="AO6" s="26">
        <f>+AN6+AI6</f>
        <v>-1582719690.6800022</v>
      </c>
      <c r="AR6" s="14">
        <v>9584381656.0900002</v>
      </c>
      <c r="AS6" s="14">
        <v>287.39999771118164</v>
      </c>
      <c r="AT6" s="14">
        <v>272431810.92999768</v>
      </c>
      <c r="AU6" s="10">
        <v>8791283210.1700001</v>
      </c>
      <c r="AV6" s="111">
        <f t="shared" si="1"/>
        <v>-2741715593.1000004</v>
      </c>
      <c r="AX6" s="36">
        <v>11532998803.27</v>
      </c>
      <c r="AZ6" s="44">
        <f t="shared" si="2"/>
        <v>0</v>
      </c>
    </row>
    <row r="7" spans="1:52" ht="15.9" customHeight="1" x14ac:dyDescent="0.3">
      <c r="B7" s="13" t="s">
        <v>153</v>
      </c>
      <c r="C7" s="19" t="s">
        <v>153</v>
      </c>
      <c r="D7" s="19">
        <f>SUM(E7:AI7)</f>
        <v>5824870017.3599997</v>
      </c>
      <c r="E7" s="19">
        <v>135639569.56</v>
      </c>
      <c r="F7" s="19">
        <v>138409623.78</v>
      </c>
      <c r="G7" s="19">
        <v>130847352.63</v>
      </c>
      <c r="H7" s="19">
        <v>155078956.81</v>
      </c>
      <c r="I7" s="20">
        <v>195487508.5</v>
      </c>
      <c r="J7" s="19">
        <v>225654584.63</v>
      </c>
      <c r="K7" s="19">
        <v>165867784.03999999</v>
      </c>
      <c r="L7" s="19">
        <v>160382558.53</v>
      </c>
      <c r="M7" s="21">
        <v>159910395.69999999</v>
      </c>
      <c r="N7" s="21">
        <v>150621487.97999999</v>
      </c>
      <c r="O7" s="19">
        <v>201392048.84999999</v>
      </c>
      <c r="P7" s="19">
        <v>208740313.53999999</v>
      </c>
      <c r="Q7" s="19">
        <v>230665873.97</v>
      </c>
      <c r="R7" s="19">
        <v>191165633.00999999</v>
      </c>
      <c r="S7" s="19">
        <v>204181852.83000001</v>
      </c>
      <c r="T7" s="19">
        <v>161972823.28</v>
      </c>
      <c r="U7" s="19">
        <v>153071591.97</v>
      </c>
      <c r="V7" s="19">
        <v>208022220.61000001</v>
      </c>
      <c r="W7" s="19">
        <v>293140953.19999999</v>
      </c>
      <c r="X7" s="19">
        <v>251088962.61000001</v>
      </c>
      <c r="Y7" s="19">
        <v>188424722.96000001</v>
      </c>
      <c r="Z7" s="19">
        <v>201059288.31999999</v>
      </c>
      <c r="AA7" s="19">
        <v>226306040.25</v>
      </c>
      <c r="AB7" s="19">
        <v>203634557.13</v>
      </c>
      <c r="AC7" s="19">
        <v>216892619.30000001</v>
      </c>
      <c r="AD7" s="19">
        <v>217867028.13</v>
      </c>
      <c r="AE7" s="19">
        <v>245550703.93000001</v>
      </c>
      <c r="AF7" s="19">
        <v>162849075.52000001</v>
      </c>
      <c r="AG7" s="19">
        <v>159546749.68000001</v>
      </c>
      <c r="AH7" s="19">
        <v>128476378.65000001</v>
      </c>
      <c r="AI7" s="19">
        <v>152920757.45999908</v>
      </c>
      <c r="AJ7" s="27"/>
      <c r="AK7" s="23" t="s">
        <v>153</v>
      </c>
      <c r="AL7" s="24"/>
      <c r="AN7" s="25"/>
      <c r="AO7" s="26"/>
      <c r="AV7" s="111"/>
      <c r="AX7" s="36">
        <v>5824870017.3599997</v>
      </c>
      <c r="AZ7" s="44">
        <f t="shared" si="2"/>
        <v>0</v>
      </c>
    </row>
    <row r="8" spans="1:52" s="15" customFormat="1" ht="15.9" customHeight="1" x14ac:dyDescent="0.3">
      <c r="C8" s="29" t="s">
        <v>146</v>
      </c>
      <c r="D8" s="29">
        <f>SUM(D9:D59)</f>
        <v>88591839001.969986</v>
      </c>
      <c r="E8" s="29">
        <v>2416591458.23</v>
      </c>
      <c r="F8" s="29">
        <v>2604359943.0300002</v>
      </c>
      <c r="G8" s="29">
        <v>2518461753.2400007</v>
      </c>
      <c r="H8" s="29">
        <v>2335281439.920001</v>
      </c>
      <c r="I8" s="29">
        <v>2932903357.599999</v>
      </c>
      <c r="J8" s="29">
        <v>3199771438.1700006</v>
      </c>
      <c r="K8" s="29">
        <v>2563723048.8099999</v>
      </c>
      <c r="L8" s="29">
        <v>2297319853.3500009</v>
      </c>
      <c r="M8" s="29">
        <v>2497220831.6300001</v>
      </c>
      <c r="N8" s="29">
        <v>2429805401.6399999</v>
      </c>
      <c r="O8" s="29">
        <v>2474576007.6599994</v>
      </c>
      <c r="P8" s="29">
        <v>3005986122.9400001</v>
      </c>
      <c r="Q8" s="29">
        <v>3128597884.480001</v>
      </c>
      <c r="R8" s="29">
        <v>2440520418.1699996</v>
      </c>
      <c r="S8" s="29">
        <v>3076766144.5299993</v>
      </c>
      <c r="T8" s="29">
        <v>2512571516.3299994</v>
      </c>
      <c r="U8" s="29">
        <v>3089990621.98</v>
      </c>
      <c r="V8" s="29">
        <v>2516857096.3000007</v>
      </c>
      <c r="W8" s="29">
        <v>3072584836.4100013</v>
      </c>
      <c r="X8" s="29">
        <v>2956765911.46</v>
      </c>
      <c r="Y8" s="29">
        <v>3254748715.8800006</v>
      </c>
      <c r="Z8" s="29">
        <v>2436475098.9199986</v>
      </c>
      <c r="AA8" s="29">
        <v>2687144796.6399999</v>
      </c>
      <c r="AB8" s="29">
        <v>2699216696.1100006</v>
      </c>
      <c r="AC8" s="29">
        <v>2839907019.9000001</v>
      </c>
      <c r="AD8" s="29">
        <v>3306005595.1199994</v>
      </c>
      <c r="AE8" s="29">
        <v>3152673350.2599988</v>
      </c>
      <c r="AF8" s="29">
        <v>2954704306.9500003</v>
      </c>
      <c r="AG8" s="29">
        <v>3191113093.4400001</v>
      </c>
      <c r="AH8" s="29">
        <v>2976906881.5900002</v>
      </c>
      <c r="AI8" s="29">
        <v>5022288361.2799988</v>
      </c>
      <c r="AM8" s="17" t="e">
        <f>SUM(AM9:AM23)</f>
        <v>#REF!</v>
      </c>
      <c r="AN8" s="25" t="e">
        <f>AM8-D8</f>
        <v>#REF!</v>
      </c>
      <c r="AO8" s="17" t="e">
        <f>SUM(AO9:AO23)</f>
        <v>#REF!</v>
      </c>
      <c r="AR8" s="17">
        <v>57523131695.44001</v>
      </c>
      <c r="AS8" s="17">
        <v>2430338.6700134277</v>
      </c>
      <c r="AT8" s="17">
        <v>1403872190.129998</v>
      </c>
      <c r="AU8" s="15">
        <v>52142249583.569992</v>
      </c>
      <c r="AV8" s="111">
        <f t="shared" si="1"/>
        <v>-36449589418.399994</v>
      </c>
      <c r="AX8" s="29">
        <v>88591839001.969986</v>
      </c>
      <c r="AZ8" s="29">
        <f t="shared" si="2"/>
        <v>0</v>
      </c>
    </row>
    <row r="9" spans="1:52" ht="15.9" customHeight="1" x14ac:dyDescent="0.3">
      <c r="A9" s="15"/>
      <c r="B9" s="10" t="s">
        <v>18</v>
      </c>
      <c r="C9" s="19" t="s">
        <v>18</v>
      </c>
      <c r="D9" s="19">
        <f>SUM(E9:AI9)</f>
        <v>5974294655.3000002</v>
      </c>
      <c r="E9" s="19">
        <v>147029128.5</v>
      </c>
      <c r="F9" s="19">
        <v>172699736.40000001</v>
      </c>
      <c r="G9" s="19">
        <v>193374103.03999999</v>
      </c>
      <c r="H9" s="19">
        <v>161877683.91999999</v>
      </c>
      <c r="I9" s="20">
        <v>189240818.18000001</v>
      </c>
      <c r="J9" s="19">
        <v>157368965.91999999</v>
      </c>
      <c r="K9" s="19">
        <v>177369252.69999999</v>
      </c>
      <c r="L9" s="19">
        <v>165317996.81999999</v>
      </c>
      <c r="M9" s="21">
        <v>165919455.12</v>
      </c>
      <c r="N9" s="21">
        <v>138050587.18000001</v>
      </c>
      <c r="O9" s="19">
        <v>153541211.38999999</v>
      </c>
      <c r="P9" s="19">
        <v>253594059.36000001</v>
      </c>
      <c r="Q9" s="19">
        <v>157202232.16</v>
      </c>
      <c r="R9" s="19">
        <v>196018198.86000001</v>
      </c>
      <c r="S9" s="19">
        <v>222426353.06</v>
      </c>
      <c r="T9" s="19">
        <v>186574404.02000001</v>
      </c>
      <c r="U9" s="19">
        <v>167425689.28</v>
      </c>
      <c r="V9" s="19">
        <v>192279419.38</v>
      </c>
      <c r="W9" s="19">
        <v>206508787.81</v>
      </c>
      <c r="X9" s="19">
        <v>143945227.52000001</v>
      </c>
      <c r="Y9" s="19">
        <v>191363189.34</v>
      </c>
      <c r="Z9" s="19">
        <v>152048943.49000001</v>
      </c>
      <c r="AA9" s="19">
        <v>206595012.18000001</v>
      </c>
      <c r="AB9" s="19">
        <v>184261846.18000001</v>
      </c>
      <c r="AC9" s="19">
        <v>249908325.5</v>
      </c>
      <c r="AD9" s="19">
        <v>178759057.71000001</v>
      </c>
      <c r="AE9" s="19">
        <v>172600937.00999999</v>
      </c>
      <c r="AF9" s="19">
        <v>212851239.05000001</v>
      </c>
      <c r="AG9" s="19">
        <v>219118352.94</v>
      </c>
      <c r="AH9" s="19">
        <v>327234740.73000002</v>
      </c>
      <c r="AI9" s="19">
        <v>331789700.55000019</v>
      </c>
      <c r="AJ9" s="22" t="s">
        <v>19</v>
      </c>
      <c r="AK9" s="14" t="str">
        <f>MID(AJ9,2,3)</f>
        <v>001</v>
      </c>
      <c r="AL9" s="110"/>
      <c r="AM9" s="14">
        <f>IFERROR(VLOOKUP(AK9,#REF!,3,0),0)</f>
        <v>0</v>
      </c>
      <c r="AN9" s="25">
        <f t="shared" si="3"/>
        <v>-5974294655.3000002</v>
      </c>
      <c r="AO9" s="26">
        <f t="shared" ref="AO9:AO23" si="4">+AN9+AI9</f>
        <v>-5642504954.75</v>
      </c>
      <c r="AR9" s="14">
        <v>5596779802.9099998</v>
      </c>
      <c r="AS9" s="14">
        <v>268.65999794006348</v>
      </c>
      <c r="AT9" s="14">
        <v>183175805.95999795</v>
      </c>
      <c r="AU9" s="10">
        <v>5270429902.3800001</v>
      </c>
      <c r="AV9" s="111">
        <f t="shared" si="1"/>
        <v>-703864752.92000008</v>
      </c>
      <c r="AX9" s="36">
        <v>5974294655.3000002</v>
      </c>
      <c r="AZ9" s="44">
        <f t="shared" si="2"/>
        <v>0</v>
      </c>
    </row>
    <row r="10" spans="1:52" ht="15.9" customHeight="1" x14ac:dyDescent="0.3">
      <c r="A10" s="15"/>
      <c r="B10" s="10" t="s">
        <v>16</v>
      </c>
      <c r="C10" s="19" t="s">
        <v>16</v>
      </c>
      <c r="D10" s="19">
        <f t="shared" ref="D10:D59" si="5">SUM(E10:AI10)</f>
        <v>6250921058.6400003</v>
      </c>
      <c r="E10" s="19">
        <v>146296198.80000001</v>
      </c>
      <c r="F10" s="19">
        <v>154415439.13</v>
      </c>
      <c r="G10" s="19">
        <v>163827410.34999999</v>
      </c>
      <c r="H10" s="19">
        <v>142126750.47999999</v>
      </c>
      <c r="I10" s="20">
        <v>173803693.88</v>
      </c>
      <c r="J10" s="19">
        <v>192782947.63999999</v>
      </c>
      <c r="K10" s="19">
        <v>158345322.13999999</v>
      </c>
      <c r="L10" s="19">
        <v>139324089.66999999</v>
      </c>
      <c r="M10" s="21">
        <v>213974435.99000001</v>
      </c>
      <c r="N10" s="21">
        <v>242800236.84</v>
      </c>
      <c r="O10" s="19">
        <v>152246587.27000001</v>
      </c>
      <c r="P10" s="19">
        <v>190332476.38999999</v>
      </c>
      <c r="Q10" s="19">
        <v>189260437.68000001</v>
      </c>
      <c r="R10" s="19">
        <v>153174823.36000001</v>
      </c>
      <c r="S10" s="19">
        <v>186642288.84</v>
      </c>
      <c r="T10" s="19">
        <v>150312736.49000001</v>
      </c>
      <c r="U10" s="19">
        <v>177715038.62</v>
      </c>
      <c r="V10" s="19">
        <v>187748236.11000001</v>
      </c>
      <c r="W10" s="19">
        <v>180855702.16999999</v>
      </c>
      <c r="X10" s="19">
        <v>196336315.34999999</v>
      </c>
      <c r="Y10" s="19">
        <v>150633650.53999999</v>
      </c>
      <c r="Z10" s="19">
        <v>146354302.99000001</v>
      </c>
      <c r="AA10" s="19">
        <v>216761673.33000001</v>
      </c>
      <c r="AB10" s="19">
        <v>201225621.81999999</v>
      </c>
      <c r="AC10" s="19">
        <v>182179902.71000001</v>
      </c>
      <c r="AD10" s="19">
        <v>214520659.55000001</v>
      </c>
      <c r="AE10" s="19">
        <v>209563498.31999999</v>
      </c>
      <c r="AF10" s="19">
        <v>207429213.41</v>
      </c>
      <c r="AG10" s="19">
        <v>276851068.02999997</v>
      </c>
      <c r="AH10" s="19">
        <v>333340318.72000003</v>
      </c>
      <c r="AI10" s="19">
        <v>619739982.02000141</v>
      </c>
      <c r="AJ10" s="22" t="s">
        <v>17</v>
      </c>
      <c r="AK10" s="14" t="str">
        <f t="shared" ref="AK10:AK50" si="6">MID(AJ10,2,3)</f>
        <v>003</v>
      </c>
      <c r="AL10" s="110"/>
      <c r="AM10" s="14">
        <f>IFERROR(VLOOKUP(AK10,#REF!,3,0),0)</f>
        <v>0</v>
      </c>
      <c r="AN10" s="25">
        <f t="shared" si="3"/>
        <v>-6250921058.6400003</v>
      </c>
      <c r="AO10" s="26">
        <f t="shared" si="4"/>
        <v>-5631181076.6199989</v>
      </c>
      <c r="AR10" s="14">
        <v>7747876366.1300001</v>
      </c>
      <c r="AS10" s="14">
        <v>244.58000183105469</v>
      </c>
      <c r="AT10" s="14">
        <v>282871120.27000183</v>
      </c>
      <c r="AU10" s="10">
        <v>6592174322.04</v>
      </c>
      <c r="AV10" s="111">
        <f t="shared" si="1"/>
        <v>341253263.39999962</v>
      </c>
      <c r="AX10" s="36">
        <v>6250921058.6400003</v>
      </c>
      <c r="AZ10" s="44">
        <f t="shared" si="2"/>
        <v>0</v>
      </c>
    </row>
    <row r="11" spans="1:52" ht="15.9" customHeight="1" x14ac:dyDescent="0.3">
      <c r="A11" s="15"/>
      <c r="B11" s="10" t="s">
        <v>20</v>
      </c>
      <c r="C11" s="19" t="s">
        <v>20</v>
      </c>
      <c r="D11" s="19">
        <f t="shared" si="5"/>
        <v>5463000328.6199999</v>
      </c>
      <c r="E11" s="19">
        <v>158470164.27000001</v>
      </c>
      <c r="F11" s="19">
        <v>158581194.72999999</v>
      </c>
      <c r="G11" s="19">
        <v>159602756.75999999</v>
      </c>
      <c r="H11" s="19">
        <v>133713116.69</v>
      </c>
      <c r="I11" s="20">
        <v>185003647.08000001</v>
      </c>
      <c r="J11" s="19">
        <v>189257135.36000001</v>
      </c>
      <c r="K11" s="19">
        <v>135044405.77000001</v>
      </c>
      <c r="L11" s="19">
        <v>115068293.15000001</v>
      </c>
      <c r="M11" s="21">
        <v>145795566.96000001</v>
      </c>
      <c r="N11" s="21">
        <v>129902093.88</v>
      </c>
      <c r="O11" s="19">
        <v>146773813.75</v>
      </c>
      <c r="P11" s="19">
        <v>164225957.28999999</v>
      </c>
      <c r="Q11" s="19">
        <v>192167030.13999999</v>
      </c>
      <c r="R11" s="19">
        <v>132940434.38</v>
      </c>
      <c r="S11" s="19">
        <v>190097597.56999999</v>
      </c>
      <c r="T11" s="19">
        <v>147306714.19999999</v>
      </c>
      <c r="U11" s="19">
        <v>179870224.77000001</v>
      </c>
      <c r="V11" s="19">
        <v>165341071.27000001</v>
      </c>
      <c r="W11" s="19">
        <v>178656937.25999999</v>
      </c>
      <c r="X11" s="19">
        <v>190121119.08000001</v>
      </c>
      <c r="Y11" s="19">
        <v>147669456.18000001</v>
      </c>
      <c r="Z11" s="19">
        <v>207639097.56999999</v>
      </c>
      <c r="AA11" s="19">
        <v>181397544.34999999</v>
      </c>
      <c r="AB11" s="19">
        <v>168339825.06999999</v>
      </c>
      <c r="AC11" s="19">
        <v>158588967.84</v>
      </c>
      <c r="AD11" s="19">
        <v>183131430.66</v>
      </c>
      <c r="AE11" s="19">
        <v>185944276.09999999</v>
      </c>
      <c r="AF11" s="19">
        <v>160730608.03999999</v>
      </c>
      <c r="AG11" s="19">
        <v>194547032.78</v>
      </c>
      <c r="AH11" s="19">
        <v>128364834.28</v>
      </c>
      <c r="AI11" s="19">
        <v>548707981.39000034</v>
      </c>
      <c r="AJ11" s="22" t="s">
        <v>21</v>
      </c>
      <c r="AK11" s="14" t="str">
        <f t="shared" si="6"/>
        <v>005</v>
      </c>
      <c r="AL11" s="110"/>
      <c r="AM11" s="14">
        <f>IFERROR(VLOOKUP(AK11,#REF!,3,0),0)</f>
        <v>0</v>
      </c>
      <c r="AN11" s="25">
        <f t="shared" si="3"/>
        <v>-5463000328.6199999</v>
      </c>
      <c r="AO11" s="26">
        <f t="shared" si="4"/>
        <v>-4914292347.2299995</v>
      </c>
      <c r="AR11" s="14">
        <v>6297184489.1199999</v>
      </c>
      <c r="AS11" s="14">
        <v>760.52999877929688</v>
      </c>
      <c r="AT11" s="14">
        <v>150713636.81999877</v>
      </c>
      <c r="AU11" s="10">
        <v>5095897218.1300001</v>
      </c>
      <c r="AV11" s="111">
        <f t="shared" si="1"/>
        <v>-367103110.48999977</v>
      </c>
      <c r="AX11" s="36">
        <v>5463000328.6199999</v>
      </c>
      <c r="AZ11" s="44">
        <f t="shared" si="2"/>
        <v>0</v>
      </c>
    </row>
    <row r="12" spans="1:52" ht="15.9" customHeight="1" x14ac:dyDescent="0.3">
      <c r="A12" s="15"/>
      <c r="B12" s="10" t="s">
        <v>26</v>
      </c>
      <c r="C12" s="19" t="s">
        <v>26</v>
      </c>
      <c r="D12" s="19">
        <f t="shared" si="5"/>
        <v>1883956494.8099999</v>
      </c>
      <c r="E12" s="19">
        <v>53715023.119999997</v>
      </c>
      <c r="F12" s="19">
        <v>69187926.129999995</v>
      </c>
      <c r="G12" s="19">
        <v>71932415.049999997</v>
      </c>
      <c r="H12" s="19">
        <v>59414178.039999999</v>
      </c>
      <c r="I12" s="20">
        <v>63260340.210000001</v>
      </c>
      <c r="J12" s="19">
        <v>71734005.359999999</v>
      </c>
      <c r="K12" s="19">
        <v>50874179.740000002</v>
      </c>
      <c r="L12" s="19">
        <v>49546069.140000001</v>
      </c>
      <c r="M12" s="21">
        <v>59618198.100000001</v>
      </c>
      <c r="N12" s="21">
        <v>61484079.100000001</v>
      </c>
      <c r="O12" s="19">
        <v>61827976.310000002</v>
      </c>
      <c r="P12" s="19">
        <v>74216941.230000004</v>
      </c>
      <c r="Q12" s="19">
        <v>67550364.739999995</v>
      </c>
      <c r="R12" s="19">
        <v>52130131.340000004</v>
      </c>
      <c r="S12" s="19">
        <v>69112544.379999995</v>
      </c>
      <c r="T12" s="19">
        <v>57762254.93</v>
      </c>
      <c r="U12" s="19">
        <v>50944207.859999999</v>
      </c>
      <c r="V12" s="19">
        <v>48711325.740000002</v>
      </c>
      <c r="W12" s="19">
        <v>60103453.310000002</v>
      </c>
      <c r="X12" s="19">
        <v>74532613.030000001</v>
      </c>
      <c r="Y12" s="19">
        <v>53073562.640000001</v>
      </c>
      <c r="Z12" s="19">
        <v>62098856.119999997</v>
      </c>
      <c r="AA12" s="19">
        <v>53030732.859999999</v>
      </c>
      <c r="AB12" s="19">
        <v>57501486.219999999</v>
      </c>
      <c r="AC12" s="19">
        <v>56223172.590000004</v>
      </c>
      <c r="AD12" s="19">
        <v>62350165.090000004</v>
      </c>
      <c r="AE12" s="19">
        <v>73690264.579999998</v>
      </c>
      <c r="AF12" s="19">
        <v>66456833.75</v>
      </c>
      <c r="AG12" s="19">
        <v>56484572.420000002</v>
      </c>
      <c r="AH12" s="19">
        <v>56841287.259999998</v>
      </c>
      <c r="AI12" s="19">
        <v>58547334.420000315</v>
      </c>
      <c r="AJ12" s="22" t="s">
        <v>27</v>
      </c>
      <c r="AK12" s="14" t="str">
        <f t="shared" si="6"/>
        <v>002</v>
      </c>
      <c r="AL12" s="110"/>
      <c r="AM12" s="14">
        <f>IFERROR(VLOOKUP(AK12,#REF!,3,0),0)</f>
        <v>0</v>
      </c>
      <c r="AN12" s="25">
        <f t="shared" si="3"/>
        <v>-1883956494.8099999</v>
      </c>
      <c r="AO12" s="26">
        <f t="shared" si="4"/>
        <v>-1825409160.3899996</v>
      </c>
      <c r="AR12" s="14">
        <v>1621877564.23</v>
      </c>
      <c r="AS12" s="14">
        <v>65.419999837875366</v>
      </c>
      <c r="AT12" s="14">
        <v>118219122.40999983</v>
      </c>
      <c r="AU12" s="10">
        <v>1417899899.5599999</v>
      </c>
      <c r="AV12" s="111">
        <f t="shared" si="1"/>
        <v>-466056595.25</v>
      </c>
      <c r="AX12" s="36">
        <v>1883956494.8099999</v>
      </c>
      <c r="AZ12" s="44">
        <f t="shared" si="2"/>
        <v>0</v>
      </c>
    </row>
    <row r="13" spans="1:52" ht="15.9" customHeight="1" x14ac:dyDescent="0.3">
      <c r="A13" s="15"/>
      <c r="B13" s="10" t="s">
        <v>8</v>
      </c>
      <c r="C13" s="19" t="s">
        <v>8</v>
      </c>
      <c r="D13" s="19">
        <f t="shared" si="5"/>
        <v>1478786017.5799999</v>
      </c>
      <c r="E13" s="19">
        <v>42082800.630000003</v>
      </c>
      <c r="F13" s="19">
        <v>33189411.57</v>
      </c>
      <c r="G13" s="19">
        <v>35549894.710000001</v>
      </c>
      <c r="H13" s="19">
        <v>31058812.850000001</v>
      </c>
      <c r="I13" s="20">
        <v>50628483.579999998</v>
      </c>
      <c r="J13" s="19">
        <v>67397958.290000007</v>
      </c>
      <c r="K13" s="19">
        <v>49339535.049999997</v>
      </c>
      <c r="L13" s="19">
        <v>40045196.079999998</v>
      </c>
      <c r="M13" s="21">
        <v>43048750.520000003</v>
      </c>
      <c r="N13" s="21">
        <v>39756147.700000003</v>
      </c>
      <c r="O13" s="19">
        <v>38668787.009999998</v>
      </c>
      <c r="P13" s="19">
        <v>57507069.799999997</v>
      </c>
      <c r="Q13" s="19">
        <v>76431267.099999994</v>
      </c>
      <c r="R13" s="19">
        <v>37808048.530000001</v>
      </c>
      <c r="S13" s="19">
        <v>43163298.310000002</v>
      </c>
      <c r="T13" s="19">
        <v>43629653.079999998</v>
      </c>
      <c r="U13" s="19">
        <v>54481911.759999998</v>
      </c>
      <c r="V13" s="19">
        <v>41528657.740000002</v>
      </c>
      <c r="W13" s="19">
        <v>69587905.269999996</v>
      </c>
      <c r="X13" s="19">
        <v>81027248.730000004</v>
      </c>
      <c r="Y13" s="19">
        <v>45831158.950000003</v>
      </c>
      <c r="Z13" s="19">
        <v>38623640.420000002</v>
      </c>
      <c r="AA13" s="19">
        <v>36366549.030000001</v>
      </c>
      <c r="AB13" s="19">
        <v>54680037.920000002</v>
      </c>
      <c r="AC13" s="19">
        <v>43277896.32</v>
      </c>
      <c r="AD13" s="19">
        <v>51183595</v>
      </c>
      <c r="AE13" s="19">
        <v>54053061.439999998</v>
      </c>
      <c r="AF13" s="19">
        <v>42995463.539999999</v>
      </c>
      <c r="AG13" s="19">
        <v>44080480.189999998</v>
      </c>
      <c r="AH13" s="19">
        <v>40797258.149999999</v>
      </c>
      <c r="AI13" s="19">
        <v>50966038.309999704</v>
      </c>
      <c r="AJ13" s="22" t="s">
        <v>9</v>
      </c>
      <c r="AK13" s="14" t="str">
        <f t="shared" si="6"/>
        <v>014</v>
      </c>
      <c r="AL13" s="110"/>
      <c r="AM13" s="14">
        <f>IFERROR(VLOOKUP(AK13,#REF!,3,0),0)</f>
        <v>0</v>
      </c>
      <c r="AN13" s="25">
        <f t="shared" si="3"/>
        <v>-1478786017.5799999</v>
      </c>
      <c r="AO13" s="26">
        <f t="shared" si="4"/>
        <v>-1427819979.2700002</v>
      </c>
      <c r="AR13" s="14">
        <v>1352871731.01</v>
      </c>
      <c r="AS13" s="14">
        <v>35.619999885559082</v>
      </c>
      <c r="AT13" s="14">
        <v>22629971.489999887</v>
      </c>
      <c r="AU13" s="10">
        <v>1172246262.28</v>
      </c>
      <c r="AV13" s="111">
        <f t="shared" si="1"/>
        <v>-306539755.29999995</v>
      </c>
      <c r="AX13" s="36">
        <v>1478786017.5799999</v>
      </c>
      <c r="AZ13" s="44">
        <f t="shared" si="2"/>
        <v>0</v>
      </c>
    </row>
    <row r="14" spans="1:52" ht="15.9" customHeight="1" x14ac:dyDescent="0.3">
      <c r="A14" s="15"/>
      <c r="B14" s="10" t="s">
        <v>4</v>
      </c>
      <c r="C14" s="19" t="s">
        <v>4</v>
      </c>
      <c r="D14" s="19">
        <f t="shared" si="5"/>
        <v>6017701389.1000004</v>
      </c>
      <c r="E14" s="19">
        <v>207747749.11000001</v>
      </c>
      <c r="F14" s="19">
        <v>192377131.22999999</v>
      </c>
      <c r="G14" s="19">
        <v>135088425.5</v>
      </c>
      <c r="H14" s="19">
        <v>124795002.28</v>
      </c>
      <c r="I14" s="20">
        <v>199299342.53</v>
      </c>
      <c r="J14" s="19">
        <v>224191674.28999999</v>
      </c>
      <c r="K14" s="19">
        <v>179138949.91999999</v>
      </c>
      <c r="L14" s="19">
        <v>159763027.84999999</v>
      </c>
      <c r="M14" s="21">
        <v>123966763.95</v>
      </c>
      <c r="N14" s="21">
        <v>123197519</v>
      </c>
      <c r="O14" s="19">
        <v>145254735.22</v>
      </c>
      <c r="P14" s="19">
        <v>198281181.37</v>
      </c>
      <c r="Q14" s="19">
        <v>315258884.48000002</v>
      </c>
      <c r="R14" s="19">
        <v>111446187.06</v>
      </c>
      <c r="S14" s="19">
        <v>187774761.05000001</v>
      </c>
      <c r="T14" s="19">
        <v>152897265.31999999</v>
      </c>
      <c r="U14" s="19">
        <v>195947799.94999999</v>
      </c>
      <c r="V14" s="19">
        <v>165076479.59</v>
      </c>
      <c r="W14" s="19">
        <v>184148871.53999999</v>
      </c>
      <c r="X14" s="19">
        <v>240244296.94</v>
      </c>
      <c r="Y14" s="19">
        <v>146928109.56999999</v>
      </c>
      <c r="Z14" s="19">
        <v>136126958.72</v>
      </c>
      <c r="AA14" s="19">
        <v>144296914.09</v>
      </c>
      <c r="AB14" s="19">
        <v>229191569.56999999</v>
      </c>
      <c r="AC14" s="19">
        <v>162124168.78</v>
      </c>
      <c r="AD14" s="19">
        <v>183188281.52000001</v>
      </c>
      <c r="AE14" s="19">
        <v>246796205.84999999</v>
      </c>
      <c r="AF14" s="19">
        <v>186151309.55000001</v>
      </c>
      <c r="AG14" s="19">
        <v>170294404.06999999</v>
      </c>
      <c r="AH14" s="19">
        <v>157751277.91</v>
      </c>
      <c r="AI14" s="19">
        <v>688956141.28999901</v>
      </c>
      <c r="AJ14" s="22" t="s">
        <v>5</v>
      </c>
      <c r="AK14" s="14" t="str">
        <f t="shared" si="6"/>
        <v>006</v>
      </c>
      <c r="AL14" s="110"/>
      <c r="AM14" s="14">
        <f>IFERROR(VLOOKUP(AK14,#REF!,3,0),0)</f>
        <v>0</v>
      </c>
      <c r="AN14" s="25">
        <f t="shared" si="3"/>
        <v>-6017701389.1000004</v>
      </c>
      <c r="AO14" s="26">
        <f t="shared" si="4"/>
        <v>-5328745247.8100014</v>
      </c>
      <c r="AR14" s="14">
        <v>5860541811.6700001</v>
      </c>
      <c r="AS14" s="14">
        <v>119.06999969482422</v>
      </c>
      <c r="AT14" s="14">
        <v>77185038.649999693</v>
      </c>
      <c r="AU14" s="10">
        <v>4651942660.4799995</v>
      </c>
      <c r="AV14" s="111">
        <f t="shared" si="1"/>
        <v>-1365758728.6200008</v>
      </c>
      <c r="AX14" s="36">
        <v>6017701389.1000004</v>
      </c>
      <c r="AZ14" s="44">
        <f t="shared" si="2"/>
        <v>0</v>
      </c>
    </row>
    <row r="15" spans="1:52" ht="15.9" customHeight="1" x14ac:dyDescent="0.3">
      <c r="A15" s="15"/>
      <c r="B15" s="10" t="s">
        <v>10</v>
      </c>
      <c r="C15" s="19" t="s">
        <v>10</v>
      </c>
      <c r="D15" s="19">
        <f t="shared" si="5"/>
        <v>6106837497.5900002</v>
      </c>
      <c r="E15" s="19">
        <v>176004346.78</v>
      </c>
      <c r="F15" s="19">
        <v>173881284.50999999</v>
      </c>
      <c r="G15" s="19">
        <v>178091489.66</v>
      </c>
      <c r="H15" s="19">
        <v>148607507.16999999</v>
      </c>
      <c r="I15" s="20">
        <v>241734107.16</v>
      </c>
      <c r="J15" s="19">
        <v>304687304.20999998</v>
      </c>
      <c r="K15" s="19">
        <v>208057696.19999999</v>
      </c>
      <c r="L15" s="19">
        <v>155864324.63999999</v>
      </c>
      <c r="M15" s="21">
        <v>155186113.13</v>
      </c>
      <c r="N15" s="21">
        <v>196082556.65000001</v>
      </c>
      <c r="O15" s="19">
        <v>181660490.06999999</v>
      </c>
      <c r="P15" s="19">
        <v>208847597.25</v>
      </c>
      <c r="Q15" s="19">
        <v>286793976.67000002</v>
      </c>
      <c r="R15" s="19">
        <v>180203598.46000001</v>
      </c>
      <c r="S15" s="19">
        <v>197153078.62</v>
      </c>
      <c r="T15" s="19">
        <v>157844333.75</v>
      </c>
      <c r="U15" s="19">
        <v>176438962.28</v>
      </c>
      <c r="V15" s="19">
        <v>187034355.91</v>
      </c>
      <c r="W15" s="19">
        <v>205987308.16</v>
      </c>
      <c r="X15" s="19">
        <v>252919800.74000001</v>
      </c>
      <c r="Y15" s="19">
        <v>186011720.87</v>
      </c>
      <c r="Z15" s="19">
        <v>167862408.34</v>
      </c>
      <c r="AA15" s="19">
        <v>168092046.72</v>
      </c>
      <c r="AB15" s="19">
        <v>176943203.72999999</v>
      </c>
      <c r="AC15" s="19">
        <v>193652204.28999999</v>
      </c>
      <c r="AD15" s="19">
        <v>270699121.20999998</v>
      </c>
      <c r="AE15" s="19">
        <v>214919201.40000001</v>
      </c>
      <c r="AF15" s="19">
        <v>152860154.38999999</v>
      </c>
      <c r="AG15" s="19">
        <v>187956554.75</v>
      </c>
      <c r="AH15" s="19">
        <v>190210468.36000001</v>
      </c>
      <c r="AI15" s="19">
        <v>224550181.51000023</v>
      </c>
      <c r="AJ15" s="22" t="s">
        <v>11</v>
      </c>
      <c r="AK15" s="14" t="str">
        <f t="shared" si="6"/>
        <v>004</v>
      </c>
      <c r="AL15" s="110"/>
      <c r="AM15" s="14">
        <f>IFERROR(VLOOKUP(AK15,#REF!,3,0),0)</f>
        <v>0</v>
      </c>
      <c r="AN15" s="25">
        <f t="shared" si="3"/>
        <v>-6106837497.5900002</v>
      </c>
      <c r="AO15" s="26">
        <f t="shared" si="4"/>
        <v>-5882287316.0799999</v>
      </c>
      <c r="AR15" s="14">
        <v>6061093910.0100002</v>
      </c>
      <c r="AS15" s="14">
        <v>242.45999908447266</v>
      </c>
      <c r="AT15" s="14">
        <v>86284096.999999091</v>
      </c>
      <c r="AU15" s="10">
        <v>5391192396.5699997</v>
      </c>
      <c r="AV15" s="111">
        <f t="shared" si="1"/>
        <v>-715645101.02000046</v>
      </c>
      <c r="AX15" s="36">
        <v>6106837497.5900002</v>
      </c>
      <c r="AZ15" s="44">
        <f t="shared" si="2"/>
        <v>0</v>
      </c>
    </row>
    <row r="16" spans="1:52" ht="15.9" customHeight="1" x14ac:dyDescent="0.3">
      <c r="A16" s="15"/>
      <c r="B16" s="10" t="s">
        <v>6</v>
      </c>
      <c r="C16" s="19" t="s">
        <v>6</v>
      </c>
      <c r="D16" s="19">
        <f t="shared" si="5"/>
        <v>5906371509.8299999</v>
      </c>
      <c r="E16" s="19">
        <v>159856080.75999999</v>
      </c>
      <c r="F16" s="19">
        <v>165440546.28</v>
      </c>
      <c r="G16" s="19">
        <v>192972618.53999999</v>
      </c>
      <c r="H16" s="19">
        <v>170363873.50999999</v>
      </c>
      <c r="I16" s="20">
        <v>194889953.63</v>
      </c>
      <c r="J16" s="19">
        <v>235052874.97</v>
      </c>
      <c r="K16" s="19">
        <v>199139580.06</v>
      </c>
      <c r="L16" s="19">
        <v>179601411.13</v>
      </c>
      <c r="M16" s="21">
        <v>189249125.34999999</v>
      </c>
      <c r="N16" s="21">
        <v>174689249.63</v>
      </c>
      <c r="O16" s="19">
        <v>176992590.63</v>
      </c>
      <c r="P16" s="19">
        <v>191429219.88</v>
      </c>
      <c r="Q16" s="19">
        <v>235612847.50999999</v>
      </c>
      <c r="R16" s="19">
        <v>175066576.27000001</v>
      </c>
      <c r="S16" s="19">
        <v>207908228.44</v>
      </c>
      <c r="T16" s="19">
        <v>191564897.88999999</v>
      </c>
      <c r="U16" s="19">
        <v>208505420.03</v>
      </c>
      <c r="V16" s="19">
        <v>172975855.94</v>
      </c>
      <c r="W16" s="19">
        <v>231076046.93000001</v>
      </c>
      <c r="X16" s="19">
        <v>217261318.28</v>
      </c>
      <c r="Y16" s="19">
        <v>153264103.09</v>
      </c>
      <c r="Z16" s="19">
        <v>178207851.47999999</v>
      </c>
      <c r="AA16" s="19">
        <v>190876075.33000001</v>
      </c>
      <c r="AB16" s="19">
        <v>173205796.56</v>
      </c>
      <c r="AC16" s="19">
        <v>200380262.87</v>
      </c>
      <c r="AD16" s="19">
        <v>251070725.63</v>
      </c>
      <c r="AE16" s="19">
        <v>179233138.78999999</v>
      </c>
      <c r="AF16" s="19">
        <v>155142073.94</v>
      </c>
      <c r="AG16" s="19">
        <v>190157515.53999999</v>
      </c>
      <c r="AH16" s="19">
        <v>163063793.13</v>
      </c>
      <c r="AI16" s="19">
        <v>202121857.80999947</v>
      </c>
      <c r="AJ16" s="22" t="s">
        <v>7</v>
      </c>
      <c r="AK16" s="14" t="str">
        <f t="shared" si="6"/>
        <v>010</v>
      </c>
      <c r="AL16" s="110"/>
      <c r="AM16" s="14">
        <f>IFERROR(VLOOKUP(AK16,#REF!,3,0),0)</f>
        <v>0</v>
      </c>
      <c r="AN16" s="25">
        <f t="shared" si="3"/>
        <v>-5906371509.8299999</v>
      </c>
      <c r="AO16" s="26">
        <f t="shared" si="4"/>
        <v>-5704249652.0200005</v>
      </c>
      <c r="AR16" s="14">
        <v>6027694801.3900003</v>
      </c>
      <c r="AS16" s="14">
        <v>256.8700008392334</v>
      </c>
      <c r="AT16" s="14">
        <v>86625908.070000842</v>
      </c>
      <c r="AU16" s="10">
        <v>6023414787.1899996</v>
      </c>
      <c r="AV16" s="111">
        <f t="shared" si="1"/>
        <v>117043277.35999966</v>
      </c>
      <c r="AX16" s="36">
        <v>5906371509.8299999</v>
      </c>
      <c r="AZ16" s="44">
        <f t="shared" si="2"/>
        <v>0</v>
      </c>
    </row>
    <row r="17" spans="1:52" ht="15.9" customHeight="1" x14ac:dyDescent="0.3">
      <c r="A17" s="15"/>
      <c r="B17" s="10" t="s">
        <v>36</v>
      </c>
      <c r="C17" s="19" t="s">
        <v>36</v>
      </c>
      <c r="D17" s="19">
        <f t="shared" si="5"/>
        <v>1511364572.05</v>
      </c>
      <c r="E17" s="19">
        <v>53281042.740000002</v>
      </c>
      <c r="F17" s="19">
        <v>47969499.990000002</v>
      </c>
      <c r="G17" s="19">
        <v>37488937.780000001</v>
      </c>
      <c r="H17" s="19">
        <v>45939080.719999999</v>
      </c>
      <c r="I17" s="20">
        <v>60558135.719999999</v>
      </c>
      <c r="J17" s="19">
        <v>70720798.629999995</v>
      </c>
      <c r="K17" s="19">
        <v>44297099.369999997</v>
      </c>
      <c r="L17" s="19">
        <v>42432286.960000001</v>
      </c>
      <c r="M17" s="21">
        <v>42447448.299999997</v>
      </c>
      <c r="N17" s="21">
        <v>56715863.649999999</v>
      </c>
      <c r="O17" s="19">
        <v>48392156.850000001</v>
      </c>
      <c r="P17" s="19">
        <v>49964683.390000001</v>
      </c>
      <c r="Q17" s="19">
        <v>54309446.700000003</v>
      </c>
      <c r="R17" s="19">
        <v>32769072.239999998</v>
      </c>
      <c r="S17" s="19">
        <v>47493951.159999996</v>
      </c>
      <c r="T17" s="19">
        <v>32659056.030000001</v>
      </c>
      <c r="U17" s="19">
        <v>32218104.289999999</v>
      </c>
      <c r="V17" s="19">
        <v>52380841.700000003</v>
      </c>
      <c r="W17" s="19">
        <v>74741487.400000006</v>
      </c>
      <c r="X17" s="19">
        <v>77749441.170000002</v>
      </c>
      <c r="Y17" s="19">
        <v>55042241.049999997</v>
      </c>
      <c r="Z17" s="19">
        <v>64275802.689999998</v>
      </c>
      <c r="AA17" s="19">
        <v>37423711.090000004</v>
      </c>
      <c r="AB17" s="19">
        <v>62012860.259999998</v>
      </c>
      <c r="AC17" s="19">
        <v>33998566.100000001</v>
      </c>
      <c r="AD17" s="19">
        <v>48211817.270000003</v>
      </c>
      <c r="AE17" s="19">
        <v>44289169.560000002</v>
      </c>
      <c r="AF17" s="19">
        <v>37094986.640000001</v>
      </c>
      <c r="AG17" s="19">
        <v>35713091.689999998</v>
      </c>
      <c r="AH17" s="19">
        <v>35683982.43</v>
      </c>
      <c r="AI17" s="19">
        <v>53089908.480000257</v>
      </c>
      <c r="AJ17" s="22" t="s">
        <v>37</v>
      </c>
      <c r="AK17" s="14" t="str">
        <f t="shared" si="6"/>
        <v>009</v>
      </c>
      <c r="AL17" s="110"/>
      <c r="AM17" s="14">
        <f>IFERROR(VLOOKUP(AK17,#REF!,3,0),0)</f>
        <v>0</v>
      </c>
      <c r="AN17" s="25">
        <f t="shared" si="3"/>
        <v>-1511364572.05</v>
      </c>
      <c r="AO17" s="26">
        <f t="shared" si="4"/>
        <v>-1458274663.5699997</v>
      </c>
      <c r="AR17" s="14">
        <v>1165967472.55</v>
      </c>
      <c r="AS17" s="14">
        <v>68.670000076293945</v>
      </c>
      <c r="AT17" s="14">
        <v>23558550.570000075</v>
      </c>
      <c r="AU17" s="10">
        <v>1008254209.88</v>
      </c>
      <c r="AV17" s="111">
        <f t="shared" si="1"/>
        <v>-503110362.16999996</v>
      </c>
      <c r="AX17" s="36">
        <v>1511364572.05</v>
      </c>
      <c r="AZ17" s="44">
        <f t="shared" si="2"/>
        <v>0</v>
      </c>
    </row>
    <row r="18" spans="1:52" ht="15.9" customHeight="1" x14ac:dyDescent="0.3">
      <c r="A18" s="15"/>
      <c r="B18" s="10" t="s">
        <v>38</v>
      </c>
      <c r="C18" s="19" t="s">
        <v>38</v>
      </c>
      <c r="D18" s="19">
        <f t="shared" si="5"/>
        <v>1857310255.6400001</v>
      </c>
      <c r="E18" s="19">
        <v>50861716.060000002</v>
      </c>
      <c r="F18" s="19">
        <v>55722046.390000001</v>
      </c>
      <c r="G18" s="19">
        <v>72332274.230000004</v>
      </c>
      <c r="H18" s="19">
        <v>59509979.799999997</v>
      </c>
      <c r="I18" s="20">
        <v>69076073.459999993</v>
      </c>
      <c r="J18" s="19">
        <v>72347588.609999999</v>
      </c>
      <c r="K18" s="19">
        <v>50635068.119999997</v>
      </c>
      <c r="L18" s="19">
        <v>40676828.75</v>
      </c>
      <c r="M18" s="21">
        <v>52337600.649999999</v>
      </c>
      <c r="N18" s="21">
        <v>50112075.759999998</v>
      </c>
      <c r="O18" s="19">
        <v>65591188.210000001</v>
      </c>
      <c r="P18" s="19">
        <v>75318921.950000003</v>
      </c>
      <c r="Q18" s="19">
        <v>63533464.880000003</v>
      </c>
      <c r="R18" s="19">
        <v>49608281.200000003</v>
      </c>
      <c r="S18" s="19">
        <v>69562253.599999994</v>
      </c>
      <c r="T18" s="19">
        <v>69687827.349999994</v>
      </c>
      <c r="U18" s="19">
        <v>55009823.119999997</v>
      </c>
      <c r="V18" s="19">
        <v>56818698.609999999</v>
      </c>
      <c r="W18" s="19">
        <v>66556214.869999997</v>
      </c>
      <c r="X18" s="19">
        <v>73795129.969999999</v>
      </c>
      <c r="Y18" s="19">
        <v>52950163.049999997</v>
      </c>
      <c r="Z18" s="19">
        <v>53432930.299999997</v>
      </c>
      <c r="AA18" s="19">
        <v>47909312.189999998</v>
      </c>
      <c r="AB18" s="19">
        <v>62843138.659999996</v>
      </c>
      <c r="AC18" s="19">
        <v>56000166.520000003</v>
      </c>
      <c r="AD18" s="19">
        <v>76932589.319999993</v>
      </c>
      <c r="AE18" s="19">
        <v>76073161.239999995</v>
      </c>
      <c r="AF18" s="19">
        <v>49128500.810000002</v>
      </c>
      <c r="AG18" s="19">
        <v>59229578.969999999</v>
      </c>
      <c r="AH18" s="19">
        <v>50850033.659999996</v>
      </c>
      <c r="AI18" s="19">
        <v>52867625.329999924</v>
      </c>
      <c r="AJ18" s="22" t="s">
        <v>39</v>
      </c>
      <c r="AK18" s="14" t="str">
        <f t="shared" si="6"/>
        <v>268</v>
      </c>
      <c r="AL18" s="110"/>
      <c r="AM18" s="14">
        <f>IFERROR(VLOOKUP(AK18,#REF!,3,0),0)</f>
        <v>0</v>
      </c>
      <c r="AN18" s="25">
        <f t="shared" si="3"/>
        <v>-1857310255.6400001</v>
      </c>
      <c r="AO18" s="26">
        <f t="shared" si="4"/>
        <v>-1804442630.3100002</v>
      </c>
      <c r="AR18" s="14">
        <v>1453190266.02</v>
      </c>
      <c r="AS18" s="14">
        <v>345.81000018119812</v>
      </c>
      <c r="AT18" s="14">
        <v>23838576.930000182</v>
      </c>
      <c r="AU18" s="10">
        <v>1311269483.97</v>
      </c>
      <c r="AV18" s="111">
        <f t="shared" si="1"/>
        <v>-546040771.67000008</v>
      </c>
      <c r="AX18" s="36">
        <v>1857310255.6400001</v>
      </c>
      <c r="AZ18" s="44">
        <f t="shared" si="2"/>
        <v>0</v>
      </c>
    </row>
    <row r="19" spans="1:52" ht="15.9" customHeight="1" x14ac:dyDescent="0.3">
      <c r="A19" s="15"/>
      <c r="B19" s="10" t="s">
        <v>40</v>
      </c>
      <c r="C19" s="19" t="s">
        <v>40</v>
      </c>
      <c r="D19" s="19">
        <f t="shared" si="5"/>
        <v>1397621755.1600001</v>
      </c>
      <c r="E19" s="19">
        <v>42867775.670000002</v>
      </c>
      <c r="F19" s="19">
        <v>36144700.75</v>
      </c>
      <c r="G19" s="19">
        <v>38873734.25</v>
      </c>
      <c r="H19" s="19">
        <v>42522041.539999999</v>
      </c>
      <c r="I19" s="20">
        <v>50415002.149999999</v>
      </c>
      <c r="J19" s="19">
        <v>57762103.939999998</v>
      </c>
      <c r="K19" s="19">
        <v>31844603.579999998</v>
      </c>
      <c r="L19" s="19">
        <v>36200036.149999999</v>
      </c>
      <c r="M19" s="21">
        <v>32217797.030000001</v>
      </c>
      <c r="N19" s="21">
        <v>40340539</v>
      </c>
      <c r="O19" s="19">
        <v>43364131.579999998</v>
      </c>
      <c r="P19" s="19">
        <v>44844676.479999997</v>
      </c>
      <c r="Q19" s="19">
        <v>51445044.850000001</v>
      </c>
      <c r="R19" s="19">
        <v>47469285.729999997</v>
      </c>
      <c r="S19" s="19">
        <v>51652442.450000003</v>
      </c>
      <c r="T19" s="19">
        <v>54428557.409999996</v>
      </c>
      <c r="U19" s="19">
        <v>55483566.130000003</v>
      </c>
      <c r="V19" s="19">
        <v>39619955.979999997</v>
      </c>
      <c r="W19" s="19">
        <v>64449215.030000001</v>
      </c>
      <c r="X19" s="19">
        <v>56388127.439999998</v>
      </c>
      <c r="Y19" s="19">
        <v>39150064.240000002</v>
      </c>
      <c r="Z19" s="19">
        <v>36363757.189999998</v>
      </c>
      <c r="AA19" s="19">
        <v>35787671.350000001</v>
      </c>
      <c r="AB19" s="19">
        <v>38353131.539999999</v>
      </c>
      <c r="AC19" s="19">
        <v>43728209.450000003</v>
      </c>
      <c r="AD19" s="19">
        <v>49265125.049999997</v>
      </c>
      <c r="AE19" s="19">
        <v>62214793.490000002</v>
      </c>
      <c r="AF19" s="19">
        <v>44788393.530000001</v>
      </c>
      <c r="AG19" s="19">
        <v>36238920.439999998</v>
      </c>
      <c r="AH19" s="19">
        <v>50178722.869999997</v>
      </c>
      <c r="AI19" s="19">
        <v>43219628.870000362</v>
      </c>
      <c r="AJ19" s="22" t="s">
        <v>41</v>
      </c>
      <c r="AK19" s="14" t="str">
        <f t="shared" si="6"/>
        <v>269</v>
      </c>
      <c r="AL19" s="110"/>
      <c r="AM19" s="14">
        <f>IFERROR(VLOOKUP(AK19,#REF!,3,0),0)</f>
        <v>0</v>
      </c>
      <c r="AN19" s="25">
        <f t="shared" si="3"/>
        <v>-1397621755.1600001</v>
      </c>
      <c r="AO19" s="26">
        <f t="shared" si="4"/>
        <v>-1354402126.2899997</v>
      </c>
      <c r="AR19" s="14">
        <v>1069926887.72</v>
      </c>
      <c r="AS19" s="14">
        <v>50.390000104904175</v>
      </c>
      <c r="AT19" s="14">
        <v>12738611.930000104</v>
      </c>
      <c r="AU19" s="10">
        <v>941043868.35000002</v>
      </c>
      <c r="AV19" s="111">
        <f t="shared" si="1"/>
        <v>-456577886.81000006</v>
      </c>
      <c r="AX19" s="36">
        <v>1397621755.1600001</v>
      </c>
      <c r="AZ19" s="44">
        <f t="shared" si="2"/>
        <v>0</v>
      </c>
    </row>
    <row r="20" spans="1:52" ht="15.9" customHeight="1" x14ac:dyDescent="0.3">
      <c r="A20" s="15"/>
      <c r="B20" s="10" t="s">
        <v>42</v>
      </c>
      <c r="C20" s="19" t="s">
        <v>42</v>
      </c>
      <c r="D20" s="19">
        <f t="shared" si="5"/>
        <v>1727604331.5799999</v>
      </c>
      <c r="E20" s="19">
        <v>39751626.649999999</v>
      </c>
      <c r="F20" s="19">
        <v>62883596.189999998</v>
      </c>
      <c r="G20" s="19">
        <v>61472519.390000001</v>
      </c>
      <c r="H20" s="19">
        <v>52280973.640000001</v>
      </c>
      <c r="I20" s="20">
        <v>63343512.170000002</v>
      </c>
      <c r="J20" s="19">
        <v>73659814.890000001</v>
      </c>
      <c r="K20" s="19">
        <v>46988970.43</v>
      </c>
      <c r="L20" s="19">
        <v>45178167</v>
      </c>
      <c r="M20" s="21">
        <v>51653094.049999997</v>
      </c>
      <c r="N20" s="21">
        <v>37318902.869999997</v>
      </c>
      <c r="O20" s="19">
        <v>44942568.009999998</v>
      </c>
      <c r="P20" s="19">
        <v>65996164.170000002</v>
      </c>
      <c r="Q20" s="19">
        <v>62836939.920000002</v>
      </c>
      <c r="R20" s="19">
        <v>71635500.879999995</v>
      </c>
      <c r="S20" s="19">
        <v>72890903.079999998</v>
      </c>
      <c r="T20" s="19">
        <v>33884773.600000001</v>
      </c>
      <c r="U20" s="19">
        <v>64010689.909999996</v>
      </c>
      <c r="V20" s="19">
        <v>50112546.5</v>
      </c>
      <c r="W20" s="19">
        <v>59844912.960000001</v>
      </c>
      <c r="X20" s="19">
        <v>62518827</v>
      </c>
      <c r="Y20" s="19">
        <v>43723231.770000003</v>
      </c>
      <c r="Z20" s="19">
        <v>36272777.840000004</v>
      </c>
      <c r="AA20" s="19">
        <v>35281757.759999998</v>
      </c>
      <c r="AB20" s="19">
        <v>36555606.829999998</v>
      </c>
      <c r="AC20" s="19">
        <v>62863138.159999996</v>
      </c>
      <c r="AD20" s="19">
        <v>80343458.980000004</v>
      </c>
      <c r="AE20" s="19">
        <v>89219804.569999993</v>
      </c>
      <c r="AF20" s="19">
        <v>52370607.380000003</v>
      </c>
      <c r="AG20" s="19">
        <v>56510570.890000001</v>
      </c>
      <c r="AH20" s="19">
        <v>43685753.380000003</v>
      </c>
      <c r="AI20" s="19">
        <v>67572620.7099998</v>
      </c>
      <c r="AJ20" s="22" t="s">
        <v>43</v>
      </c>
      <c r="AK20" s="14" t="str">
        <f t="shared" si="6"/>
        <v>270</v>
      </c>
      <c r="AL20" s="110"/>
      <c r="AM20" s="14">
        <f>IFERROR(VLOOKUP(AK20,#REF!,3,0),0)</f>
        <v>0</v>
      </c>
      <c r="AN20" s="25">
        <f t="shared" si="3"/>
        <v>-1727604331.5799999</v>
      </c>
      <c r="AO20" s="26">
        <f t="shared" si="4"/>
        <v>-1660031710.8700001</v>
      </c>
      <c r="AR20" s="14">
        <v>1498407269.51</v>
      </c>
      <c r="AS20" s="14">
        <v>73.560000419616699</v>
      </c>
      <c r="AT20" s="14">
        <v>31677335.88000042</v>
      </c>
      <c r="AU20" s="10">
        <v>1236925230.1700001</v>
      </c>
      <c r="AV20" s="111">
        <f t="shared" si="1"/>
        <v>-490679101.40999985</v>
      </c>
      <c r="AX20" s="36">
        <v>1727604331.5799999</v>
      </c>
      <c r="AZ20" s="44">
        <f t="shared" si="2"/>
        <v>0</v>
      </c>
    </row>
    <row r="21" spans="1:52" ht="15.9" customHeight="1" x14ac:dyDescent="0.3">
      <c r="A21" s="15"/>
      <c r="B21" s="10" t="s">
        <v>44</v>
      </c>
      <c r="C21" s="19" t="s">
        <v>44</v>
      </c>
      <c r="D21" s="19">
        <f t="shared" si="5"/>
        <v>3005692249.1799998</v>
      </c>
      <c r="E21" s="19">
        <v>87805320.140000001</v>
      </c>
      <c r="F21" s="19">
        <v>113863677.62</v>
      </c>
      <c r="G21" s="19">
        <v>99155997.090000004</v>
      </c>
      <c r="H21" s="19">
        <v>95647172.549999997</v>
      </c>
      <c r="I21" s="20">
        <v>96962667.140000001</v>
      </c>
      <c r="J21" s="19">
        <v>99215839.230000004</v>
      </c>
      <c r="K21" s="19">
        <v>100488112.84999999</v>
      </c>
      <c r="L21" s="19">
        <v>85387363.780000001</v>
      </c>
      <c r="M21" s="21">
        <v>96077015.340000004</v>
      </c>
      <c r="N21" s="21">
        <v>71828757.659999996</v>
      </c>
      <c r="O21" s="19">
        <v>83545377.859999999</v>
      </c>
      <c r="P21" s="19">
        <v>90076070.939999998</v>
      </c>
      <c r="Q21" s="19">
        <v>91140845.5</v>
      </c>
      <c r="R21" s="19">
        <v>78205370.409999996</v>
      </c>
      <c r="S21" s="19">
        <v>107468660.08</v>
      </c>
      <c r="T21" s="19">
        <v>87383811.659999996</v>
      </c>
      <c r="U21" s="19">
        <v>92007937.700000003</v>
      </c>
      <c r="V21" s="19">
        <v>84761898.430000007</v>
      </c>
      <c r="W21" s="19">
        <v>97156582.030000001</v>
      </c>
      <c r="X21" s="19">
        <v>86981735.790000007</v>
      </c>
      <c r="Y21" s="19">
        <v>92332428.5</v>
      </c>
      <c r="Z21" s="19">
        <v>100056362.76000001</v>
      </c>
      <c r="AA21" s="19">
        <v>85137642.829999998</v>
      </c>
      <c r="AB21" s="19">
        <v>105553886.09999999</v>
      </c>
      <c r="AC21" s="19">
        <v>109041967.27</v>
      </c>
      <c r="AD21" s="19">
        <v>118121539.45</v>
      </c>
      <c r="AE21" s="19">
        <v>100465174.73999999</v>
      </c>
      <c r="AF21" s="19">
        <v>118335774.29000001</v>
      </c>
      <c r="AG21" s="19">
        <v>107316579.8</v>
      </c>
      <c r="AH21" s="19">
        <v>112210836.03</v>
      </c>
      <c r="AI21" s="19">
        <v>111959843.60999966</v>
      </c>
      <c r="AJ21" s="22" t="s">
        <v>45</v>
      </c>
      <c r="AK21" s="14" t="str">
        <f t="shared" si="6"/>
        <v>276</v>
      </c>
      <c r="AL21" s="110"/>
      <c r="AM21" s="14">
        <f>IFERROR(VLOOKUP(AK21,#REF!,3,0),0)</f>
        <v>0</v>
      </c>
      <c r="AN21" s="25">
        <f t="shared" si="3"/>
        <v>-3005692249.1799998</v>
      </c>
      <c r="AO21" s="26">
        <f t="shared" si="4"/>
        <v>-2893732405.5700002</v>
      </c>
      <c r="AR21" s="14">
        <v>2920298605.98</v>
      </c>
      <c r="AS21" s="14">
        <v>2427494.4499993324</v>
      </c>
      <c r="AT21" s="14">
        <v>141656642.07999933</v>
      </c>
      <c r="AU21" s="10">
        <v>2835721547.9299998</v>
      </c>
      <c r="AV21" s="111">
        <f t="shared" si="1"/>
        <v>-169970701.25</v>
      </c>
      <c r="AX21" s="36">
        <v>3005692249.1799998</v>
      </c>
      <c r="AZ21" s="44">
        <f t="shared" si="2"/>
        <v>0</v>
      </c>
    </row>
    <row r="22" spans="1:52" ht="15.9" customHeight="1" x14ac:dyDescent="0.3">
      <c r="A22" s="15"/>
      <c r="B22" s="10" t="s">
        <v>46</v>
      </c>
      <c r="C22" s="19" t="s">
        <v>46</v>
      </c>
      <c r="D22" s="19">
        <f t="shared" si="5"/>
        <v>2017081393.8900001</v>
      </c>
      <c r="E22" s="19">
        <v>61667628.439999998</v>
      </c>
      <c r="F22" s="19">
        <v>65957995.719999999</v>
      </c>
      <c r="G22" s="19">
        <v>65688592.270000003</v>
      </c>
      <c r="H22" s="19">
        <v>67841649.900000006</v>
      </c>
      <c r="I22" s="20">
        <v>85089281.620000005</v>
      </c>
      <c r="J22" s="19">
        <v>71128184.230000004</v>
      </c>
      <c r="K22" s="19">
        <v>48217550.469999999</v>
      </c>
      <c r="L22" s="19">
        <v>56414284.909999996</v>
      </c>
      <c r="M22" s="21">
        <v>57998840.799999997</v>
      </c>
      <c r="N22" s="21">
        <v>50578582.829999998</v>
      </c>
      <c r="O22" s="19">
        <v>55354656.549999997</v>
      </c>
      <c r="P22" s="19">
        <v>65198218.219999999</v>
      </c>
      <c r="Q22" s="19">
        <v>60294904.380000003</v>
      </c>
      <c r="R22" s="19">
        <v>55011788.939999998</v>
      </c>
      <c r="S22" s="19">
        <v>63440197.109999999</v>
      </c>
      <c r="T22" s="19">
        <v>56662023.530000001</v>
      </c>
      <c r="U22" s="19">
        <v>52262687.289999999</v>
      </c>
      <c r="V22" s="19">
        <v>56606111.630000003</v>
      </c>
      <c r="W22" s="19">
        <v>66773022.590000004</v>
      </c>
      <c r="X22" s="19">
        <v>72300124.930000007</v>
      </c>
      <c r="Y22" s="19">
        <v>61814910.509999998</v>
      </c>
      <c r="Z22" s="19">
        <v>54806736.640000001</v>
      </c>
      <c r="AA22" s="19">
        <v>61515997.609999999</v>
      </c>
      <c r="AB22" s="19">
        <v>64587027.880000003</v>
      </c>
      <c r="AC22" s="19">
        <v>96760565.739999995</v>
      </c>
      <c r="AD22" s="19">
        <v>92146850.5</v>
      </c>
      <c r="AE22" s="19">
        <v>100714985.38</v>
      </c>
      <c r="AF22" s="19">
        <v>62468862.450000003</v>
      </c>
      <c r="AG22" s="19">
        <v>63577445.729999997</v>
      </c>
      <c r="AH22" s="19">
        <v>52658248.329999998</v>
      </c>
      <c r="AI22" s="19">
        <v>71543436.760000229</v>
      </c>
      <c r="AJ22" s="22" t="s">
        <v>141</v>
      </c>
      <c r="AK22" s="14" t="str">
        <f t="shared" si="6"/>
        <v>277</v>
      </c>
      <c r="AL22" s="110"/>
      <c r="AM22" s="14">
        <f>IFERROR(VLOOKUP(AK22,#REF!,3,0),0)</f>
        <v>0</v>
      </c>
      <c r="AN22" s="25">
        <f t="shared" si="3"/>
        <v>-2017081393.8900001</v>
      </c>
      <c r="AO22" s="26">
        <f t="shared" si="4"/>
        <v>-1945537957.1299999</v>
      </c>
      <c r="AR22" s="14">
        <v>1713321409.4000001</v>
      </c>
      <c r="AS22" s="14">
        <v>165.83999991416931</v>
      </c>
      <c r="AT22" s="14">
        <v>37021629.039999917</v>
      </c>
      <c r="AU22" s="10">
        <v>1433000053.3499999</v>
      </c>
      <c r="AV22" s="111">
        <f t="shared" si="1"/>
        <v>-584081340.5400002</v>
      </c>
      <c r="AX22" s="36">
        <v>2017081393.8900001</v>
      </c>
      <c r="AZ22" s="44">
        <f t="shared" si="2"/>
        <v>0</v>
      </c>
    </row>
    <row r="23" spans="1:52" ht="15.9" customHeight="1" x14ac:dyDescent="0.3">
      <c r="A23" s="15"/>
      <c r="B23" s="10" t="s">
        <v>48</v>
      </c>
      <c r="C23" s="19" t="s">
        <v>48</v>
      </c>
      <c r="D23" s="19">
        <f t="shared" si="5"/>
        <v>2096052589.1900001</v>
      </c>
      <c r="E23" s="19">
        <v>0</v>
      </c>
      <c r="F23" s="19">
        <v>0</v>
      </c>
      <c r="G23" s="19">
        <v>0</v>
      </c>
      <c r="H23" s="19">
        <v>41953450</v>
      </c>
      <c r="I23" s="20">
        <v>0</v>
      </c>
      <c r="J23" s="19">
        <v>0</v>
      </c>
      <c r="K23" s="19">
        <v>0</v>
      </c>
      <c r="L23" s="19">
        <v>16345500</v>
      </c>
      <c r="M23" s="21">
        <v>0</v>
      </c>
      <c r="N23" s="21">
        <v>0</v>
      </c>
      <c r="O23" s="19">
        <v>19942000</v>
      </c>
      <c r="P23" s="19">
        <v>0</v>
      </c>
      <c r="Q23" s="19">
        <v>0</v>
      </c>
      <c r="R23" s="19">
        <v>58298950.009999998</v>
      </c>
      <c r="S23" s="19">
        <v>63298750.280000001</v>
      </c>
      <c r="T23" s="19">
        <v>0</v>
      </c>
      <c r="U23" s="19">
        <v>379721900</v>
      </c>
      <c r="V23" s="19">
        <v>0</v>
      </c>
      <c r="W23" s="19">
        <v>0</v>
      </c>
      <c r="X23" s="19">
        <v>0</v>
      </c>
      <c r="Y23" s="19">
        <v>785940120</v>
      </c>
      <c r="Z23" s="19">
        <v>5116608</v>
      </c>
      <c r="AA23" s="19">
        <v>142128000</v>
      </c>
      <c r="AB23" s="19">
        <v>35532000</v>
      </c>
      <c r="AC23" s="19">
        <v>0</v>
      </c>
      <c r="AD23" s="19">
        <v>34897500</v>
      </c>
      <c r="AE23" s="19">
        <v>0</v>
      </c>
      <c r="AF23" s="19">
        <v>165089015</v>
      </c>
      <c r="AG23" s="19">
        <v>239926164</v>
      </c>
      <c r="AH23" s="19">
        <v>72685935.75</v>
      </c>
      <c r="AI23" s="19">
        <v>35176696.150000095</v>
      </c>
      <c r="AJ23" s="22" t="s">
        <v>142</v>
      </c>
      <c r="AK23" s="14" t="str">
        <f t="shared" si="6"/>
        <v>400</v>
      </c>
      <c r="AL23" s="110"/>
      <c r="AM23" s="14" t="e">
        <f>VLOOKUP(AK23,#REF!,3,0)+VLOOKUP(AK1,#REF!,3,0)</f>
        <v>#REF!</v>
      </c>
      <c r="AN23" s="25" t="e">
        <f t="shared" si="3"/>
        <v>#REF!</v>
      </c>
      <c r="AO23" s="26" t="e">
        <f t="shared" si="4"/>
        <v>#REF!</v>
      </c>
      <c r="AP23" s="31"/>
      <c r="AR23" s="14">
        <v>4974395504</v>
      </c>
      <c r="AS23" s="14">
        <v>0</v>
      </c>
      <c r="AT23" s="14">
        <v>85609440</v>
      </c>
      <c r="AU23" s="10">
        <v>5984045359</v>
      </c>
      <c r="AV23" s="111">
        <f t="shared" si="1"/>
        <v>3887992769.8099999</v>
      </c>
      <c r="AX23" s="36">
        <v>2096052589.1900001</v>
      </c>
      <c r="AZ23" s="44">
        <f t="shared" si="2"/>
        <v>0</v>
      </c>
    </row>
    <row r="24" spans="1:52" ht="15.9" customHeight="1" x14ac:dyDescent="0.3">
      <c r="A24" s="15"/>
      <c r="B24" s="10" t="s">
        <v>55</v>
      </c>
      <c r="C24" s="19" t="s">
        <v>55</v>
      </c>
      <c r="D24" s="19">
        <f t="shared" si="5"/>
        <v>625354609.44000006</v>
      </c>
      <c r="E24" s="19">
        <v>16774509.380000001</v>
      </c>
      <c r="F24" s="19">
        <v>20212865.920000002</v>
      </c>
      <c r="G24" s="19">
        <v>20611150.859999999</v>
      </c>
      <c r="H24" s="19">
        <v>19763758.969999999</v>
      </c>
      <c r="I24" s="20">
        <v>22920013.93</v>
      </c>
      <c r="J24" s="19">
        <v>22774335.280000001</v>
      </c>
      <c r="K24" s="19">
        <v>18462805.27</v>
      </c>
      <c r="L24" s="19">
        <v>13767806.470000001</v>
      </c>
      <c r="M24" s="21">
        <v>19494613.149999999</v>
      </c>
      <c r="N24" s="21">
        <v>16677607.16</v>
      </c>
      <c r="O24" s="19">
        <v>15736878.640000001</v>
      </c>
      <c r="P24" s="19">
        <v>22356813.559999999</v>
      </c>
      <c r="Q24" s="19">
        <v>24176318.690000001</v>
      </c>
      <c r="R24" s="19">
        <v>16754417.49</v>
      </c>
      <c r="S24" s="19">
        <v>23033994.109999999</v>
      </c>
      <c r="T24" s="19">
        <v>15536262.25</v>
      </c>
      <c r="U24" s="19">
        <v>17174179.489999998</v>
      </c>
      <c r="V24" s="19">
        <v>19537258.850000001</v>
      </c>
      <c r="W24" s="19">
        <v>21729187.449999999</v>
      </c>
      <c r="X24" s="19">
        <v>22789189.379999999</v>
      </c>
      <c r="Y24" s="19">
        <v>20591098.100000001</v>
      </c>
      <c r="Z24" s="19">
        <v>20963251.52</v>
      </c>
      <c r="AA24" s="19">
        <v>21465390.07</v>
      </c>
      <c r="AB24" s="19">
        <v>20653581.91</v>
      </c>
      <c r="AC24" s="19">
        <v>17827350.09</v>
      </c>
      <c r="AD24" s="19">
        <v>20239392.050000001</v>
      </c>
      <c r="AE24" s="19">
        <v>23511693.559999999</v>
      </c>
      <c r="AF24" s="19">
        <v>20255064.640000001</v>
      </c>
      <c r="AG24" s="19">
        <v>19041538.510000002</v>
      </c>
      <c r="AH24" s="19">
        <v>19571494.859999999</v>
      </c>
      <c r="AI24" s="19">
        <v>30950787.829999924</v>
      </c>
      <c r="AJ24" s="32" t="s">
        <v>56</v>
      </c>
      <c r="AK24" s="14" t="str">
        <f t="shared" si="6"/>
        <v>209</v>
      </c>
      <c r="AL24" s="110"/>
      <c r="AM24" s="14">
        <f>IFERROR(VLOOKUP(AK24,#REF!,3,0),0)</f>
        <v>0</v>
      </c>
      <c r="AN24" s="25">
        <f t="shared" si="3"/>
        <v>-625354609.44000006</v>
      </c>
      <c r="AO24" s="26">
        <f t="shared" ref="AO24:AO28" si="7">+AN24+AI24</f>
        <v>-594403821.61000013</v>
      </c>
      <c r="AR24" s="14">
        <v>570360200.75999999</v>
      </c>
      <c r="AS24" s="14">
        <v>0</v>
      </c>
      <c r="AT24" s="14">
        <v>17328858.359999999</v>
      </c>
      <c r="AU24" s="10">
        <v>680556111.13999999</v>
      </c>
      <c r="AV24" s="111">
        <f t="shared" si="1"/>
        <v>55201501.699999928</v>
      </c>
      <c r="AX24" s="36">
        <v>625354609.44000006</v>
      </c>
      <c r="AZ24" s="44">
        <f t="shared" si="2"/>
        <v>0</v>
      </c>
    </row>
    <row r="25" spans="1:52" ht="15.9" customHeight="1" x14ac:dyDescent="0.3">
      <c r="A25" s="15"/>
      <c r="B25" s="10" t="s">
        <v>63</v>
      </c>
      <c r="C25" s="19" t="s">
        <v>63</v>
      </c>
      <c r="D25" s="19">
        <f t="shared" si="5"/>
        <v>211811909.61000001</v>
      </c>
      <c r="E25" s="19">
        <v>5679184.6200000001</v>
      </c>
      <c r="F25" s="19">
        <v>6632373.5499999998</v>
      </c>
      <c r="G25" s="19">
        <v>3831448.33</v>
      </c>
      <c r="H25" s="19">
        <v>4225332.9400000004</v>
      </c>
      <c r="I25" s="20">
        <v>8195477.9299999997</v>
      </c>
      <c r="J25" s="19">
        <v>8075078.4299999997</v>
      </c>
      <c r="K25" s="19">
        <v>4995817.1500000004</v>
      </c>
      <c r="L25" s="19">
        <v>7986155.2400000002</v>
      </c>
      <c r="M25" s="21">
        <v>4570820.3499999996</v>
      </c>
      <c r="N25" s="21">
        <v>4545229.28</v>
      </c>
      <c r="O25" s="19">
        <v>5461754.7699999996</v>
      </c>
      <c r="P25" s="19">
        <v>6859073.3799999999</v>
      </c>
      <c r="Q25" s="19">
        <v>7546384.0499999998</v>
      </c>
      <c r="R25" s="19">
        <v>3652667.95</v>
      </c>
      <c r="S25" s="19">
        <v>14345750.15</v>
      </c>
      <c r="T25" s="19">
        <v>6283690.7000000002</v>
      </c>
      <c r="U25" s="19">
        <v>6995747.21</v>
      </c>
      <c r="V25" s="19">
        <v>6261092.9199999999</v>
      </c>
      <c r="W25" s="19">
        <v>7318178.0700000003</v>
      </c>
      <c r="X25" s="19">
        <v>10716410.890000001</v>
      </c>
      <c r="Y25" s="19">
        <v>7113456.2599999998</v>
      </c>
      <c r="Z25" s="19">
        <v>12482292</v>
      </c>
      <c r="AA25" s="19">
        <v>7116849.5499999998</v>
      </c>
      <c r="AB25" s="19">
        <v>7204080.6399999997</v>
      </c>
      <c r="AC25" s="19">
        <v>6452729.8799999999</v>
      </c>
      <c r="AD25" s="19">
        <v>5828642.1799999997</v>
      </c>
      <c r="AE25" s="19">
        <v>5770188.1200000001</v>
      </c>
      <c r="AF25" s="19">
        <v>5417988.7800000003</v>
      </c>
      <c r="AG25" s="19">
        <v>6423664.2199999997</v>
      </c>
      <c r="AH25" s="19">
        <v>7785636.75</v>
      </c>
      <c r="AI25" s="19">
        <v>6038713.3199999928</v>
      </c>
      <c r="AJ25" s="32" t="s">
        <v>64</v>
      </c>
      <c r="AK25" s="14" t="str">
        <f t="shared" si="6"/>
        <v>211</v>
      </c>
      <c r="AL25" s="110"/>
      <c r="AM25" s="14">
        <f>IFERROR(VLOOKUP(AK25,#REF!,3,0),0)</f>
        <v>0</v>
      </c>
      <c r="AN25" s="25">
        <f t="shared" si="3"/>
        <v>-211811909.61000001</v>
      </c>
      <c r="AO25" s="26">
        <f t="shared" si="7"/>
        <v>-205773196.29000002</v>
      </c>
      <c r="AR25" s="14">
        <v>201687216.59999999</v>
      </c>
      <c r="AS25" s="14">
        <v>53.750000029802322</v>
      </c>
      <c r="AT25" s="14">
        <v>5448381.2200000295</v>
      </c>
      <c r="AU25" s="10">
        <v>252170073.69</v>
      </c>
      <c r="AV25" s="111">
        <f t="shared" si="1"/>
        <v>40358164.079999983</v>
      </c>
      <c r="AX25" s="36">
        <v>211811909.61000001</v>
      </c>
      <c r="AZ25" s="44">
        <f t="shared" si="2"/>
        <v>0</v>
      </c>
    </row>
    <row r="26" spans="1:52" ht="15.9" customHeight="1" x14ac:dyDescent="0.3">
      <c r="A26" s="15"/>
      <c r="B26" s="10" t="s">
        <v>57</v>
      </c>
      <c r="C26" s="19" t="s">
        <v>57</v>
      </c>
      <c r="D26" s="19">
        <f t="shared" si="5"/>
        <v>717754188.64999998</v>
      </c>
      <c r="E26" s="19">
        <v>13044260.939999999</v>
      </c>
      <c r="F26" s="19">
        <v>20698737.399999999</v>
      </c>
      <c r="G26" s="19">
        <v>12662212.09</v>
      </c>
      <c r="H26" s="19">
        <v>26461610</v>
      </c>
      <c r="I26" s="20">
        <v>30112604.620000001</v>
      </c>
      <c r="J26" s="19">
        <v>33185144.789999999</v>
      </c>
      <c r="K26" s="19">
        <v>25427880.379999999</v>
      </c>
      <c r="L26" s="19">
        <v>21734211.640000001</v>
      </c>
      <c r="M26" s="21">
        <v>24409658.84</v>
      </c>
      <c r="N26" s="21">
        <v>20294860.91</v>
      </c>
      <c r="O26" s="19">
        <v>16386627.25</v>
      </c>
      <c r="P26" s="19">
        <v>28897390.579999998</v>
      </c>
      <c r="Q26" s="19">
        <v>28508018.73</v>
      </c>
      <c r="R26" s="19">
        <v>25240422.02</v>
      </c>
      <c r="S26" s="19">
        <v>29922796.93</v>
      </c>
      <c r="T26" s="19">
        <v>20096589.510000002</v>
      </c>
      <c r="U26" s="19">
        <v>21323601.239999998</v>
      </c>
      <c r="V26" s="19">
        <v>20385847.059999999</v>
      </c>
      <c r="W26" s="19">
        <v>25006528.510000002</v>
      </c>
      <c r="X26" s="19">
        <v>21081539.43</v>
      </c>
      <c r="Y26" s="19">
        <v>20665236.59</v>
      </c>
      <c r="Z26" s="19">
        <v>15832013.609999999</v>
      </c>
      <c r="AA26" s="19">
        <v>19905013.32</v>
      </c>
      <c r="AB26" s="19">
        <v>22932472.719999999</v>
      </c>
      <c r="AC26" s="19">
        <v>23693651.440000001</v>
      </c>
      <c r="AD26" s="19">
        <v>24213264.640000001</v>
      </c>
      <c r="AE26" s="19">
        <v>30993809.010000002</v>
      </c>
      <c r="AF26" s="19">
        <v>24456130.809999999</v>
      </c>
      <c r="AG26" s="19">
        <v>25777534.460000001</v>
      </c>
      <c r="AH26" s="19">
        <v>21756835.140000001</v>
      </c>
      <c r="AI26" s="19">
        <v>22647684.039999962</v>
      </c>
      <c r="AJ26" s="22" t="s">
        <v>58</v>
      </c>
      <c r="AK26" s="14" t="str">
        <f t="shared" si="6"/>
        <v>206</v>
      </c>
      <c r="AL26" s="110"/>
      <c r="AM26" s="14">
        <f>IFERROR(VLOOKUP(AK26,#REF!,3,0),0)</f>
        <v>0</v>
      </c>
      <c r="AN26" s="25">
        <f t="shared" si="3"/>
        <v>-717754188.64999998</v>
      </c>
      <c r="AO26" s="26">
        <f t="shared" si="7"/>
        <v>-695106504.61000001</v>
      </c>
      <c r="AR26" s="14">
        <v>518176787.06999999</v>
      </c>
      <c r="AS26" s="14">
        <v>11.219999969005585</v>
      </c>
      <c r="AT26" s="14">
        <v>11331114.709999969</v>
      </c>
      <c r="AU26" s="10">
        <v>667695394.57000005</v>
      </c>
      <c r="AV26" s="111">
        <f t="shared" si="1"/>
        <v>-50058794.079999924</v>
      </c>
      <c r="AX26" s="36">
        <v>717754188.64999998</v>
      </c>
      <c r="AZ26" s="44">
        <f t="shared" si="2"/>
        <v>0</v>
      </c>
    </row>
    <row r="27" spans="1:52" ht="15.9" customHeight="1" x14ac:dyDescent="0.3">
      <c r="A27" s="15"/>
      <c r="B27" s="10" t="s">
        <v>22</v>
      </c>
      <c r="C27" s="19" t="s">
        <v>22</v>
      </c>
      <c r="D27" s="19">
        <f t="shared" si="5"/>
        <v>1785484496.97</v>
      </c>
      <c r="E27" s="19">
        <v>41047844.619999997</v>
      </c>
      <c r="F27" s="19">
        <v>61768646.659999996</v>
      </c>
      <c r="G27" s="19">
        <v>51459529.729999997</v>
      </c>
      <c r="H27" s="19">
        <v>40392333.25</v>
      </c>
      <c r="I27" s="20">
        <v>51482214.399999999</v>
      </c>
      <c r="J27" s="19">
        <v>75379995.25</v>
      </c>
      <c r="K27" s="19">
        <v>40424278.740000002</v>
      </c>
      <c r="L27" s="19">
        <v>37664088.479999997</v>
      </c>
      <c r="M27" s="21">
        <v>52404778.740000002</v>
      </c>
      <c r="N27" s="21">
        <v>40565519.409999996</v>
      </c>
      <c r="O27" s="19">
        <v>55501179.780000001</v>
      </c>
      <c r="P27" s="19">
        <v>51561846.079999998</v>
      </c>
      <c r="Q27" s="19">
        <v>52652461.579999998</v>
      </c>
      <c r="R27" s="19">
        <v>37379156.109999999</v>
      </c>
      <c r="S27" s="19">
        <v>83898740.709999993</v>
      </c>
      <c r="T27" s="19">
        <v>61399759.130000003</v>
      </c>
      <c r="U27" s="19">
        <v>72435498.829999998</v>
      </c>
      <c r="V27" s="19">
        <v>34519660.479999997</v>
      </c>
      <c r="W27" s="19">
        <v>45692222.299999997</v>
      </c>
      <c r="X27" s="19">
        <v>45394492.759999998</v>
      </c>
      <c r="Y27" s="19">
        <v>41045991.039999999</v>
      </c>
      <c r="Z27" s="19">
        <v>38255006.049999997</v>
      </c>
      <c r="AA27" s="19">
        <v>34646849.039999999</v>
      </c>
      <c r="AB27" s="19">
        <v>38273079.329999998</v>
      </c>
      <c r="AC27" s="19">
        <v>37788148.359999999</v>
      </c>
      <c r="AD27" s="19">
        <v>62094915.170000002</v>
      </c>
      <c r="AE27" s="19">
        <v>57604605.289999999</v>
      </c>
      <c r="AF27" s="19">
        <v>36352216.740000002</v>
      </c>
      <c r="AG27" s="19">
        <v>76004040.840000004</v>
      </c>
      <c r="AH27" s="19">
        <v>37497675.520000003</v>
      </c>
      <c r="AI27" s="19">
        <v>292897722.55000019</v>
      </c>
      <c r="AJ27" s="22" t="s">
        <v>23</v>
      </c>
      <c r="AK27" s="14" t="str">
        <f t="shared" si="6"/>
        <v>203</v>
      </c>
      <c r="AL27" s="110"/>
      <c r="AM27" s="14">
        <f>IFERROR(VLOOKUP(AK27,#REF!,3,0),0)</f>
        <v>0</v>
      </c>
      <c r="AN27" s="25">
        <f t="shared" si="3"/>
        <v>-1785484496.97</v>
      </c>
      <c r="AO27" s="26">
        <f t="shared" si="7"/>
        <v>-1492586774.4199998</v>
      </c>
      <c r="AR27" s="14">
        <v>2550806129.1399999</v>
      </c>
      <c r="AS27" s="14">
        <v>-189891.74000024796</v>
      </c>
      <c r="AT27" s="14">
        <v>125360982.57999974</v>
      </c>
      <c r="AU27" s="10">
        <v>1569312059</v>
      </c>
      <c r="AV27" s="111">
        <f t="shared" si="1"/>
        <v>-216172437.97000003</v>
      </c>
      <c r="AX27" s="36">
        <v>1785484496.97</v>
      </c>
      <c r="AZ27" s="44">
        <f t="shared" si="2"/>
        <v>0</v>
      </c>
    </row>
    <row r="28" spans="1:52" ht="15.9" customHeight="1" x14ac:dyDescent="0.3">
      <c r="A28" s="15"/>
      <c r="B28" s="10" t="s">
        <v>14</v>
      </c>
      <c r="C28" s="19" t="s">
        <v>14</v>
      </c>
      <c r="D28" s="19">
        <f t="shared" si="5"/>
        <v>3605040837.1500001</v>
      </c>
      <c r="E28" s="19">
        <v>93873675.829999998</v>
      </c>
      <c r="F28" s="19">
        <v>116242697.58</v>
      </c>
      <c r="G28" s="19">
        <v>106383904.7</v>
      </c>
      <c r="H28" s="19">
        <v>94299311.939999998</v>
      </c>
      <c r="I28" s="20">
        <v>127708115.31</v>
      </c>
      <c r="J28" s="19">
        <v>138433860.33000001</v>
      </c>
      <c r="K28" s="19">
        <v>116174977.20999999</v>
      </c>
      <c r="L28" s="19">
        <v>93175974.290000007</v>
      </c>
      <c r="M28" s="21">
        <v>109960577.28</v>
      </c>
      <c r="N28" s="21">
        <v>93987268.370000005</v>
      </c>
      <c r="O28" s="19">
        <v>107187375.34999999</v>
      </c>
      <c r="P28" s="19">
        <v>129716119.18000001</v>
      </c>
      <c r="Q28" s="19">
        <v>138916314.91999999</v>
      </c>
      <c r="R28" s="19">
        <v>111358032.54000001</v>
      </c>
      <c r="S28" s="19">
        <v>125361508.38</v>
      </c>
      <c r="T28" s="19">
        <v>99953909.200000003</v>
      </c>
      <c r="U28" s="19">
        <v>115510095.58</v>
      </c>
      <c r="V28" s="19">
        <v>119780209.77</v>
      </c>
      <c r="W28" s="19">
        <v>145014430.16</v>
      </c>
      <c r="X28" s="19">
        <v>138331498.19</v>
      </c>
      <c r="Y28" s="19">
        <v>110977917.34</v>
      </c>
      <c r="Z28" s="19">
        <v>92684455.319999993</v>
      </c>
      <c r="AA28" s="19">
        <v>86011790.680000007</v>
      </c>
      <c r="AB28" s="19">
        <v>98482141.129999995</v>
      </c>
      <c r="AC28" s="19">
        <v>136792694.96000001</v>
      </c>
      <c r="AD28" s="19">
        <v>145469204.5</v>
      </c>
      <c r="AE28" s="19">
        <v>156715479.47999999</v>
      </c>
      <c r="AF28" s="19">
        <v>126102297.56</v>
      </c>
      <c r="AG28" s="19">
        <v>114251747.61</v>
      </c>
      <c r="AH28" s="19">
        <v>123152243.08</v>
      </c>
      <c r="AI28" s="19">
        <v>93031009.379999638</v>
      </c>
      <c r="AJ28" s="22" t="s">
        <v>15</v>
      </c>
      <c r="AK28" s="14" t="str">
        <f t="shared" si="6"/>
        <v>205</v>
      </c>
      <c r="AL28" s="110"/>
      <c r="AM28" s="14">
        <f>IFERROR(VLOOKUP(AK28,#REF!,3,0),0)</f>
        <v>0</v>
      </c>
      <c r="AN28" s="25">
        <f t="shared" si="3"/>
        <v>-3605040837.1500001</v>
      </c>
      <c r="AO28" s="26">
        <f t="shared" si="7"/>
        <v>-3512009827.7700005</v>
      </c>
      <c r="AR28" s="14">
        <v>3596136136.77</v>
      </c>
      <c r="AS28" s="14">
        <v>216.10999965667725</v>
      </c>
      <c r="AT28" s="14">
        <v>64042552.459999658</v>
      </c>
      <c r="AU28" s="10">
        <v>2937316338.1300001</v>
      </c>
      <c r="AV28" s="111">
        <f t="shared" si="1"/>
        <v>-667724499.01999998</v>
      </c>
      <c r="AX28" s="36">
        <v>3605040837.1500001</v>
      </c>
      <c r="AZ28" s="44">
        <f t="shared" si="2"/>
        <v>0</v>
      </c>
    </row>
    <row r="29" spans="1:52" ht="15.9" customHeight="1" x14ac:dyDescent="0.3">
      <c r="A29" s="15"/>
      <c r="B29" s="10" t="s">
        <v>12</v>
      </c>
      <c r="C29" s="19" t="s">
        <v>12</v>
      </c>
      <c r="D29" s="19">
        <f t="shared" si="5"/>
        <v>3128284269.02</v>
      </c>
      <c r="E29" s="19">
        <v>73429930.689999998</v>
      </c>
      <c r="F29" s="19">
        <v>64106994.609999999</v>
      </c>
      <c r="G29" s="19">
        <v>82662352.430000007</v>
      </c>
      <c r="H29" s="19">
        <v>72746162.920000002</v>
      </c>
      <c r="I29" s="20">
        <v>122200564.16</v>
      </c>
      <c r="J29" s="19">
        <v>143632096.22999999</v>
      </c>
      <c r="K29" s="19">
        <v>79500436.590000004</v>
      </c>
      <c r="L29" s="19">
        <v>80467956.609999999</v>
      </c>
      <c r="M29" s="21">
        <v>94752834.519999996</v>
      </c>
      <c r="N29" s="21">
        <v>75245232.030000001</v>
      </c>
      <c r="O29" s="19">
        <v>89154592.159999996</v>
      </c>
      <c r="P29" s="19">
        <v>102209267.65000001</v>
      </c>
      <c r="Q29" s="19">
        <v>87986831.629999995</v>
      </c>
      <c r="R29" s="19">
        <v>67886930.049999997</v>
      </c>
      <c r="S29" s="19">
        <v>81097257.519999996</v>
      </c>
      <c r="T29" s="19">
        <v>102213529.56</v>
      </c>
      <c r="U29" s="19">
        <v>77628903.049999997</v>
      </c>
      <c r="V29" s="19">
        <v>81524050.719999999</v>
      </c>
      <c r="W29" s="19">
        <v>90331010.620000005</v>
      </c>
      <c r="X29" s="19">
        <v>87992525.370000005</v>
      </c>
      <c r="Y29" s="19">
        <v>91967291.030000001</v>
      </c>
      <c r="Z29" s="19">
        <v>73154719.25</v>
      </c>
      <c r="AA29" s="19">
        <v>99189376.099999994</v>
      </c>
      <c r="AB29" s="19">
        <v>80930262.359999999</v>
      </c>
      <c r="AC29" s="19">
        <v>131451318.87</v>
      </c>
      <c r="AD29" s="19">
        <v>147151344.65000001</v>
      </c>
      <c r="AE29" s="19">
        <v>138862409.25999999</v>
      </c>
      <c r="AF29" s="19">
        <v>84809761.829999998</v>
      </c>
      <c r="AG29" s="19">
        <v>88496281.609999999</v>
      </c>
      <c r="AH29" s="19">
        <v>71640106.269999996</v>
      </c>
      <c r="AI29" s="19">
        <v>363861938.67000055</v>
      </c>
      <c r="AJ29" s="22" t="s">
        <v>13</v>
      </c>
      <c r="AK29" s="14" t="str">
        <f t="shared" si="6"/>
        <v>301</v>
      </c>
      <c r="AL29" s="110"/>
      <c r="AM29" s="14">
        <f>IFERROR(VLOOKUP(AK29,#REF!,3,0),0)</f>
        <v>0</v>
      </c>
      <c r="AN29" s="25">
        <f t="shared" si="3"/>
        <v>-3128284269.02</v>
      </c>
      <c r="AO29" s="26">
        <f t="shared" ref="AO29:AO34" si="8">+AN29+AI29</f>
        <v>-2764422330.3499994</v>
      </c>
      <c r="AR29" s="14">
        <v>3617389792.98</v>
      </c>
      <c r="AS29" s="14">
        <v>92.079999446868896</v>
      </c>
      <c r="AT29" s="14">
        <v>243078063.83999944</v>
      </c>
      <c r="AU29" s="10">
        <v>2777444941.6599998</v>
      </c>
      <c r="AV29" s="111">
        <f t="shared" si="1"/>
        <v>-350839327.36000013</v>
      </c>
      <c r="AX29" s="36">
        <v>3128284269.02</v>
      </c>
      <c r="AZ29" s="44">
        <f t="shared" si="2"/>
        <v>0</v>
      </c>
    </row>
    <row r="30" spans="1:52" ht="15.9" customHeight="1" x14ac:dyDescent="0.3">
      <c r="A30" s="15"/>
      <c r="B30" s="10" t="s">
        <v>24</v>
      </c>
      <c r="C30" s="19" t="s">
        <v>24</v>
      </c>
      <c r="D30" s="19">
        <f t="shared" si="5"/>
        <v>4802059603.4700003</v>
      </c>
      <c r="E30" s="19">
        <v>122805469.95</v>
      </c>
      <c r="F30" s="19">
        <v>136353986.74000001</v>
      </c>
      <c r="G30" s="19">
        <v>119302410.11</v>
      </c>
      <c r="H30" s="19">
        <v>117661515.69</v>
      </c>
      <c r="I30" s="20">
        <v>131792310.73999999</v>
      </c>
      <c r="J30" s="19">
        <v>160892794.78</v>
      </c>
      <c r="K30" s="19">
        <v>133678514.90000001</v>
      </c>
      <c r="L30" s="19">
        <v>117007930.93000001</v>
      </c>
      <c r="M30" s="21">
        <v>119467601.05</v>
      </c>
      <c r="N30" s="21">
        <v>113041264.12</v>
      </c>
      <c r="O30" s="19">
        <v>115925192.81999999</v>
      </c>
      <c r="P30" s="19">
        <v>247904733.83000001</v>
      </c>
      <c r="Q30" s="19">
        <v>145114953.13</v>
      </c>
      <c r="R30" s="19">
        <v>114725231.75</v>
      </c>
      <c r="S30" s="19">
        <v>201773358.75</v>
      </c>
      <c r="T30" s="19">
        <v>111504400.45999999</v>
      </c>
      <c r="U30" s="19">
        <v>146047001.16999999</v>
      </c>
      <c r="V30" s="19">
        <v>100667291.64</v>
      </c>
      <c r="W30" s="19">
        <v>264974498.13999999</v>
      </c>
      <c r="X30" s="19">
        <v>119083409.43000001</v>
      </c>
      <c r="Y30" s="19">
        <v>121996579.95</v>
      </c>
      <c r="Z30" s="19">
        <v>124609834.22</v>
      </c>
      <c r="AA30" s="19">
        <v>157678681.22999999</v>
      </c>
      <c r="AB30" s="19">
        <v>107245502.44</v>
      </c>
      <c r="AC30" s="19">
        <v>140282330.44</v>
      </c>
      <c r="AD30" s="19">
        <v>236498673.93000001</v>
      </c>
      <c r="AE30" s="19">
        <v>151671281.44</v>
      </c>
      <c r="AF30" s="19">
        <v>222157157.83000001</v>
      </c>
      <c r="AG30" s="19">
        <v>201645279.94999999</v>
      </c>
      <c r="AH30" s="19">
        <v>179345965.52000001</v>
      </c>
      <c r="AI30" s="19">
        <v>319204446.3900013</v>
      </c>
      <c r="AJ30" s="22" t="s">
        <v>25</v>
      </c>
      <c r="AK30" s="14" t="str">
        <f t="shared" si="6"/>
        <v>302</v>
      </c>
      <c r="AL30" s="110"/>
      <c r="AM30" s="14">
        <f>IFERROR(VLOOKUP(AK30,#REF!,3,0),0)</f>
        <v>0</v>
      </c>
      <c r="AN30" s="25">
        <f t="shared" si="3"/>
        <v>-4802059603.4700003</v>
      </c>
      <c r="AO30" s="26">
        <f t="shared" si="8"/>
        <v>-4482855157.079999</v>
      </c>
      <c r="AR30" s="14">
        <v>4530902848.6999998</v>
      </c>
      <c r="AS30" s="14">
        <v>187.63999938964844</v>
      </c>
      <c r="AT30" s="14">
        <v>74723700.829999387</v>
      </c>
      <c r="AU30" s="10">
        <v>4131069363.23</v>
      </c>
      <c r="AV30" s="111">
        <f t="shared" si="1"/>
        <v>-670990240.24000025</v>
      </c>
      <c r="AX30" s="36">
        <v>4802059603.4700003</v>
      </c>
      <c r="AZ30" s="44">
        <f t="shared" si="2"/>
        <v>0</v>
      </c>
    </row>
    <row r="31" spans="1:52" ht="15.9" customHeight="1" x14ac:dyDescent="0.3">
      <c r="A31" s="15"/>
      <c r="B31" s="10" t="s">
        <v>30</v>
      </c>
      <c r="C31" s="19" t="s">
        <v>30</v>
      </c>
      <c r="D31" s="19">
        <f t="shared" si="5"/>
        <v>2154885753.7800002</v>
      </c>
      <c r="E31" s="19">
        <v>73697933.549999997</v>
      </c>
      <c r="F31" s="19">
        <v>74065940.450000003</v>
      </c>
      <c r="G31" s="19">
        <v>67156346.340000004</v>
      </c>
      <c r="H31" s="19">
        <v>56780590.399999999</v>
      </c>
      <c r="I31" s="20">
        <v>74450679.120000005</v>
      </c>
      <c r="J31" s="19">
        <v>68614348.629999995</v>
      </c>
      <c r="K31" s="19">
        <v>67748094.980000004</v>
      </c>
      <c r="L31" s="19">
        <v>55739838.75</v>
      </c>
      <c r="M31" s="21">
        <v>54185719.270000003</v>
      </c>
      <c r="N31" s="21">
        <v>57015678.649999999</v>
      </c>
      <c r="O31" s="19">
        <v>55150100.590000004</v>
      </c>
      <c r="P31" s="19">
        <v>68075126.269999996</v>
      </c>
      <c r="Q31" s="19">
        <v>76153717.560000002</v>
      </c>
      <c r="R31" s="19">
        <v>82067606.159999996</v>
      </c>
      <c r="S31" s="19">
        <v>86867819.629999995</v>
      </c>
      <c r="T31" s="19">
        <v>69539153.700000003</v>
      </c>
      <c r="U31" s="19">
        <v>115105119.02</v>
      </c>
      <c r="V31" s="19">
        <v>60984469.439999998</v>
      </c>
      <c r="W31" s="19">
        <v>66918267.859999999</v>
      </c>
      <c r="X31" s="19">
        <v>62504024.520000003</v>
      </c>
      <c r="Y31" s="19">
        <v>66547239.700000003</v>
      </c>
      <c r="Z31" s="19">
        <v>61216913.159999996</v>
      </c>
      <c r="AA31" s="19">
        <v>61110691.020000003</v>
      </c>
      <c r="AB31" s="19">
        <v>69498120.950000003</v>
      </c>
      <c r="AC31" s="19">
        <v>74860161.709999993</v>
      </c>
      <c r="AD31" s="19">
        <v>69876889.150000006</v>
      </c>
      <c r="AE31" s="19">
        <v>80066505.659999996</v>
      </c>
      <c r="AF31" s="19">
        <v>65986685</v>
      </c>
      <c r="AG31" s="19">
        <v>74316988.659999996</v>
      </c>
      <c r="AH31" s="19">
        <v>71446307.599999994</v>
      </c>
      <c r="AI31" s="19">
        <v>67138676.279999971</v>
      </c>
      <c r="AJ31" s="22" t="s">
        <v>31</v>
      </c>
      <c r="AK31" s="14" t="str">
        <f t="shared" si="6"/>
        <v>303</v>
      </c>
      <c r="AL31" s="110"/>
      <c r="AM31" s="14">
        <f>IFERROR(VLOOKUP(AK31,#REF!,3,0),0)</f>
        <v>0</v>
      </c>
      <c r="AN31" s="25">
        <f t="shared" si="3"/>
        <v>-2154885753.7800002</v>
      </c>
      <c r="AO31" s="26">
        <f t="shared" si="8"/>
        <v>-2087747077.5000002</v>
      </c>
      <c r="AR31" s="14">
        <v>2430273201.3299999</v>
      </c>
      <c r="AS31" s="14">
        <v>58.090000152587891</v>
      </c>
      <c r="AT31" s="14">
        <v>250820114.04000014</v>
      </c>
      <c r="AU31" s="10">
        <v>1936098265.5999999</v>
      </c>
      <c r="AV31" s="111">
        <f t="shared" si="1"/>
        <v>-218787488.18000031</v>
      </c>
      <c r="AX31" s="36">
        <v>2154885753.7800002</v>
      </c>
      <c r="AZ31" s="44">
        <f t="shared" si="2"/>
        <v>0</v>
      </c>
    </row>
    <row r="32" spans="1:52" s="34" customFormat="1" ht="15.9" customHeight="1" x14ac:dyDescent="0.3">
      <c r="A32" s="15"/>
      <c r="B32" s="10" t="s">
        <v>28</v>
      </c>
      <c r="C32" s="21" t="s">
        <v>28</v>
      </c>
      <c r="D32" s="19">
        <f t="shared" si="5"/>
        <v>1995378786.3</v>
      </c>
      <c r="E32" s="21">
        <v>60605057.240000002</v>
      </c>
      <c r="F32" s="21">
        <v>64344475.350000001</v>
      </c>
      <c r="G32" s="21">
        <v>73438339.040000007</v>
      </c>
      <c r="H32" s="21">
        <v>64934373.530000001</v>
      </c>
      <c r="I32" s="109">
        <v>79563780.430000007</v>
      </c>
      <c r="J32" s="21">
        <v>81297321.260000005</v>
      </c>
      <c r="K32" s="21">
        <v>72816564.010000005</v>
      </c>
      <c r="L32" s="21">
        <v>60503090.399999999</v>
      </c>
      <c r="M32" s="21">
        <v>79707919.159999996</v>
      </c>
      <c r="N32" s="21">
        <v>68450465.239999995</v>
      </c>
      <c r="O32" s="21">
        <v>59342112.82</v>
      </c>
      <c r="P32" s="21">
        <v>55807516.170000002</v>
      </c>
      <c r="Q32" s="21">
        <v>62226584.909999996</v>
      </c>
      <c r="R32" s="21">
        <v>52649506.079999998</v>
      </c>
      <c r="S32" s="21">
        <v>54684969.780000001</v>
      </c>
      <c r="T32" s="21">
        <v>62090184.840000004</v>
      </c>
      <c r="U32" s="21">
        <v>59683274.789999999</v>
      </c>
      <c r="V32" s="21">
        <v>59667069.07</v>
      </c>
      <c r="W32" s="21">
        <v>59829148.090000004</v>
      </c>
      <c r="X32" s="21">
        <v>69155850.489999995</v>
      </c>
      <c r="Y32" s="21">
        <v>59122170.140000001</v>
      </c>
      <c r="Z32" s="21">
        <v>54055570.719999999</v>
      </c>
      <c r="AA32" s="21">
        <v>54793865.939999998</v>
      </c>
      <c r="AB32" s="21">
        <v>63834079.619999997</v>
      </c>
      <c r="AC32" s="21">
        <v>73455028.069999993</v>
      </c>
      <c r="AD32" s="21">
        <v>72758469.840000004</v>
      </c>
      <c r="AE32" s="21">
        <v>63266337.490000002</v>
      </c>
      <c r="AF32" s="21">
        <v>67288137.189999998</v>
      </c>
      <c r="AG32" s="21">
        <v>61595249.189999998</v>
      </c>
      <c r="AH32" s="21">
        <v>62163442.549999997</v>
      </c>
      <c r="AI32" s="21">
        <v>62248832.850000143</v>
      </c>
      <c r="AJ32" s="33" t="s">
        <v>29</v>
      </c>
      <c r="AK32" s="14" t="str">
        <f t="shared" si="6"/>
        <v>304</v>
      </c>
      <c r="AL32" s="110"/>
      <c r="AM32" s="14">
        <f>IFERROR(VLOOKUP(AK32,#REF!,3,0),0)</f>
        <v>0</v>
      </c>
      <c r="AN32" s="25">
        <f t="shared" si="3"/>
        <v>-1995378786.3</v>
      </c>
      <c r="AO32" s="26">
        <f t="shared" si="8"/>
        <v>-1933129953.4499998</v>
      </c>
      <c r="AR32" s="35">
        <v>2151722698.4400001</v>
      </c>
      <c r="AS32" s="35">
        <v>54209446.309999943</v>
      </c>
      <c r="AT32" s="35">
        <v>185617617.94999993</v>
      </c>
      <c r="AU32" s="34">
        <v>1658612255.3</v>
      </c>
      <c r="AV32" s="111">
        <f t="shared" si="1"/>
        <v>-336766531</v>
      </c>
      <c r="AX32" s="123">
        <v>1995378786.3</v>
      </c>
      <c r="AZ32" s="44">
        <f t="shared" si="2"/>
        <v>0</v>
      </c>
    </row>
    <row r="33" spans="1:52" s="34" customFormat="1" ht="15.9" customHeight="1" x14ac:dyDescent="0.3">
      <c r="A33" s="15"/>
      <c r="B33" s="10" t="s">
        <v>49</v>
      </c>
      <c r="C33" s="21" t="s">
        <v>49</v>
      </c>
      <c r="D33" s="19">
        <f t="shared" si="5"/>
        <v>504676362.75</v>
      </c>
      <c r="E33" s="21">
        <v>14405346.199999999</v>
      </c>
      <c r="F33" s="21">
        <v>14727182.09</v>
      </c>
      <c r="G33" s="21">
        <v>17389742.710000001</v>
      </c>
      <c r="H33" s="21">
        <v>15454077.66</v>
      </c>
      <c r="I33" s="109">
        <v>19094685.120000001</v>
      </c>
      <c r="J33" s="21">
        <v>15219394.039999999</v>
      </c>
      <c r="K33" s="21">
        <v>16332668.41</v>
      </c>
      <c r="L33" s="21">
        <v>15044097.41</v>
      </c>
      <c r="M33" s="21">
        <v>15696196.23</v>
      </c>
      <c r="N33" s="21">
        <v>17071695.190000001</v>
      </c>
      <c r="O33" s="21">
        <v>12991106.57</v>
      </c>
      <c r="P33" s="21">
        <v>19149030.5</v>
      </c>
      <c r="Q33" s="21">
        <v>15851813.869999999</v>
      </c>
      <c r="R33" s="21">
        <v>17578163.210000001</v>
      </c>
      <c r="S33" s="21">
        <v>18900172.25</v>
      </c>
      <c r="T33" s="21">
        <v>16591673.84</v>
      </c>
      <c r="U33" s="21">
        <v>15912920.08</v>
      </c>
      <c r="V33" s="21">
        <v>14397463.77</v>
      </c>
      <c r="W33" s="21">
        <v>19370758.609999999</v>
      </c>
      <c r="X33" s="21">
        <v>17115398.780000001</v>
      </c>
      <c r="Y33" s="21">
        <v>15029062.119999999</v>
      </c>
      <c r="Z33" s="21">
        <v>13466419.32</v>
      </c>
      <c r="AA33" s="21">
        <v>16452272.76</v>
      </c>
      <c r="AB33" s="21">
        <v>15985885.5</v>
      </c>
      <c r="AC33" s="21">
        <v>14071198.85</v>
      </c>
      <c r="AD33" s="21">
        <v>18305960.289999999</v>
      </c>
      <c r="AE33" s="21">
        <v>20114229.420000002</v>
      </c>
      <c r="AF33" s="21">
        <v>15176406.59</v>
      </c>
      <c r="AG33" s="21">
        <v>19024649.989999998</v>
      </c>
      <c r="AH33" s="21">
        <v>15094535.460000001</v>
      </c>
      <c r="AI33" s="21">
        <v>13662155.910000026</v>
      </c>
      <c r="AJ33" s="33" t="s">
        <v>50</v>
      </c>
      <c r="AK33" s="14" t="str">
        <f t="shared" si="6"/>
        <v>306</v>
      </c>
      <c r="AL33" s="110"/>
      <c r="AM33" s="14">
        <f>IFERROR(VLOOKUP(AK33,#REF!,3,0),0)</f>
        <v>0</v>
      </c>
      <c r="AN33" s="25">
        <f t="shared" si="3"/>
        <v>-504676362.75</v>
      </c>
      <c r="AO33" s="26">
        <f t="shared" si="8"/>
        <v>-491014206.83999997</v>
      </c>
      <c r="AR33" s="35">
        <v>508157854.26999998</v>
      </c>
      <c r="AS33" s="35">
        <v>37.680000066757202</v>
      </c>
      <c r="AT33" s="35">
        <v>14411782.460000066</v>
      </c>
      <c r="AU33" s="34">
        <v>610156884.09000003</v>
      </c>
      <c r="AV33" s="111">
        <f t="shared" si="1"/>
        <v>105480521.34000003</v>
      </c>
      <c r="AX33" s="123">
        <v>504676362.75</v>
      </c>
      <c r="AZ33" s="44">
        <f t="shared" si="2"/>
        <v>0</v>
      </c>
    </row>
    <row r="34" spans="1:52" ht="15.9" customHeight="1" x14ac:dyDescent="0.3">
      <c r="A34" s="15"/>
      <c r="B34" s="10" t="s">
        <v>51</v>
      </c>
      <c r="C34" s="19" t="s">
        <v>51</v>
      </c>
      <c r="D34" s="19">
        <f t="shared" si="5"/>
        <v>94765088.689999998</v>
      </c>
      <c r="E34" s="19">
        <v>4424881.96</v>
      </c>
      <c r="F34" s="19">
        <v>2863176.35</v>
      </c>
      <c r="G34" s="19">
        <v>1872501.61</v>
      </c>
      <c r="H34" s="19">
        <v>2223917.89</v>
      </c>
      <c r="I34" s="20">
        <v>1606243.59</v>
      </c>
      <c r="J34" s="19">
        <v>2911576</v>
      </c>
      <c r="K34" s="19">
        <v>2453319.7599999998</v>
      </c>
      <c r="L34" s="19">
        <v>2043534</v>
      </c>
      <c r="M34" s="21">
        <v>3127174.41</v>
      </c>
      <c r="N34" s="21">
        <v>3011978.68</v>
      </c>
      <c r="O34" s="19">
        <v>2977032.55</v>
      </c>
      <c r="P34" s="19">
        <v>4281908.1399999997</v>
      </c>
      <c r="Q34" s="19">
        <v>4211120.3</v>
      </c>
      <c r="R34" s="19">
        <v>2776581.9</v>
      </c>
      <c r="S34" s="19">
        <v>2777198.88</v>
      </c>
      <c r="T34" s="19">
        <v>3298235.03</v>
      </c>
      <c r="U34" s="19">
        <v>4059302.82</v>
      </c>
      <c r="V34" s="19">
        <v>1443632.23</v>
      </c>
      <c r="W34" s="19">
        <v>2717599.26</v>
      </c>
      <c r="X34" s="19">
        <v>3113903.29</v>
      </c>
      <c r="Y34" s="19">
        <v>3040864.44</v>
      </c>
      <c r="Z34" s="19">
        <v>4235538.09</v>
      </c>
      <c r="AA34" s="19">
        <v>3248445.56</v>
      </c>
      <c r="AB34" s="19">
        <v>3796517.07</v>
      </c>
      <c r="AC34" s="19">
        <v>3107082.97</v>
      </c>
      <c r="AD34" s="19">
        <v>4190369.24</v>
      </c>
      <c r="AE34" s="19">
        <v>4131573.16</v>
      </c>
      <c r="AF34" s="19">
        <v>2099682.4700000002</v>
      </c>
      <c r="AG34" s="19">
        <v>2219909.46</v>
      </c>
      <c r="AH34" s="19">
        <v>3087397.73</v>
      </c>
      <c r="AI34" s="19">
        <v>3412889.8500000238</v>
      </c>
      <c r="AJ34" s="32" t="s">
        <v>52</v>
      </c>
      <c r="AK34" s="14" t="str">
        <f t="shared" si="6"/>
        <v>305</v>
      </c>
      <c r="AL34" s="110"/>
      <c r="AM34" s="14">
        <f>IFERROR(VLOOKUP(AK34,#REF!,3,0),0)</f>
        <v>0</v>
      </c>
      <c r="AN34" s="25">
        <f t="shared" si="3"/>
        <v>-94765088.689999998</v>
      </c>
      <c r="AO34" s="26">
        <f t="shared" si="8"/>
        <v>-91352198.839999974</v>
      </c>
      <c r="AR34" s="14">
        <v>110499161.67</v>
      </c>
      <c r="AS34" s="14">
        <v>3.7300000041723251</v>
      </c>
      <c r="AT34" s="14">
        <v>3752397.1300000041</v>
      </c>
      <c r="AU34" s="10">
        <v>98624204.010000005</v>
      </c>
      <c r="AV34" s="111">
        <f t="shared" si="1"/>
        <v>3859115.3200000077</v>
      </c>
      <c r="AX34" s="36">
        <v>94765088.689999998</v>
      </c>
      <c r="AZ34" s="44">
        <f t="shared" si="2"/>
        <v>0</v>
      </c>
    </row>
    <row r="35" spans="1:52" ht="15.9" customHeight="1" x14ac:dyDescent="0.3">
      <c r="A35" s="15"/>
      <c r="B35" s="10" t="s">
        <v>75</v>
      </c>
      <c r="C35" s="19" t="s">
        <v>75</v>
      </c>
      <c r="D35" s="19">
        <f t="shared" si="5"/>
        <v>241994481.12</v>
      </c>
      <c r="E35" s="19">
        <v>5282230.29</v>
      </c>
      <c r="F35" s="19">
        <v>8051407.8099999996</v>
      </c>
      <c r="G35" s="19">
        <v>6371824.1200000001</v>
      </c>
      <c r="H35" s="19">
        <v>4590882.2300000004</v>
      </c>
      <c r="I35" s="20">
        <v>6015324</v>
      </c>
      <c r="J35" s="19">
        <v>10183436.300000001</v>
      </c>
      <c r="K35" s="19">
        <v>6491099.1299999999</v>
      </c>
      <c r="L35" s="19">
        <v>7940514.4000000004</v>
      </c>
      <c r="M35" s="19">
        <v>6028651.1699999999</v>
      </c>
      <c r="N35" s="19">
        <v>9446447.0999999996</v>
      </c>
      <c r="O35" s="19">
        <v>7718509.6399999997</v>
      </c>
      <c r="P35" s="19">
        <v>7738483.4199999999</v>
      </c>
      <c r="Q35" s="19">
        <v>8952710.9700000007</v>
      </c>
      <c r="R35" s="19">
        <v>5188942.96</v>
      </c>
      <c r="S35" s="19">
        <v>9299564.1999999993</v>
      </c>
      <c r="T35" s="19">
        <v>7251025.9299999997</v>
      </c>
      <c r="U35" s="19">
        <v>7346244.3099999996</v>
      </c>
      <c r="V35" s="19">
        <v>7437771.1500000004</v>
      </c>
      <c r="W35" s="19">
        <v>9368259.7100000009</v>
      </c>
      <c r="X35" s="19">
        <v>8803932.5399999991</v>
      </c>
      <c r="Y35" s="19">
        <v>6158538.9800000004</v>
      </c>
      <c r="Z35" s="19">
        <v>6182077.9500000002</v>
      </c>
      <c r="AA35" s="19">
        <v>7883106.0199999996</v>
      </c>
      <c r="AB35" s="19">
        <v>7333341.0599999996</v>
      </c>
      <c r="AC35" s="19">
        <v>7701302.54</v>
      </c>
      <c r="AD35" s="19">
        <v>8151089.2199999997</v>
      </c>
      <c r="AE35" s="19">
        <v>8860348.2699999996</v>
      </c>
      <c r="AF35" s="19">
        <v>8456160.9499999993</v>
      </c>
      <c r="AG35" s="19">
        <v>7484811.4500000002</v>
      </c>
      <c r="AH35" s="19">
        <v>11249400.83</v>
      </c>
      <c r="AI35" s="19">
        <v>13027042.470000029</v>
      </c>
      <c r="AJ35" s="22" t="s">
        <v>76</v>
      </c>
      <c r="AK35" s="14" t="str">
        <f t="shared" si="6"/>
        <v>221</v>
      </c>
      <c r="AL35" s="110"/>
      <c r="AM35" s="14">
        <f>IFERROR(VLOOKUP(AK35,#REF!,3,0),0)</f>
        <v>0</v>
      </c>
      <c r="AN35" s="25">
        <f t="shared" si="3"/>
        <v>-241994481.12</v>
      </c>
      <c r="AO35" s="26">
        <f t="shared" ref="AO35:AO40" si="9">+AN35+AI35</f>
        <v>-228967438.64999998</v>
      </c>
      <c r="AR35" s="14">
        <v>195616181.96000001</v>
      </c>
      <c r="AS35" s="14">
        <v>9.5899999737739563</v>
      </c>
      <c r="AT35" s="14">
        <v>8383368.4199999738</v>
      </c>
      <c r="AU35" s="10">
        <v>196327365.75</v>
      </c>
      <c r="AV35" s="111">
        <f t="shared" si="1"/>
        <v>-45667115.370000005</v>
      </c>
      <c r="AX35" s="36">
        <v>241994481.12</v>
      </c>
      <c r="AZ35" s="44">
        <f t="shared" si="2"/>
        <v>0</v>
      </c>
    </row>
    <row r="36" spans="1:52" ht="15.9" customHeight="1" x14ac:dyDescent="0.3">
      <c r="A36" s="15"/>
      <c r="B36" s="10" t="s">
        <v>71</v>
      </c>
      <c r="C36" s="19" t="s">
        <v>71</v>
      </c>
      <c r="D36" s="19">
        <f t="shared" si="5"/>
        <v>702741338.03999996</v>
      </c>
      <c r="E36" s="19">
        <v>20560230.449999999</v>
      </c>
      <c r="F36" s="19">
        <v>20811496.620000001</v>
      </c>
      <c r="G36" s="19">
        <v>18654470.109999999</v>
      </c>
      <c r="H36" s="19">
        <v>19943120.039999999</v>
      </c>
      <c r="I36" s="20">
        <v>23805916.010000002</v>
      </c>
      <c r="J36" s="19">
        <v>28111389.420000002</v>
      </c>
      <c r="K36" s="19">
        <v>20754960.09</v>
      </c>
      <c r="L36" s="19">
        <v>18964509.629999999</v>
      </c>
      <c r="M36" s="19">
        <v>24339515.199999999</v>
      </c>
      <c r="N36" s="19">
        <v>19701236.59</v>
      </c>
      <c r="O36" s="19">
        <v>22755624.829999998</v>
      </c>
      <c r="P36" s="19">
        <v>20217248.18</v>
      </c>
      <c r="Q36" s="19">
        <v>22254947.59</v>
      </c>
      <c r="R36" s="19">
        <v>22835419.079999998</v>
      </c>
      <c r="S36" s="19">
        <v>21952060.460000001</v>
      </c>
      <c r="T36" s="19">
        <v>26970742.699999999</v>
      </c>
      <c r="U36" s="19">
        <v>17900058.25</v>
      </c>
      <c r="V36" s="19">
        <v>19744939.239999998</v>
      </c>
      <c r="W36" s="19">
        <v>21410391.52</v>
      </c>
      <c r="X36" s="19">
        <v>21869368.710000001</v>
      </c>
      <c r="Y36" s="19">
        <v>28866145.98</v>
      </c>
      <c r="Z36" s="19">
        <v>19329523.370000001</v>
      </c>
      <c r="AA36" s="19">
        <v>26540118.149999999</v>
      </c>
      <c r="AB36" s="19">
        <v>18328771.899999999</v>
      </c>
      <c r="AC36" s="19">
        <v>28240058.710000001</v>
      </c>
      <c r="AD36" s="19">
        <v>29358023.93</v>
      </c>
      <c r="AE36" s="19">
        <v>28164344.41</v>
      </c>
      <c r="AF36" s="19">
        <v>22981091</v>
      </c>
      <c r="AG36" s="19">
        <v>24391991.390000001</v>
      </c>
      <c r="AH36" s="19">
        <v>20940113.77</v>
      </c>
      <c r="AI36" s="19">
        <v>22043510.710000157</v>
      </c>
      <c r="AJ36" s="22" t="s">
        <v>72</v>
      </c>
      <c r="AK36" s="14" t="str">
        <f t="shared" si="6"/>
        <v>222</v>
      </c>
      <c r="AL36" s="110"/>
      <c r="AM36" s="14">
        <f>IFERROR(VLOOKUP(AK36,#REF!,3,0),0)</f>
        <v>0</v>
      </c>
      <c r="AN36" s="25">
        <f t="shared" si="3"/>
        <v>-702741338.03999996</v>
      </c>
      <c r="AO36" s="26">
        <f t="shared" si="9"/>
        <v>-680697827.3299998</v>
      </c>
      <c r="AR36" s="14">
        <v>478078175.81999999</v>
      </c>
      <c r="AS36" s="14">
        <v>37.990000009536743</v>
      </c>
      <c r="AT36" s="14">
        <v>15844136.31000001</v>
      </c>
      <c r="AU36" s="10">
        <v>507911876.18000001</v>
      </c>
      <c r="AV36" s="111">
        <f t="shared" si="1"/>
        <v>-194829461.85999995</v>
      </c>
      <c r="AX36" s="36">
        <v>702741338.03999996</v>
      </c>
      <c r="AZ36" s="44">
        <f t="shared" si="2"/>
        <v>0</v>
      </c>
    </row>
    <row r="37" spans="1:52" ht="15.9" customHeight="1" x14ac:dyDescent="0.3">
      <c r="A37" s="15"/>
      <c r="B37" s="10" t="s">
        <v>73</v>
      </c>
      <c r="C37" s="19" t="s">
        <v>73</v>
      </c>
      <c r="D37" s="19">
        <f t="shared" si="5"/>
        <v>492175254.91000003</v>
      </c>
      <c r="E37" s="19">
        <v>13838832.49</v>
      </c>
      <c r="F37" s="19">
        <v>17891579.010000002</v>
      </c>
      <c r="G37" s="19">
        <v>13598746.93</v>
      </c>
      <c r="H37" s="19">
        <v>11418739.890000001</v>
      </c>
      <c r="I37" s="20">
        <v>18114022.239999998</v>
      </c>
      <c r="J37" s="19">
        <v>14233098.720000001</v>
      </c>
      <c r="K37" s="19">
        <v>13286227.699999999</v>
      </c>
      <c r="L37" s="19">
        <v>16322996.6</v>
      </c>
      <c r="M37" s="19">
        <v>14784852.59</v>
      </c>
      <c r="N37" s="19">
        <v>16299120.529999999</v>
      </c>
      <c r="O37" s="19">
        <v>14566386.91</v>
      </c>
      <c r="P37" s="19">
        <v>11743540.91</v>
      </c>
      <c r="Q37" s="19">
        <v>16996388.289999999</v>
      </c>
      <c r="R37" s="19">
        <v>16872319.550000001</v>
      </c>
      <c r="S37" s="19">
        <v>16896457.559999999</v>
      </c>
      <c r="T37" s="19">
        <v>16606263.24</v>
      </c>
      <c r="U37" s="19">
        <v>14491201.390000001</v>
      </c>
      <c r="V37" s="19">
        <v>17285603.129999999</v>
      </c>
      <c r="W37" s="19">
        <v>16317359.390000001</v>
      </c>
      <c r="X37" s="19">
        <v>15294498.289999999</v>
      </c>
      <c r="Y37" s="19">
        <v>13918603.869999999</v>
      </c>
      <c r="Z37" s="19">
        <v>16917186.079999998</v>
      </c>
      <c r="AA37" s="19">
        <v>13157335.33</v>
      </c>
      <c r="AB37" s="19">
        <v>13992549.439999999</v>
      </c>
      <c r="AC37" s="19">
        <v>16229531.24</v>
      </c>
      <c r="AD37" s="19">
        <v>16919108.530000001</v>
      </c>
      <c r="AE37" s="19">
        <v>20834703.420000002</v>
      </c>
      <c r="AF37" s="19">
        <v>17901337.59</v>
      </c>
      <c r="AG37" s="19">
        <v>21219857.129999999</v>
      </c>
      <c r="AH37" s="19">
        <v>18454593.940000001</v>
      </c>
      <c r="AI37" s="19">
        <v>15772212.980000019</v>
      </c>
      <c r="AJ37" s="22" t="s">
        <v>74</v>
      </c>
      <c r="AK37" s="14" t="str">
        <f t="shared" si="6"/>
        <v>220</v>
      </c>
      <c r="AL37" s="110"/>
      <c r="AM37" s="14">
        <f>IFERROR(VLOOKUP(AK37,#REF!,3,0),0)</f>
        <v>0</v>
      </c>
      <c r="AN37" s="25">
        <f t="shared" si="3"/>
        <v>-492175254.91000003</v>
      </c>
      <c r="AO37" s="26">
        <f t="shared" si="9"/>
        <v>-476403041.93000001</v>
      </c>
      <c r="AR37" s="14">
        <v>408769413.39999998</v>
      </c>
      <c r="AS37" s="14">
        <v>75.210000038146973</v>
      </c>
      <c r="AT37" s="14">
        <v>10710864.170000039</v>
      </c>
      <c r="AU37" s="10">
        <v>388770115.20999998</v>
      </c>
      <c r="AV37" s="111">
        <f t="shared" si="1"/>
        <v>-103405139.70000005</v>
      </c>
      <c r="AX37" s="36">
        <v>492175254.91000003</v>
      </c>
      <c r="AZ37" s="44">
        <f t="shared" si="2"/>
        <v>0</v>
      </c>
    </row>
    <row r="38" spans="1:52" ht="15.9" customHeight="1" x14ac:dyDescent="0.3">
      <c r="A38" s="15"/>
      <c r="B38" s="10" t="s">
        <v>67</v>
      </c>
      <c r="C38" s="19" t="s">
        <v>67</v>
      </c>
      <c r="D38" s="19">
        <f t="shared" si="5"/>
        <v>1195892093.6700001</v>
      </c>
      <c r="E38" s="19">
        <v>39541363.640000001</v>
      </c>
      <c r="F38" s="19">
        <v>35825493.990000002</v>
      </c>
      <c r="G38" s="19">
        <v>39919547.530000001</v>
      </c>
      <c r="H38" s="19">
        <v>33773633.530000001</v>
      </c>
      <c r="I38" s="20">
        <v>36526359.100000001</v>
      </c>
      <c r="J38" s="19">
        <v>45691613.759999998</v>
      </c>
      <c r="K38" s="19">
        <v>38166307.990000002</v>
      </c>
      <c r="L38" s="19">
        <v>32603886.359999999</v>
      </c>
      <c r="M38" s="19">
        <v>38974132.829999998</v>
      </c>
      <c r="N38" s="19">
        <v>39095587.93</v>
      </c>
      <c r="O38" s="19">
        <v>40435567.020000003</v>
      </c>
      <c r="P38" s="19">
        <v>41568371.25</v>
      </c>
      <c r="Q38" s="19">
        <v>45304444.539999999</v>
      </c>
      <c r="R38" s="19">
        <v>30164355.210000001</v>
      </c>
      <c r="S38" s="19">
        <v>46240444.539999999</v>
      </c>
      <c r="T38" s="19">
        <v>41253306.670000002</v>
      </c>
      <c r="U38" s="19">
        <v>38944808.909999996</v>
      </c>
      <c r="V38" s="19">
        <v>33954774.100000001</v>
      </c>
      <c r="W38" s="19">
        <v>39575958.549999997</v>
      </c>
      <c r="X38" s="19">
        <v>38862957.07</v>
      </c>
      <c r="Y38" s="19">
        <v>35664665.700000003</v>
      </c>
      <c r="Z38" s="19">
        <v>38121727.539999999</v>
      </c>
      <c r="AA38" s="19">
        <v>41448374.93</v>
      </c>
      <c r="AB38" s="19">
        <v>38586383.409999996</v>
      </c>
      <c r="AC38" s="19">
        <v>35261764.810000002</v>
      </c>
      <c r="AD38" s="19">
        <v>43706545.229999997</v>
      </c>
      <c r="AE38" s="19">
        <v>40890409.200000003</v>
      </c>
      <c r="AF38" s="19">
        <v>38452438.670000002</v>
      </c>
      <c r="AG38" s="19">
        <v>37206543.049999997</v>
      </c>
      <c r="AH38" s="19">
        <v>32048835.420000002</v>
      </c>
      <c r="AI38" s="19">
        <v>38081491.190000057</v>
      </c>
      <c r="AJ38" s="22" t="s">
        <v>68</v>
      </c>
      <c r="AK38" s="14" t="str">
        <f t="shared" si="6"/>
        <v>217</v>
      </c>
      <c r="AL38" s="110"/>
      <c r="AM38" s="14">
        <f>IFERROR(VLOOKUP(AK38,#REF!,3,0),0)</f>
        <v>0</v>
      </c>
      <c r="AN38" s="25">
        <f t="shared" si="3"/>
        <v>-1195892093.6700001</v>
      </c>
      <c r="AO38" s="26">
        <f t="shared" si="9"/>
        <v>-1157810602.48</v>
      </c>
      <c r="AR38" s="14">
        <v>953379955.35000002</v>
      </c>
      <c r="AS38" s="14">
        <v>13541.129999756813</v>
      </c>
      <c r="AT38" s="14">
        <v>27111521.999999758</v>
      </c>
      <c r="AU38" s="10">
        <v>948018163.59000003</v>
      </c>
      <c r="AV38" s="111">
        <f t="shared" si="1"/>
        <v>-247873930.08000004</v>
      </c>
      <c r="AX38" s="36">
        <v>1195892093.6700001</v>
      </c>
      <c r="AZ38" s="44">
        <f t="shared" si="2"/>
        <v>0</v>
      </c>
    </row>
    <row r="39" spans="1:52" ht="15.9" customHeight="1" x14ac:dyDescent="0.3">
      <c r="A39" s="15"/>
      <c r="B39" s="10" t="s">
        <v>61</v>
      </c>
      <c r="C39" s="19" t="s">
        <v>61</v>
      </c>
      <c r="D39" s="19">
        <f t="shared" si="5"/>
        <v>706569133.52999997</v>
      </c>
      <c r="E39" s="19">
        <v>28841359.079999998</v>
      </c>
      <c r="F39" s="19">
        <v>27133599.739999998</v>
      </c>
      <c r="G39" s="19">
        <v>20486906.449999999</v>
      </c>
      <c r="H39" s="19">
        <v>20475200.699999999</v>
      </c>
      <c r="I39" s="20">
        <v>24310488.91</v>
      </c>
      <c r="J39" s="19">
        <v>26257159.41</v>
      </c>
      <c r="K39" s="19">
        <v>22394944.18</v>
      </c>
      <c r="L39" s="19">
        <v>20325880.289999999</v>
      </c>
      <c r="M39" s="19">
        <v>19010671.210000001</v>
      </c>
      <c r="N39" s="19">
        <v>23441644.66</v>
      </c>
      <c r="O39" s="19">
        <v>18479359.41</v>
      </c>
      <c r="P39" s="19">
        <v>20605294.309999999</v>
      </c>
      <c r="Q39" s="19">
        <v>24801128.25</v>
      </c>
      <c r="R39" s="19">
        <v>24747606.149999999</v>
      </c>
      <c r="S39" s="19">
        <v>28963017.75</v>
      </c>
      <c r="T39" s="19">
        <v>22509828.41</v>
      </c>
      <c r="U39" s="19">
        <v>19385935.48</v>
      </c>
      <c r="V39" s="19">
        <v>18362580.530000001</v>
      </c>
      <c r="W39" s="19">
        <v>28725493.02</v>
      </c>
      <c r="X39" s="19">
        <v>20576253.600000001</v>
      </c>
      <c r="Y39" s="19">
        <v>20684802.960000001</v>
      </c>
      <c r="Z39" s="19">
        <v>24247007.719999999</v>
      </c>
      <c r="AA39" s="19">
        <v>20146901.559999999</v>
      </c>
      <c r="AB39" s="19">
        <v>20084784.93</v>
      </c>
      <c r="AC39" s="19">
        <v>18006725.57</v>
      </c>
      <c r="AD39" s="19">
        <v>25904756.620000001</v>
      </c>
      <c r="AE39" s="19">
        <v>31310327.41</v>
      </c>
      <c r="AF39" s="19">
        <v>20734611.539999999</v>
      </c>
      <c r="AG39" s="19">
        <v>20880461.800000001</v>
      </c>
      <c r="AH39" s="19">
        <v>21459001.07</v>
      </c>
      <c r="AI39" s="19">
        <v>23275400.810000062</v>
      </c>
      <c r="AJ39" s="22" t="s">
        <v>62</v>
      </c>
      <c r="AK39" s="14" t="str">
        <f t="shared" si="6"/>
        <v>223</v>
      </c>
      <c r="AL39" s="110"/>
      <c r="AM39" s="14">
        <f>IFERROR(VLOOKUP(AK39,#REF!,3,0),0)</f>
        <v>0</v>
      </c>
      <c r="AN39" s="25">
        <f t="shared" si="3"/>
        <v>-706569133.52999997</v>
      </c>
      <c r="AO39" s="26">
        <f t="shared" si="9"/>
        <v>-683293732.71999991</v>
      </c>
      <c r="AR39" s="14">
        <v>625463945.32000005</v>
      </c>
      <c r="AS39" s="14">
        <v>7.0300000905990601</v>
      </c>
      <c r="AT39" s="14">
        <v>22186661.880000092</v>
      </c>
      <c r="AU39" s="10">
        <v>588447766.74000001</v>
      </c>
      <c r="AV39" s="111">
        <f t="shared" si="1"/>
        <v>-118121366.78999996</v>
      </c>
      <c r="AX39" s="36">
        <v>706569133.52999997</v>
      </c>
      <c r="AZ39" s="44">
        <f t="shared" si="2"/>
        <v>0</v>
      </c>
    </row>
    <row r="40" spans="1:52" ht="15.9" customHeight="1" x14ac:dyDescent="0.3">
      <c r="A40" s="15"/>
      <c r="B40" s="10" t="s">
        <v>53</v>
      </c>
      <c r="C40" s="19" t="s">
        <v>53</v>
      </c>
      <c r="D40" s="19">
        <f t="shared" si="5"/>
        <v>533344145.13999999</v>
      </c>
      <c r="E40" s="19">
        <v>13014929.99</v>
      </c>
      <c r="F40" s="19">
        <v>13856475.34</v>
      </c>
      <c r="G40" s="19">
        <v>15650997.84</v>
      </c>
      <c r="H40" s="19">
        <v>19491359.870000001</v>
      </c>
      <c r="I40" s="20">
        <v>18304554.440000001</v>
      </c>
      <c r="J40" s="19">
        <v>22046465.100000001</v>
      </c>
      <c r="K40" s="19">
        <v>22486448.199999999</v>
      </c>
      <c r="L40" s="19">
        <v>17103932.239999998</v>
      </c>
      <c r="M40" s="19">
        <v>18024781.870000001</v>
      </c>
      <c r="N40" s="19">
        <v>21213194.010000002</v>
      </c>
      <c r="O40" s="19">
        <v>32183007.859999999</v>
      </c>
      <c r="P40" s="19">
        <v>27609593.620000001</v>
      </c>
      <c r="Q40" s="19">
        <v>22005467.760000002</v>
      </c>
      <c r="R40" s="19">
        <v>14788869.220000001</v>
      </c>
      <c r="S40" s="19">
        <v>10536338.300000001</v>
      </c>
      <c r="T40" s="19">
        <v>14896606.300000001</v>
      </c>
      <c r="U40" s="19">
        <v>14577839</v>
      </c>
      <c r="V40" s="19">
        <v>12596655.039999999</v>
      </c>
      <c r="W40" s="19">
        <v>11374950.060000001</v>
      </c>
      <c r="X40" s="19">
        <v>14133624.029999999</v>
      </c>
      <c r="Y40" s="19">
        <v>14425018.140000001</v>
      </c>
      <c r="Z40" s="19">
        <v>11754007.67</v>
      </c>
      <c r="AA40" s="19">
        <v>13452148.76</v>
      </c>
      <c r="AB40" s="19">
        <v>13242284.800000001</v>
      </c>
      <c r="AC40" s="19">
        <v>15307125.949999999</v>
      </c>
      <c r="AD40" s="19">
        <v>18251349.460000001</v>
      </c>
      <c r="AE40" s="19">
        <v>19038389.609999999</v>
      </c>
      <c r="AF40" s="19">
        <v>17888516.75</v>
      </c>
      <c r="AG40" s="19">
        <v>17817606.850000001</v>
      </c>
      <c r="AH40" s="19">
        <v>19006302.93</v>
      </c>
      <c r="AI40" s="19">
        <v>17265304.129999936</v>
      </c>
      <c r="AJ40" s="10" t="s">
        <v>54</v>
      </c>
      <c r="AK40" s="14" t="str">
        <f t="shared" si="6"/>
        <v>224</v>
      </c>
      <c r="AL40" s="110"/>
      <c r="AM40" s="14">
        <f>IFERROR(VLOOKUP(AK40,#REF!,3,0),0)</f>
        <v>0</v>
      </c>
      <c r="AN40" s="25">
        <f t="shared" si="3"/>
        <v>-533344145.13999999</v>
      </c>
      <c r="AO40" s="26">
        <f t="shared" si="9"/>
        <v>-516078841.01000005</v>
      </c>
      <c r="AR40" s="14">
        <v>1275375446.24</v>
      </c>
      <c r="AS40" s="14">
        <v>5.940000057220459</v>
      </c>
      <c r="AT40" s="14">
        <v>289101440.94000006</v>
      </c>
      <c r="AU40" s="10">
        <v>603529094.98000002</v>
      </c>
      <c r="AV40" s="111">
        <f t="shared" si="1"/>
        <v>70184949.840000033</v>
      </c>
      <c r="AX40" s="36">
        <v>533344145.13999999</v>
      </c>
      <c r="AZ40" s="44">
        <f t="shared" si="2"/>
        <v>0</v>
      </c>
    </row>
    <row r="41" spans="1:52" ht="15.9" customHeight="1" x14ac:dyDescent="0.3">
      <c r="A41" s="15"/>
      <c r="B41" s="10" t="s">
        <v>59</v>
      </c>
      <c r="C41" s="19" t="s">
        <v>59</v>
      </c>
      <c r="D41" s="19">
        <f t="shared" si="5"/>
        <v>794890077.12</v>
      </c>
      <c r="E41" s="19">
        <v>21859076.109999999</v>
      </c>
      <c r="F41" s="19">
        <v>21184846.329999998</v>
      </c>
      <c r="G41" s="19">
        <v>19730766.27</v>
      </c>
      <c r="H41" s="19">
        <v>18382879.960000001</v>
      </c>
      <c r="I41" s="20">
        <v>23709158.120000001</v>
      </c>
      <c r="J41" s="19">
        <v>24810677.829999998</v>
      </c>
      <c r="K41" s="19">
        <v>17862808.039999999</v>
      </c>
      <c r="L41" s="19">
        <v>18077742.550000001</v>
      </c>
      <c r="M41" s="19">
        <v>21189561.699999999</v>
      </c>
      <c r="N41" s="19">
        <v>25128041.68</v>
      </c>
      <c r="O41" s="19">
        <v>21376074.82</v>
      </c>
      <c r="P41" s="19">
        <v>27254718.620000001</v>
      </c>
      <c r="Q41" s="19">
        <v>25094551.07</v>
      </c>
      <c r="R41" s="19">
        <v>15863944.58</v>
      </c>
      <c r="S41" s="19">
        <v>26755513.949999999</v>
      </c>
      <c r="T41" s="19">
        <v>24863320.039999999</v>
      </c>
      <c r="U41" s="19">
        <v>19289332.940000001</v>
      </c>
      <c r="V41" s="19">
        <v>21773685.850000001</v>
      </c>
      <c r="W41" s="19">
        <v>27210914.199999999</v>
      </c>
      <c r="X41" s="19">
        <v>25646163.07</v>
      </c>
      <c r="Y41" s="19">
        <v>20530330.010000002</v>
      </c>
      <c r="Z41" s="19">
        <v>19210495.010000002</v>
      </c>
      <c r="AA41" s="19">
        <v>20823444.940000001</v>
      </c>
      <c r="AB41" s="19">
        <v>30651305.210000001</v>
      </c>
      <c r="AC41" s="19">
        <v>21749773.16</v>
      </c>
      <c r="AD41" s="19">
        <v>28736553.690000001</v>
      </c>
      <c r="AE41" s="19">
        <v>29213776.07</v>
      </c>
      <c r="AF41" s="19">
        <v>38489991.600000001</v>
      </c>
      <c r="AG41" s="19">
        <v>41915617.009999998</v>
      </c>
      <c r="AH41" s="19">
        <v>30572418.100000001</v>
      </c>
      <c r="AI41" s="19">
        <v>65932594.589999914</v>
      </c>
      <c r="AJ41" s="23" t="s">
        <v>60</v>
      </c>
      <c r="AK41" s="14" t="str">
        <f t="shared" si="6"/>
        <v>233</v>
      </c>
      <c r="AL41" s="110"/>
      <c r="AM41" s="14">
        <f>IFERROR(VLOOKUP(AK41,#REF!,3,0),0)</f>
        <v>0</v>
      </c>
      <c r="AN41" s="25">
        <f t="shared" si="3"/>
        <v>-794890077.12</v>
      </c>
      <c r="AO41" s="26">
        <f t="shared" ref="AO41:AO59" si="10">+AN41+AI41</f>
        <v>-728957482.53000009</v>
      </c>
      <c r="AR41" s="14">
        <v>697490415.83000004</v>
      </c>
      <c r="AS41" s="14">
        <v>28.03000009059906</v>
      </c>
      <c r="AT41" s="14">
        <v>31864694.420000091</v>
      </c>
      <c r="AU41" s="10">
        <v>647602559.29999995</v>
      </c>
      <c r="AV41" s="111">
        <f t="shared" si="1"/>
        <v>-147287517.82000005</v>
      </c>
      <c r="AX41" s="36">
        <v>794890077.12</v>
      </c>
      <c r="AZ41" s="44">
        <f t="shared" si="2"/>
        <v>0</v>
      </c>
    </row>
    <row r="42" spans="1:52" ht="15.9" customHeight="1" x14ac:dyDescent="0.3">
      <c r="A42" s="15"/>
      <c r="B42" s="10" t="s">
        <v>65</v>
      </c>
      <c r="C42" s="19" t="s">
        <v>65</v>
      </c>
      <c r="D42" s="19">
        <f t="shared" si="5"/>
        <v>502063415.44</v>
      </c>
      <c r="E42" s="19">
        <v>18585270.73</v>
      </c>
      <c r="F42" s="19">
        <v>18437434.050000001</v>
      </c>
      <c r="G42" s="19">
        <v>18957396.359999999</v>
      </c>
      <c r="H42" s="19">
        <v>18104753.390000001</v>
      </c>
      <c r="I42" s="20">
        <v>15407582.189999999</v>
      </c>
      <c r="J42" s="19">
        <v>14633249.029999999</v>
      </c>
      <c r="K42" s="19">
        <v>19691936.510000002</v>
      </c>
      <c r="L42" s="19">
        <v>13667344.85</v>
      </c>
      <c r="M42" s="19">
        <v>15006826.710000001</v>
      </c>
      <c r="N42" s="19">
        <v>15700090.48</v>
      </c>
      <c r="O42" s="19">
        <v>15696070.779999999</v>
      </c>
      <c r="P42" s="19">
        <v>13995468.84</v>
      </c>
      <c r="Q42" s="19">
        <v>17841523.829999998</v>
      </c>
      <c r="R42" s="19">
        <v>13795824.380000001</v>
      </c>
      <c r="S42" s="19">
        <v>18845556.120000001</v>
      </c>
      <c r="T42" s="19">
        <v>17278132</v>
      </c>
      <c r="U42" s="19">
        <v>15323076.810000001</v>
      </c>
      <c r="V42" s="19">
        <v>16590753.91</v>
      </c>
      <c r="W42" s="19">
        <v>13446329.210000001</v>
      </c>
      <c r="X42" s="19">
        <v>11415926.33</v>
      </c>
      <c r="Y42" s="19">
        <v>17798333.059999999</v>
      </c>
      <c r="Z42" s="19">
        <v>14905130.939999999</v>
      </c>
      <c r="AA42" s="19">
        <v>16200381.26</v>
      </c>
      <c r="AB42" s="19">
        <v>20432904.530000001</v>
      </c>
      <c r="AC42" s="19">
        <v>16079958.98</v>
      </c>
      <c r="AD42" s="19">
        <v>16105320.289999999</v>
      </c>
      <c r="AE42" s="19">
        <v>14066576.130000001</v>
      </c>
      <c r="AF42" s="19">
        <v>13889669.029999999</v>
      </c>
      <c r="AG42" s="19">
        <v>17559027.34</v>
      </c>
      <c r="AH42" s="19">
        <v>12795368.9</v>
      </c>
      <c r="AI42" s="19">
        <v>19810198.470000088</v>
      </c>
      <c r="AJ42" s="23" t="s">
        <v>66</v>
      </c>
      <c r="AK42" s="14" t="str">
        <f t="shared" si="6"/>
        <v>234</v>
      </c>
      <c r="AL42" s="110"/>
      <c r="AM42" s="14">
        <f>IFERROR(VLOOKUP(AK42,#REF!,3,0),0)</f>
        <v>0</v>
      </c>
      <c r="AN42" s="25">
        <f t="shared" si="3"/>
        <v>-502063415.44</v>
      </c>
      <c r="AO42" s="26">
        <f t="shared" si="10"/>
        <v>-482253216.96999991</v>
      </c>
      <c r="AR42" s="14">
        <v>575377814.38999999</v>
      </c>
      <c r="AS42" s="14">
        <v>6.3400000333786011</v>
      </c>
      <c r="AT42" s="14">
        <v>32511975.930000033</v>
      </c>
      <c r="AU42" s="10">
        <v>502244063.66000003</v>
      </c>
      <c r="AV42" s="111">
        <f t="shared" si="1"/>
        <v>180648.22000002861</v>
      </c>
      <c r="AX42" s="36">
        <v>502063415.44</v>
      </c>
      <c r="AZ42" s="44">
        <f t="shared" si="2"/>
        <v>0</v>
      </c>
    </row>
    <row r="43" spans="1:52" ht="15.9" customHeight="1" x14ac:dyDescent="0.3">
      <c r="A43" s="15"/>
      <c r="B43" s="10" t="s">
        <v>69</v>
      </c>
      <c r="C43" s="19" t="s">
        <v>69</v>
      </c>
      <c r="D43" s="19">
        <f t="shared" si="5"/>
        <v>491476476.99000001</v>
      </c>
      <c r="E43" s="19">
        <v>13574231.199999999</v>
      </c>
      <c r="F43" s="19">
        <v>13591138.279999999</v>
      </c>
      <c r="G43" s="19">
        <v>11503438.15</v>
      </c>
      <c r="H43" s="19">
        <v>10647847.57</v>
      </c>
      <c r="I43" s="20">
        <v>15816325.08</v>
      </c>
      <c r="J43" s="19">
        <v>13818944.27</v>
      </c>
      <c r="K43" s="19">
        <v>15579331.130000001</v>
      </c>
      <c r="L43" s="19">
        <v>19215958.989999998</v>
      </c>
      <c r="M43" s="19">
        <v>13073160.060000001</v>
      </c>
      <c r="N43" s="19">
        <v>15471152</v>
      </c>
      <c r="O43" s="19">
        <v>12452512.83</v>
      </c>
      <c r="P43" s="19">
        <v>15223622.039999999</v>
      </c>
      <c r="Q43" s="19">
        <v>17878789.219999999</v>
      </c>
      <c r="R43" s="19">
        <v>11741288.789999999</v>
      </c>
      <c r="S43" s="19">
        <v>16396053.949999999</v>
      </c>
      <c r="T43" s="19">
        <v>14902816.029999999</v>
      </c>
      <c r="U43" s="19">
        <v>15304234.279999999</v>
      </c>
      <c r="V43" s="19">
        <v>16126419.210000001</v>
      </c>
      <c r="W43" s="19">
        <v>19096860.039999999</v>
      </c>
      <c r="X43" s="19">
        <v>16002702.99</v>
      </c>
      <c r="Y43" s="19">
        <v>13616992.279999999</v>
      </c>
      <c r="Z43" s="19">
        <v>13777818.939999999</v>
      </c>
      <c r="AA43" s="19">
        <v>18020795.780000001</v>
      </c>
      <c r="AB43" s="19">
        <v>12755188.67</v>
      </c>
      <c r="AC43" s="19">
        <v>15792031.890000001</v>
      </c>
      <c r="AD43" s="19">
        <v>22314716.68</v>
      </c>
      <c r="AE43" s="19">
        <v>24285693.920000002</v>
      </c>
      <c r="AF43" s="19">
        <v>20357208.59</v>
      </c>
      <c r="AG43" s="19">
        <v>19411213.02</v>
      </c>
      <c r="AH43" s="19">
        <v>20879552.5</v>
      </c>
      <c r="AI43" s="19">
        <v>12848438.610000014</v>
      </c>
      <c r="AJ43" s="23" t="s">
        <v>70</v>
      </c>
      <c r="AK43" s="14" t="str">
        <f t="shared" si="6"/>
        <v>235</v>
      </c>
      <c r="AL43" s="110"/>
      <c r="AM43" s="14">
        <f>IFERROR(VLOOKUP(AK43,#REF!,3,0),0)</f>
        <v>0</v>
      </c>
      <c r="AN43" s="25">
        <f t="shared" si="3"/>
        <v>-491476476.99000001</v>
      </c>
      <c r="AO43" s="26">
        <f t="shared" si="10"/>
        <v>-478628038.38</v>
      </c>
      <c r="AR43" s="14">
        <v>543589949.53999996</v>
      </c>
      <c r="AS43" s="14">
        <v>6.190000057220459</v>
      </c>
      <c r="AT43" s="14">
        <v>14011187.390000056</v>
      </c>
      <c r="AU43" s="10">
        <v>540132368.13</v>
      </c>
      <c r="AV43" s="111">
        <f t="shared" si="1"/>
        <v>48655891.139999986</v>
      </c>
      <c r="AX43" s="36">
        <v>491476476.99000001</v>
      </c>
      <c r="AZ43" s="44">
        <f t="shared" si="2"/>
        <v>0</v>
      </c>
    </row>
    <row r="44" spans="1:52" ht="15.9" customHeight="1" x14ac:dyDescent="0.3">
      <c r="A44" s="15"/>
      <c r="B44" s="10" t="s">
        <v>77</v>
      </c>
      <c r="C44" s="19" t="s">
        <v>77</v>
      </c>
      <c r="D44" s="19">
        <f t="shared" si="5"/>
        <v>884194023.63999999</v>
      </c>
      <c r="E44" s="19">
        <v>26566163</v>
      </c>
      <c r="F44" s="19">
        <v>24716248.649999999</v>
      </c>
      <c r="G44" s="19">
        <v>30633641.379999999</v>
      </c>
      <c r="H44" s="19">
        <v>26783422.710000001</v>
      </c>
      <c r="I44" s="20">
        <v>36139318.75</v>
      </c>
      <c r="J44" s="19">
        <v>25700629.16</v>
      </c>
      <c r="K44" s="19">
        <v>24472420.030000001</v>
      </c>
      <c r="L44" s="19">
        <v>23348303.289999999</v>
      </c>
      <c r="M44" s="19">
        <v>29442573.280000001</v>
      </c>
      <c r="N44" s="19">
        <v>33463413.109999999</v>
      </c>
      <c r="O44" s="19">
        <v>32827740.77</v>
      </c>
      <c r="P44" s="19">
        <v>31926021.59</v>
      </c>
      <c r="Q44" s="19">
        <v>30272138.399999999</v>
      </c>
      <c r="R44" s="19">
        <v>31728250.649999999</v>
      </c>
      <c r="S44" s="19">
        <v>25121334.609999999</v>
      </c>
      <c r="T44" s="19">
        <v>24292227.140000001</v>
      </c>
      <c r="U44" s="19">
        <v>29389026.98</v>
      </c>
      <c r="V44" s="19">
        <v>31970758.030000001</v>
      </c>
      <c r="W44" s="19">
        <v>35302825.689999998</v>
      </c>
      <c r="X44" s="19">
        <v>23865598.09</v>
      </c>
      <c r="Y44" s="19">
        <v>28738692.18</v>
      </c>
      <c r="Z44" s="19">
        <v>28538981.329999998</v>
      </c>
      <c r="AA44" s="19">
        <v>25130836.16</v>
      </c>
      <c r="AB44" s="19">
        <v>25933373.280000001</v>
      </c>
      <c r="AC44" s="19">
        <v>26080441.109999999</v>
      </c>
      <c r="AD44" s="19">
        <v>31656884.239999998</v>
      </c>
      <c r="AE44" s="19">
        <v>31681082.469999999</v>
      </c>
      <c r="AF44" s="19">
        <v>24542174.010000002</v>
      </c>
      <c r="AG44" s="19">
        <v>21867373.120000001</v>
      </c>
      <c r="AH44" s="19">
        <v>24541292</v>
      </c>
      <c r="AI44" s="19">
        <v>37520838.429999948</v>
      </c>
      <c r="AJ44" s="28" t="s">
        <v>78</v>
      </c>
      <c r="AK44" s="14" t="str">
        <f t="shared" si="6"/>
        <v>241</v>
      </c>
      <c r="AL44" s="110"/>
      <c r="AM44" s="14">
        <f>IFERROR(VLOOKUP(AK44,#REF!,3,0),0)</f>
        <v>0</v>
      </c>
      <c r="AN44" s="25">
        <f t="shared" si="3"/>
        <v>-884194023.63999999</v>
      </c>
      <c r="AO44" s="26">
        <f t="shared" si="10"/>
        <v>-846673185.21000004</v>
      </c>
      <c r="AR44" s="14">
        <v>697228237.15999997</v>
      </c>
      <c r="AS44" s="14">
        <v>0</v>
      </c>
      <c r="AT44" s="14">
        <v>17988152.41</v>
      </c>
      <c r="AU44" s="10">
        <v>689849580.37</v>
      </c>
      <c r="AV44" s="111">
        <f t="shared" si="1"/>
        <v>-194344443.26999998</v>
      </c>
      <c r="AX44" s="36">
        <v>884194023.63999999</v>
      </c>
      <c r="AZ44" s="44">
        <f t="shared" si="2"/>
        <v>0</v>
      </c>
    </row>
    <row r="45" spans="1:52" ht="15.9" customHeight="1" x14ac:dyDescent="0.3">
      <c r="A45" s="15"/>
      <c r="B45" s="10" t="s">
        <v>79</v>
      </c>
      <c r="C45" s="19" t="s">
        <v>79</v>
      </c>
      <c r="D45" s="19">
        <f t="shared" si="5"/>
        <v>223811447.27000001</v>
      </c>
      <c r="E45" s="19">
        <v>3202206.93</v>
      </c>
      <c r="F45" s="19">
        <v>2819550.87</v>
      </c>
      <c r="G45" s="19">
        <v>5780289.8200000003</v>
      </c>
      <c r="H45" s="19">
        <v>6096322.9800000004</v>
      </c>
      <c r="I45" s="20">
        <v>4925036.12</v>
      </c>
      <c r="J45" s="19">
        <v>9170667.2799999993</v>
      </c>
      <c r="K45" s="19">
        <v>6306443.3300000001</v>
      </c>
      <c r="L45" s="19">
        <v>6594419.7400000002</v>
      </c>
      <c r="M45" s="19">
        <v>5770396.6299999999</v>
      </c>
      <c r="N45" s="19">
        <v>7790520.2800000003</v>
      </c>
      <c r="O45" s="19">
        <v>9194613.2899999991</v>
      </c>
      <c r="P45" s="19">
        <v>8731486.5099999998</v>
      </c>
      <c r="Q45" s="19">
        <v>6068641.0599999996</v>
      </c>
      <c r="R45" s="19">
        <v>5774454.6500000004</v>
      </c>
      <c r="S45" s="19">
        <v>9130866.9399999995</v>
      </c>
      <c r="T45" s="19">
        <v>9586059.5899999999</v>
      </c>
      <c r="U45" s="19">
        <v>8037489.0199999996</v>
      </c>
      <c r="V45" s="19">
        <v>6192125.8899999997</v>
      </c>
      <c r="W45" s="19">
        <v>9336509.7599999998</v>
      </c>
      <c r="X45" s="19">
        <v>8563920.4900000002</v>
      </c>
      <c r="Y45" s="19">
        <v>7990037.8600000003</v>
      </c>
      <c r="Z45" s="19">
        <v>8251398.75</v>
      </c>
      <c r="AA45" s="19">
        <v>7440775.4400000004</v>
      </c>
      <c r="AB45" s="19">
        <v>9050906.7599999998</v>
      </c>
      <c r="AC45" s="19">
        <v>7443981.9500000002</v>
      </c>
      <c r="AD45" s="19">
        <v>7879233.0999999996</v>
      </c>
      <c r="AE45" s="19">
        <v>7791402.2199999997</v>
      </c>
      <c r="AF45" s="19">
        <v>7498896.6799999997</v>
      </c>
      <c r="AG45" s="19">
        <v>6613110.71</v>
      </c>
      <c r="AH45" s="19">
        <v>7083637.3799999999</v>
      </c>
      <c r="AI45" s="19">
        <v>7696045.2399999797</v>
      </c>
      <c r="AJ45" s="24" t="s">
        <v>80</v>
      </c>
      <c r="AK45" s="14" t="str">
        <f t="shared" si="6"/>
        <v>244</v>
      </c>
      <c r="AL45" s="110"/>
      <c r="AM45" s="14">
        <f>IFERROR(VLOOKUP(AK45,#REF!,3,0),0)</f>
        <v>0</v>
      </c>
      <c r="AN45" s="25">
        <f t="shared" si="3"/>
        <v>-223811447.27000001</v>
      </c>
      <c r="AO45" s="26">
        <f t="shared" si="10"/>
        <v>-216115402.03000003</v>
      </c>
      <c r="AR45" s="14">
        <v>266238689.53</v>
      </c>
      <c r="AS45" s="14">
        <v>3.8800000548362732</v>
      </c>
      <c r="AT45" s="14">
        <v>7938877.3600000553</v>
      </c>
      <c r="AU45" s="10">
        <v>310389523.95999998</v>
      </c>
      <c r="AV45" s="111">
        <f t="shared" si="1"/>
        <v>86578076.689999968</v>
      </c>
      <c r="AX45" s="36">
        <v>223811447.27000001</v>
      </c>
      <c r="AZ45" s="44">
        <f t="shared" si="2"/>
        <v>0</v>
      </c>
    </row>
    <row r="46" spans="1:52" ht="15.9" customHeight="1" x14ac:dyDescent="0.3">
      <c r="A46" s="15"/>
      <c r="B46" s="10" t="s">
        <v>32</v>
      </c>
      <c r="C46" s="19" t="s">
        <v>32</v>
      </c>
      <c r="D46" s="19">
        <f t="shared" si="5"/>
        <v>2539254657.7800002</v>
      </c>
      <c r="E46" s="19">
        <v>75754609.659999996</v>
      </c>
      <c r="F46" s="19">
        <v>90779809.950000003</v>
      </c>
      <c r="G46" s="19">
        <v>52830060.799999997</v>
      </c>
      <c r="H46" s="19">
        <v>62191451.770000003</v>
      </c>
      <c r="I46" s="20">
        <v>79467888.719999999</v>
      </c>
      <c r="J46" s="19">
        <v>75334186.760000005</v>
      </c>
      <c r="K46" s="19">
        <v>89711018.459999993</v>
      </c>
      <c r="L46" s="19">
        <v>76664834.689999998</v>
      </c>
      <c r="M46" s="19">
        <v>75958919.290000007</v>
      </c>
      <c r="N46" s="19">
        <v>68445843.489999995</v>
      </c>
      <c r="O46" s="19">
        <v>70063604.040000007</v>
      </c>
      <c r="P46" s="19">
        <v>93580911.989999995</v>
      </c>
      <c r="Q46" s="19">
        <v>87484387.599999994</v>
      </c>
      <c r="R46" s="19">
        <v>79485501.459999993</v>
      </c>
      <c r="S46" s="19">
        <v>99311783.359999999</v>
      </c>
      <c r="T46" s="19">
        <v>86390713.5</v>
      </c>
      <c r="U46" s="19">
        <v>82243155.329999998</v>
      </c>
      <c r="V46" s="19">
        <v>78640073.099999994</v>
      </c>
      <c r="W46" s="19">
        <v>98043356.5</v>
      </c>
      <c r="X46" s="19">
        <v>95185879.180000007</v>
      </c>
      <c r="Y46" s="19">
        <v>70704731.329999998</v>
      </c>
      <c r="Z46" s="19">
        <v>85501272.370000005</v>
      </c>
      <c r="AA46" s="19">
        <v>73025405.629999995</v>
      </c>
      <c r="AB46" s="19">
        <v>83920219.430000007</v>
      </c>
      <c r="AC46" s="19">
        <v>82974031.590000004</v>
      </c>
      <c r="AD46" s="19">
        <v>95074849.780000001</v>
      </c>
      <c r="AE46" s="19">
        <v>95923401.469999999</v>
      </c>
      <c r="AF46" s="19">
        <v>93356299.349999994</v>
      </c>
      <c r="AG46" s="19">
        <v>84012620.150000006</v>
      </c>
      <c r="AH46" s="19">
        <v>77995690.069999993</v>
      </c>
      <c r="AI46" s="19">
        <v>79198146.960000515</v>
      </c>
      <c r="AJ46" s="24" t="s">
        <v>33</v>
      </c>
      <c r="AK46" s="14" t="str">
        <f t="shared" si="6"/>
        <v>248</v>
      </c>
      <c r="AL46" s="110"/>
      <c r="AM46" s="14">
        <f>IFERROR(VLOOKUP(AK46,#REF!,3,0),0)</f>
        <v>0</v>
      </c>
      <c r="AN46" s="25">
        <f t="shared" si="3"/>
        <v>-2539254657.7800002</v>
      </c>
      <c r="AO46" s="26">
        <f t="shared" si="10"/>
        <v>-2460056510.8199997</v>
      </c>
      <c r="AR46" s="14">
        <v>2193651771.9899998</v>
      </c>
      <c r="AS46" s="14">
        <v>58.759999752044678</v>
      </c>
      <c r="AT46" s="14">
        <v>79355128.349999756</v>
      </c>
      <c r="AU46" s="10">
        <v>2233442679.1100001</v>
      </c>
      <c r="AV46" s="111">
        <f t="shared" si="1"/>
        <v>-305811978.67000008</v>
      </c>
      <c r="AX46" s="36">
        <v>2539254657.7800002</v>
      </c>
      <c r="AZ46" s="44">
        <f t="shared" si="2"/>
        <v>0</v>
      </c>
    </row>
    <row r="47" spans="1:52" ht="15.9" customHeight="1" x14ac:dyDescent="0.3">
      <c r="A47" s="15"/>
      <c r="B47" s="10" t="s">
        <v>81</v>
      </c>
      <c r="C47" s="19" t="s">
        <v>81</v>
      </c>
      <c r="D47" s="19">
        <f t="shared" si="5"/>
        <v>360554836.44999999</v>
      </c>
      <c r="E47" s="19">
        <v>10329513.33</v>
      </c>
      <c r="F47" s="19">
        <v>11250821.42</v>
      </c>
      <c r="G47" s="19">
        <v>10851924.59</v>
      </c>
      <c r="H47" s="19">
        <v>10429662.199999999</v>
      </c>
      <c r="I47" s="20">
        <v>10530830.07</v>
      </c>
      <c r="J47" s="19">
        <v>13611227.119999999</v>
      </c>
      <c r="K47" s="19">
        <v>10038809.07</v>
      </c>
      <c r="L47" s="19">
        <v>10342833.880000001</v>
      </c>
      <c r="M47" s="19">
        <v>6663028.9400000004</v>
      </c>
      <c r="N47" s="19">
        <v>13106089.83</v>
      </c>
      <c r="O47" s="19">
        <v>9607894.3499999996</v>
      </c>
      <c r="P47" s="19">
        <v>12136587.529999999</v>
      </c>
      <c r="Q47" s="19">
        <v>14732667.439999999</v>
      </c>
      <c r="R47" s="19">
        <v>8944996</v>
      </c>
      <c r="S47" s="19">
        <v>16203329.25</v>
      </c>
      <c r="T47" s="19">
        <v>12744899.99</v>
      </c>
      <c r="U47" s="19">
        <v>12729072.93</v>
      </c>
      <c r="V47" s="19">
        <v>9417549.8499999996</v>
      </c>
      <c r="W47" s="19">
        <v>11041958.6</v>
      </c>
      <c r="X47" s="19">
        <v>13368033.43</v>
      </c>
      <c r="Y47" s="19">
        <v>13946585.869999999</v>
      </c>
      <c r="Z47" s="19">
        <v>11974109.93</v>
      </c>
      <c r="AA47" s="19">
        <v>9931372.5199999996</v>
      </c>
      <c r="AB47" s="19">
        <v>9987483.7799999993</v>
      </c>
      <c r="AC47" s="19">
        <v>10850870.560000001</v>
      </c>
      <c r="AD47" s="19">
        <v>13467995.02</v>
      </c>
      <c r="AE47" s="19">
        <v>16975006.82</v>
      </c>
      <c r="AF47" s="19">
        <v>13444589.84</v>
      </c>
      <c r="AG47" s="19">
        <v>7371926.4699999997</v>
      </c>
      <c r="AH47" s="19">
        <v>10383861.310000001</v>
      </c>
      <c r="AI47" s="19">
        <v>14139304.50999999</v>
      </c>
      <c r="AJ47" s="24" t="s">
        <v>82</v>
      </c>
      <c r="AK47" s="14" t="str">
        <f t="shared" si="6"/>
        <v>251</v>
      </c>
      <c r="AL47" s="110"/>
      <c r="AM47" s="14">
        <f>IFERROR(VLOOKUP(AK47,#REF!,3,0),0)</f>
        <v>0</v>
      </c>
      <c r="AN47" s="25">
        <f t="shared" si="3"/>
        <v>-360554836.44999999</v>
      </c>
      <c r="AO47" s="26">
        <f t="shared" si="10"/>
        <v>-346415531.94</v>
      </c>
      <c r="AR47" s="14">
        <v>314365825.73000002</v>
      </c>
      <c r="AS47" s="14">
        <v>8.2399999499320984</v>
      </c>
      <c r="AT47" s="14">
        <v>8851799.2199999504</v>
      </c>
      <c r="AU47" s="10">
        <v>436234844.88</v>
      </c>
      <c r="AV47" s="111">
        <f t="shared" si="1"/>
        <v>75680008.430000007</v>
      </c>
      <c r="AX47" s="36">
        <v>360554836.44999999</v>
      </c>
      <c r="AZ47" s="44">
        <f t="shared" si="2"/>
        <v>0</v>
      </c>
    </row>
    <row r="48" spans="1:52" ht="15.9" customHeight="1" x14ac:dyDescent="0.3">
      <c r="A48" s="15"/>
      <c r="B48" s="10" t="s">
        <v>34</v>
      </c>
      <c r="C48" s="19" t="s">
        <v>34</v>
      </c>
      <c r="D48" s="19">
        <f t="shared" si="5"/>
        <v>1405308764.48</v>
      </c>
      <c r="E48" s="19">
        <v>38071138.140000001</v>
      </c>
      <c r="F48" s="19">
        <v>30875365.960000001</v>
      </c>
      <c r="G48" s="19">
        <v>46990090.590000004</v>
      </c>
      <c r="H48" s="19">
        <v>24125968.129999999</v>
      </c>
      <c r="I48" s="20">
        <v>63014548.149999999</v>
      </c>
      <c r="J48" s="19">
        <v>61762330.710000001</v>
      </c>
      <c r="K48" s="19">
        <v>39194142.700000003</v>
      </c>
      <c r="L48" s="19">
        <v>37636178.68</v>
      </c>
      <c r="M48" s="19">
        <v>39790689.890000001</v>
      </c>
      <c r="N48" s="19">
        <v>35119162.159999996</v>
      </c>
      <c r="O48" s="19">
        <v>49013003.899999999</v>
      </c>
      <c r="P48" s="19">
        <v>31909879.640000001</v>
      </c>
      <c r="Q48" s="19">
        <v>61367457.359999999</v>
      </c>
      <c r="R48" s="19">
        <v>41619875.350000001</v>
      </c>
      <c r="S48" s="19">
        <v>50353901.520000003</v>
      </c>
      <c r="T48" s="19">
        <v>35955288.490000002</v>
      </c>
      <c r="U48" s="19">
        <v>42424534.18</v>
      </c>
      <c r="V48" s="19">
        <v>49391349.810000002</v>
      </c>
      <c r="W48" s="19">
        <v>54908982.57</v>
      </c>
      <c r="X48" s="19">
        <v>58151341.240000002</v>
      </c>
      <c r="Y48" s="19">
        <v>39980547.729999997</v>
      </c>
      <c r="Z48" s="19">
        <v>40905856.460000001</v>
      </c>
      <c r="AA48" s="19">
        <v>32389390.73</v>
      </c>
      <c r="AB48" s="19">
        <v>34411668.409999996</v>
      </c>
      <c r="AC48" s="19">
        <v>63524035.560000002</v>
      </c>
      <c r="AD48" s="19">
        <v>60426287.119999997</v>
      </c>
      <c r="AE48" s="19">
        <v>58198136.939999998</v>
      </c>
      <c r="AF48" s="19">
        <v>48327168.560000002</v>
      </c>
      <c r="AG48" s="19">
        <v>45744760.840000004</v>
      </c>
      <c r="AH48" s="19">
        <v>38335094.969999999</v>
      </c>
      <c r="AI48" s="19">
        <v>51390587.990000248</v>
      </c>
      <c r="AJ48" s="24" t="s">
        <v>35</v>
      </c>
      <c r="AK48" s="14" t="str">
        <f t="shared" si="6"/>
        <v>257</v>
      </c>
      <c r="AL48" s="110"/>
      <c r="AM48" s="14">
        <f>IFERROR(VLOOKUP(AK48,#REF!,3,0),0)</f>
        <v>0</v>
      </c>
      <c r="AN48" s="25">
        <f t="shared" ref="AN48:AN58" si="11">AM48-D48</f>
        <v>-1405308764.48</v>
      </c>
      <c r="AO48" s="26">
        <f t="shared" si="10"/>
        <v>-1353918176.4899998</v>
      </c>
      <c r="AR48" s="14">
        <v>1432228684.6199999</v>
      </c>
      <c r="AS48" s="14">
        <v>29.449999809265137</v>
      </c>
      <c r="AT48" s="14">
        <v>20091431.609999809</v>
      </c>
      <c r="AU48" s="10">
        <v>1158223926.75</v>
      </c>
      <c r="AV48" s="111">
        <f t="shared" ref="AV48:AV98" si="12">AU48-D48</f>
        <v>-247084837.73000002</v>
      </c>
      <c r="AX48" s="36">
        <v>1405308764.48</v>
      </c>
      <c r="AZ48" s="44">
        <f t="shared" si="2"/>
        <v>0</v>
      </c>
    </row>
    <row r="49" spans="1:52" ht="15.9" customHeight="1" x14ac:dyDescent="0.3">
      <c r="A49" s="15"/>
      <c r="B49" s="10" t="s">
        <v>85</v>
      </c>
      <c r="C49" s="19" t="s">
        <v>85</v>
      </c>
      <c r="D49" s="19">
        <f t="shared" si="5"/>
        <v>477092847.13</v>
      </c>
      <c r="E49" s="19">
        <v>14527821.279999999</v>
      </c>
      <c r="F49" s="19">
        <v>21166257.960000001</v>
      </c>
      <c r="G49" s="19">
        <v>16307832.32</v>
      </c>
      <c r="H49" s="19">
        <v>16650009.720000001</v>
      </c>
      <c r="I49" s="20">
        <v>16089382.98</v>
      </c>
      <c r="J49" s="19">
        <v>14261266.16</v>
      </c>
      <c r="K49" s="19">
        <v>13984506.220000001</v>
      </c>
      <c r="L49" s="19">
        <v>15481138</v>
      </c>
      <c r="M49" s="19">
        <v>19685452.809999999</v>
      </c>
      <c r="N49" s="19">
        <v>16489790.960000001</v>
      </c>
      <c r="O49" s="19">
        <v>20656961.760000002</v>
      </c>
      <c r="P49" s="19">
        <v>16857953.670000002</v>
      </c>
      <c r="Q49" s="19">
        <v>12098577.279999999</v>
      </c>
      <c r="R49" s="19">
        <v>12042328.48</v>
      </c>
      <c r="S49" s="19">
        <v>16472856.189999999</v>
      </c>
      <c r="T49" s="19">
        <v>15669693.960000001</v>
      </c>
      <c r="U49" s="19">
        <v>15722189.67</v>
      </c>
      <c r="V49" s="19">
        <v>14842315.65</v>
      </c>
      <c r="W49" s="19">
        <v>16632298.550000001</v>
      </c>
      <c r="X49" s="19">
        <v>11187638.550000001</v>
      </c>
      <c r="Y49" s="19">
        <v>14940315.84</v>
      </c>
      <c r="Z49" s="19">
        <v>13398888.93</v>
      </c>
      <c r="AA49" s="19">
        <v>13936662.720000001</v>
      </c>
      <c r="AB49" s="19">
        <v>15426550.699999999</v>
      </c>
      <c r="AC49" s="19">
        <v>14256317.34</v>
      </c>
      <c r="AD49" s="19">
        <v>13066204.640000001</v>
      </c>
      <c r="AE49" s="19">
        <v>13644717.609999999</v>
      </c>
      <c r="AF49" s="19">
        <v>12256026.689999999</v>
      </c>
      <c r="AG49" s="19">
        <v>14433738.199999999</v>
      </c>
      <c r="AH49" s="19">
        <v>14736491.039999999</v>
      </c>
      <c r="AI49" s="19">
        <v>20170661.25000006</v>
      </c>
      <c r="AJ49" s="24" t="s">
        <v>86</v>
      </c>
      <c r="AK49" s="14" t="str">
        <f t="shared" si="6"/>
        <v>255</v>
      </c>
      <c r="AL49" s="110"/>
      <c r="AM49" s="14">
        <f>IFERROR(VLOOKUP(AK49,#REF!,3,0),0)</f>
        <v>0</v>
      </c>
      <c r="AN49" s="25">
        <f t="shared" si="11"/>
        <v>-477092847.13</v>
      </c>
      <c r="AO49" s="26">
        <f t="shared" si="10"/>
        <v>-456922185.87999994</v>
      </c>
      <c r="AR49" s="14">
        <v>339923639.70999998</v>
      </c>
      <c r="AS49" s="14">
        <v>2.7099999189376831</v>
      </c>
      <c r="AT49" s="14">
        <v>10015662.829999918</v>
      </c>
      <c r="AU49" s="10">
        <v>349208493.81</v>
      </c>
      <c r="AV49" s="111">
        <f t="shared" si="12"/>
        <v>-127884353.31999999</v>
      </c>
      <c r="AX49" s="36">
        <v>477092847.13</v>
      </c>
      <c r="AZ49" s="44">
        <f t="shared" si="2"/>
        <v>0</v>
      </c>
    </row>
    <row r="50" spans="1:52" ht="15.9" customHeight="1" x14ac:dyDescent="0.3">
      <c r="A50" s="15"/>
      <c r="B50" s="10" t="s">
        <v>83</v>
      </c>
      <c r="C50" s="19" t="s">
        <v>83</v>
      </c>
      <c r="D50" s="19">
        <f t="shared" si="5"/>
        <v>194550845.68000001</v>
      </c>
      <c r="E50" s="19">
        <v>4578178.16</v>
      </c>
      <c r="F50" s="19">
        <v>4438336.58</v>
      </c>
      <c r="G50" s="19">
        <v>3709201.48</v>
      </c>
      <c r="H50" s="19">
        <v>7643880.1200000001</v>
      </c>
      <c r="I50" s="20">
        <v>6777688.7000000002</v>
      </c>
      <c r="J50" s="19">
        <v>4798569.01</v>
      </c>
      <c r="K50" s="19">
        <v>5081236.96</v>
      </c>
      <c r="L50" s="19">
        <v>4951314.1900000004</v>
      </c>
      <c r="M50" s="19">
        <v>8380134.6500000004</v>
      </c>
      <c r="N50" s="19">
        <v>4055512.72</v>
      </c>
      <c r="O50" s="19">
        <v>5669162.9699999997</v>
      </c>
      <c r="P50" s="19">
        <v>5124246.79</v>
      </c>
      <c r="Q50" s="19">
        <v>7179837.4900000002</v>
      </c>
      <c r="R50" s="19">
        <v>5541226.9500000002</v>
      </c>
      <c r="S50" s="19">
        <v>6964517.8499999996</v>
      </c>
      <c r="T50" s="19">
        <v>4379356.76</v>
      </c>
      <c r="U50" s="19">
        <v>5192530.22</v>
      </c>
      <c r="V50" s="19">
        <v>6409917.5899999999</v>
      </c>
      <c r="W50" s="19">
        <v>4527083.07</v>
      </c>
      <c r="X50" s="19">
        <v>6235375.8399999999</v>
      </c>
      <c r="Y50" s="19">
        <v>6640394.04</v>
      </c>
      <c r="Z50" s="19">
        <v>8722587.4499999993</v>
      </c>
      <c r="AA50" s="19">
        <v>6607330.0199999996</v>
      </c>
      <c r="AB50" s="19">
        <v>5847765.4000000004</v>
      </c>
      <c r="AC50" s="19">
        <v>7667977.0199999996</v>
      </c>
      <c r="AD50" s="19">
        <v>10778868.060000001</v>
      </c>
      <c r="AE50" s="19">
        <v>8353836.4900000002</v>
      </c>
      <c r="AF50" s="19">
        <v>4721760.3</v>
      </c>
      <c r="AG50" s="19">
        <v>11176844.130000001</v>
      </c>
      <c r="AH50" s="19">
        <v>5360599.8</v>
      </c>
      <c r="AI50" s="19">
        <v>7035574.869999975</v>
      </c>
      <c r="AJ50" s="24" t="s">
        <v>84</v>
      </c>
      <c r="AK50" s="14" t="str">
        <f t="shared" si="6"/>
        <v>256</v>
      </c>
      <c r="AL50" s="110"/>
      <c r="AM50" s="14">
        <f>IFERROR(VLOOKUP(AK50,#REF!,3,0),0)</f>
        <v>0</v>
      </c>
      <c r="AN50" s="25">
        <f t="shared" si="11"/>
        <v>-194550845.68000001</v>
      </c>
      <c r="AO50" s="26">
        <f t="shared" si="10"/>
        <v>-187515270.81000003</v>
      </c>
      <c r="AR50" s="14">
        <v>278208384.31</v>
      </c>
      <c r="AS50" s="14">
        <v>2.4899999499320984</v>
      </c>
      <c r="AT50" s="14">
        <v>5602164.2399999499</v>
      </c>
      <c r="AU50" s="10">
        <v>248954375.21000001</v>
      </c>
      <c r="AV50" s="111">
        <f t="shared" si="12"/>
        <v>54403529.530000001</v>
      </c>
      <c r="AX50" s="36">
        <v>194550845.68000001</v>
      </c>
      <c r="AZ50" s="44">
        <f t="shared" si="2"/>
        <v>0</v>
      </c>
    </row>
    <row r="51" spans="1:52" ht="15.9" customHeight="1" x14ac:dyDescent="0.3">
      <c r="A51" s="15"/>
      <c r="B51" s="10" t="s">
        <v>87</v>
      </c>
      <c r="C51" s="19" t="s">
        <v>87</v>
      </c>
      <c r="D51" s="19">
        <f t="shared" si="5"/>
        <v>318863268.80000001</v>
      </c>
      <c r="E51" s="19">
        <v>7168873.8399999999</v>
      </c>
      <c r="F51" s="19">
        <v>8863876.4600000009</v>
      </c>
      <c r="G51" s="19">
        <v>7335855.7800000003</v>
      </c>
      <c r="H51" s="19">
        <v>12013263</v>
      </c>
      <c r="I51" s="20">
        <v>11675927.189999999</v>
      </c>
      <c r="J51" s="19">
        <v>15402898.41</v>
      </c>
      <c r="K51" s="19">
        <v>10367733.619999999</v>
      </c>
      <c r="L51" s="19">
        <v>11335564.76</v>
      </c>
      <c r="M51" s="19">
        <v>14807697.890000001</v>
      </c>
      <c r="N51" s="19">
        <v>11617821.48</v>
      </c>
      <c r="O51" s="19">
        <v>12405009.9</v>
      </c>
      <c r="P51" s="19">
        <v>20580191.140000001</v>
      </c>
      <c r="Q51" s="19">
        <v>11203366.32</v>
      </c>
      <c r="R51" s="19">
        <v>9507564.6099999994</v>
      </c>
      <c r="S51" s="19">
        <v>7498883.79</v>
      </c>
      <c r="T51" s="19">
        <v>8536918.5399999991</v>
      </c>
      <c r="U51" s="19">
        <v>16472007.73</v>
      </c>
      <c r="V51" s="19">
        <v>11575105.76</v>
      </c>
      <c r="W51" s="19">
        <v>18780424.75</v>
      </c>
      <c r="X51" s="19">
        <v>10200148.82</v>
      </c>
      <c r="Y51" s="19">
        <v>4928974.01</v>
      </c>
      <c r="Z51" s="19">
        <v>3534660.88</v>
      </c>
      <c r="AA51" s="19">
        <v>6351442.2199999997</v>
      </c>
      <c r="AB51" s="19">
        <v>5168241.79</v>
      </c>
      <c r="AC51" s="19">
        <v>7286358.5199999996</v>
      </c>
      <c r="AD51" s="19">
        <v>15185556.26</v>
      </c>
      <c r="AE51" s="19">
        <v>10770325.130000001</v>
      </c>
      <c r="AF51" s="19">
        <v>6714711.2400000002</v>
      </c>
      <c r="AG51" s="19">
        <v>5737956.5199999996</v>
      </c>
      <c r="AH51" s="19">
        <v>6998303.2000000002</v>
      </c>
      <c r="AI51" s="19">
        <v>8837605.2400000691</v>
      </c>
      <c r="AJ51" s="24" t="s">
        <v>88</v>
      </c>
      <c r="AK51" s="14" t="str">
        <f t="shared" ref="AK51:AK59" si="13">MID(AJ51,2,3)</f>
        <v>258</v>
      </c>
      <c r="AL51" s="110"/>
      <c r="AM51" s="14">
        <f>IFERROR(VLOOKUP(AK51,#REF!,3,0),0)</f>
        <v>0</v>
      </c>
      <c r="AN51" s="25">
        <f t="shared" si="11"/>
        <v>-318863268.80000001</v>
      </c>
      <c r="AO51" s="26">
        <f t="shared" si="10"/>
        <v>-310025663.55999994</v>
      </c>
      <c r="AR51" s="14">
        <v>174430919.81</v>
      </c>
      <c r="AS51" s="14">
        <v>0</v>
      </c>
      <c r="AT51" s="14">
        <v>4168516.75</v>
      </c>
      <c r="AU51" s="10">
        <v>191569658.53</v>
      </c>
      <c r="AV51" s="111">
        <f t="shared" si="12"/>
        <v>-127293610.27000001</v>
      </c>
      <c r="AX51" s="36">
        <v>318863268.80000001</v>
      </c>
      <c r="AZ51" s="44">
        <f t="shared" si="2"/>
        <v>0</v>
      </c>
    </row>
    <row r="52" spans="1:52" s="41" customFormat="1" ht="15.9" customHeight="1" x14ac:dyDescent="0.3">
      <c r="A52" s="15"/>
      <c r="B52" s="10" t="s">
        <v>89</v>
      </c>
      <c r="C52" s="37" t="s">
        <v>89</v>
      </c>
      <c r="D52" s="19">
        <f t="shared" si="5"/>
        <v>114140552.06999999</v>
      </c>
      <c r="E52" s="37">
        <v>2560317.0699999998</v>
      </c>
      <c r="F52" s="37">
        <v>8052859.2999999998</v>
      </c>
      <c r="G52" s="37">
        <v>2208310.42</v>
      </c>
      <c r="H52" s="37">
        <v>2645845.0699999998</v>
      </c>
      <c r="I52" s="38">
        <v>3900580.72</v>
      </c>
      <c r="J52" s="37">
        <v>6400819.4199999999</v>
      </c>
      <c r="K52" s="37">
        <v>2837580.66</v>
      </c>
      <c r="L52" s="37">
        <v>2869324.05</v>
      </c>
      <c r="M52" s="37">
        <v>4934029.37</v>
      </c>
      <c r="N52" s="37">
        <v>2676891.23</v>
      </c>
      <c r="O52" s="37">
        <v>3292718.88</v>
      </c>
      <c r="P52" s="37">
        <v>4150432.88</v>
      </c>
      <c r="Q52" s="37">
        <v>1818568.01</v>
      </c>
      <c r="R52" s="37">
        <v>3695103.64</v>
      </c>
      <c r="S52" s="37">
        <v>3036536.99</v>
      </c>
      <c r="T52" s="37">
        <v>2298467.39</v>
      </c>
      <c r="U52" s="37">
        <v>2776254.57</v>
      </c>
      <c r="V52" s="37">
        <v>3046381.66</v>
      </c>
      <c r="W52" s="37">
        <v>3884935.61</v>
      </c>
      <c r="X52" s="37">
        <v>2559384.27</v>
      </c>
      <c r="Y52" s="37">
        <v>2869200.02</v>
      </c>
      <c r="Z52" s="37">
        <v>2915903.96</v>
      </c>
      <c r="AA52" s="37">
        <v>3683579.79</v>
      </c>
      <c r="AB52" s="37">
        <v>2099814.23</v>
      </c>
      <c r="AC52" s="37">
        <v>3582173.57</v>
      </c>
      <c r="AD52" s="37">
        <v>2998703.85</v>
      </c>
      <c r="AE52" s="37">
        <v>4359761.12</v>
      </c>
      <c r="AF52" s="37">
        <v>3194034.27</v>
      </c>
      <c r="AG52" s="37">
        <v>6760308.25</v>
      </c>
      <c r="AH52" s="37">
        <v>5631388.7400000002</v>
      </c>
      <c r="AI52" s="37">
        <v>6400343.0600000173</v>
      </c>
      <c r="AJ52" s="39" t="s">
        <v>90</v>
      </c>
      <c r="AK52" s="40" t="str">
        <f t="shared" si="13"/>
        <v>260</v>
      </c>
      <c r="AL52" s="110"/>
      <c r="AM52" s="14">
        <f>IFERROR(VLOOKUP(AK52,#REF!,3,0),0)</f>
        <v>0</v>
      </c>
      <c r="AN52" s="25">
        <f t="shared" si="11"/>
        <v>-114140552.06999999</v>
      </c>
      <c r="AO52" s="26">
        <f t="shared" si="10"/>
        <v>-107740209.00999998</v>
      </c>
      <c r="AR52" s="40">
        <v>180680304.75999999</v>
      </c>
      <c r="AS52" s="40">
        <v>0</v>
      </c>
      <c r="AT52" s="40">
        <v>7363206.7199999997</v>
      </c>
      <c r="AU52" s="41">
        <v>159683971.62</v>
      </c>
      <c r="AV52" s="111">
        <f t="shared" si="12"/>
        <v>45543419.550000012</v>
      </c>
      <c r="AX52" s="124">
        <v>114140552.06999999</v>
      </c>
      <c r="AZ52" s="44">
        <f t="shared" si="2"/>
        <v>0</v>
      </c>
    </row>
    <row r="53" spans="1:52" ht="15.9" customHeight="1" x14ac:dyDescent="0.3">
      <c r="A53" s="15"/>
      <c r="B53" s="10" t="s">
        <v>91</v>
      </c>
      <c r="C53" s="19" t="s">
        <v>91</v>
      </c>
      <c r="D53" s="19">
        <f t="shared" si="5"/>
        <v>689828864.59000003</v>
      </c>
      <c r="E53" s="19">
        <v>22672152.34</v>
      </c>
      <c r="F53" s="19">
        <v>28236214.66</v>
      </c>
      <c r="G53" s="19">
        <v>21689997.489999998</v>
      </c>
      <c r="H53" s="19">
        <v>24366908.27</v>
      </c>
      <c r="I53" s="20">
        <v>17479574.059999999</v>
      </c>
      <c r="J53" s="19">
        <v>19597444.870000001</v>
      </c>
      <c r="K53" s="19">
        <v>20565904.879999999</v>
      </c>
      <c r="L53" s="19">
        <v>23679143.390000001</v>
      </c>
      <c r="M53" s="19">
        <v>22568215.359999999</v>
      </c>
      <c r="N53" s="19">
        <v>27631666.75</v>
      </c>
      <c r="O53" s="19">
        <v>20457778.539999999</v>
      </c>
      <c r="P53" s="19">
        <v>17935467.530000001</v>
      </c>
      <c r="Q53" s="19">
        <v>15430491.43</v>
      </c>
      <c r="R53" s="19">
        <v>20999248.079999998</v>
      </c>
      <c r="S53" s="19">
        <v>25272468.52</v>
      </c>
      <c r="T53" s="19">
        <v>24607892.890000001</v>
      </c>
      <c r="U53" s="19">
        <v>19985455.120000001</v>
      </c>
      <c r="V53" s="19">
        <v>24120693.73</v>
      </c>
      <c r="W53" s="19">
        <v>18419094.609999999</v>
      </c>
      <c r="X53" s="19">
        <v>17596814.5</v>
      </c>
      <c r="Y53" s="19">
        <v>21332115.07</v>
      </c>
      <c r="Z53" s="19">
        <v>21920751.350000001</v>
      </c>
      <c r="AA53" s="19">
        <v>24283339.789999999</v>
      </c>
      <c r="AB53" s="19">
        <v>21082085.25</v>
      </c>
      <c r="AC53" s="19">
        <v>22162048.07</v>
      </c>
      <c r="AD53" s="19">
        <v>19614194.399999999</v>
      </c>
      <c r="AE53" s="19">
        <v>21302276.48</v>
      </c>
      <c r="AF53" s="19">
        <v>27372819.329999998</v>
      </c>
      <c r="AG53" s="19">
        <v>23576523.920000002</v>
      </c>
      <c r="AH53" s="19">
        <v>24839031.600000001</v>
      </c>
      <c r="AI53" s="19">
        <v>29031052.309999943</v>
      </c>
      <c r="AJ53" s="24" t="s">
        <v>92</v>
      </c>
      <c r="AK53" s="14" t="str">
        <f t="shared" si="13"/>
        <v>262</v>
      </c>
      <c r="AL53" s="110"/>
      <c r="AM53" s="14">
        <f>IFERROR(VLOOKUP(AK53,#REF!,3,0),0)</f>
        <v>0</v>
      </c>
      <c r="AN53" s="25">
        <f t="shared" si="11"/>
        <v>-689828864.59000003</v>
      </c>
      <c r="AO53" s="26">
        <f t="shared" si="10"/>
        <v>-660797812.28000009</v>
      </c>
      <c r="AR53" s="14">
        <v>615201702.12</v>
      </c>
      <c r="AS53" s="14">
        <v>17.449999928474426</v>
      </c>
      <c r="AT53" s="14">
        <v>25048320.939999927</v>
      </c>
      <c r="AU53" s="10">
        <v>650005743.13999999</v>
      </c>
      <c r="AV53" s="111">
        <f t="shared" si="12"/>
        <v>-39823121.450000048</v>
      </c>
      <c r="AX53" s="36">
        <v>689828864.59000003</v>
      </c>
      <c r="AZ53" s="44">
        <f t="shared" si="2"/>
        <v>0</v>
      </c>
    </row>
    <row r="54" spans="1:52" ht="15.9" customHeight="1" x14ac:dyDescent="0.3">
      <c r="A54" s="15"/>
      <c r="B54" s="10" t="s">
        <v>93</v>
      </c>
      <c r="C54" s="19" t="s">
        <v>93</v>
      </c>
      <c r="D54" s="19">
        <f t="shared" si="5"/>
        <v>406654348.52999997</v>
      </c>
      <c r="E54" s="19">
        <v>7717898.3899999997</v>
      </c>
      <c r="F54" s="19">
        <v>15755647.880000001</v>
      </c>
      <c r="G54" s="19">
        <v>12459062.15</v>
      </c>
      <c r="H54" s="19">
        <v>20156134.199999999</v>
      </c>
      <c r="I54" s="20">
        <v>16468740.699999999</v>
      </c>
      <c r="J54" s="19">
        <v>13323310.6</v>
      </c>
      <c r="K54" s="19">
        <v>9014904</v>
      </c>
      <c r="L54" s="19">
        <v>11615894.6</v>
      </c>
      <c r="M54" s="19">
        <v>12786147.34</v>
      </c>
      <c r="N54" s="19">
        <v>13329743.59</v>
      </c>
      <c r="O54" s="19">
        <v>13551068.99</v>
      </c>
      <c r="P54" s="19">
        <v>12793164.710000001</v>
      </c>
      <c r="Q54" s="19">
        <v>18229277.219999999</v>
      </c>
      <c r="R54" s="19">
        <v>9873534.7699999996</v>
      </c>
      <c r="S54" s="19">
        <v>14117820.77</v>
      </c>
      <c r="T54" s="19">
        <v>14631023.49</v>
      </c>
      <c r="U54" s="19">
        <v>11813314.449999999</v>
      </c>
      <c r="V54" s="19">
        <v>10410635.15</v>
      </c>
      <c r="W54" s="19">
        <v>14257257.439999999</v>
      </c>
      <c r="X54" s="19">
        <v>12527138.369999999</v>
      </c>
      <c r="Y54" s="19">
        <v>10875877.6</v>
      </c>
      <c r="Z54" s="19">
        <v>10874315.74</v>
      </c>
      <c r="AA54" s="19">
        <v>12126309.609999999</v>
      </c>
      <c r="AB54" s="19">
        <v>12622135.050000001</v>
      </c>
      <c r="AC54" s="19">
        <v>13358566.59</v>
      </c>
      <c r="AD54" s="19">
        <v>17750534.649999999</v>
      </c>
      <c r="AE54" s="19">
        <v>14306779.640000001</v>
      </c>
      <c r="AF54" s="19">
        <v>12722538.689999999</v>
      </c>
      <c r="AG54" s="19">
        <v>12306498.58</v>
      </c>
      <c r="AH54" s="19">
        <v>10742395.460000001</v>
      </c>
      <c r="AI54" s="19">
        <v>14136678.110000014</v>
      </c>
      <c r="AJ54" s="24" t="s">
        <v>94</v>
      </c>
      <c r="AK54" s="14" t="str">
        <f t="shared" si="13"/>
        <v>266</v>
      </c>
      <c r="AL54" s="110"/>
      <c r="AM54" s="14">
        <f>IFERROR(VLOOKUP(AK54,#REF!,3,0),0)</f>
        <v>0</v>
      </c>
      <c r="AN54" s="25">
        <f t="shared" si="11"/>
        <v>-406654348.52999997</v>
      </c>
      <c r="AO54" s="26">
        <f t="shared" si="10"/>
        <v>-392517670.41999996</v>
      </c>
      <c r="AR54" s="14">
        <v>424104460.61000001</v>
      </c>
      <c r="AS54" s="14">
        <v>24.079999983310699</v>
      </c>
      <c r="AT54" s="14">
        <v>9035619.2799999826</v>
      </c>
      <c r="AU54" s="10">
        <v>370235106.54000002</v>
      </c>
      <c r="AV54" s="111">
        <f t="shared" si="12"/>
        <v>-36419241.98999995</v>
      </c>
      <c r="AX54" s="36">
        <v>406654348.52999997</v>
      </c>
      <c r="AZ54" s="44">
        <f t="shared" si="2"/>
        <v>0</v>
      </c>
    </row>
    <row r="55" spans="1:52" ht="15.9" customHeight="1" x14ac:dyDescent="0.3">
      <c r="A55" s="15"/>
      <c r="B55" s="10" t="s">
        <v>95</v>
      </c>
      <c r="C55" s="19" t="s">
        <v>95</v>
      </c>
      <c r="D55" s="19">
        <f t="shared" si="5"/>
        <v>649920869.73000002</v>
      </c>
      <c r="E55" s="19">
        <v>15672409.67</v>
      </c>
      <c r="F55" s="19">
        <v>22338418.649999999</v>
      </c>
      <c r="G55" s="19">
        <v>16528479.67</v>
      </c>
      <c r="H55" s="19">
        <v>19063070.030000001</v>
      </c>
      <c r="I55" s="20">
        <v>19656556.859999999</v>
      </c>
      <c r="J55" s="19">
        <v>25948934.739999998</v>
      </c>
      <c r="K55" s="19">
        <v>13235651.460000001</v>
      </c>
      <c r="L55" s="19">
        <v>16888862.859999999</v>
      </c>
      <c r="M55" s="19">
        <v>15072763.300000001</v>
      </c>
      <c r="N55" s="19">
        <v>17382841.41</v>
      </c>
      <c r="O55" s="19">
        <v>16803711.789999999</v>
      </c>
      <c r="P55" s="19">
        <v>23153518.710000001</v>
      </c>
      <c r="Q55" s="19">
        <v>26462687.52</v>
      </c>
      <c r="R55" s="19">
        <v>18288334.600000001</v>
      </c>
      <c r="S55" s="19">
        <v>20829994.75</v>
      </c>
      <c r="T55" s="19">
        <v>20598435.440000001</v>
      </c>
      <c r="U55" s="19">
        <v>16139099.039999999</v>
      </c>
      <c r="V55" s="19">
        <v>20676960</v>
      </c>
      <c r="W55" s="19">
        <v>21665502.02</v>
      </c>
      <c r="X55" s="19">
        <v>31639724.07</v>
      </c>
      <c r="Y55" s="19">
        <v>15538511.75</v>
      </c>
      <c r="Z55" s="19">
        <v>17509404.98</v>
      </c>
      <c r="AA55" s="19">
        <v>17631733.199999999</v>
      </c>
      <c r="AB55" s="19">
        <v>21532702.420000002</v>
      </c>
      <c r="AC55" s="19">
        <v>19293788.899999999</v>
      </c>
      <c r="AD55" s="19">
        <v>23618463.960000001</v>
      </c>
      <c r="AE55" s="19">
        <v>29527402.050000001</v>
      </c>
      <c r="AF55" s="19">
        <v>39602141.380000003</v>
      </c>
      <c r="AG55" s="19">
        <v>22127261.149999999</v>
      </c>
      <c r="AH55" s="19">
        <v>25401037.899999999</v>
      </c>
      <c r="AI55" s="19">
        <v>20092465.450000167</v>
      </c>
      <c r="AJ55" s="24" t="s">
        <v>96</v>
      </c>
      <c r="AK55" s="14" t="str">
        <f t="shared" si="13"/>
        <v>267</v>
      </c>
      <c r="AL55" s="110"/>
      <c r="AM55" s="14">
        <f>IFERROR(VLOOKUP(AK55,#REF!,3,0),0)</f>
        <v>0</v>
      </c>
      <c r="AN55" s="25">
        <f t="shared" si="11"/>
        <v>-649920869.73000002</v>
      </c>
      <c r="AO55" s="26">
        <f t="shared" si="10"/>
        <v>-629828404.27999985</v>
      </c>
      <c r="AR55" s="14">
        <v>395716905.74000001</v>
      </c>
      <c r="AS55" s="14">
        <v>990817.66999995708</v>
      </c>
      <c r="AT55" s="14">
        <v>9545400.4599999562</v>
      </c>
      <c r="AU55" s="10">
        <v>408748283.33999997</v>
      </c>
      <c r="AV55" s="111">
        <f t="shared" si="12"/>
        <v>-241172586.39000005</v>
      </c>
      <c r="AX55" s="36">
        <v>649920869.73000002</v>
      </c>
      <c r="AZ55" s="44">
        <f t="shared" si="2"/>
        <v>0</v>
      </c>
    </row>
    <row r="56" spans="1:52" ht="15.9" customHeight="1" x14ac:dyDescent="0.3">
      <c r="A56" s="15"/>
      <c r="B56" s="10" t="s">
        <v>97</v>
      </c>
      <c r="C56" s="19" t="s">
        <v>97</v>
      </c>
      <c r="D56" s="19">
        <f t="shared" si="5"/>
        <v>585865446.28999996</v>
      </c>
      <c r="E56" s="19">
        <v>15823984.109999999</v>
      </c>
      <c r="F56" s="19">
        <v>16710468.5</v>
      </c>
      <c r="G56" s="19">
        <v>16698288.789999999</v>
      </c>
      <c r="H56" s="19">
        <v>13469448.57</v>
      </c>
      <c r="I56" s="20">
        <v>23056231.809999999</v>
      </c>
      <c r="J56" s="19">
        <v>18438532.870000001</v>
      </c>
      <c r="K56" s="19">
        <v>23830346.420000002</v>
      </c>
      <c r="L56" s="19">
        <v>16904932.34</v>
      </c>
      <c r="M56" s="19">
        <v>15822513.58</v>
      </c>
      <c r="N56" s="19">
        <v>20793181.760000002</v>
      </c>
      <c r="O56" s="19">
        <v>21697632.879999999</v>
      </c>
      <c r="P56" s="19">
        <v>13008477.33</v>
      </c>
      <c r="Q56" s="19">
        <v>29551544.379999999</v>
      </c>
      <c r="R56" s="19">
        <v>19459309.350000001</v>
      </c>
      <c r="S56" s="19">
        <v>19379441.469999999</v>
      </c>
      <c r="T56" s="19">
        <v>17930682.489999998</v>
      </c>
      <c r="U56" s="19">
        <v>19440295.170000002</v>
      </c>
      <c r="V56" s="19">
        <v>18146077.98</v>
      </c>
      <c r="W56" s="19">
        <v>25980940.039999999</v>
      </c>
      <c r="X56" s="19">
        <v>14338468.470000001</v>
      </c>
      <c r="Y56" s="19">
        <v>18293965.629999999</v>
      </c>
      <c r="Z56" s="19">
        <v>17450401.399999999</v>
      </c>
      <c r="AA56" s="19">
        <v>15971192.27</v>
      </c>
      <c r="AB56" s="19">
        <v>15393214.470000001</v>
      </c>
      <c r="AC56" s="19">
        <v>21118062.27</v>
      </c>
      <c r="AD56" s="19">
        <v>20326091.16</v>
      </c>
      <c r="AE56" s="19">
        <v>18556458.18</v>
      </c>
      <c r="AF56" s="19">
        <v>19332325.010000002</v>
      </c>
      <c r="AG56" s="19">
        <v>25030279.440000001</v>
      </c>
      <c r="AH56" s="19">
        <v>20607642.640000001</v>
      </c>
      <c r="AI56" s="19">
        <v>13305015.509999871</v>
      </c>
      <c r="AJ56" s="24" t="s">
        <v>98</v>
      </c>
      <c r="AK56" s="14" t="str">
        <f t="shared" si="13"/>
        <v>275</v>
      </c>
      <c r="AL56" s="110"/>
      <c r="AM56" s="14">
        <f>IFERROR(VLOOKUP(AK56,#REF!,3,0),0)</f>
        <v>0</v>
      </c>
      <c r="AN56" s="25">
        <f t="shared" si="11"/>
        <v>-585865446.28999996</v>
      </c>
      <c r="AO56" s="26">
        <f t="shared" si="10"/>
        <v>-572560430.78000009</v>
      </c>
      <c r="AR56" s="14">
        <v>374848431.97000003</v>
      </c>
      <c r="AS56" s="14">
        <v>4.0000021457672119E-2</v>
      </c>
      <c r="AT56" s="14">
        <v>11605931.790000021</v>
      </c>
      <c r="AU56" s="10">
        <v>384693555.50999999</v>
      </c>
      <c r="AV56" s="111">
        <f t="shared" si="12"/>
        <v>-201171890.77999997</v>
      </c>
      <c r="AX56" s="36">
        <v>585865446.28999996</v>
      </c>
      <c r="AZ56" s="44">
        <f t="shared" si="2"/>
        <v>0</v>
      </c>
    </row>
    <row r="57" spans="1:52" ht="15.9" customHeight="1" x14ac:dyDescent="0.3">
      <c r="A57" s="15"/>
      <c r="B57" s="10" t="s">
        <v>99</v>
      </c>
      <c r="C57" s="19" t="s">
        <v>99</v>
      </c>
      <c r="D57" s="19">
        <f t="shared" si="5"/>
        <v>467810926.89999998</v>
      </c>
      <c r="E57" s="19">
        <v>11892437.960000001</v>
      </c>
      <c r="F57" s="19">
        <v>17366727.940000001</v>
      </c>
      <c r="G57" s="19">
        <v>13110890.060000001</v>
      </c>
      <c r="H57" s="19">
        <v>11911308.77</v>
      </c>
      <c r="I57" s="20">
        <v>14515863.73</v>
      </c>
      <c r="J57" s="19">
        <v>16120520.17</v>
      </c>
      <c r="K57" s="19">
        <v>17568784.530000001</v>
      </c>
      <c r="L57" s="19">
        <v>10293340.720000001</v>
      </c>
      <c r="M57" s="19">
        <v>14126355.83</v>
      </c>
      <c r="N57" s="19">
        <v>14606005.789999999</v>
      </c>
      <c r="O57" s="19">
        <v>13304111.41</v>
      </c>
      <c r="P57" s="19">
        <v>17536806.18</v>
      </c>
      <c r="Q57" s="19">
        <v>13811145.380000001</v>
      </c>
      <c r="R57" s="19">
        <v>13302150.1</v>
      </c>
      <c r="S57" s="19">
        <v>19429173.640000001</v>
      </c>
      <c r="T57" s="19">
        <v>15354159.890000001</v>
      </c>
      <c r="U57" s="19">
        <v>10506447.59</v>
      </c>
      <c r="V57" s="19">
        <v>12409903.300000001</v>
      </c>
      <c r="W57" s="19">
        <v>17075716.350000001</v>
      </c>
      <c r="X57" s="19">
        <v>13270548.33</v>
      </c>
      <c r="Y57" s="19">
        <v>16626381.34</v>
      </c>
      <c r="Z57" s="19">
        <v>13599314.449999999</v>
      </c>
      <c r="AA57" s="19">
        <v>15207917.98</v>
      </c>
      <c r="AB57" s="19">
        <v>15894614.289999999</v>
      </c>
      <c r="AC57" s="19">
        <v>17475799.52</v>
      </c>
      <c r="AD57" s="19">
        <v>19954521.98</v>
      </c>
      <c r="AE57" s="19">
        <v>18338898.670000002</v>
      </c>
      <c r="AF57" s="19">
        <v>16235246.91</v>
      </c>
      <c r="AG57" s="19">
        <v>16361023.02</v>
      </c>
      <c r="AH57" s="19">
        <v>14473026.449999999</v>
      </c>
      <c r="AI57" s="19">
        <v>16131784.620000005</v>
      </c>
      <c r="AJ57" s="24" t="s">
        <v>100</v>
      </c>
      <c r="AK57" s="14" t="str">
        <f t="shared" si="13"/>
        <v>274</v>
      </c>
      <c r="AL57" s="110"/>
      <c r="AM57" s="14">
        <f>IFERROR(VLOOKUP(AK57,#REF!,3,0),0)</f>
        <v>0</v>
      </c>
      <c r="AN57" s="25">
        <f t="shared" si="11"/>
        <v>-467810926.89999998</v>
      </c>
      <c r="AO57" s="26">
        <f t="shared" si="10"/>
        <v>-451679142.27999997</v>
      </c>
      <c r="AR57" s="14">
        <v>411226818.87</v>
      </c>
      <c r="AS57" s="14">
        <v>14.829999983310699</v>
      </c>
      <c r="AT57" s="14">
        <v>11824152.969999984</v>
      </c>
      <c r="AU57" s="10">
        <v>499156796.94</v>
      </c>
      <c r="AV57" s="111">
        <f t="shared" si="12"/>
        <v>31345870.040000021</v>
      </c>
      <c r="AX57" s="36">
        <v>467810926.89999998</v>
      </c>
      <c r="AZ57" s="44">
        <f t="shared" si="2"/>
        <v>0</v>
      </c>
    </row>
    <row r="58" spans="1:52" ht="15.9" customHeight="1" x14ac:dyDescent="0.3">
      <c r="A58" s="15"/>
      <c r="B58" s="10" t="s">
        <v>101</v>
      </c>
      <c r="C58" s="19" t="s">
        <v>101</v>
      </c>
      <c r="D58" s="19">
        <f t="shared" si="5"/>
        <v>960583580.64999998</v>
      </c>
      <c r="E58" s="19">
        <v>30681783.469999999</v>
      </c>
      <c r="F58" s="19">
        <v>32085573.420000002</v>
      </c>
      <c r="G58" s="19">
        <v>28200640.510000002</v>
      </c>
      <c r="H58" s="19">
        <v>22289875.920000002</v>
      </c>
      <c r="I58" s="20">
        <v>29196792.140000001</v>
      </c>
      <c r="J58" s="19">
        <v>35857873.030000001</v>
      </c>
      <c r="K58" s="19">
        <v>30807358.25</v>
      </c>
      <c r="L58" s="19">
        <v>26184170.789999999</v>
      </c>
      <c r="M58" s="19">
        <v>25628782.050000001</v>
      </c>
      <c r="N58" s="19">
        <v>26939207.09</v>
      </c>
      <c r="O58" s="19">
        <v>25919139.170000002</v>
      </c>
      <c r="P58" s="19">
        <v>37432308.950000003</v>
      </c>
      <c r="Q58" s="19">
        <v>37343977.729999997</v>
      </c>
      <c r="R58" s="19">
        <v>31184538.879999999</v>
      </c>
      <c r="S58" s="19">
        <v>34497977.210000001</v>
      </c>
      <c r="T58" s="19">
        <v>30743271.129999999</v>
      </c>
      <c r="U58" s="19">
        <v>29758232.379999999</v>
      </c>
      <c r="V58" s="19">
        <v>25016197.219999999</v>
      </c>
      <c r="W58" s="19">
        <v>30073267.300000001</v>
      </c>
      <c r="X58" s="19">
        <v>31255507.719999999</v>
      </c>
      <c r="Y58" s="19">
        <v>34495493.439999998</v>
      </c>
      <c r="Z58" s="19">
        <v>25462705.809999999</v>
      </c>
      <c r="AA58" s="19">
        <v>30292985.559999999</v>
      </c>
      <c r="AB58" s="19">
        <v>54430247.200000003</v>
      </c>
      <c r="AC58" s="19">
        <v>27696143.710000001</v>
      </c>
      <c r="AD58" s="19">
        <v>33832582.770000003</v>
      </c>
      <c r="AE58" s="19">
        <v>36364277.770000003</v>
      </c>
      <c r="AF58" s="19">
        <v>26260311.91</v>
      </c>
      <c r="AG58" s="19">
        <v>40172302.869999997</v>
      </c>
      <c r="AH58" s="19">
        <v>26239820.800000001</v>
      </c>
      <c r="AI58" s="19">
        <v>24240234.450000167</v>
      </c>
      <c r="AJ58" s="24" t="s">
        <v>102</v>
      </c>
      <c r="AK58" s="14" t="str">
        <f t="shared" si="13"/>
        <v>273</v>
      </c>
      <c r="AL58" s="110"/>
      <c r="AM58" s="14">
        <f>IFERROR(VLOOKUP(AK58,#REF!,3,0),0)</f>
        <v>0</v>
      </c>
      <c r="AN58" s="25">
        <f t="shared" si="11"/>
        <v>-960583580.64999998</v>
      </c>
      <c r="AO58" s="26">
        <f t="shared" si="10"/>
        <v>-936343346.19999981</v>
      </c>
      <c r="AR58" s="14">
        <v>590194229.35000002</v>
      </c>
      <c r="AS58" s="14">
        <v>30.710000038146973</v>
      </c>
      <c r="AT58" s="14">
        <v>17089877.97000004</v>
      </c>
      <c r="AU58" s="10">
        <v>602661455.30999994</v>
      </c>
      <c r="AV58" s="111">
        <f t="shared" si="12"/>
        <v>-357922125.34000003</v>
      </c>
      <c r="AX58" s="36">
        <v>960583580.64999998</v>
      </c>
      <c r="AZ58" s="44">
        <f t="shared" si="2"/>
        <v>0</v>
      </c>
    </row>
    <row r="59" spans="1:52" ht="15.9" customHeight="1" x14ac:dyDescent="0.3">
      <c r="A59" s="15"/>
      <c r="B59" s="10" t="s">
        <v>47</v>
      </c>
      <c r="C59" s="19" t="s">
        <v>47</v>
      </c>
      <c r="D59" s="19">
        <f t="shared" si="5"/>
        <v>332165302.02999997</v>
      </c>
      <c r="E59" s="19">
        <v>7049750.25</v>
      </c>
      <c r="F59" s="19">
        <v>7789030.3200000003</v>
      </c>
      <c r="G59" s="19">
        <v>6031987.0599999996</v>
      </c>
      <c r="H59" s="19">
        <v>6022193</v>
      </c>
      <c r="I59" s="20">
        <v>5566918.9500000002</v>
      </c>
      <c r="J59" s="19">
        <v>6533053.4299999997</v>
      </c>
      <c r="K59" s="19">
        <v>12196461.449999999</v>
      </c>
      <c r="L59" s="19">
        <v>6007271.21</v>
      </c>
      <c r="M59" s="19">
        <v>8082879.79</v>
      </c>
      <c r="N59" s="19">
        <v>8097204.2199999997</v>
      </c>
      <c r="O59" s="19">
        <v>10536516.91</v>
      </c>
      <c r="P59" s="19">
        <v>6520263.54</v>
      </c>
      <c r="Q59" s="19">
        <v>7230962.2599999998</v>
      </c>
      <c r="R59" s="19">
        <v>9220467.75</v>
      </c>
      <c r="S59" s="19">
        <v>10511375.720000001</v>
      </c>
      <c r="T59" s="19">
        <v>11214686.84</v>
      </c>
      <c r="U59" s="19">
        <v>10879179.960000001</v>
      </c>
      <c r="V59" s="19">
        <v>10554368.939999999</v>
      </c>
      <c r="W59" s="19">
        <v>10779891.449999999</v>
      </c>
      <c r="X59" s="19">
        <v>10815394.960000001</v>
      </c>
      <c r="Y59" s="19">
        <v>11358444.18</v>
      </c>
      <c r="Z59" s="19">
        <v>11226522.1</v>
      </c>
      <c r="AA59" s="19">
        <v>11242050.279999999</v>
      </c>
      <c r="AB59" s="19">
        <v>11385397.689999999</v>
      </c>
      <c r="AC59" s="19">
        <v>12258940.99</v>
      </c>
      <c r="AD59" s="19">
        <v>9478117.9000000004</v>
      </c>
      <c r="AE59" s="19">
        <v>7429234.4000000004</v>
      </c>
      <c r="AF59" s="19">
        <v>15977671.85</v>
      </c>
      <c r="AG59" s="19">
        <v>13134220.289999999</v>
      </c>
      <c r="AH59" s="19">
        <v>48032849.299999997</v>
      </c>
      <c r="AI59" s="19">
        <v>9001995.0399999619</v>
      </c>
      <c r="AJ59" s="24" t="s">
        <v>143</v>
      </c>
      <c r="AK59" s="14" t="str">
        <f t="shared" si="13"/>
        <v>278</v>
      </c>
      <c r="AL59" s="110"/>
      <c r="AM59" s="14">
        <f>IFERROR(VLOOKUP(AK59,#REF!,3,0),0)</f>
        <v>0</v>
      </c>
      <c r="AN59" s="25">
        <f>AM59-D59</f>
        <v>-332165302.02999997</v>
      </c>
      <c r="AO59" s="26">
        <f t="shared" si="10"/>
        <v>-323163306.99000001</v>
      </c>
      <c r="AR59" s="14">
        <v>412964882.94999999</v>
      </c>
      <c r="AS59" s="14">
        <v>4.1799999475479126</v>
      </c>
      <c r="AT59" s="14">
        <v>9258418.5699999481</v>
      </c>
      <c r="AU59" s="10">
        <v>424578633.30000001</v>
      </c>
      <c r="AV59" s="111">
        <f t="shared" si="12"/>
        <v>92413331.270000041</v>
      </c>
      <c r="AX59" s="36">
        <v>332165302.02999997</v>
      </c>
      <c r="AZ59" s="44">
        <f t="shared" si="2"/>
        <v>0</v>
      </c>
    </row>
    <row r="60" spans="1:52" ht="15.9" customHeight="1" x14ac:dyDescent="0.3">
      <c r="A60" s="15"/>
      <c r="C60" s="43" t="s">
        <v>144</v>
      </c>
      <c r="D60" s="43">
        <f t="shared" ref="D60:AI60" si="14">D3+D8</f>
        <v>131709069405.96999</v>
      </c>
      <c r="E60" s="43">
        <f t="shared" si="14"/>
        <v>3491828626.1400003</v>
      </c>
      <c r="F60" s="43">
        <f t="shared" si="14"/>
        <v>3807911944.4400001</v>
      </c>
      <c r="G60" s="43">
        <f t="shared" si="14"/>
        <v>3612073474.9500008</v>
      </c>
      <c r="H60" s="43">
        <f t="shared" si="14"/>
        <v>3536039168.0300007</v>
      </c>
      <c r="I60" s="43">
        <f t="shared" si="14"/>
        <v>4439839325.1999989</v>
      </c>
      <c r="J60" s="43">
        <f t="shared" si="14"/>
        <v>4873642946.2300005</v>
      </c>
      <c r="K60" s="43">
        <f t="shared" si="14"/>
        <v>3815256561.1500001</v>
      </c>
      <c r="L60" s="43">
        <f t="shared" si="14"/>
        <v>3388502317.170001</v>
      </c>
      <c r="M60" s="43">
        <f t="shared" si="14"/>
        <v>3682518631.5700002</v>
      </c>
      <c r="N60" s="43">
        <f t="shared" si="14"/>
        <v>3562851645.4299998</v>
      </c>
      <c r="O60" s="43">
        <f t="shared" si="14"/>
        <v>3816508703.4099989</v>
      </c>
      <c r="P60" s="43">
        <f t="shared" si="14"/>
        <v>4665045428.1599998</v>
      </c>
      <c r="Q60" s="43">
        <f t="shared" si="14"/>
        <v>4773503478.8800011</v>
      </c>
      <c r="R60" s="43">
        <f t="shared" si="14"/>
        <v>3586814907.7099996</v>
      </c>
      <c r="S60" s="43">
        <f t="shared" si="14"/>
        <v>4676839765.829999</v>
      </c>
      <c r="T60" s="43">
        <f t="shared" si="14"/>
        <v>3707011994.9399996</v>
      </c>
      <c r="U60" s="43">
        <f t="shared" si="14"/>
        <v>4256993816.0500002</v>
      </c>
      <c r="V60" s="43">
        <f t="shared" si="14"/>
        <v>3946745017.5200005</v>
      </c>
      <c r="W60" s="43">
        <f t="shared" si="14"/>
        <v>4990764808.0600014</v>
      </c>
      <c r="X60" s="43">
        <f t="shared" si="14"/>
        <v>4639585814.9799995</v>
      </c>
      <c r="Y60" s="43">
        <f t="shared" si="14"/>
        <v>5143970880.0500011</v>
      </c>
      <c r="Z60" s="43">
        <f t="shared" si="14"/>
        <v>3740645671.1699982</v>
      </c>
      <c r="AA60" s="43">
        <f t="shared" si="14"/>
        <v>4037835483.2399998</v>
      </c>
      <c r="AB60" s="43">
        <f t="shared" si="14"/>
        <v>4125443344.6700006</v>
      </c>
      <c r="AC60" s="43">
        <f t="shared" si="14"/>
        <v>4323022472.5</v>
      </c>
      <c r="AD60" s="43">
        <f t="shared" si="14"/>
        <v>4967072071.4799995</v>
      </c>
      <c r="AE60" s="43">
        <f t="shared" si="14"/>
        <v>5056328343.329999</v>
      </c>
      <c r="AF60" s="43">
        <f t="shared" si="14"/>
        <v>4211265466.2500005</v>
      </c>
      <c r="AG60" s="43">
        <f t="shared" si="14"/>
        <v>4424236521.29</v>
      </c>
      <c r="AH60" s="43">
        <f t="shared" si="14"/>
        <v>4069529263.0500002</v>
      </c>
      <c r="AI60" s="43">
        <f t="shared" si="14"/>
        <v>6339441513.0899963</v>
      </c>
      <c r="AV60" s="111"/>
    </row>
    <row r="61" spans="1:52" ht="15.9" customHeight="1" x14ac:dyDescent="0.3">
      <c r="C61" s="12"/>
      <c r="AV61" s="111"/>
    </row>
    <row r="62" spans="1:52" ht="15.9" customHeight="1" x14ac:dyDescent="0.3">
      <c r="C62" s="12"/>
      <c r="AV62" s="111"/>
    </row>
    <row r="63" spans="1:52" ht="15.9" customHeight="1" x14ac:dyDescent="0.3">
      <c r="C63" s="112" t="s">
        <v>145</v>
      </c>
      <c r="E63" s="12">
        <f t="shared" ref="E63:AI63" si="15">+E122-E65</f>
        <v>15278</v>
      </c>
      <c r="F63" s="12">
        <f t="shared" si="15"/>
        <v>16213</v>
      </c>
      <c r="G63" s="12">
        <f t="shared" si="15"/>
        <v>15225</v>
      </c>
      <c r="H63" s="12">
        <f t="shared" si="15"/>
        <v>14481</v>
      </c>
      <c r="I63" s="12">
        <f t="shared" si="15"/>
        <v>16328</v>
      </c>
      <c r="J63" s="12">
        <f t="shared" si="15"/>
        <v>17235</v>
      </c>
      <c r="K63" s="12">
        <f t="shared" si="15"/>
        <v>16355</v>
      </c>
      <c r="L63" s="12">
        <f t="shared" si="15"/>
        <v>15294</v>
      </c>
      <c r="M63" s="12">
        <f t="shared" si="15"/>
        <v>16067</v>
      </c>
      <c r="N63" s="12">
        <f t="shared" si="15"/>
        <v>15474</v>
      </c>
      <c r="O63" s="12">
        <f t="shared" si="15"/>
        <v>15643</v>
      </c>
      <c r="P63" s="12">
        <f t="shared" si="15"/>
        <v>17067</v>
      </c>
      <c r="Q63" s="12">
        <f t="shared" si="15"/>
        <v>17801</v>
      </c>
      <c r="R63" s="12">
        <f t="shared" si="15"/>
        <v>15860</v>
      </c>
      <c r="S63" s="12">
        <f t="shared" si="15"/>
        <v>18002</v>
      </c>
      <c r="T63" s="12">
        <f t="shared" si="15"/>
        <v>16890</v>
      </c>
      <c r="U63" s="12">
        <f t="shared" si="15"/>
        <v>16877</v>
      </c>
      <c r="V63" s="12">
        <f t="shared" si="15"/>
        <v>16918</v>
      </c>
      <c r="W63" s="12">
        <f t="shared" si="15"/>
        <v>17351</v>
      </c>
      <c r="X63" s="12">
        <f t="shared" si="15"/>
        <v>16773</v>
      </c>
      <c r="Y63" s="12">
        <f t="shared" si="15"/>
        <v>16701</v>
      </c>
      <c r="Z63" s="12">
        <f t="shared" si="15"/>
        <v>16570</v>
      </c>
      <c r="AA63" s="12">
        <f t="shared" si="15"/>
        <v>16189</v>
      </c>
      <c r="AB63" s="12">
        <f t="shared" si="15"/>
        <v>16397</v>
      </c>
      <c r="AC63" s="12">
        <f t="shared" si="15"/>
        <v>17211</v>
      </c>
      <c r="AD63" s="12">
        <f t="shared" si="15"/>
        <v>17988</v>
      </c>
      <c r="AE63" s="12">
        <f t="shared" si="15"/>
        <v>19008</v>
      </c>
      <c r="AF63" s="12">
        <f t="shared" si="15"/>
        <v>16735</v>
      </c>
      <c r="AG63" s="12">
        <f t="shared" si="15"/>
        <v>17207</v>
      </c>
      <c r="AH63" s="12">
        <f t="shared" si="15"/>
        <v>16661</v>
      </c>
      <c r="AI63" s="12">
        <f t="shared" si="15"/>
        <v>16693</v>
      </c>
      <c r="AV63" s="111"/>
    </row>
    <row r="64" spans="1:52" ht="15.9" customHeight="1" x14ac:dyDescent="0.3">
      <c r="B64" s="15"/>
      <c r="C64" s="16" t="s">
        <v>135</v>
      </c>
      <c r="D64" s="16" t="s">
        <v>137</v>
      </c>
      <c r="E64" s="16" t="s">
        <v>105</v>
      </c>
      <c r="F64" s="16" t="s">
        <v>106</v>
      </c>
      <c r="G64" s="16" t="s">
        <v>107</v>
      </c>
      <c r="H64" s="16" t="s">
        <v>108</v>
      </c>
      <c r="I64" s="16" t="s">
        <v>109</v>
      </c>
      <c r="J64" s="16" t="s">
        <v>0</v>
      </c>
      <c r="K64" s="16" t="s">
        <v>110</v>
      </c>
      <c r="L64" s="16" t="s">
        <v>111</v>
      </c>
      <c r="M64" s="16" t="s">
        <v>112</v>
      </c>
      <c r="N64" s="16" t="s">
        <v>113</v>
      </c>
      <c r="O64" s="16" t="s">
        <v>114</v>
      </c>
      <c r="P64" s="16" t="s">
        <v>115</v>
      </c>
      <c r="Q64" s="16" t="s">
        <v>116</v>
      </c>
      <c r="R64" s="16" t="s">
        <v>117</v>
      </c>
      <c r="S64" s="16" t="s">
        <v>118</v>
      </c>
      <c r="T64" s="16" t="s">
        <v>119</v>
      </c>
      <c r="U64" s="16" t="s">
        <v>120</v>
      </c>
      <c r="V64" s="16" t="s">
        <v>121</v>
      </c>
      <c r="W64" s="16" t="s">
        <v>122</v>
      </c>
      <c r="X64" s="16" t="s">
        <v>123</v>
      </c>
      <c r="Y64" s="16" t="s">
        <v>124</v>
      </c>
      <c r="Z64" s="16" t="s">
        <v>125</v>
      </c>
      <c r="AA64" s="16" t="s">
        <v>126</v>
      </c>
      <c r="AB64" s="16" t="s">
        <v>127</v>
      </c>
      <c r="AC64" s="16" t="s">
        <v>128</v>
      </c>
      <c r="AD64" s="16" t="s">
        <v>129</v>
      </c>
      <c r="AE64" s="16" t="s">
        <v>130</v>
      </c>
      <c r="AF64" s="16" t="s">
        <v>131</v>
      </c>
      <c r="AG64" s="16" t="s">
        <v>132</v>
      </c>
      <c r="AH64" s="16" t="s">
        <v>133</v>
      </c>
      <c r="AI64" s="16" t="s">
        <v>134</v>
      </c>
      <c r="AV64" s="111"/>
      <c r="AX64" s="122" t="s">
        <v>149</v>
      </c>
      <c r="AZ64" s="122" t="s">
        <v>150</v>
      </c>
    </row>
    <row r="65" spans="1:52" ht="15.9" customHeight="1" x14ac:dyDescent="0.3">
      <c r="A65" s="15"/>
      <c r="B65" s="15"/>
      <c r="C65" s="29" t="s">
        <v>162</v>
      </c>
      <c r="D65" s="29">
        <f>SUM(D66:D69)</f>
        <v>178001</v>
      </c>
      <c r="E65" s="29">
        <v>4972</v>
      </c>
      <c r="F65" s="29">
        <v>5637</v>
      </c>
      <c r="G65" s="29">
        <v>5247</v>
      </c>
      <c r="H65" s="29">
        <v>5079</v>
      </c>
      <c r="I65" s="30">
        <v>5440</v>
      </c>
      <c r="J65" s="29">
        <v>5862</v>
      </c>
      <c r="K65" s="29">
        <v>5751</v>
      </c>
      <c r="L65" s="29">
        <v>5331</v>
      </c>
      <c r="M65" s="29">
        <v>5615</v>
      </c>
      <c r="N65" s="29">
        <v>5249</v>
      </c>
      <c r="O65" s="29">
        <v>5657</v>
      </c>
      <c r="P65" s="29">
        <v>5914</v>
      </c>
      <c r="Q65" s="29">
        <v>5721</v>
      </c>
      <c r="R65" s="29">
        <v>5252</v>
      </c>
      <c r="S65" s="29">
        <v>6483</v>
      </c>
      <c r="T65" s="29">
        <v>5910</v>
      </c>
      <c r="U65" s="29">
        <v>5805</v>
      </c>
      <c r="V65" s="29">
        <v>6065</v>
      </c>
      <c r="W65" s="29">
        <v>5704</v>
      </c>
      <c r="X65" s="29">
        <v>5815</v>
      </c>
      <c r="Y65" s="29">
        <v>6050</v>
      </c>
      <c r="Z65" s="29">
        <v>5878</v>
      </c>
      <c r="AA65" s="29">
        <v>5803</v>
      </c>
      <c r="AB65" s="29">
        <v>6071</v>
      </c>
      <c r="AC65" s="29">
        <v>5994</v>
      </c>
      <c r="AD65" s="29">
        <v>6095</v>
      </c>
      <c r="AE65" s="29">
        <v>6761</v>
      </c>
      <c r="AF65" s="29">
        <v>5872</v>
      </c>
      <c r="AG65" s="29">
        <v>5949</v>
      </c>
      <c r="AH65" s="29">
        <v>5560</v>
      </c>
      <c r="AI65" s="29">
        <v>5459</v>
      </c>
      <c r="AU65" s="10">
        <v>126681</v>
      </c>
      <c r="AV65" s="111">
        <f t="shared" si="12"/>
        <v>-51320</v>
      </c>
      <c r="AX65" s="29">
        <v>178001</v>
      </c>
      <c r="AZ65" s="44">
        <f t="shared" ref="AZ65:AZ120" si="16">AX65-D65</f>
        <v>0</v>
      </c>
    </row>
    <row r="66" spans="1:52" ht="15.9" customHeight="1" x14ac:dyDescent="0.3">
      <c r="A66" s="10" t="s">
        <v>1</v>
      </c>
      <c r="C66" s="19" t="s">
        <v>1</v>
      </c>
      <c r="D66" s="19">
        <f>SUM(E66:AI66)</f>
        <v>52702</v>
      </c>
      <c r="E66" s="19">
        <v>1575</v>
      </c>
      <c r="F66" s="19">
        <v>1650</v>
      </c>
      <c r="G66" s="19">
        <v>1609</v>
      </c>
      <c r="H66" s="19">
        <v>1501</v>
      </c>
      <c r="I66" s="20">
        <v>1723</v>
      </c>
      <c r="J66" s="19">
        <v>1797</v>
      </c>
      <c r="K66" s="19">
        <v>1689</v>
      </c>
      <c r="L66" s="19">
        <v>1547</v>
      </c>
      <c r="M66" s="21">
        <v>1631</v>
      </c>
      <c r="N66" s="21">
        <v>1516</v>
      </c>
      <c r="O66" s="19">
        <v>1672</v>
      </c>
      <c r="P66" s="19">
        <v>1820</v>
      </c>
      <c r="Q66" s="19">
        <v>1689</v>
      </c>
      <c r="R66" s="19">
        <v>1516</v>
      </c>
      <c r="S66" s="19">
        <v>1960</v>
      </c>
      <c r="T66" s="19">
        <v>1654</v>
      </c>
      <c r="U66" s="19">
        <v>1629</v>
      </c>
      <c r="V66" s="19">
        <v>1657</v>
      </c>
      <c r="W66" s="19">
        <v>1689</v>
      </c>
      <c r="X66" s="19">
        <v>1634</v>
      </c>
      <c r="Y66" s="19">
        <v>1766</v>
      </c>
      <c r="Z66" s="19">
        <v>1660</v>
      </c>
      <c r="AA66" s="19">
        <v>1651</v>
      </c>
      <c r="AB66" s="19">
        <v>1800</v>
      </c>
      <c r="AC66" s="19">
        <v>1827</v>
      </c>
      <c r="AD66" s="19">
        <v>1885</v>
      </c>
      <c r="AE66" s="19">
        <v>2161</v>
      </c>
      <c r="AF66" s="19">
        <v>1751</v>
      </c>
      <c r="AG66" s="19">
        <v>1797</v>
      </c>
      <c r="AH66" s="19">
        <v>1629</v>
      </c>
      <c r="AI66" s="19">
        <v>1617</v>
      </c>
      <c r="AU66" s="10">
        <v>45405</v>
      </c>
      <c r="AV66" s="111">
        <f t="shared" si="12"/>
        <v>-7297</v>
      </c>
      <c r="AX66" s="36">
        <v>52702</v>
      </c>
      <c r="AZ66" s="44">
        <f t="shared" si="16"/>
        <v>0</v>
      </c>
    </row>
    <row r="67" spans="1:52" ht="15.9" customHeight="1" x14ac:dyDescent="0.3">
      <c r="A67" s="10" t="s">
        <v>2</v>
      </c>
      <c r="C67" s="19" t="s">
        <v>2</v>
      </c>
      <c r="D67" s="19">
        <f t="shared" ref="D67:D69" si="17">SUM(E67:AI67)</f>
        <v>48017</v>
      </c>
      <c r="E67" s="19">
        <v>1322</v>
      </c>
      <c r="F67" s="19">
        <v>1572</v>
      </c>
      <c r="G67" s="19">
        <v>1409</v>
      </c>
      <c r="H67" s="19">
        <v>1420</v>
      </c>
      <c r="I67" s="20">
        <v>1416</v>
      </c>
      <c r="J67" s="19">
        <v>1464</v>
      </c>
      <c r="K67" s="19">
        <v>1591</v>
      </c>
      <c r="L67" s="19">
        <v>1468</v>
      </c>
      <c r="M67" s="21">
        <v>1548</v>
      </c>
      <c r="N67" s="21">
        <v>1429</v>
      </c>
      <c r="O67" s="19">
        <v>1457</v>
      </c>
      <c r="P67" s="19">
        <v>1544</v>
      </c>
      <c r="Q67" s="19">
        <v>1384</v>
      </c>
      <c r="R67" s="19">
        <v>1505</v>
      </c>
      <c r="S67" s="19">
        <v>1786</v>
      </c>
      <c r="T67" s="19">
        <v>1645</v>
      </c>
      <c r="U67" s="19">
        <v>1680</v>
      </c>
      <c r="V67" s="19">
        <v>1818</v>
      </c>
      <c r="W67" s="19">
        <v>1485</v>
      </c>
      <c r="X67" s="19">
        <v>1480</v>
      </c>
      <c r="Y67" s="19">
        <v>1699</v>
      </c>
      <c r="Z67" s="19">
        <v>1642</v>
      </c>
      <c r="AA67" s="19">
        <v>1636</v>
      </c>
      <c r="AB67" s="19">
        <v>1667</v>
      </c>
      <c r="AC67" s="19">
        <v>1575</v>
      </c>
      <c r="AD67" s="19">
        <v>1475</v>
      </c>
      <c r="AE67" s="19">
        <v>1668</v>
      </c>
      <c r="AF67" s="19">
        <v>1594</v>
      </c>
      <c r="AG67" s="19">
        <v>1579</v>
      </c>
      <c r="AH67" s="19">
        <v>1504</v>
      </c>
      <c r="AI67" s="19">
        <v>1555</v>
      </c>
      <c r="AU67" s="10">
        <v>42334</v>
      </c>
      <c r="AV67" s="111">
        <f t="shared" si="12"/>
        <v>-5683</v>
      </c>
      <c r="AX67" s="36">
        <v>48017</v>
      </c>
      <c r="AZ67" s="44">
        <f t="shared" si="16"/>
        <v>0</v>
      </c>
    </row>
    <row r="68" spans="1:52" ht="15.9" customHeight="1" x14ac:dyDescent="0.3">
      <c r="A68" s="10" t="s">
        <v>3</v>
      </c>
      <c r="C68" s="19" t="s">
        <v>3</v>
      </c>
      <c r="D68" s="19">
        <f t="shared" si="17"/>
        <v>46556</v>
      </c>
      <c r="E68" s="19">
        <v>1268</v>
      </c>
      <c r="F68" s="19">
        <v>1519</v>
      </c>
      <c r="G68" s="19">
        <v>1359</v>
      </c>
      <c r="H68" s="19">
        <v>1315</v>
      </c>
      <c r="I68" s="20">
        <v>1382</v>
      </c>
      <c r="J68" s="19">
        <v>1564</v>
      </c>
      <c r="K68" s="19">
        <v>1533</v>
      </c>
      <c r="L68" s="19">
        <v>1366</v>
      </c>
      <c r="M68" s="21">
        <v>1472</v>
      </c>
      <c r="N68" s="21">
        <v>1402</v>
      </c>
      <c r="O68" s="19">
        <v>1520</v>
      </c>
      <c r="P68" s="19">
        <v>1609</v>
      </c>
      <c r="Q68" s="19">
        <v>1583</v>
      </c>
      <c r="R68" s="19">
        <v>1307</v>
      </c>
      <c r="S68" s="19">
        <v>1638</v>
      </c>
      <c r="T68" s="19">
        <v>1550</v>
      </c>
      <c r="U68" s="19">
        <v>1477</v>
      </c>
      <c r="V68" s="19">
        <v>1563</v>
      </c>
      <c r="W68" s="19">
        <v>1507</v>
      </c>
      <c r="X68" s="19">
        <v>1607</v>
      </c>
      <c r="Y68" s="19">
        <v>1513</v>
      </c>
      <c r="Z68" s="19">
        <v>1517</v>
      </c>
      <c r="AA68" s="19">
        <v>1517</v>
      </c>
      <c r="AB68" s="19">
        <v>1558</v>
      </c>
      <c r="AC68" s="19">
        <v>1581</v>
      </c>
      <c r="AD68" s="19">
        <v>1664</v>
      </c>
      <c r="AE68" s="19">
        <v>1759</v>
      </c>
      <c r="AF68" s="19">
        <v>1486</v>
      </c>
      <c r="AG68" s="19">
        <v>1520</v>
      </c>
      <c r="AH68" s="19">
        <v>1475</v>
      </c>
      <c r="AI68" s="19">
        <v>1425</v>
      </c>
      <c r="AU68" s="10">
        <v>38942</v>
      </c>
      <c r="AV68" s="111">
        <f t="shared" si="12"/>
        <v>-7614</v>
      </c>
      <c r="AX68" s="36">
        <v>46556</v>
      </c>
      <c r="AZ68" s="44">
        <f t="shared" si="16"/>
        <v>0</v>
      </c>
    </row>
    <row r="69" spans="1:52" ht="15.9" customHeight="1" x14ac:dyDescent="0.3">
      <c r="A69" s="13" t="s">
        <v>153</v>
      </c>
      <c r="C69" s="19" t="s">
        <v>153</v>
      </c>
      <c r="D69" s="19">
        <f t="shared" si="17"/>
        <v>30726</v>
      </c>
      <c r="E69" s="19">
        <v>807</v>
      </c>
      <c r="F69" s="19">
        <v>896</v>
      </c>
      <c r="G69" s="19">
        <v>870</v>
      </c>
      <c r="H69" s="19">
        <v>843</v>
      </c>
      <c r="I69" s="20">
        <v>919</v>
      </c>
      <c r="J69" s="19">
        <v>1037</v>
      </c>
      <c r="K69" s="19">
        <v>938</v>
      </c>
      <c r="L69" s="19">
        <v>950</v>
      </c>
      <c r="M69" s="21">
        <v>964</v>
      </c>
      <c r="N69" s="21">
        <v>902</v>
      </c>
      <c r="O69" s="19">
        <v>1008</v>
      </c>
      <c r="P69" s="19">
        <v>941</v>
      </c>
      <c r="Q69" s="19">
        <v>1065</v>
      </c>
      <c r="R69" s="19">
        <v>924</v>
      </c>
      <c r="S69" s="19">
        <v>1099</v>
      </c>
      <c r="T69" s="19">
        <v>1061</v>
      </c>
      <c r="U69" s="19">
        <v>1019</v>
      </c>
      <c r="V69" s="19">
        <v>1027</v>
      </c>
      <c r="W69" s="19">
        <v>1023</v>
      </c>
      <c r="X69" s="19">
        <v>1094</v>
      </c>
      <c r="Y69" s="19">
        <v>1072</v>
      </c>
      <c r="Z69" s="19">
        <v>1059</v>
      </c>
      <c r="AA69" s="19">
        <v>999</v>
      </c>
      <c r="AB69" s="19">
        <v>1046</v>
      </c>
      <c r="AC69" s="19">
        <v>1011</v>
      </c>
      <c r="AD69" s="19">
        <v>1071</v>
      </c>
      <c r="AE69" s="19">
        <v>1173</v>
      </c>
      <c r="AF69" s="19">
        <v>1041</v>
      </c>
      <c r="AG69" s="19">
        <v>1053</v>
      </c>
      <c r="AH69" s="19">
        <v>952</v>
      </c>
      <c r="AI69" s="19">
        <v>862</v>
      </c>
      <c r="AV69" s="111"/>
      <c r="AX69" s="36">
        <v>30726</v>
      </c>
      <c r="AZ69" s="44">
        <f t="shared" si="16"/>
        <v>0</v>
      </c>
    </row>
    <row r="70" spans="1:52" ht="15.9" customHeight="1" x14ac:dyDescent="0.3">
      <c r="A70" s="15"/>
      <c r="B70" s="15"/>
      <c r="C70" s="29" t="s">
        <v>146</v>
      </c>
      <c r="D70" s="29">
        <f>SUM(D71:D121)</f>
        <v>514492</v>
      </c>
      <c r="E70" s="29">
        <v>15278</v>
      </c>
      <c r="F70" s="29">
        <v>16213</v>
      </c>
      <c r="G70" s="29">
        <v>15225</v>
      </c>
      <c r="H70" s="29">
        <v>14481</v>
      </c>
      <c r="I70" s="30">
        <v>16328</v>
      </c>
      <c r="J70" s="29">
        <v>17235</v>
      </c>
      <c r="K70" s="29">
        <v>16355</v>
      </c>
      <c r="L70" s="29">
        <v>15294</v>
      </c>
      <c r="M70" s="29">
        <v>16067</v>
      </c>
      <c r="N70" s="29">
        <v>15474</v>
      </c>
      <c r="O70" s="29">
        <v>15643</v>
      </c>
      <c r="P70" s="29">
        <v>17067</v>
      </c>
      <c r="Q70" s="29">
        <v>17801</v>
      </c>
      <c r="R70" s="29">
        <v>15860</v>
      </c>
      <c r="S70" s="29">
        <v>18002</v>
      </c>
      <c r="T70" s="29">
        <v>16890</v>
      </c>
      <c r="U70" s="29">
        <v>16877</v>
      </c>
      <c r="V70" s="29">
        <v>16918</v>
      </c>
      <c r="W70" s="29">
        <v>17351</v>
      </c>
      <c r="X70" s="29">
        <v>16773</v>
      </c>
      <c r="Y70" s="29">
        <v>16701</v>
      </c>
      <c r="Z70" s="29">
        <v>16570</v>
      </c>
      <c r="AA70" s="29">
        <v>16189</v>
      </c>
      <c r="AB70" s="29">
        <v>16397</v>
      </c>
      <c r="AC70" s="29">
        <v>17211</v>
      </c>
      <c r="AD70" s="29">
        <v>17988</v>
      </c>
      <c r="AE70" s="29">
        <v>19008</v>
      </c>
      <c r="AF70" s="29">
        <v>16735</v>
      </c>
      <c r="AG70" s="29">
        <v>17207</v>
      </c>
      <c r="AH70" s="29">
        <v>16661</v>
      </c>
      <c r="AI70" s="29">
        <v>16693</v>
      </c>
      <c r="AU70" s="10">
        <v>202204</v>
      </c>
      <c r="AV70" s="111">
        <f t="shared" si="12"/>
        <v>-312288</v>
      </c>
      <c r="AX70" s="36">
        <v>514492</v>
      </c>
      <c r="AZ70" s="44">
        <f t="shared" si="16"/>
        <v>0</v>
      </c>
    </row>
    <row r="71" spans="1:52" ht="15.9" customHeight="1" x14ac:dyDescent="0.3">
      <c r="A71" s="10" t="s">
        <v>18</v>
      </c>
      <c r="C71" s="19" t="s">
        <v>18</v>
      </c>
      <c r="D71" s="19">
        <f>SUM(E71:AI71)</f>
        <v>24118</v>
      </c>
      <c r="E71" s="19">
        <v>750</v>
      </c>
      <c r="F71" s="19">
        <v>703</v>
      </c>
      <c r="G71" s="19">
        <v>733</v>
      </c>
      <c r="H71" s="19">
        <v>619</v>
      </c>
      <c r="I71" s="20">
        <v>737</v>
      </c>
      <c r="J71" s="19">
        <v>769</v>
      </c>
      <c r="K71" s="19">
        <v>782</v>
      </c>
      <c r="L71" s="19">
        <v>696</v>
      </c>
      <c r="M71" s="21">
        <v>723</v>
      </c>
      <c r="N71" s="21">
        <v>699</v>
      </c>
      <c r="O71" s="19">
        <v>715</v>
      </c>
      <c r="P71" s="19">
        <v>854</v>
      </c>
      <c r="Q71" s="19">
        <v>853</v>
      </c>
      <c r="R71" s="19">
        <v>848</v>
      </c>
      <c r="S71" s="19">
        <v>932</v>
      </c>
      <c r="T71" s="19">
        <v>733</v>
      </c>
      <c r="U71" s="19">
        <v>803</v>
      </c>
      <c r="V71" s="19">
        <v>839</v>
      </c>
      <c r="W71" s="19">
        <v>801</v>
      </c>
      <c r="X71" s="19">
        <v>709</v>
      </c>
      <c r="Y71" s="19">
        <v>848</v>
      </c>
      <c r="Z71" s="19">
        <v>787</v>
      </c>
      <c r="AA71" s="19">
        <v>770</v>
      </c>
      <c r="AB71" s="19">
        <v>766</v>
      </c>
      <c r="AC71" s="19">
        <v>805</v>
      </c>
      <c r="AD71" s="19">
        <v>794</v>
      </c>
      <c r="AE71" s="19">
        <v>873</v>
      </c>
      <c r="AF71" s="19">
        <v>834</v>
      </c>
      <c r="AG71" s="19">
        <v>780</v>
      </c>
      <c r="AH71" s="19">
        <v>781</v>
      </c>
      <c r="AI71" s="19">
        <v>782</v>
      </c>
      <c r="AU71" s="10">
        <v>21563</v>
      </c>
      <c r="AV71" s="111">
        <f t="shared" si="12"/>
        <v>-2555</v>
      </c>
      <c r="AX71" s="36">
        <v>24118</v>
      </c>
      <c r="AZ71" s="44">
        <f t="shared" si="16"/>
        <v>0</v>
      </c>
    </row>
    <row r="72" spans="1:52" ht="15.9" customHeight="1" x14ac:dyDescent="0.3">
      <c r="A72" s="10" t="s">
        <v>16</v>
      </c>
      <c r="C72" s="19" t="s">
        <v>16</v>
      </c>
      <c r="D72" s="19">
        <f t="shared" ref="D72:D121" si="18">SUM(E72:AI72)</f>
        <v>23515</v>
      </c>
      <c r="E72" s="19">
        <v>710</v>
      </c>
      <c r="F72" s="19">
        <v>758</v>
      </c>
      <c r="G72" s="19">
        <v>733</v>
      </c>
      <c r="H72" s="19">
        <v>678</v>
      </c>
      <c r="I72" s="20">
        <v>747</v>
      </c>
      <c r="J72" s="19">
        <v>786</v>
      </c>
      <c r="K72" s="19">
        <v>755</v>
      </c>
      <c r="L72" s="19">
        <v>696</v>
      </c>
      <c r="M72" s="21">
        <v>700</v>
      </c>
      <c r="N72" s="21">
        <v>679</v>
      </c>
      <c r="O72" s="19">
        <v>686</v>
      </c>
      <c r="P72" s="19">
        <v>761</v>
      </c>
      <c r="Q72" s="19">
        <v>833</v>
      </c>
      <c r="R72" s="19">
        <v>732</v>
      </c>
      <c r="S72" s="19">
        <v>791</v>
      </c>
      <c r="T72" s="19">
        <v>716</v>
      </c>
      <c r="U72" s="19">
        <v>688</v>
      </c>
      <c r="V72" s="19">
        <v>799</v>
      </c>
      <c r="W72" s="19">
        <v>771</v>
      </c>
      <c r="X72" s="19">
        <v>766</v>
      </c>
      <c r="Y72" s="19">
        <v>751</v>
      </c>
      <c r="Z72" s="19">
        <v>739</v>
      </c>
      <c r="AA72" s="19">
        <v>755</v>
      </c>
      <c r="AB72" s="19">
        <v>713</v>
      </c>
      <c r="AC72" s="19">
        <v>833</v>
      </c>
      <c r="AD72" s="19">
        <v>873</v>
      </c>
      <c r="AE72" s="19">
        <v>959</v>
      </c>
      <c r="AF72" s="19">
        <v>785</v>
      </c>
      <c r="AG72" s="19">
        <v>796</v>
      </c>
      <c r="AH72" s="19">
        <v>772</v>
      </c>
      <c r="AI72" s="19">
        <v>754</v>
      </c>
      <c r="AU72" s="10">
        <v>21395</v>
      </c>
      <c r="AV72" s="111">
        <f t="shared" si="12"/>
        <v>-2120</v>
      </c>
      <c r="AX72" s="36">
        <v>23515</v>
      </c>
      <c r="AZ72" s="44">
        <f t="shared" si="16"/>
        <v>0</v>
      </c>
    </row>
    <row r="73" spans="1:52" ht="15.9" customHeight="1" x14ac:dyDescent="0.3">
      <c r="A73" s="10" t="s">
        <v>20</v>
      </c>
      <c r="C73" s="19" t="s">
        <v>20</v>
      </c>
      <c r="D73" s="19">
        <f t="shared" si="18"/>
        <v>22205</v>
      </c>
      <c r="E73" s="19">
        <v>633</v>
      </c>
      <c r="F73" s="19">
        <v>688</v>
      </c>
      <c r="G73" s="19">
        <v>669</v>
      </c>
      <c r="H73" s="19">
        <v>621</v>
      </c>
      <c r="I73" s="20">
        <v>761</v>
      </c>
      <c r="J73" s="19">
        <v>779</v>
      </c>
      <c r="K73" s="19">
        <v>697</v>
      </c>
      <c r="L73" s="19">
        <v>587</v>
      </c>
      <c r="M73" s="21">
        <v>739</v>
      </c>
      <c r="N73" s="21">
        <v>641</v>
      </c>
      <c r="O73" s="19">
        <v>640</v>
      </c>
      <c r="P73" s="19">
        <v>735</v>
      </c>
      <c r="Q73" s="19">
        <v>784</v>
      </c>
      <c r="R73" s="19">
        <v>629</v>
      </c>
      <c r="S73" s="19">
        <v>761</v>
      </c>
      <c r="T73" s="19">
        <v>657</v>
      </c>
      <c r="U73" s="19">
        <v>661</v>
      </c>
      <c r="V73" s="19">
        <v>797</v>
      </c>
      <c r="W73" s="19">
        <v>861</v>
      </c>
      <c r="X73" s="19">
        <v>862</v>
      </c>
      <c r="Y73" s="19">
        <v>735</v>
      </c>
      <c r="Z73" s="19">
        <v>733</v>
      </c>
      <c r="AA73" s="19">
        <v>656</v>
      </c>
      <c r="AB73" s="19">
        <v>655</v>
      </c>
      <c r="AC73" s="19">
        <v>731</v>
      </c>
      <c r="AD73" s="19">
        <v>822</v>
      </c>
      <c r="AE73" s="19">
        <v>877</v>
      </c>
      <c r="AF73" s="19">
        <v>724</v>
      </c>
      <c r="AG73" s="19">
        <v>755</v>
      </c>
      <c r="AH73" s="19">
        <v>643</v>
      </c>
      <c r="AI73" s="19">
        <v>672</v>
      </c>
      <c r="AU73" s="10">
        <v>17901</v>
      </c>
      <c r="AV73" s="111">
        <f t="shared" si="12"/>
        <v>-4304</v>
      </c>
      <c r="AX73" s="36">
        <v>22205</v>
      </c>
      <c r="AZ73" s="44">
        <f t="shared" si="16"/>
        <v>0</v>
      </c>
    </row>
    <row r="74" spans="1:52" ht="15.9" customHeight="1" x14ac:dyDescent="0.3">
      <c r="A74" s="10" t="s">
        <v>26</v>
      </c>
      <c r="C74" s="19" t="s">
        <v>26</v>
      </c>
      <c r="D74" s="19">
        <f t="shared" si="18"/>
        <v>13188</v>
      </c>
      <c r="E74" s="19">
        <v>373</v>
      </c>
      <c r="F74" s="19">
        <v>459</v>
      </c>
      <c r="G74" s="19">
        <v>363</v>
      </c>
      <c r="H74" s="19">
        <v>421</v>
      </c>
      <c r="I74" s="20">
        <v>445</v>
      </c>
      <c r="J74" s="19">
        <v>459</v>
      </c>
      <c r="K74" s="19">
        <v>407</v>
      </c>
      <c r="L74" s="19">
        <v>396</v>
      </c>
      <c r="M74" s="21">
        <v>413</v>
      </c>
      <c r="N74" s="21">
        <v>443</v>
      </c>
      <c r="O74" s="19">
        <v>429</v>
      </c>
      <c r="P74" s="19">
        <v>493</v>
      </c>
      <c r="Q74" s="19">
        <v>475</v>
      </c>
      <c r="R74" s="19">
        <v>409</v>
      </c>
      <c r="S74" s="19">
        <v>455</v>
      </c>
      <c r="T74" s="19">
        <v>423</v>
      </c>
      <c r="U74" s="19">
        <v>396</v>
      </c>
      <c r="V74" s="19">
        <v>397</v>
      </c>
      <c r="W74" s="19">
        <v>434</v>
      </c>
      <c r="X74" s="19">
        <v>483</v>
      </c>
      <c r="Y74" s="19">
        <v>388</v>
      </c>
      <c r="Z74" s="19">
        <v>406</v>
      </c>
      <c r="AA74" s="19">
        <v>380</v>
      </c>
      <c r="AB74" s="19">
        <v>408</v>
      </c>
      <c r="AC74" s="19">
        <v>393</v>
      </c>
      <c r="AD74" s="19">
        <v>447</v>
      </c>
      <c r="AE74" s="19">
        <v>506</v>
      </c>
      <c r="AF74" s="19">
        <v>427</v>
      </c>
      <c r="AG74" s="19">
        <v>435</v>
      </c>
      <c r="AH74" s="19">
        <v>404</v>
      </c>
      <c r="AI74" s="19">
        <v>421</v>
      </c>
      <c r="AU74" s="10">
        <v>9876</v>
      </c>
      <c r="AV74" s="111">
        <f t="shared" si="12"/>
        <v>-3312</v>
      </c>
      <c r="AX74" s="36">
        <v>13188</v>
      </c>
      <c r="AZ74" s="44">
        <f t="shared" si="16"/>
        <v>0</v>
      </c>
    </row>
    <row r="75" spans="1:52" ht="15.9" customHeight="1" x14ac:dyDescent="0.3">
      <c r="A75" s="10" t="s">
        <v>8</v>
      </c>
      <c r="C75" s="19" t="s">
        <v>8</v>
      </c>
      <c r="D75" s="19">
        <f t="shared" si="18"/>
        <v>6068</v>
      </c>
      <c r="E75" s="19">
        <v>135</v>
      </c>
      <c r="F75" s="19">
        <v>175</v>
      </c>
      <c r="G75" s="19">
        <v>151</v>
      </c>
      <c r="H75" s="19">
        <v>130</v>
      </c>
      <c r="I75" s="20">
        <v>215</v>
      </c>
      <c r="J75" s="19">
        <v>281</v>
      </c>
      <c r="K75" s="19">
        <v>207</v>
      </c>
      <c r="L75" s="19">
        <v>174</v>
      </c>
      <c r="M75" s="21">
        <v>177</v>
      </c>
      <c r="N75" s="21">
        <v>148</v>
      </c>
      <c r="O75" s="19">
        <v>165</v>
      </c>
      <c r="P75" s="19">
        <v>243</v>
      </c>
      <c r="Q75" s="19">
        <v>322</v>
      </c>
      <c r="R75" s="19">
        <v>153</v>
      </c>
      <c r="S75" s="19">
        <v>199</v>
      </c>
      <c r="T75" s="19">
        <v>178</v>
      </c>
      <c r="U75" s="19">
        <v>209</v>
      </c>
      <c r="V75" s="19">
        <v>170</v>
      </c>
      <c r="W75" s="19">
        <v>270</v>
      </c>
      <c r="X75" s="19">
        <v>338</v>
      </c>
      <c r="Y75" s="19">
        <v>164</v>
      </c>
      <c r="Z75" s="19">
        <v>181</v>
      </c>
      <c r="AA75" s="19">
        <v>137</v>
      </c>
      <c r="AB75" s="19">
        <v>195</v>
      </c>
      <c r="AC75" s="19">
        <v>168</v>
      </c>
      <c r="AD75" s="19">
        <v>192</v>
      </c>
      <c r="AE75" s="19">
        <v>242</v>
      </c>
      <c r="AF75" s="19">
        <v>183</v>
      </c>
      <c r="AG75" s="19">
        <v>191</v>
      </c>
      <c r="AH75" s="19">
        <v>184</v>
      </c>
      <c r="AI75" s="19">
        <v>191</v>
      </c>
      <c r="AU75" s="10">
        <v>5169</v>
      </c>
      <c r="AV75" s="111">
        <f t="shared" si="12"/>
        <v>-899</v>
      </c>
      <c r="AX75" s="36">
        <v>6068</v>
      </c>
      <c r="AZ75" s="44">
        <f t="shared" si="16"/>
        <v>0</v>
      </c>
    </row>
    <row r="76" spans="1:52" ht="15.9" customHeight="1" x14ac:dyDescent="0.3">
      <c r="A76" s="10" t="s">
        <v>4</v>
      </c>
      <c r="C76" s="19" t="s">
        <v>4</v>
      </c>
      <c r="D76" s="19">
        <f t="shared" si="18"/>
        <v>16861</v>
      </c>
      <c r="E76" s="19">
        <v>390</v>
      </c>
      <c r="F76" s="19">
        <v>522</v>
      </c>
      <c r="G76" s="19">
        <v>432</v>
      </c>
      <c r="H76" s="19">
        <v>331</v>
      </c>
      <c r="I76" s="20">
        <v>604</v>
      </c>
      <c r="J76" s="19">
        <v>713</v>
      </c>
      <c r="K76" s="19">
        <v>546</v>
      </c>
      <c r="L76" s="19">
        <v>488</v>
      </c>
      <c r="M76" s="21">
        <v>412</v>
      </c>
      <c r="N76" s="21">
        <v>445</v>
      </c>
      <c r="O76" s="19">
        <v>465</v>
      </c>
      <c r="P76" s="19">
        <v>605</v>
      </c>
      <c r="Q76" s="19">
        <v>977</v>
      </c>
      <c r="R76" s="19">
        <v>403</v>
      </c>
      <c r="S76" s="19">
        <v>612</v>
      </c>
      <c r="T76" s="19">
        <v>486</v>
      </c>
      <c r="U76" s="19">
        <v>539</v>
      </c>
      <c r="V76" s="19">
        <v>554</v>
      </c>
      <c r="W76" s="19">
        <v>678</v>
      </c>
      <c r="X76" s="19">
        <v>799</v>
      </c>
      <c r="Y76" s="19">
        <v>482</v>
      </c>
      <c r="Z76" s="19">
        <v>501</v>
      </c>
      <c r="AA76" s="19">
        <v>430</v>
      </c>
      <c r="AB76" s="19">
        <v>496</v>
      </c>
      <c r="AC76" s="19">
        <v>534</v>
      </c>
      <c r="AD76" s="19">
        <v>628</v>
      </c>
      <c r="AE76" s="19">
        <v>755</v>
      </c>
      <c r="AF76" s="19">
        <v>537</v>
      </c>
      <c r="AG76" s="19">
        <v>498</v>
      </c>
      <c r="AH76" s="19">
        <v>455</v>
      </c>
      <c r="AI76" s="19">
        <v>544</v>
      </c>
      <c r="AU76" s="10">
        <v>14306</v>
      </c>
      <c r="AV76" s="111">
        <f t="shared" si="12"/>
        <v>-2555</v>
      </c>
      <c r="AX76" s="36">
        <v>16861</v>
      </c>
      <c r="AZ76" s="44">
        <f t="shared" si="16"/>
        <v>0</v>
      </c>
    </row>
    <row r="77" spans="1:52" ht="15.9" customHeight="1" x14ac:dyDescent="0.3">
      <c r="A77" s="10" t="s">
        <v>10</v>
      </c>
      <c r="C77" s="19" t="s">
        <v>10</v>
      </c>
      <c r="D77" s="19">
        <f t="shared" si="18"/>
        <v>19406</v>
      </c>
      <c r="E77" s="19">
        <v>565</v>
      </c>
      <c r="F77" s="19">
        <v>574</v>
      </c>
      <c r="G77" s="19">
        <v>587</v>
      </c>
      <c r="H77" s="19">
        <v>456</v>
      </c>
      <c r="I77" s="20">
        <v>652</v>
      </c>
      <c r="J77" s="19">
        <v>769</v>
      </c>
      <c r="K77" s="19">
        <v>602</v>
      </c>
      <c r="L77" s="19">
        <v>547</v>
      </c>
      <c r="M77" s="21">
        <v>534</v>
      </c>
      <c r="N77" s="21">
        <v>538</v>
      </c>
      <c r="O77" s="19">
        <v>569</v>
      </c>
      <c r="P77" s="19">
        <v>663</v>
      </c>
      <c r="Q77" s="19">
        <v>792</v>
      </c>
      <c r="R77" s="19">
        <v>555</v>
      </c>
      <c r="S77" s="19">
        <v>639</v>
      </c>
      <c r="T77" s="19">
        <v>574</v>
      </c>
      <c r="U77" s="19">
        <v>608</v>
      </c>
      <c r="V77" s="19">
        <v>624</v>
      </c>
      <c r="W77" s="19">
        <v>662</v>
      </c>
      <c r="X77" s="19">
        <v>730</v>
      </c>
      <c r="Y77" s="19">
        <v>608</v>
      </c>
      <c r="Z77" s="19">
        <v>594</v>
      </c>
      <c r="AA77" s="19">
        <v>601</v>
      </c>
      <c r="AB77" s="19">
        <v>560</v>
      </c>
      <c r="AC77" s="19">
        <v>628</v>
      </c>
      <c r="AD77" s="19">
        <v>727</v>
      </c>
      <c r="AE77" s="19">
        <v>658</v>
      </c>
      <c r="AF77" s="19">
        <v>563</v>
      </c>
      <c r="AG77" s="19">
        <v>625</v>
      </c>
      <c r="AH77" s="19">
        <v>711</v>
      </c>
      <c r="AI77" s="19">
        <v>891</v>
      </c>
      <c r="AU77" s="10">
        <v>15224</v>
      </c>
      <c r="AV77" s="111">
        <f t="shared" si="12"/>
        <v>-4182</v>
      </c>
      <c r="AX77" s="36">
        <v>19406</v>
      </c>
      <c r="AZ77" s="44">
        <f t="shared" si="16"/>
        <v>0</v>
      </c>
    </row>
    <row r="78" spans="1:52" ht="15.9" customHeight="1" x14ac:dyDescent="0.3">
      <c r="A78" s="10" t="s">
        <v>6</v>
      </c>
      <c r="C78" s="19" t="s">
        <v>6</v>
      </c>
      <c r="D78" s="19">
        <f t="shared" si="18"/>
        <v>20098</v>
      </c>
      <c r="E78" s="19">
        <v>597</v>
      </c>
      <c r="F78" s="19">
        <v>626</v>
      </c>
      <c r="G78" s="19">
        <v>586</v>
      </c>
      <c r="H78" s="19">
        <v>615</v>
      </c>
      <c r="I78" s="20">
        <v>659</v>
      </c>
      <c r="J78" s="19">
        <v>688</v>
      </c>
      <c r="K78" s="19">
        <v>628</v>
      </c>
      <c r="L78" s="19">
        <v>667</v>
      </c>
      <c r="M78" s="21">
        <v>661</v>
      </c>
      <c r="N78" s="21">
        <v>590</v>
      </c>
      <c r="O78" s="19">
        <v>605</v>
      </c>
      <c r="P78" s="19">
        <v>648</v>
      </c>
      <c r="Q78" s="19">
        <v>719</v>
      </c>
      <c r="R78" s="19">
        <v>637</v>
      </c>
      <c r="S78" s="19">
        <v>725</v>
      </c>
      <c r="T78" s="19">
        <v>664</v>
      </c>
      <c r="U78" s="19">
        <v>620</v>
      </c>
      <c r="V78" s="19">
        <v>653</v>
      </c>
      <c r="W78" s="19">
        <v>649</v>
      </c>
      <c r="X78" s="19">
        <v>672</v>
      </c>
      <c r="Y78" s="19">
        <v>620</v>
      </c>
      <c r="Z78" s="19">
        <v>654</v>
      </c>
      <c r="AA78" s="19">
        <v>671</v>
      </c>
      <c r="AB78" s="19">
        <v>653</v>
      </c>
      <c r="AC78" s="19">
        <v>678</v>
      </c>
      <c r="AD78" s="19">
        <v>754</v>
      </c>
      <c r="AE78" s="19">
        <v>689</v>
      </c>
      <c r="AF78" s="19">
        <v>580</v>
      </c>
      <c r="AG78" s="19">
        <v>652</v>
      </c>
      <c r="AH78" s="19">
        <v>561</v>
      </c>
      <c r="AI78" s="19">
        <v>677</v>
      </c>
      <c r="AU78" s="10">
        <v>16399</v>
      </c>
      <c r="AV78" s="111">
        <f t="shared" si="12"/>
        <v>-3699</v>
      </c>
      <c r="AX78" s="36">
        <v>20098</v>
      </c>
      <c r="AZ78" s="44">
        <f t="shared" si="16"/>
        <v>0</v>
      </c>
    </row>
    <row r="79" spans="1:52" ht="15.9" customHeight="1" x14ac:dyDescent="0.3">
      <c r="A79" s="10" t="s">
        <v>36</v>
      </c>
      <c r="C79" s="19" t="s">
        <v>36</v>
      </c>
      <c r="D79" s="19">
        <f t="shared" si="18"/>
        <v>9521</v>
      </c>
      <c r="E79" s="19">
        <v>298</v>
      </c>
      <c r="F79" s="19">
        <v>306</v>
      </c>
      <c r="G79" s="19">
        <v>274</v>
      </c>
      <c r="H79" s="19">
        <v>297</v>
      </c>
      <c r="I79" s="20">
        <v>317</v>
      </c>
      <c r="J79" s="19">
        <v>370</v>
      </c>
      <c r="K79" s="19">
        <v>314</v>
      </c>
      <c r="L79" s="19">
        <v>306</v>
      </c>
      <c r="M79" s="21">
        <v>293</v>
      </c>
      <c r="N79" s="21">
        <v>298</v>
      </c>
      <c r="O79" s="19">
        <v>300</v>
      </c>
      <c r="P79" s="19">
        <v>324</v>
      </c>
      <c r="Q79" s="19">
        <v>317</v>
      </c>
      <c r="R79" s="19">
        <v>266</v>
      </c>
      <c r="S79" s="19">
        <v>359</v>
      </c>
      <c r="T79" s="19">
        <v>297</v>
      </c>
      <c r="U79" s="19">
        <v>280</v>
      </c>
      <c r="V79" s="19">
        <v>312</v>
      </c>
      <c r="W79" s="19">
        <v>312</v>
      </c>
      <c r="X79" s="19">
        <v>287</v>
      </c>
      <c r="Y79" s="19">
        <v>281</v>
      </c>
      <c r="Z79" s="19">
        <v>323</v>
      </c>
      <c r="AA79" s="19">
        <v>296</v>
      </c>
      <c r="AB79" s="19">
        <v>331</v>
      </c>
      <c r="AC79" s="19">
        <v>271</v>
      </c>
      <c r="AD79" s="19">
        <v>330</v>
      </c>
      <c r="AE79" s="19">
        <v>345</v>
      </c>
      <c r="AF79" s="19">
        <v>315</v>
      </c>
      <c r="AG79" s="19">
        <v>329</v>
      </c>
      <c r="AH79" s="19">
        <v>311</v>
      </c>
      <c r="AI79" s="19">
        <v>262</v>
      </c>
      <c r="AU79" s="10">
        <v>8063</v>
      </c>
      <c r="AV79" s="111">
        <f t="shared" si="12"/>
        <v>-1458</v>
      </c>
      <c r="AX79" s="36">
        <v>9521</v>
      </c>
      <c r="AZ79" s="44">
        <f t="shared" si="16"/>
        <v>0</v>
      </c>
    </row>
    <row r="80" spans="1:52" ht="15.9" customHeight="1" x14ac:dyDescent="0.3">
      <c r="A80" s="10" t="s">
        <v>38</v>
      </c>
      <c r="C80" s="19" t="s">
        <v>38</v>
      </c>
      <c r="D80" s="19">
        <f t="shared" si="18"/>
        <v>14540</v>
      </c>
      <c r="E80" s="19">
        <v>396</v>
      </c>
      <c r="F80" s="19">
        <v>470</v>
      </c>
      <c r="G80" s="19">
        <v>434</v>
      </c>
      <c r="H80" s="19">
        <v>423</v>
      </c>
      <c r="I80" s="20">
        <v>464</v>
      </c>
      <c r="J80" s="19">
        <v>482</v>
      </c>
      <c r="K80" s="19">
        <v>448</v>
      </c>
      <c r="L80" s="19">
        <v>392</v>
      </c>
      <c r="M80" s="21">
        <v>452</v>
      </c>
      <c r="N80" s="21">
        <v>415</v>
      </c>
      <c r="O80" s="19">
        <v>471</v>
      </c>
      <c r="P80" s="19">
        <v>523</v>
      </c>
      <c r="Q80" s="19">
        <v>501</v>
      </c>
      <c r="R80" s="19">
        <v>431</v>
      </c>
      <c r="S80" s="19">
        <v>520</v>
      </c>
      <c r="T80" s="19">
        <v>475</v>
      </c>
      <c r="U80" s="19">
        <v>514</v>
      </c>
      <c r="V80" s="19">
        <v>481</v>
      </c>
      <c r="W80" s="19">
        <v>515</v>
      </c>
      <c r="X80" s="19">
        <v>474</v>
      </c>
      <c r="Y80" s="19">
        <v>468</v>
      </c>
      <c r="Z80" s="19">
        <v>450</v>
      </c>
      <c r="AA80" s="19">
        <v>443</v>
      </c>
      <c r="AB80" s="19">
        <v>464</v>
      </c>
      <c r="AC80" s="19">
        <v>429</v>
      </c>
      <c r="AD80" s="19">
        <v>542</v>
      </c>
      <c r="AE80" s="19">
        <v>585</v>
      </c>
      <c r="AF80" s="19">
        <v>451</v>
      </c>
      <c r="AG80" s="19">
        <v>507</v>
      </c>
      <c r="AH80" s="19">
        <v>483</v>
      </c>
      <c r="AI80" s="19">
        <v>437</v>
      </c>
      <c r="AU80" s="10">
        <v>10292</v>
      </c>
      <c r="AV80" s="111">
        <f t="shared" si="12"/>
        <v>-4248</v>
      </c>
      <c r="AX80" s="36">
        <v>14540</v>
      </c>
      <c r="AZ80" s="44">
        <f t="shared" si="16"/>
        <v>0</v>
      </c>
    </row>
    <row r="81" spans="1:52" ht="15.9" customHeight="1" x14ac:dyDescent="0.3">
      <c r="A81" s="10" t="s">
        <v>40</v>
      </c>
      <c r="C81" s="19" t="s">
        <v>40</v>
      </c>
      <c r="D81" s="19">
        <f t="shared" si="18"/>
        <v>12195</v>
      </c>
      <c r="E81" s="19">
        <v>387</v>
      </c>
      <c r="F81" s="19">
        <v>350</v>
      </c>
      <c r="G81" s="19">
        <v>361</v>
      </c>
      <c r="H81" s="19">
        <v>380</v>
      </c>
      <c r="I81" s="20">
        <v>437</v>
      </c>
      <c r="J81" s="19">
        <v>435</v>
      </c>
      <c r="K81" s="19">
        <v>346</v>
      </c>
      <c r="L81" s="19">
        <v>342</v>
      </c>
      <c r="M81" s="21">
        <v>336</v>
      </c>
      <c r="N81" s="21">
        <v>362</v>
      </c>
      <c r="O81" s="19">
        <v>362</v>
      </c>
      <c r="P81" s="19">
        <v>388</v>
      </c>
      <c r="Q81" s="19">
        <v>443</v>
      </c>
      <c r="R81" s="19">
        <v>369</v>
      </c>
      <c r="S81" s="19">
        <v>369</v>
      </c>
      <c r="T81" s="19">
        <v>407</v>
      </c>
      <c r="U81" s="19">
        <v>366</v>
      </c>
      <c r="V81" s="19">
        <v>354</v>
      </c>
      <c r="W81" s="19">
        <v>495</v>
      </c>
      <c r="X81" s="19">
        <v>506</v>
      </c>
      <c r="Y81" s="19">
        <v>378</v>
      </c>
      <c r="Z81" s="19">
        <v>346</v>
      </c>
      <c r="AA81" s="19">
        <v>351</v>
      </c>
      <c r="AB81" s="19">
        <v>368</v>
      </c>
      <c r="AC81" s="19">
        <v>398</v>
      </c>
      <c r="AD81" s="19">
        <v>430</v>
      </c>
      <c r="AE81" s="19">
        <v>556</v>
      </c>
      <c r="AF81" s="19">
        <v>392</v>
      </c>
      <c r="AG81" s="19">
        <v>376</v>
      </c>
      <c r="AH81" s="19">
        <v>411</v>
      </c>
      <c r="AI81" s="19">
        <v>394</v>
      </c>
      <c r="AU81" s="10">
        <v>8050</v>
      </c>
      <c r="AV81" s="111">
        <f t="shared" si="12"/>
        <v>-4145</v>
      </c>
      <c r="AX81" s="36">
        <v>12195</v>
      </c>
      <c r="AZ81" s="44">
        <f t="shared" si="16"/>
        <v>0</v>
      </c>
    </row>
    <row r="82" spans="1:52" ht="15.9" customHeight="1" x14ac:dyDescent="0.3">
      <c r="A82" s="10" t="s">
        <v>42</v>
      </c>
      <c r="C82" s="19" t="s">
        <v>42</v>
      </c>
      <c r="D82" s="19">
        <f t="shared" si="18"/>
        <v>8737</v>
      </c>
      <c r="E82" s="19">
        <v>289</v>
      </c>
      <c r="F82" s="19">
        <v>298</v>
      </c>
      <c r="G82" s="19">
        <v>309</v>
      </c>
      <c r="H82" s="19">
        <v>267</v>
      </c>
      <c r="I82" s="20">
        <v>262</v>
      </c>
      <c r="J82" s="19">
        <v>292</v>
      </c>
      <c r="K82" s="19">
        <v>270</v>
      </c>
      <c r="L82" s="19">
        <v>254</v>
      </c>
      <c r="M82" s="21">
        <v>304</v>
      </c>
      <c r="N82" s="21">
        <v>286</v>
      </c>
      <c r="O82" s="19">
        <v>247</v>
      </c>
      <c r="P82" s="19">
        <v>286</v>
      </c>
      <c r="Q82" s="19">
        <v>256</v>
      </c>
      <c r="R82" s="19">
        <v>276</v>
      </c>
      <c r="S82" s="19">
        <v>248</v>
      </c>
      <c r="T82" s="19">
        <v>245</v>
      </c>
      <c r="U82" s="19">
        <v>292</v>
      </c>
      <c r="V82" s="19">
        <v>295</v>
      </c>
      <c r="W82" s="19">
        <v>286</v>
      </c>
      <c r="X82" s="19">
        <v>253</v>
      </c>
      <c r="Y82" s="19">
        <v>274</v>
      </c>
      <c r="Z82" s="19">
        <v>288</v>
      </c>
      <c r="AA82" s="19">
        <v>283</v>
      </c>
      <c r="AB82" s="19">
        <v>285</v>
      </c>
      <c r="AC82" s="19">
        <v>312</v>
      </c>
      <c r="AD82" s="19">
        <v>325</v>
      </c>
      <c r="AE82" s="19">
        <v>365</v>
      </c>
      <c r="AF82" s="19">
        <v>260</v>
      </c>
      <c r="AG82" s="19">
        <v>277</v>
      </c>
      <c r="AH82" s="19">
        <v>291</v>
      </c>
      <c r="AI82" s="19">
        <v>262</v>
      </c>
      <c r="AU82" s="10">
        <v>7958</v>
      </c>
      <c r="AV82" s="111">
        <f t="shared" si="12"/>
        <v>-779</v>
      </c>
      <c r="AX82" s="36">
        <v>8737</v>
      </c>
      <c r="AZ82" s="44">
        <f t="shared" si="16"/>
        <v>0</v>
      </c>
    </row>
    <row r="83" spans="1:52" ht="15.9" customHeight="1" x14ac:dyDescent="0.3">
      <c r="A83" s="10" t="s">
        <v>44</v>
      </c>
      <c r="C83" s="19" t="s">
        <v>44</v>
      </c>
      <c r="D83" s="19">
        <f t="shared" si="18"/>
        <v>18312</v>
      </c>
      <c r="E83" s="19">
        <v>618</v>
      </c>
      <c r="F83" s="19">
        <v>603</v>
      </c>
      <c r="G83" s="19">
        <v>593</v>
      </c>
      <c r="H83" s="19">
        <v>593</v>
      </c>
      <c r="I83" s="20">
        <v>549</v>
      </c>
      <c r="J83" s="19">
        <v>526</v>
      </c>
      <c r="K83" s="19">
        <v>650</v>
      </c>
      <c r="L83" s="19">
        <v>569</v>
      </c>
      <c r="M83" s="21">
        <v>614</v>
      </c>
      <c r="N83" s="21">
        <v>556</v>
      </c>
      <c r="O83" s="19">
        <v>510</v>
      </c>
      <c r="P83" s="19">
        <v>565</v>
      </c>
      <c r="Q83" s="19">
        <v>510</v>
      </c>
      <c r="R83" s="19">
        <v>600</v>
      </c>
      <c r="S83" s="19">
        <v>701</v>
      </c>
      <c r="T83" s="19">
        <v>629</v>
      </c>
      <c r="U83" s="19">
        <v>595</v>
      </c>
      <c r="V83" s="19">
        <v>574</v>
      </c>
      <c r="W83" s="19">
        <v>551</v>
      </c>
      <c r="X83" s="19">
        <v>469</v>
      </c>
      <c r="Y83" s="19">
        <v>649</v>
      </c>
      <c r="Z83" s="19">
        <v>627</v>
      </c>
      <c r="AA83" s="19">
        <v>573</v>
      </c>
      <c r="AB83" s="19">
        <v>618</v>
      </c>
      <c r="AC83" s="19">
        <v>663</v>
      </c>
      <c r="AD83" s="19">
        <v>591</v>
      </c>
      <c r="AE83" s="19">
        <v>520</v>
      </c>
      <c r="AF83" s="19">
        <v>656</v>
      </c>
      <c r="AG83" s="19">
        <v>610</v>
      </c>
      <c r="AH83" s="19">
        <v>619</v>
      </c>
      <c r="AI83" s="19">
        <v>611</v>
      </c>
      <c r="AU83" s="10">
        <v>16684</v>
      </c>
      <c r="AV83" s="111">
        <f t="shared" si="12"/>
        <v>-1628</v>
      </c>
      <c r="AX83" s="36">
        <v>18312</v>
      </c>
      <c r="AZ83" s="44">
        <f t="shared" si="16"/>
        <v>0</v>
      </c>
    </row>
    <row r="84" spans="1:52" ht="15.9" customHeight="1" x14ac:dyDescent="0.3">
      <c r="A84" s="10" t="s">
        <v>46</v>
      </c>
      <c r="C84" s="19" t="s">
        <v>46</v>
      </c>
      <c r="D84" s="19">
        <f t="shared" si="18"/>
        <v>16869</v>
      </c>
      <c r="E84" s="19">
        <v>513</v>
      </c>
      <c r="F84" s="19">
        <v>552</v>
      </c>
      <c r="G84" s="19">
        <v>472</v>
      </c>
      <c r="H84" s="19">
        <v>499</v>
      </c>
      <c r="I84" s="20">
        <v>536</v>
      </c>
      <c r="J84" s="19">
        <v>458</v>
      </c>
      <c r="K84" s="19">
        <v>485</v>
      </c>
      <c r="L84" s="19">
        <v>518</v>
      </c>
      <c r="M84" s="21">
        <v>548</v>
      </c>
      <c r="N84" s="21">
        <v>487</v>
      </c>
      <c r="O84" s="19">
        <v>524</v>
      </c>
      <c r="P84" s="19">
        <v>470</v>
      </c>
      <c r="Q84" s="19">
        <v>415</v>
      </c>
      <c r="R84" s="19">
        <v>542</v>
      </c>
      <c r="S84" s="19">
        <v>597</v>
      </c>
      <c r="T84" s="19">
        <v>560</v>
      </c>
      <c r="U84" s="19">
        <v>545</v>
      </c>
      <c r="V84" s="19">
        <v>525</v>
      </c>
      <c r="W84" s="19">
        <v>513</v>
      </c>
      <c r="X84" s="19">
        <v>494</v>
      </c>
      <c r="Y84" s="19">
        <v>558</v>
      </c>
      <c r="Z84" s="19">
        <v>589</v>
      </c>
      <c r="AA84" s="19">
        <v>583</v>
      </c>
      <c r="AB84" s="19">
        <v>581</v>
      </c>
      <c r="AC84" s="19">
        <v>699</v>
      </c>
      <c r="AD84" s="19">
        <v>636</v>
      </c>
      <c r="AE84" s="19">
        <v>617</v>
      </c>
      <c r="AF84" s="19">
        <v>578</v>
      </c>
      <c r="AG84" s="19">
        <v>599</v>
      </c>
      <c r="AH84" s="19">
        <v>582</v>
      </c>
      <c r="AI84" s="19">
        <v>594</v>
      </c>
      <c r="AU84" s="10">
        <v>12145</v>
      </c>
      <c r="AV84" s="111">
        <f t="shared" si="12"/>
        <v>-4724</v>
      </c>
      <c r="AX84" s="36">
        <v>16869</v>
      </c>
      <c r="AZ84" s="44">
        <f t="shared" si="16"/>
        <v>0</v>
      </c>
    </row>
    <row r="85" spans="1:52" ht="15.9" customHeight="1" x14ac:dyDescent="0.3">
      <c r="A85" s="10" t="s">
        <v>48</v>
      </c>
      <c r="C85" s="19" t="s">
        <v>48</v>
      </c>
      <c r="D85" s="19">
        <f t="shared" si="18"/>
        <v>35</v>
      </c>
      <c r="E85" s="19">
        <v>0</v>
      </c>
      <c r="F85" s="19">
        <v>0</v>
      </c>
      <c r="G85" s="19">
        <v>0</v>
      </c>
      <c r="H85" s="19">
        <v>1</v>
      </c>
      <c r="I85" s="20">
        <v>0</v>
      </c>
      <c r="J85" s="19">
        <v>0</v>
      </c>
      <c r="K85" s="19">
        <v>0</v>
      </c>
      <c r="L85" s="19">
        <v>1</v>
      </c>
      <c r="M85" s="21">
        <v>0</v>
      </c>
      <c r="N85" s="21">
        <v>0</v>
      </c>
      <c r="O85" s="19">
        <v>2</v>
      </c>
      <c r="P85" s="19">
        <v>0</v>
      </c>
      <c r="Q85" s="19">
        <v>0</v>
      </c>
      <c r="R85" s="19">
        <v>2</v>
      </c>
      <c r="S85" s="19">
        <v>1</v>
      </c>
      <c r="T85" s="19">
        <v>0</v>
      </c>
      <c r="U85" s="19">
        <v>2</v>
      </c>
      <c r="V85" s="19">
        <v>0</v>
      </c>
      <c r="W85" s="19">
        <v>0</v>
      </c>
      <c r="X85" s="19">
        <v>0</v>
      </c>
      <c r="Y85" s="19">
        <v>4</v>
      </c>
      <c r="Z85" s="19">
        <v>4</v>
      </c>
      <c r="AA85" s="19">
        <v>1</v>
      </c>
      <c r="AB85" s="19">
        <v>1</v>
      </c>
      <c r="AC85" s="19">
        <v>0</v>
      </c>
      <c r="AD85" s="19">
        <v>1</v>
      </c>
      <c r="AE85" s="19">
        <v>0</v>
      </c>
      <c r="AF85" s="19">
        <v>6</v>
      </c>
      <c r="AG85" s="19">
        <v>4</v>
      </c>
      <c r="AH85" s="19">
        <v>1</v>
      </c>
      <c r="AI85" s="19">
        <v>4</v>
      </c>
      <c r="AU85" s="10">
        <v>23</v>
      </c>
      <c r="AV85" s="111">
        <f t="shared" si="12"/>
        <v>-12</v>
      </c>
      <c r="AX85" s="36">
        <v>35</v>
      </c>
      <c r="AZ85" s="44">
        <f t="shared" si="16"/>
        <v>0</v>
      </c>
    </row>
    <row r="86" spans="1:52" ht="15.9" customHeight="1" x14ac:dyDescent="0.3">
      <c r="A86" s="10" t="s">
        <v>55</v>
      </c>
      <c r="C86" s="19" t="s">
        <v>55</v>
      </c>
      <c r="D86" s="19">
        <f t="shared" si="18"/>
        <v>7057</v>
      </c>
      <c r="E86" s="19">
        <v>229</v>
      </c>
      <c r="F86" s="19">
        <v>226</v>
      </c>
      <c r="G86" s="19">
        <v>214</v>
      </c>
      <c r="H86" s="19">
        <v>194</v>
      </c>
      <c r="I86" s="20">
        <v>234</v>
      </c>
      <c r="J86" s="19">
        <v>236</v>
      </c>
      <c r="K86" s="19">
        <v>213</v>
      </c>
      <c r="L86" s="19">
        <v>187</v>
      </c>
      <c r="M86" s="21">
        <v>231</v>
      </c>
      <c r="N86" s="21">
        <v>197</v>
      </c>
      <c r="O86" s="19">
        <v>200</v>
      </c>
      <c r="P86" s="19">
        <v>213</v>
      </c>
      <c r="Q86" s="19">
        <v>269</v>
      </c>
      <c r="R86" s="19">
        <v>216</v>
      </c>
      <c r="S86" s="19">
        <v>259</v>
      </c>
      <c r="T86" s="19">
        <v>215</v>
      </c>
      <c r="U86" s="19">
        <v>244</v>
      </c>
      <c r="V86" s="19">
        <v>222</v>
      </c>
      <c r="W86" s="19">
        <v>233</v>
      </c>
      <c r="X86" s="19">
        <v>231</v>
      </c>
      <c r="Y86" s="19">
        <v>215</v>
      </c>
      <c r="Z86" s="19">
        <v>240</v>
      </c>
      <c r="AA86" s="19">
        <v>240</v>
      </c>
      <c r="AB86" s="19">
        <v>211</v>
      </c>
      <c r="AC86" s="19">
        <v>218</v>
      </c>
      <c r="AD86" s="19">
        <v>242</v>
      </c>
      <c r="AE86" s="19">
        <v>264</v>
      </c>
      <c r="AF86" s="19">
        <v>240</v>
      </c>
      <c r="AG86" s="19">
        <v>250</v>
      </c>
      <c r="AH86" s="19">
        <v>246</v>
      </c>
      <c r="AI86" s="19">
        <v>228</v>
      </c>
      <c r="AU86" s="10">
        <v>6031</v>
      </c>
      <c r="AV86" s="111">
        <f t="shared" si="12"/>
        <v>-1026</v>
      </c>
      <c r="AX86" s="36">
        <v>7057</v>
      </c>
      <c r="AZ86" s="44">
        <f t="shared" si="16"/>
        <v>0</v>
      </c>
    </row>
    <row r="87" spans="1:52" ht="15.9" customHeight="1" x14ac:dyDescent="0.3">
      <c r="A87" s="10" t="s">
        <v>63</v>
      </c>
      <c r="C87" s="19" t="s">
        <v>63</v>
      </c>
      <c r="D87" s="19">
        <f t="shared" si="18"/>
        <v>1882</v>
      </c>
      <c r="E87" s="19">
        <v>50</v>
      </c>
      <c r="F87" s="19">
        <v>55</v>
      </c>
      <c r="G87" s="19">
        <v>44</v>
      </c>
      <c r="H87" s="19">
        <v>55</v>
      </c>
      <c r="I87" s="20">
        <v>68</v>
      </c>
      <c r="J87" s="19">
        <v>60</v>
      </c>
      <c r="K87" s="19">
        <v>64</v>
      </c>
      <c r="L87" s="19">
        <v>70</v>
      </c>
      <c r="M87" s="21">
        <v>53</v>
      </c>
      <c r="N87" s="21">
        <v>47</v>
      </c>
      <c r="O87" s="19">
        <v>56</v>
      </c>
      <c r="P87" s="19">
        <v>70</v>
      </c>
      <c r="Q87" s="19">
        <v>60</v>
      </c>
      <c r="R87" s="19">
        <v>56</v>
      </c>
      <c r="S87" s="19">
        <v>60</v>
      </c>
      <c r="T87" s="19">
        <v>72</v>
      </c>
      <c r="U87" s="19">
        <v>65</v>
      </c>
      <c r="V87" s="19">
        <v>57</v>
      </c>
      <c r="W87" s="19">
        <v>67</v>
      </c>
      <c r="X87" s="19">
        <v>59</v>
      </c>
      <c r="Y87" s="19">
        <v>53</v>
      </c>
      <c r="Z87" s="19">
        <v>57</v>
      </c>
      <c r="AA87" s="19">
        <v>73</v>
      </c>
      <c r="AB87" s="19">
        <v>59</v>
      </c>
      <c r="AC87" s="19">
        <v>67</v>
      </c>
      <c r="AD87" s="19">
        <v>67</v>
      </c>
      <c r="AE87" s="19">
        <v>59</v>
      </c>
      <c r="AF87" s="19">
        <v>63</v>
      </c>
      <c r="AG87" s="19">
        <v>62</v>
      </c>
      <c r="AH87" s="19">
        <v>72</v>
      </c>
      <c r="AI87" s="19">
        <v>62</v>
      </c>
      <c r="AU87" s="10">
        <v>1660</v>
      </c>
      <c r="AV87" s="111">
        <f t="shared" si="12"/>
        <v>-222</v>
      </c>
      <c r="AX87" s="36">
        <v>1882</v>
      </c>
      <c r="AZ87" s="44">
        <f t="shared" si="16"/>
        <v>0</v>
      </c>
    </row>
    <row r="88" spans="1:52" ht="15.9" customHeight="1" x14ac:dyDescent="0.3">
      <c r="A88" s="10" t="s">
        <v>57</v>
      </c>
      <c r="C88" s="19" t="s">
        <v>57</v>
      </c>
      <c r="D88" s="19">
        <f t="shared" si="18"/>
        <v>5517</v>
      </c>
      <c r="E88" s="19">
        <v>141</v>
      </c>
      <c r="F88" s="19">
        <v>162</v>
      </c>
      <c r="G88" s="19">
        <v>131</v>
      </c>
      <c r="H88" s="19">
        <v>147</v>
      </c>
      <c r="I88" s="20">
        <v>189</v>
      </c>
      <c r="J88" s="19">
        <v>193</v>
      </c>
      <c r="K88" s="19">
        <v>192</v>
      </c>
      <c r="L88" s="19">
        <v>154</v>
      </c>
      <c r="M88" s="21">
        <v>163</v>
      </c>
      <c r="N88" s="21">
        <v>164</v>
      </c>
      <c r="O88" s="19">
        <v>151</v>
      </c>
      <c r="P88" s="19">
        <v>185</v>
      </c>
      <c r="Q88" s="19">
        <v>168</v>
      </c>
      <c r="R88" s="19">
        <v>185</v>
      </c>
      <c r="S88" s="19">
        <v>208</v>
      </c>
      <c r="T88" s="19">
        <v>178</v>
      </c>
      <c r="U88" s="19">
        <v>202</v>
      </c>
      <c r="V88" s="19">
        <v>186</v>
      </c>
      <c r="W88" s="19">
        <v>180</v>
      </c>
      <c r="X88" s="19">
        <v>172</v>
      </c>
      <c r="Y88" s="19">
        <v>182</v>
      </c>
      <c r="Z88" s="19">
        <v>164</v>
      </c>
      <c r="AA88" s="19">
        <v>175</v>
      </c>
      <c r="AB88" s="19">
        <v>184</v>
      </c>
      <c r="AC88" s="19">
        <v>171</v>
      </c>
      <c r="AD88" s="19">
        <v>204</v>
      </c>
      <c r="AE88" s="19">
        <v>214</v>
      </c>
      <c r="AF88" s="19">
        <v>206</v>
      </c>
      <c r="AG88" s="19">
        <v>186</v>
      </c>
      <c r="AH88" s="19">
        <v>192</v>
      </c>
      <c r="AI88" s="19">
        <v>188</v>
      </c>
      <c r="AU88" s="10">
        <v>3956</v>
      </c>
      <c r="AV88" s="111">
        <f t="shared" si="12"/>
        <v>-1561</v>
      </c>
      <c r="AX88" s="36">
        <v>5517</v>
      </c>
      <c r="AZ88" s="44">
        <f t="shared" si="16"/>
        <v>0</v>
      </c>
    </row>
    <row r="89" spans="1:52" ht="15.9" customHeight="1" x14ac:dyDescent="0.3">
      <c r="A89" s="10" t="s">
        <v>22</v>
      </c>
      <c r="C89" s="19" t="s">
        <v>22</v>
      </c>
      <c r="D89" s="19">
        <f t="shared" si="18"/>
        <v>8739</v>
      </c>
      <c r="E89" s="19">
        <v>235</v>
      </c>
      <c r="F89" s="19">
        <v>272</v>
      </c>
      <c r="G89" s="19">
        <v>250</v>
      </c>
      <c r="H89" s="19">
        <v>268</v>
      </c>
      <c r="I89" s="20">
        <v>273</v>
      </c>
      <c r="J89" s="19">
        <v>328</v>
      </c>
      <c r="K89" s="19">
        <v>312</v>
      </c>
      <c r="L89" s="19">
        <v>266</v>
      </c>
      <c r="M89" s="21">
        <v>248</v>
      </c>
      <c r="N89" s="21">
        <v>255</v>
      </c>
      <c r="O89" s="19">
        <v>255</v>
      </c>
      <c r="P89" s="19">
        <v>301</v>
      </c>
      <c r="Q89" s="19">
        <v>348</v>
      </c>
      <c r="R89" s="19">
        <v>248</v>
      </c>
      <c r="S89" s="19">
        <v>318</v>
      </c>
      <c r="T89" s="19">
        <v>292</v>
      </c>
      <c r="U89" s="19">
        <v>272</v>
      </c>
      <c r="V89" s="19">
        <v>265</v>
      </c>
      <c r="W89" s="19">
        <v>332</v>
      </c>
      <c r="X89" s="19">
        <v>294</v>
      </c>
      <c r="Y89" s="19">
        <v>283</v>
      </c>
      <c r="Z89" s="19">
        <v>268</v>
      </c>
      <c r="AA89" s="19">
        <v>277</v>
      </c>
      <c r="AB89" s="19">
        <v>265</v>
      </c>
      <c r="AC89" s="19">
        <v>255</v>
      </c>
      <c r="AD89" s="19">
        <v>311</v>
      </c>
      <c r="AE89" s="19">
        <v>342</v>
      </c>
      <c r="AF89" s="19">
        <v>269</v>
      </c>
      <c r="AG89" s="19">
        <v>316</v>
      </c>
      <c r="AH89" s="19">
        <v>246</v>
      </c>
      <c r="AI89" s="19">
        <v>275</v>
      </c>
      <c r="AU89" s="10">
        <v>6601</v>
      </c>
      <c r="AV89" s="111">
        <f t="shared" si="12"/>
        <v>-2138</v>
      </c>
      <c r="AX89" s="36">
        <v>8739</v>
      </c>
      <c r="AZ89" s="44">
        <f t="shared" si="16"/>
        <v>0</v>
      </c>
    </row>
    <row r="90" spans="1:52" ht="15.9" customHeight="1" x14ac:dyDescent="0.3">
      <c r="A90" s="10" t="s">
        <v>14</v>
      </c>
      <c r="C90" s="19" t="s">
        <v>14</v>
      </c>
      <c r="D90" s="19">
        <f t="shared" si="18"/>
        <v>20434</v>
      </c>
      <c r="E90" s="19">
        <v>541</v>
      </c>
      <c r="F90" s="19">
        <v>706</v>
      </c>
      <c r="G90" s="19">
        <v>593</v>
      </c>
      <c r="H90" s="19">
        <v>542</v>
      </c>
      <c r="I90" s="20">
        <v>687</v>
      </c>
      <c r="J90" s="19">
        <v>688</v>
      </c>
      <c r="K90" s="19">
        <v>622</v>
      </c>
      <c r="L90" s="19">
        <v>531</v>
      </c>
      <c r="M90" s="21">
        <v>658</v>
      </c>
      <c r="N90" s="21">
        <v>560</v>
      </c>
      <c r="O90" s="19">
        <v>571</v>
      </c>
      <c r="P90" s="19">
        <v>689</v>
      </c>
      <c r="Q90" s="19">
        <v>699</v>
      </c>
      <c r="R90" s="19">
        <v>584</v>
      </c>
      <c r="S90" s="19">
        <v>780</v>
      </c>
      <c r="T90" s="19">
        <v>667</v>
      </c>
      <c r="U90" s="19">
        <v>642</v>
      </c>
      <c r="V90" s="19">
        <v>673</v>
      </c>
      <c r="W90" s="19">
        <v>694</v>
      </c>
      <c r="X90" s="19">
        <v>631</v>
      </c>
      <c r="Y90" s="19">
        <v>680</v>
      </c>
      <c r="Z90" s="19">
        <v>658</v>
      </c>
      <c r="AA90" s="19">
        <v>606</v>
      </c>
      <c r="AB90" s="19">
        <v>660</v>
      </c>
      <c r="AC90" s="19">
        <v>763</v>
      </c>
      <c r="AD90" s="19">
        <v>808</v>
      </c>
      <c r="AE90" s="19">
        <v>864</v>
      </c>
      <c r="AF90" s="19">
        <v>688</v>
      </c>
      <c r="AG90" s="19">
        <v>701</v>
      </c>
      <c r="AH90" s="19">
        <v>679</v>
      </c>
      <c r="AI90" s="19">
        <v>569</v>
      </c>
      <c r="AU90" s="10">
        <v>17699</v>
      </c>
      <c r="AV90" s="111">
        <f t="shared" si="12"/>
        <v>-2735</v>
      </c>
      <c r="AX90" s="36">
        <v>20434</v>
      </c>
      <c r="AZ90" s="44">
        <f t="shared" si="16"/>
        <v>0</v>
      </c>
    </row>
    <row r="91" spans="1:52" ht="15.9" customHeight="1" x14ac:dyDescent="0.3">
      <c r="A91" s="10" t="s">
        <v>12</v>
      </c>
      <c r="C91" s="19" t="s">
        <v>12</v>
      </c>
      <c r="D91" s="19">
        <f t="shared" si="18"/>
        <v>12670</v>
      </c>
      <c r="E91" s="19">
        <v>382</v>
      </c>
      <c r="F91" s="19">
        <v>378</v>
      </c>
      <c r="G91" s="19">
        <v>349</v>
      </c>
      <c r="H91" s="19">
        <v>325</v>
      </c>
      <c r="I91" s="20">
        <v>393</v>
      </c>
      <c r="J91" s="19">
        <v>418</v>
      </c>
      <c r="K91" s="19">
        <v>410</v>
      </c>
      <c r="L91" s="19">
        <v>366</v>
      </c>
      <c r="M91" s="21">
        <v>427</v>
      </c>
      <c r="N91" s="21">
        <v>375</v>
      </c>
      <c r="O91" s="19">
        <v>353</v>
      </c>
      <c r="P91" s="19">
        <v>423</v>
      </c>
      <c r="Q91" s="19">
        <v>404</v>
      </c>
      <c r="R91" s="19">
        <v>385</v>
      </c>
      <c r="S91" s="19">
        <v>419</v>
      </c>
      <c r="T91" s="19">
        <v>428</v>
      </c>
      <c r="U91" s="19">
        <v>418</v>
      </c>
      <c r="V91" s="19">
        <v>409</v>
      </c>
      <c r="W91" s="19">
        <v>348</v>
      </c>
      <c r="X91" s="19">
        <v>385</v>
      </c>
      <c r="Y91" s="19">
        <v>448</v>
      </c>
      <c r="Z91" s="19">
        <v>373</v>
      </c>
      <c r="AA91" s="19">
        <v>421</v>
      </c>
      <c r="AB91" s="19">
        <v>415</v>
      </c>
      <c r="AC91" s="19">
        <v>576</v>
      </c>
      <c r="AD91" s="19">
        <v>536</v>
      </c>
      <c r="AE91" s="19">
        <v>528</v>
      </c>
      <c r="AF91" s="19">
        <v>433</v>
      </c>
      <c r="AG91" s="19">
        <v>393</v>
      </c>
      <c r="AH91" s="19">
        <v>381</v>
      </c>
      <c r="AI91" s="19">
        <v>371</v>
      </c>
      <c r="AM91" s="110"/>
      <c r="AO91" s="110"/>
      <c r="AR91" s="110"/>
      <c r="AS91" s="110"/>
      <c r="AT91" s="110"/>
      <c r="AU91" s="10">
        <v>10024</v>
      </c>
      <c r="AV91" s="111">
        <f t="shared" si="12"/>
        <v>-2646</v>
      </c>
      <c r="AX91" s="36">
        <v>12670</v>
      </c>
      <c r="AZ91" s="44">
        <f t="shared" si="16"/>
        <v>0</v>
      </c>
    </row>
    <row r="92" spans="1:52" ht="15.9" customHeight="1" x14ac:dyDescent="0.3">
      <c r="A92" s="10" t="s">
        <v>24</v>
      </c>
      <c r="C92" s="19" t="s">
        <v>24</v>
      </c>
      <c r="D92" s="19">
        <f t="shared" si="18"/>
        <v>19667</v>
      </c>
      <c r="E92" s="19">
        <v>605</v>
      </c>
      <c r="F92" s="19">
        <v>622</v>
      </c>
      <c r="G92" s="19">
        <v>605</v>
      </c>
      <c r="H92" s="19">
        <v>574</v>
      </c>
      <c r="I92" s="20">
        <v>637</v>
      </c>
      <c r="J92" s="19">
        <v>653</v>
      </c>
      <c r="K92" s="19">
        <v>624</v>
      </c>
      <c r="L92" s="19">
        <v>600</v>
      </c>
      <c r="M92" s="21">
        <v>616</v>
      </c>
      <c r="N92" s="21">
        <v>613</v>
      </c>
      <c r="O92" s="19">
        <v>590</v>
      </c>
      <c r="P92" s="19">
        <v>684</v>
      </c>
      <c r="Q92" s="19">
        <v>642</v>
      </c>
      <c r="R92" s="19">
        <v>602</v>
      </c>
      <c r="S92" s="19">
        <v>667</v>
      </c>
      <c r="T92" s="19">
        <v>657</v>
      </c>
      <c r="U92" s="19">
        <v>764</v>
      </c>
      <c r="V92" s="19">
        <v>593</v>
      </c>
      <c r="W92" s="19">
        <v>671</v>
      </c>
      <c r="X92" s="19">
        <v>580</v>
      </c>
      <c r="Y92" s="19">
        <v>636</v>
      </c>
      <c r="Z92" s="19">
        <v>641</v>
      </c>
      <c r="AA92" s="19">
        <v>607</v>
      </c>
      <c r="AB92" s="19">
        <v>606</v>
      </c>
      <c r="AC92" s="19">
        <v>628</v>
      </c>
      <c r="AD92" s="19">
        <v>689</v>
      </c>
      <c r="AE92" s="19">
        <v>654</v>
      </c>
      <c r="AF92" s="19">
        <v>686</v>
      </c>
      <c r="AG92" s="19">
        <v>684</v>
      </c>
      <c r="AH92" s="19">
        <v>613</v>
      </c>
      <c r="AI92" s="19">
        <v>624</v>
      </c>
      <c r="AM92" s="110"/>
      <c r="AO92" s="110"/>
      <c r="AR92" s="110"/>
      <c r="AS92" s="110"/>
      <c r="AT92" s="110"/>
      <c r="AU92" s="10">
        <v>16939</v>
      </c>
      <c r="AV92" s="111">
        <f t="shared" si="12"/>
        <v>-2728</v>
      </c>
      <c r="AX92" s="36">
        <v>19667</v>
      </c>
      <c r="AZ92" s="44">
        <f t="shared" si="16"/>
        <v>0</v>
      </c>
    </row>
    <row r="93" spans="1:52" ht="15.9" customHeight="1" x14ac:dyDescent="0.3">
      <c r="A93" s="10" t="s">
        <v>30</v>
      </c>
      <c r="C93" s="19" t="s">
        <v>30</v>
      </c>
      <c r="D93" s="19">
        <f t="shared" si="18"/>
        <v>13126</v>
      </c>
      <c r="E93" s="19">
        <v>408</v>
      </c>
      <c r="F93" s="19">
        <v>423</v>
      </c>
      <c r="G93" s="19">
        <v>392</v>
      </c>
      <c r="H93" s="19">
        <v>363</v>
      </c>
      <c r="I93" s="20">
        <v>428</v>
      </c>
      <c r="J93" s="19">
        <v>402</v>
      </c>
      <c r="K93" s="19">
        <v>454</v>
      </c>
      <c r="L93" s="19">
        <v>395</v>
      </c>
      <c r="M93" s="21">
        <v>404</v>
      </c>
      <c r="N93" s="21">
        <v>392</v>
      </c>
      <c r="O93" s="19">
        <v>365</v>
      </c>
      <c r="P93" s="19">
        <v>411</v>
      </c>
      <c r="Q93" s="19">
        <v>462</v>
      </c>
      <c r="R93" s="19">
        <v>431</v>
      </c>
      <c r="S93" s="19">
        <v>466</v>
      </c>
      <c r="T93" s="19">
        <v>447</v>
      </c>
      <c r="U93" s="19">
        <v>430</v>
      </c>
      <c r="V93" s="19">
        <v>448</v>
      </c>
      <c r="W93" s="19">
        <v>430</v>
      </c>
      <c r="X93" s="19">
        <v>412</v>
      </c>
      <c r="Y93" s="19">
        <v>451</v>
      </c>
      <c r="Z93" s="19">
        <v>420</v>
      </c>
      <c r="AA93" s="19">
        <v>426</v>
      </c>
      <c r="AB93" s="19">
        <v>458</v>
      </c>
      <c r="AC93" s="19">
        <v>414</v>
      </c>
      <c r="AD93" s="19">
        <v>411</v>
      </c>
      <c r="AE93" s="19">
        <v>467</v>
      </c>
      <c r="AF93" s="19">
        <v>420</v>
      </c>
      <c r="AG93" s="19">
        <v>459</v>
      </c>
      <c r="AH93" s="19">
        <v>434</v>
      </c>
      <c r="AI93" s="19">
        <v>403</v>
      </c>
      <c r="AU93" s="10">
        <v>10137</v>
      </c>
      <c r="AV93" s="111">
        <f t="shared" si="12"/>
        <v>-2989</v>
      </c>
      <c r="AX93" s="36">
        <v>13126</v>
      </c>
      <c r="AZ93" s="44">
        <f t="shared" si="16"/>
        <v>0</v>
      </c>
    </row>
    <row r="94" spans="1:52" ht="15.9" customHeight="1" x14ac:dyDescent="0.3">
      <c r="A94" s="10" t="s">
        <v>28</v>
      </c>
      <c r="C94" s="21" t="s">
        <v>28</v>
      </c>
      <c r="D94" s="19">
        <f t="shared" si="18"/>
        <v>18604</v>
      </c>
      <c r="E94" s="21">
        <v>587</v>
      </c>
      <c r="F94" s="21">
        <v>664</v>
      </c>
      <c r="G94" s="21">
        <v>641</v>
      </c>
      <c r="H94" s="21">
        <v>661</v>
      </c>
      <c r="I94" s="109">
        <v>505</v>
      </c>
      <c r="J94" s="21">
        <v>490</v>
      </c>
      <c r="K94" s="21">
        <v>642</v>
      </c>
      <c r="L94" s="21">
        <v>630</v>
      </c>
      <c r="M94" s="21">
        <v>653</v>
      </c>
      <c r="N94" s="21">
        <v>624</v>
      </c>
      <c r="O94" s="21">
        <v>632</v>
      </c>
      <c r="P94" s="21">
        <v>506</v>
      </c>
      <c r="Q94" s="21">
        <v>498</v>
      </c>
      <c r="R94" s="21">
        <v>614</v>
      </c>
      <c r="S94" s="21">
        <v>633</v>
      </c>
      <c r="T94" s="21">
        <v>634</v>
      </c>
      <c r="U94" s="21">
        <v>662</v>
      </c>
      <c r="V94" s="21">
        <v>572</v>
      </c>
      <c r="W94" s="21">
        <v>534</v>
      </c>
      <c r="X94" s="21">
        <v>523</v>
      </c>
      <c r="Y94" s="21">
        <v>616</v>
      </c>
      <c r="Z94" s="21">
        <v>664</v>
      </c>
      <c r="AA94" s="21">
        <v>617</v>
      </c>
      <c r="AB94" s="21">
        <v>626</v>
      </c>
      <c r="AC94" s="21">
        <v>589</v>
      </c>
      <c r="AD94" s="21">
        <v>538</v>
      </c>
      <c r="AE94" s="21">
        <v>505</v>
      </c>
      <c r="AF94" s="21">
        <v>648</v>
      </c>
      <c r="AG94" s="21">
        <v>631</v>
      </c>
      <c r="AH94" s="21">
        <v>647</v>
      </c>
      <c r="AI94" s="21">
        <v>618</v>
      </c>
      <c r="AU94" s="10">
        <v>15524</v>
      </c>
      <c r="AV94" s="111">
        <f t="shared" si="12"/>
        <v>-3080</v>
      </c>
      <c r="AX94" s="36">
        <v>18604</v>
      </c>
      <c r="AZ94" s="44">
        <f t="shared" si="16"/>
        <v>0</v>
      </c>
    </row>
    <row r="95" spans="1:52" ht="15.9" customHeight="1" x14ac:dyDescent="0.3">
      <c r="A95" s="10" t="s">
        <v>49</v>
      </c>
      <c r="C95" s="19" t="s">
        <v>49</v>
      </c>
      <c r="D95" s="19">
        <f t="shared" si="18"/>
        <v>5757</v>
      </c>
      <c r="E95" s="19">
        <v>182</v>
      </c>
      <c r="F95" s="19">
        <v>183</v>
      </c>
      <c r="G95" s="19">
        <v>192</v>
      </c>
      <c r="H95" s="19">
        <v>171</v>
      </c>
      <c r="I95" s="20">
        <v>189</v>
      </c>
      <c r="J95" s="19">
        <v>176</v>
      </c>
      <c r="K95" s="19">
        <v>198</v>
      </c>
      <c r="L95" s="19">
        <v>187</v>
      </c>
      <c r="M95" s="21">
        <v>162</v>
      </c>
      <c r="N95" s="21">
        <v>191</v>
      </c>
      <c r="O95" s="19">
        <v>155</v>
      </c>
      <c r="P95" s="19">
        <v>206</v>
      </c>
      <c r="Q95" s="19">
        <v>174</v>
      </c>
      <c r="R95" s="19">
        <v>188</v>
      </c>
      <c r="S95" s="19">
        <v>206</v>
      </c>
      <c r="T95" s="19">
        <v>191</v>
      </c>
      <c r="U95" s="19">
        <v>188</v>
      </c>
      <c r="V95" s="19">
        <v>184</v>
      </c>
      <c r="W95" s="19">
        <v>193</v>
      </c>
      <c r="X95" s="19">
        <v>160</v>
      </c>
      <c r="Y95" s="19">
        <v>161</v>
      </c>
      <c r="Z95" s="19">
        <v>174</v>
      </c>
      <c r="AA95" s="19">
        <v>204</v>
      </c>
      <c r="AB95" s="19">
        <v>183</v>
      </c>
      <c r="AC95" s="19">
        <v>193</v>
      </c>
      <c r="AD95" s="19">
        <v>182</v>
      </c>
      <c r="AE95" s="19">
        <v>212</v>
      </c>
      <c r="AF95" s="19">
        <v>186</v>
      </c>
      <c r="AG95" s="19">
        <v>209</v>
      </c>
      <c r="AH95" s="19">
        <v>187</v>
      </c>
      <c r="AI95" s="19">
        <v>190</v>
      </c>
      <c r="AM95" s="110"/>
      <c r="AO95" s="110"/>
      <c r="AR95" s="110"/>
      <c r="AS95" s="110"/>
      <c r="AT95" s="110"/>
      <c r="AU95" s="10">
        <v>5647</v>
      </c>
      <c r="AV95" s="111">
        <f t="shared" si="12"/>
        <v>-110</v>
      </c>
      <c r="AX95" s="36">
        <v>5757</v>
      </c>
      <c r="AZ95" s="44">
        <f t="shared" si="16"/>
        <v>0</v>
      </c>
    </row>
    <row r="96" spans="1:52" ht="15.9" customHeight="1" x14ac:dyDescent="0.3">
      <c r="A96" s="10" t="s">
        <v>51</v>
      </c>
      <c r="C96" s="19" t="s">
        <v>51</v>
      </c>
      <c r="D96" s="19">
        <f t="shared" si="18"/>
        <v>915</v>
      </c>
      <c r="E96" s="19">
        <v>42</v>
      </c>
      <c r="F96" s="19">
        <v>24</v>
      </c>
      <c r="G96" s="19">
        <v>23</v>
      </c>
      <c r="H96" s="19">
        <v>29</v>
      </c>
      <c r="I96" s="20">
        <v>25</v>
      </c>
      <c r="J96" s="19">
        <v>30</v>
      </c>
      <c r="K96" s="19">
        <v>35</v>
      </c>
      <c r="L96" s="19">
        <v>25</v>
      </c>
      <c r="M96" s="21">
        <v>34</v>
      </c>
      <c r="N96" s="21">
        <v>31</v>
      </c>
      <c r="O96" s="19">
        <v>31</v>
      </c>
      <c r="P96" s="19">
        <v>37</v>
      </c>
      <c r="Q96" s="19">
        <v>39</v>
      </c>
      <c r="R96" s="19">
        <v>28</v>
      </c>
      <c r="S96" s="19">
        <v>32</v>
      </c>
      <c r="T96" s="19">
        <v>22</v>
      </c>
      <c r="U96" s="19">
        <v>29</v>
      </c>
      <c r="V96" s="19">
        <v>26</v>
      </c>
      <c r="W96" s="19">
        <v>23</v>
      </c>
      <c r="X96" s="19">
        <v>33</v>
      </c>
      <c r="Y96" s="19">
        <v>24</v>
      </c>
      <c r="Z96" s="19">
        <v>29</v>
      </c>
      <c r="AA96" s="19">
        <v>27</v>
      </c>
      <c r="AB96" s="19">
        <v>34</v>
      </c>
      <c r="AC96" s="19">
        <v>31</v>
      </c>
      <c r="AD96" s="19">
        <v>34</v>
      </c>
      <c r="AE96" s="19">
        <v>30</v>
      </c>
      <c r="AF96" s="19">
        <v>21</v>
      </c>
      <c r="AG96" s="19">
        <v>23</v>
      </c>
      <c r="AH96" s="19">
        <v>28</v>
      </c>
      <c r="AI96" s="19">
        <v>36</v>
      </c>
      <c r="AU96" s="10">
        <v>983</v>
      </c>
      <c r="AV96" s="111">
        <f t="shared" si="12"/>
        <v>68</v>
      </c>
      <c r="AX96" s="36">
        <v>915</v>
      </c>
      <c r="AZ96" s="44">
        <f t="shared" si="16"/>
        <v>0</v>
      </c>
    </row>
    <row r="97" spans="1:52" ht="15.9" customHeight="1" x14ac:dyDescent="0.3">
      <c r="A97" s="10" t="s">
        <v>75</v>
      </c>
      <c r="C97" s="19" t="s">
        <v>75</v>
      </c>
      <c r="D97" s="19">
        <f t="shared" si="18"/>
        <v>3283</v>
      </c>
      <c r="E97" s="19">
        <v>93</v>
      </c>
      <c r="F97" s="19">
        <v>114</v>
      </c>
      <c r="G97" s="19">
        <v>83</v>
      </c>
      <c r="H97" s="19">
        <v>83</v>
      </c>
      <c r="I97" s="20">
        <v>88</v>
      </c>
      <c r="J97" s="19">
        <v>113</v>
      </c>
      <c r="K97" s="19">
        <v>93</v>
      </c>
      <c r="L97" s="19">
        <v>102</v>
      </c>
      <c r="M97" s="19">
        <v>114</v>
      </c>
      <c r="N97" s="19">
        <v>104</v>
      </c>
      <c r="O97" s="19">
        <v>97</v>
      </c>
      <c r="P97" s="19">
        <v>115</v>
      </c>
      <c r="Q97" s="19">
        <v>112</v>
      </c>
      <c r="R97" s="19">
        <v>100</v>
      </c>
      <c r="S97" s="19">
        <v>116</v>
      </c>
      <c r="T97" s="19">
        <v>105</v>
      </c>
      <c r="U97" s="19">
        <v>123</v>
      </c>
      <c r="V97" s="19">
        <v>108</v>
      </c>
      <c r="W97" s="19">
        <v>122</v>
      </c>
      <c r="X97" s="19">
        <v>103</v>
      </c>
      <c r="Y97" s="19">
        <v>105</v>
      </c>
      <c r="Z97" s="19">
        <v>114</v>
      </c>
      <c r="AA97" s="19">
        <v>99</v>
      </c>
      <c r="AB97" s="19">
        <v>102</v>
      </c>
      <c r="AC97" s="19">
        <v>96</v>
      </c>
      <c r="AD97" s="19">
        <v>107</v>
      </c>
      <c r="AE97" s="19">
        <v>129</v>
      </c>
      <c r="AF97" s="19">
        <v>103</v>
      </c>
      <c r="AG97" s="19">
        <v>124</v>
      </c>
      <c r="AH97" s="19">
        <v>103</v>
      </c>
      <c r="AI97" s="19">
        <v>113</v>
      </c>
      <c r="AU97" s="10">
        <v>2903</v>
      </c>
      <c r="AV97" s="111">
        <f t="shared" si="12"/>
        <v>-380</v>
      </c>
      <c r="AX97" s="36">
        <v>3283</v>
      </c>
      <c r="AZ97" s="44">
        <f t="shared" si="16"/>
        <v>0</v>
      </c>
    </row>
    <row r="98" spans="1:52" ht="15.9" customHeight="1" x14ac:dyDescent="0.3">
      <c r="A98" s="10" t="s">
        <v>71</v>
      </c>
      <c r="C98" s="19" t="s">
        <v>71</v>
      </c>
      <c r="D98" s="19">
        <f t="shared" si="18"/>
        <v>7310</v>
      </c>
      <c r="E98" s="19">
        <v>218</v>
      </c>
      <c r="F98" s="19">
        <v>217</v>
      </c>
      <c r="G98" s="19">
        <v>208</v>
      </c>
      <c r="H98" s="19">
        <v>220</v>
      </c>
      <c r="I98" s="20">
        <v>220</v>
      </c>
      <c r="J98" s="19">
        <v>243</v>
      </c>
      <c r="K98" s="19">
        <v>224</v>
      </c>
      <c r="L98" s="19">
        <v>219</v>
      </c>
      <c r="M98" s="19">
        <v>259</v>
      </c>
      <c r="N98" s="19">
        <v>228</v>
      </c>
      <c r="O98" s="19">
        <v>228</v>
      </c>
      <c r="P98" s="19">
        <v>221</v>
      </c>
      <c r="Q98" s="19">
        <v>202</v>
      </c>
      <c r="R98" s="19">
        <v>229</v>
      </c>
      <c r="S98" s="19">
        <v>246</v>
      </c>
      <c r="T98" s="19">
        <v>292</v>
      </c>
      <c r="U98" s="19">
        <v>235</v>
      </c>
      <c r="V98" s="19">
        <v>268</v>
      </c>
      <c r="W98" s="19">
        <v>203</v>
      </c>
      <c r="X98" s="19">
        <v>229</v>
      </c>
      <c r="Y98" s="19">
        <v>257</v>
      </c>
      <c r="Z98" s="19">
        <v>233</v>
      </c>
      <c r="AA98" s="19">
        <v>247</v>
      </c>
      <c r="AB98" s="19">
        <v>232</v>
      </c>
      <c r="AC98" s="19">
        <v>254</v>
      </c>
      <c r="AD98" s="19">
        <v>254</v>
      </c>
      <c r="AE98" s="19">
        <v>259</v>
      </c>
      <c r="AF98" s="19">
        <v>231</v>
      </c>
      <c r="AG98" s="19">
        <v>258</v>
      </c>
      <c r="AH98" s="19">
        <v>233</v>
      </c>
      <c r="AI98" s="19">
        <v>243</v>
      </c>
      <c r="AU98" s="10">
        <v>5502</v>
      </c>
      <c r="AV98" s="111">
        <f t="shared" si="12"/>
        <v>-1808</v>
      </c>
      <c r="AX98" s="36">
        <v>7310</v>
      </c>
      <c r="AZ98" s="44">
        <f t="shared" si="16"/>
        <v>0</v>
      </c>
    </row>
    <row r="99" spans="1:52" ht="15.9" customHeight="1" x14ac:dyDescent="0.3">
      <c r="A99" s="10" t="s">
        <v>73</v>
      </c>
      <c r="C99" s="19" t="s">
        <v>73</v>
      </c>
      <c r="D99" s="19">
        <f t="shared" si="18"/>
        <v>5770</v>
      </c>
      <c r="E99" s="19">
        <v>178</v>
      </c>
      <c r="F99" s="19">
        <v>196</v>
      </c>
      <c r="G99" s="19">
        <v>168</v>
      </c>
      <c r="H99" s="19">
        <v>140</v>
      </c>
      <c r="I99" s="20">
        <v>186</v>
      </c>
      <c r="J99" s="19">
        <v>193</v>
      </c>
      <c r="K99" s="19">
        <v>189</v>
      </c>
      <c r="L99" s="19">
        <v>189</v>
      </c>
      <c r="M99" s="19">
        <v>186</v>
      </c>
      <c r="N99" s="19">
        <v>176</v>
      </c>
      <c r="O99" s="19">
        <v>182</v>
      </c>
      <c r="P99" s="19">
        <v>162</v>
      </c>
      <c r="Q99" s="19">
        <v>183</v>
      </c>
      <c r="R99" s="19">
        <v>171</v>
      </c>
      <c r="S99" s="19">
        <v>172</v>
      </c>
      <c r="T99" s="19">
        <v>205</v>
      </c>
      <c r="U99" s="19">
        <v>196</v>
      </c>
      <c r="V99" s="19">
        <v>212</v>
      </c>
      <c r="W99" s="19">
        <v>202</v>
      </c>
      <c r="X99" s="19">
        <v>186</v>
      </c>
      <c r="Y99" s="19">
        <v>186</v>
      </c>
      <c r="Z99" s="19">
        <v>167</v>
      </c>
      <c r="AA99" s="19">
        <v>172</v>
      </c>
      <c r="AB99" s="19">
        <v>175</v>
      </c>
      <c r="AC99" s="19">
        <v>197</v>
      </c>
      <c r="AD99" s="19">
        <v>194</v>
      </c>
      <c r="AE99" s="19">
        <v>239</v>
      </c>
      <c r="AF99" s="19">
        <v>180</v>
      </c>
      <c r="AG99" s="19">
        <v>212</v>
      </c>
      <c r="AH99" s="19">
        <v>183</v>
      </c>
      <c r="AI99" s="19">
        <v>193</v>
      </c>
      <c r="AU99" s="10">
        <v>5096</v>
      </c>
      <c r="AV99" s="111">
        <f t="shared" ref="AV99:AV121" si="19">AU99-D99</f>
        <v>-674</v>
      </c>
      <c r="AX99" s="36">
        <v>5770</v>
      </c>
      <c r="AZ99" s="44">
        <f t="shared" si="16"/>
        <v>0</v>
      </c>
    </row>
    <row r="100" spans="1:52" ht="15.9" customHeight="1" x14ac:dyDescent="0.3">
      <c r="A100" s="10" t="s">
        <v>67</v>
      </c>
      <c r="C100" s="19" t="s">
        <v>67</v>
      </c>
      <c r="D100" s="19">
        <f t="shared" si="18"/>
        <v>11147</v>
      </c>
      <c r="E100" s="19">
        <v>359</v>
      </c>
      <c r="F100" s="19">
        <v>333</v>
      </c>
      <c r="G100" s="19">
        <v>342</v>
      </c>
      <c r="H100" s="19">
        <v>291</v>
      </c>
      <c r="I100" s="20">
        <v>331</v>
      </c>
      <c r="J100" s="19">
        <v>387</v>
      </c>
      <c r="K100" s="19">
        <v>345</v>
      </c>
      <c r="L100" s="19">
        <v>333</v>
      </c>
      <c r="M100" s="19">
        <v>361</v>
      </c>
      <c r="N100" s="19">
        <v>358</v>
      </c>
      <c r="O100" s="19">
        <v>336</v>
      </c>
      <c r="P100" s="19">
        <v>382</v>
      </c>
      <c r="Q100" s="19">
        <v>435</v>
      </c>
      <c r="R100" s="19">
        <v>310</v>
      </c>
      <c r="S100" s="19">
        <v>409</v>
      </c>
      <c r="T100" s="19">
        <v>398</v>
      </c>
      <c r="U100" s="19">
        <v>371</v>
      </c>
      <c r="V100" s="19">
        <v>342</v>
      </c>
      <c r="W100" s="19">
        <v>364</v>
      </c>
      <c r="X100" s="19">
        <v>360</v>
      </c>
      <c r="Y100" s="19">
        <v>354</v>
      </c>
      <c r="Z100" s="19">
        <v>352</v>
      </c>
      <c r="AA100" s="19">
        <v>389</v>
      </c>
      <c r="AB100" s="19">
        <v>353</v>
      </c>
      <c r="AC100" s="19">
        <v>331</v>
      </c>
      <c r="AD100" s="19">
        <v>384</v>
      </c>
      <c r="AE100" s="19">
        <v>416</v>
      </c>
      <c r="AF100" s="19">
        <v>343</v>
      </c>
      <c r="AG100" s="19">
        <v>380</v>
      </c>
      <c r="AH100" s="19">
        <v>355</v>
      </c>
      <c r="AI100" s="19">
        <v>343</v>
      </c>
      <c r="AU100" s="10">
        <v>9083</v>
      </c>
      <c r="AV100" s="111">
        <f t="shared" si="19"/>
        <v>-2064</v>
      </c>
      <c r="AX100" s="36">
        <v>11147</v>
      </c>
      <c r="AZ100" s="44">
        <f t="shared" si="16"/>
        <v>0</v>
      </c>
    </row>
    <row r="101" spans="1:52" ht="15.9" customHeight="1" x14ac:dyDescent="0.3">
      <c r="A101" s="10" t="s">
        <v>61</v>
      </c>
      <c r="C101" s="19" t="s">
        <v>61</v>
      </c>
      <c r="D101" s="19">
        <f t="shared" si="18"/>
        <v>8994</v>
      </c>
      <c r="E101" s="19">
        <v>298</v>
      </c>
      <c r="F101" s="19">
        <v>310</v>
      </c>
      <c r="G101" s="19">
        <v>294</v>
      </c>
      <c r="H101" s="19">
        <v>265</v>
      </c>
      <c r="I101" s="20">
        <v>269</v>
      </c>
      <c r="J101" s="19">
        <v>251</v>
      </c>
      <c r="K101" s="19">
        <v>292</v>
      </c>
      <c r="L101" s="19">
        <v>298</v>
      </c>
      <c r="M101" s="19">
        <v>280</v>
      </c>
      <c r="N101" s="19">
        <v>285</v>
      </c>
      <c r="O101" s="19">
        <v>273</v>
      </c>
      <c r="P101" s="19">
        <v>272</v>
      </c>
      <c r="Q101" s="19">
        <v>240</v>
      </c>
      <c r="R101" s="19">
        <v>301</v>
      </c>
      <c r="S101" s="19">
        <v>330</v>
      </c>
      <c r="T101" s="19">
        <v>332</v>
      </c>
      <c r="U101" s="19">
        <v>278</v>
      </c>
      <c r="V101" s="19">
        <v>312</v>
      </c>
      <c r="W101" s="19">
        <v>302</v>
      </c>
      <c r="X101" s="19">
        <v>255</v>
      </c>
      <c r="Y101" s="19">
        <v>306</v>
      </c>
      <c r="Z101" s="19">
        <v>327</v>
      </c>
      <c r="AA101" s="19">
        <v>285</v>
      </c>
      <c r="AB101" s="19">
        <v>297</v>
      </c>
      <c r="AC101" s="19">
        <v>245</v>
      </c>
      <c r="AD101" s="19">
        <v>291</v>
      </c>
      <c r="AE101" s="19">
        <v>318</v>
      </c>
      <c r="AF101" s="19">
        <v>293</v>
      </c>
      <c r="AG101" s="19">
        <v>292</v>
      </c>
      <c r="AH101" s="19">
        <v>304</v>
      </c>
      <c r="AI101" s="19">
        <v>299</v>
      </c>
      <c r="AU101" s="10">
        <v>7731</v>
      </c>
      <c r="AV101" s="111">
        <f t="shared" si="19"/>
        <v>-1263</v>
      </c>
      <c r="AX101" s="36">
        <v>8994</v>
      </c>
      <c r="AZ101" s="44">
        <f t="shared" si="16"/>
        <v>0</v>
      </c>
    </row>
    <row r="102" spans="1:52" ht="15.9" customHeight="1" x14ac:dyDescent="0.3">
      <c r="A102" s="10" t="s">
        <v>53</v>
      </c>
      <c r="C102" s="19" t="s">
        <v>53</v>
      </c>
      <c r="D102" s="19">
        <f t="shared" si="18"/>
        <v>4076</v>
      </c>
      <c r="E102" s="19">
        <v>130</v>
      </c>
      <c r="F102" s="19">
        <v>128</v>
      </c>
      <c r="G102" s="19">
        <v>108</v>
      </c>
      <c r="H102" s="19">
        <v>108</v>
      </c>
      <c r="I102" s="20">
        <v>125</v>
      </c>
      <c r="J102" s="19">
        <v>119</v>
      </c>
      <c r="K102" s="19">
        <v>134</v>
      </c>
      <c r="L102" s="19">
        <v>101</v>
      </c>
      <c r="M102" s="19">
        <v>112</v>
      </c>
      <c r="N102" s="19">
        <v>123</v>
      </c>
      <c r="O102" s="19">
        <v>130</v>
      </c>
      <c r="P102" s="19">
        <v>133</v>
      </c>
      <c r="Q102" s="19">
        <v>158</v>
      </c>
      <c r="R102" s="19">
        <v>116</v>
      </c>
      <c r="S102" s="19">
        <v>117</v>
      </c>
      <c r="T102" s="19">
        <v>124</v>
      </c>
      <c r="U102" s="19">
        <v>142</v>
      </c>
      <c r="V102" s="19">
        <v>119</v>
      </c>
      <c r="W102" s="19">
        <v>139</v>
      </c>
      <c r="X102" s="19">
        <v>136</v>
      </c>
      <c r="Y102" s="19">
        <v>119</v>
      </c>
      <c r="Z102" s="19">
        <v>131</v>
      </c>
      <c r="AA102" s="19">
        <v>141</v>
      </c>
      <c r="AB102" s="19">
        <v>122</v>
      </c>
      <c r="AC102" s="19">
        <v>152</v>
      </c>
      <c r="AD102" s="19">
        <v>152</v>
      </c>
      <c r="AE102" s="19">
        <v>197</v>
      </c>
      <c r="AF102" s="19">
        <v>124</v>
      </c>
      <c r="AG102" s="19">
        <v>148</v>
      </c>
      <c r="AH102" s="19">
        <v>156</v>
      </c>
      <c r="AI102" s="19">
        <v>132</v>
      </c>
      <c r="AU102" s="10">
        <v>3097</v>
      </c>
      <c r="AV102" s="111">
        <f t="shared" si="19"/>
        <v>-979</v>
      </c>
      <c r="AX102" s="36">
        <v>4076</v>
      </c>
      <c r="AZ102" s="44">
        <f t="shared" si="16"/>
        <v>0</v>
      </c>
    </row>
    <row r="103" spans="1:52" ht="15.9" customHeight="1" x14ac:dyDescent="0.3">
      <c r="A103" s="10" t="s">
        <v>59</v>
      </c>
      <c r="C103" s="19" t="s">
        <v>59</v>
      </c>
      <c r="D103" s="19">
        <f t="shared" si="18"/>
        <v>7845</v>
      </c>
      <c r="E103" s="19">
        <v>253</v>
      </c>
      <c r="F103" s="19">
        <v>256</v>
      </c>
      <c r="G103" s="19">
        <v>208</v>
      </c>
      <c r="H103" s="19">
        <v>191</v>
      </c>
      <c r="I103" s="20">
        <v>234</v>
      </c>
      <c r="J103" s="19">
        <v>279</v>
      </c>
      <c r="K103" s="19">
        <v>232</v>
      </c>
      <c r="L103" s="19">
        <v>225</v>
      </c>
      <c r="M103" s="19">
        <v>244</v>
      </c>
      <c r="N103" s="19">
        <v>261</v>
      </c>
      <c r="O103" s="19">
        <v>227</v>
      </c>
      <c r="P103" s="19">
        <v>290</v>
      </c>
      <c r="Q103" s="19">
        <v>264</v>
      </c>
      <c r="R103" s="19">
        <v>223</v>
      </c>
      <c r="S103" s="19">
        <v>286</v>
      </c>
      <c r="T103" s="19">
        <v>290</v>
      </c>
      <c r="U103" s="19">
        <v>250</v>
      </c>
      <c r="V103" s="19">
        <v>241</v>
      </c>
      <c r="W103" s="19">
        <v>280</v>
      </c>
      <c r="X103" s="19">
        <v>254</v>
      </c>
      <c r="Y103" s="19">
        <v>249</v>
      </c>
      <c r="Z103" s="19">
        <v>258</v>
      </c>
      <c r="AA103" s="19">
        <v>260</v>
      </c>
      <c r="AB103" s="19">
        <v>267</v>
      </c>
      <c r="AC103" s="19">
        <v>244</v>
      </c>
      <c r="AD103" s="19">
        <v>283</v>
      </c>
      <c r="AE103" s="19">
        <v>308</v>
      </c>
      <c r="AF103" s="19">
        <v>228</v>
      </c>
      <c r="AG103" s="19">
        <v>276</v>
      </c>
      <c r="AH103" s="19">
        <v>256</v>
      </c>
      <c r="AI103" s="19">
        <v>228</v>
      </c>
      <c r="AU103" s="10">
        <v>6615</v>
      </c>
      <c r="AV103" s="111">
        <f t="shared" si="19"/>
        <v>-1230</v>
      </c>
      <c r="AX103" s="36">
        <v>7845</v>
      </c>
      <c r="AZ103" s="44">
        <f t="shared" si="16"/>
        <v>0</v>
      </c>
    </row>
    <row r="104" spans="1:52" ht="15.9" customHeight="1" x14ac:dyDescent="0.3">
      <c r="A104" s="10" t="s">
        <v>65</v>
      </c>
      <c r="C104" s="19" t="s">
        <v>65</v>
      </c>
      <c r="D104" s="19">
        <f t="shared" si="18"/>
        <v>7130</v>
      </c>
      <c r="E104" s="19">
        <v>250</v>
      </c>
      <c r="F104" s="19">
        <v>253</v>
      </c>
      <c r="G104" s="19">
        <v>223</v>
      </c>
      <c r="H104" s="19">
        <v>204</v>
      </c>
      <c r="I104" s="20">
        <v>188</v>
      </c>
      <c r="J104" s="19">
        <v>166</v>
      </c>
      <c r="K104" s="19">
        <v>271</v>
      </c>
      <c r="L104" s="19">
        <v>216</v>
      </c>
      <c r="M104" s="19">
        <v>234</v>
      </c>
      <c r="N104" s="19">
        <v>230</v>
      </c>
      <c r="O104" s="19">
        <v>210</v>
      </c>
      <c r="P104" s="19">
        <v>201</v>
      </c>
      <c r="Q104" s="19">
        <v>229</v>
      </c>
      <c r="R104" s="19">
        <v>254</v>
      </c>
      <c r="S104" s="19">
        <v>237</v>
      </c>
      <c r="T104" s="19">
        <v>265</v>
      </c>
      <c r="U104" s="19">
        <v>264</v>
      </c>
      <c r="V104" s="19">
        <v>255</v>
      </c>
      <c r="W104" s="19">
        <v>205</v>
      </c>
      <c r="X104" s="19">
        <v>163</v>
      </c>
      <c r="Y104" s="19">
        <v>254</v>
      </c>
      <c r="Z104" s="19">
        <v>234</v>
      </c>
      <c r="AA104" s="19">
        <v>245</v>
      </c>
      <c r="AB104" s="19">
        <v>241</v>
      </c>
      <c r="AC104" s="19">
        <v>230</v>
      </c>
      <c r="AD104" s="19">
        <v>209</v>
      </c>
      <c r="AE104" s="19">
        <v>204</v>
      </c>
      <c r="AF104" s="19">
        <v>251</v>
      </c>
      <c r="AG104" s="19">
        <v>257</v>
      </c>
      <c r="AH104" s="19">
        <v>248</v>
      </c>
      <c r="AI104" s="19">
        <v>239</v>
      </c>
      <c r="AU104" s="10">
        <v>5957</v>
      </c>
      <c r="AV104" s="111">
        <f t="shared" si="19"/>
        <v>-1173</v>
      </c>
      <c r="AX104" s="36">
        <v>7130</v>
      </c>
      <c r="AZ104" s="44">
        <f t="shared" si="16"/>
        <v>0</v>
      </c>
    </row>
    <row r="105" spans="1:52" ht="15.9" customHeight="1" x14ac:dyDescent="0.3">
      <c r="A105" s="10" t="s">
        <v>69</v>
      </c>
      <c r="C105" s="19" t="s">
        <v>69</v>
      </c>
      <c r="D105" s="19">
        <f t="shared" si="18"/>
        <v>5015</v>
      </c>
      <c r="E105" s="19">
        <v>153</v>
      </c>
      <c r="F105" s="19">
        <v>171</v>
      </c>
      <c r="G105" s="19">
        <v>137</v>
      </c>
      <c r="H105" s="19">
        <v>113</v>
      </c>
      <c r="I105" s="20">
        <v>160</v>
      </c>
      <c r="J105" s="19">
        <v>167</v>
      </c>
      <c r="K105" s="19">
        <v>181</v>
      </c>
      <c r="L105" s="19">
        <v>143</v>
      </c>
      <c r="M105" s="19">
        <v>152</v>
      </c>
      <c r="N105" s="19">
        <v>168</v>
      </c>
      <c r="O105" s="19">
        <v>155</v>
      </c>
      <c r="P105" s="19">
        <v>153</v>
      </c>
      <c r="Q105" s="19">
        <v>182</v>
      </c>
      <c r="R105" s="19">
        <v>127</v>
      </c>
      <c r="S105" s="19">
        <v>168</v>
      </c>
      <c r="T105" s="19">
        <v>183</v>
      </c>
      <c r="U105" s="19">
        <v>183</v>
      </c>
      <c r="V105" s="19">
        <v>160</v>
      </c>
      <c r="W105" s="19">
        <v>155</v>
      </c>
      <c r="X105" s="19">
        <v>173</v>
      </c>
      <c r="Y105" s="19">
        <v>131</v>
      </c>
      <c r="Z105" s="19">
        <v>172</v>
      </c>
      <c r="AA105" s="19">
        <v>159</v>
      </c>
      <c r="AB105" s="19">
        <v>151</v>
      </c>
      <c r="AC105" s="19">
        <v>159</v>
      </c>
      <c r="AD105" s="19">
        <v>196</v>
      </c>
      <c r="AE105" s="19">
        <v>195</v>
      </c>
      <c r="AF105" s="19">
        <v>165</v>
      </c>
      <c r="AG105" s="19">
        <v>176</v>
      </c>
      <c r="AH105" s="19">
        <v>180</v>
      </c>
      <c r="AI105" s="19">
        <v>147</v>
      </c>
      <c r="AU105" s="10">
        <v>4804</v>
      </c>
      <c r="AV105" s="111">
        <f t="shared" si="19"/>
        <v>-211</v>
      </c>
      <c r="AX105" s="36">
        <v>5015</v>
      </c>
      <c r="AZ105" s="44">
        <f t="shared" si="16"/>
        <v>0</v>
      </c>
    </row>
    <row r="106" spans="1:52" ht="15.9" customHeight="1" x14ac:dyDescent="0.3">
      <c r="A106" s="10" t="s">
        <v>77</v>
      </c>
      <c r="C106" s="19" t="s">
        <v>77</v>
      </c>
      <c r="D106" s="19">
        <f t="shared" si="18"/>
        <v>11465</v>
      </c>
      <c r="E106" s="19">
        <v>344</v>
      </c>
      <c r="F106" s="19">
        <v>314</v>
      </c>
      <c r="G106" s="19">
        <v>324</v>
      </c>
      <c r="H106" s="19">
        <v>337</v>
      </c>
      <c r="I106" s="20">
        <v>406</v>
      </c>
      <c r="J106" s="19">
        <v>403</v>
      </c>
      <c r="K106" s="19">
        <v>343</v>
      </c>
      <c r="L106" s="19">
        <v>337</v>
      </c>
      <c r="M106" s="19">
        <v>358</v>
      </c>
      <c r="N106" s="19">
        <v>378</v>
      </c>
      <c r="O106" s="19">
        <v>371</v>
      </c>
      <c r="P106" s="19">
        <v>433</v>
      </c>
      <c r="Q106" s="19">
        <v>393</v>
      </c>
      <c r="R106" s="19">
        <v>350</v>
      </c>
      <c r="S106" s="19">
        <v>370</v>
      </c>
      <c r="T106" s="19">
        <v>354</v>
      </c>
      <c r="U106" s="19">
        <v>360</v>
      </c>
      <c r="V106" s="19">
        <v>443</v>
      </c>
      <c r="W106" s="19">
        <v>445</v>
      </c>
      <c r="X106" s="19">
        <v>363</v>
      </c>
      <c r="Y106" s="19">
        <v>358</v>
      </c>
      <c r="Z106" s="19">
        <v>354</v>
      </c>
      <c r="AA106" s="19">
        <v>347</v>
      </c>
      <c r="AB106" s="19">
        <v>379</v>
      </c>
      <c r="AC106" s="19">
        <v>352</v>
      </c>
      <c r="AD106" s="19">
        <v>387</v>
      </c>
      <c r="AE106" s="19">
        <v>409</v>
      </c>
      <c r="AF106" s="19">
        <v>362</v>
      </c>
      <c r="AG106" s="19">
        <v>333</v>
      </c>
      <c r="AH106" s="19">
        <v>374</v>
      </c>
      <c r="AI106" s="19">
        <v>384</v>
      </c>
      <c r="AU106" s="10">
        <v>9906</v>
      </c>
      <c r="AV106" s="111">
        <f t="shared" si="19"/>
        <v>-1559</v>
      </c>
      <c r="AX106" s="36">
        <v>11465</v>
      </c>
      <c r="AZ106" s="44">
        <f t="shared" si="16"/>
        <v>0</v>
      </c>
    </row>
    <row r="107" spans="1:52" ht="15.9" customHeight="1" x14ac:dyDescent="0.3">
      <c r="A107" s="10" t="s">
        <v>79</v>
      </c>
      <c r="C107" s="19" t="s">
        <v>79</v>
      </c>
      <c r="D107" s="19">
        <f t="shared" si="18"/>
        <v>3392</v>
      </c>
      <c r="E107" s="19">
        <v>73</v>
      </c>
      <c r="F107" s="19">
        <v>43</v>
      </c>
      <c r="G107" s="19">
        <v>95</v>
      </c>
      <c r="H107" s="19">
        <v>88</v>
      </c>
      <c r="I107" s="20">
        <v>83</v>
      </c>
      <c r="J107" s="19">
        <v>124</v>
      </c>
      <c r="K107" s="19">
        <v>109</v>
      </c>
      <c r="L107" s="19">
        <v>106</v>
      </c>
      <c r="M107" s="19">
        <v>94</v>
      </c>
      <c r="N107" s="19">
        <v>95</v>
      </c>
      <c r="O107" s="19">
        <v>126</v>
      </c>
      <c r="P107" s="19">
        <v>129</v>
      </c>
      <c r="Q107" s="19">
        <v>115</v>
      </c>
      <c r="R107" s="19">
        <v>90</v>
      </c>
      <c r="S107" s="19">
        <v>118</v>
      </c>
      <c r="T107" s="19">
        <v>133</v>
      </c>
      <c r="U107" s="19">
        <v>129</v>
      </c>
      <c r="V107" s="19">
        <v>103</v>
      </c>
      <c r="W107" s="19">
        <v>128</v>
      </c>
      <c r="X107" s="19">
        <v>138</v>
      </c>
      <c r="Y107" s="19">
        <v>116</v>
      </c>
      <c r="Z107" s="19">
        <v>124</v>
      </c>
      <c r="AA107" s="19">
        <v>120</v>
      </c>
      <c r="AB107" s="19">
        <v>119</v>
      </c>
      <c r="AC107" s="19">
        <v>121</v>
      </c>
      <c r="AD107" s="19">
        <v>115</v>
      </c>
      <c r="AE107" s="19">
        <v>121</v>
      </c>
      <c r="AF107" s="19">
        <v>106</v>
      </c>
      <c r="AG107" s="19">
        <v>116</v>
      </c>
      <c r="AH107" s="19">
        <v>110</v>
      </c>
      <c r="AI107" s="19">
        <v>105</v>
      </c>
      <c r="AU107" s="10">
        <v>3602</v>
      </c>
      <c r="AV107" s="111">
        <f t="shared" si="19"/>
        <v>210</v>
      </c>
      <c r="AX107" s="36">
        <v>3392</v>
      </c>
      <c r="AZ107" s="44">
        <f t="shared" si="16"/>
        <v>0</v>
      </c>
    </row>
    <row r="108" spans="1:52" ht="15.9" customHeight="1" x14ac:dyDescent="0.3">
      <c r="A108" s="10" t="s">
        <v>32</v>
      </c>
      <c r="C108" s="19" t="s">
        <v>32</v>
      </c>
      <c r="D108" s="19">
        <f t="shared" si="18"/>
        <v>21053</v>
      </c>
      <c r="E108" s="19">
        <v>624</v>
      </c>
      <c r="F108" s="19">
        <v>635</v>
      </c>
      <c r="G108" s="19">
        <v>521</v>
      </c>
      <c r="H108" s="19">
        <v>531</v>
      </c>
      <c r="I108" s="20">
        <v>607</v>
      </c>
      <c r="J108" s="19">
        <v>675</v>
      </c>
      <c r="K108" s="19">
        <v>624</v>
      </c>
      <c r="L108" s="19">
        <v>606</v>
      </c>
      <c r="M108" s="19">
        <v>629</v>
      </c>
      <c r="N108" s="19">
        <v>621</v>
      </c>
      <c r="O108" s="19">
        <v>630</v>
      </c>
      <c r="P108" s="19">
        <v>734</v>
      </c>
      <c r="Q108" s="19">
        <v>711</v>
      </c>
      <c r="R108" s="19">
        <v>717</v>
      </c>
      <c r="S108" s="19">
        <v>727</v>
      </c>
      <c r="T108" s="19">
        <v>715</v>
      </c>
      <c r="U108" s="19">
        <v>725</v>
      </c>
      <c r="V108" s="19">
        <v>712</v>
      </c>
      <c r="W108" s="19">
        <v>765</v>
      </c>
      <c r="X108" s="19">
        <v>705</v>
      </c>
      <c r="Y108" s="19">
        <v>695</v>
      </c>
      <c r="Z108" s="19">
        <v>730</v>
      </c>
      <c r="AA108" s="19">
        <v>682</v>
      </c>
      <c r="AB108" s="19">
        <v>735</v>
      </c>
      <c r="AC108" s="19">
        <v>704</v>
      </c>
      <c r="AD108" s="19">
        <v>714</v>
      </c>
      <c r="AE108" s="19">
        <v>817</v>
      </c>
      <c r="AF108" s="19">
        <v>741</v>
      </c>
      <c r="AG108" s="19">
        <v>683</v>
      </c>
      <c r="AH108" s="19">
        <v>671</v>
      </c>
      <c r="AI108" s="19">
        <v>667</v>
      </c>
      <c r="AU108" s="10">
        <v>18242</v>
      </c>
      <c r="AV108" s="111">
        <f t="shared" si="19"/>
        <v>-2811</v>
      </c>
      <c r="AX108" s="36">
        <v>21053</v>
      </c>
      <c r="AZ108" s="44">
        <f t="shared" si="16"/>
        <v>0</v>
      </c>
    </row>
    <row r="109" spans="1:52" ht="15.9" customHeight="1" x14ac:dyDescent="0.3">
      <c r="A109" s="10" t="s">
        <v>81</v>
      </c>
      <c r="C109" s="19" t="s">
        <v>81</v>
      </c>
      <c r="D109" s="19">
        <f t="shared" si="18"/>
        <v>4115</v>
      </c>
      <c r="E109" s="19">
        <v>125</v>
      </c>
      <c r="F109" s="19">
        <v>134</v>
      </c>
      <c r="G109" s="19">
        <v>122</v>
      </c>
      <c r="H109" s="19">
        <v>117</v>
      </c>
      <c r="I109" s="20">
        <v>114</v>
      </c>
      <c r="J109" s="19">
        <v>132</v>
      </c>
      <c r="K109" s="19">
        <v>128</v>
      </c>
      <c r="L109" s="19">
        <v>127</v>
      </c>
      <c r="M109" s="19">
        <v>104</v>
      </c>
      <c r="N109" s="19">
        <v>117</v>
      </c>
      <c r="O109" s="19">
        <v>117</v>
      </c>
      <c r="P109" s="19">
        <v>136</v>
      </c>
      <c r="Q109" s="19">
        <v>147</v>
      </c>
      <c r="R109" s="19">
        <v>125</v>
      </c>
      <c r="S109" s="19">
        <v>174</v>
      </c>
      <c r="T109" s="19">
        <v>136</v>
      </c>
      <c r="U109" s="19">
        <v>151</v>
      </c>
      <c r="V109" s="19">
        <v>128</v>
      </c>
      <c r="W109" s="19">
        <v>123</v>
      </c>
      <c r="X109" s="19">
        <v>148</v>
      </c>
      <c r="Y109" s="19">
        <v>148</v>
      </c>
      <c r="Z109" s="19">
        <v>138</v>
      </c>
      <c r="AA109" s="19">
        <v>135</v>
      </c>
      <c r="AB109" s="19">
        <v>127</v>
      </c>
      <c r="AC109" s="19">
        <v>118</v>
      </c>
      <c r="AD109" s="19">
        <v>149</v>
      </c>
      <c r="AE109" s="19">
        <v>185</v>
      </c>
      <c r="AF109" s="19">
        <v>137</v>
      </c>
      <c r="AG109" s="19">
        <v>117</v>
      </c>
      <c r="AH109" s="19">
        <v>117</v>
      </c>
      <c r="AI109" s="19">
        <v>139</v>
      </c>
      <c r="AU109" s="10">
        <v>3513</v>
      </c>
      <c r="AV109" s="111">
        <f t="shared" si="19"/>
        <v>-602</v>
      </c>
      <c r="AX109" s="36">
        <v>4115</v>
      </c>
      <c r="AZ109" s="44">
        <f t="shared" si="16"/>
        <v>0</v>
      </c>
    </row>
    <row r="110" spans="1:52" ht="15.9" customHeight="1" x14ac:dyDescent="0.3">
      <c r="A110" s="10" t="s">
        <v>34</v>
      </c>
      <c r="C110" s="19" t="s">
        <v>34</v>
      </c>
      <c r="D110" s="19">
        <f t="shared" si="18"/>
        <v>8508</v>
      </c>
      <c r="E110" s="19">
        <v>264</v>
      </c>
      <c r="F110" s="19">
        <v>211</v>
      </c>
      <c r="G110" s="19">
        <v>264</v>
      </c>
      <c r="H110" s="19">
        <v>175</v>
      </c>
      <c r="I110" s="20">
        <v>302</v>
      </c>
      <c r="J110" s="19">
        <v>341</v>
      </c>
      <c r="K110" s="19">
        <v>242</v>
      </c>
      <c r="L110" s="19">
        <v>252</v>
      </c>
      <c r="M110" s="19">
        <v>227</v>
      </c>
      <c r="N110" s="19">
        <v>203</v>
      </c>
      <c r="O110" s="19">
        <v>328</v>
      </c>
      <c r="P110" s="19">
        <v>223</v>
      </c>
      <c r="Q110" s="19">
        <v>344</v>
      </c>
      <c r="R110" s="19">
        <v>249</v>
      </c>
      <c r="S110" s="19">
        <v>296</v>
      </c>
      <c r="T110" s="19">
        <v>246</v>
      </c>
      <c r="U110" s="19">
        <v>249</v>
      </c>
      <c r="V110" s="19">
        <v>320</v>
      </c>
      <c r="W110" s="19">
        <v>335</v>
      </c>
      <c r="X110" s="19">
        <v>350</v>
      </c>
      <c r="Y110" s="19">
        <v>261</v>
      </c>
      <c r="Z110" s="19">
        <v>255</v>
      </c>
      <c r="AA110" s="19">
        <v>217</v>
      </c>
      <c r="AB110" s="19">
        <v>240</v>
      </c>
      <c r="AC110" s="19">
        <v>313</v>
      </c>
      <c r="AD110" s="19">
        <v>346</v>
      </c>
      <c r="AE110" s="19">
        <v>353</v>
      </c>
      <c r="AF110" s="19">
        <v>272</v>
      </c>
      <c r="AG110" s="19">
        <v>274</v>
      </c>
      <c r="AH110" s="19">
        <v>261</v>
      </c>
      <c r="AI110" s="19">
        <v>295</v>
      </c>
      <c r="AU110" s="10">
        <v>5940</v>
      </c>
      <c r="AV110" s="111">
        <f t="shared" si="19"/>
        <v>-2568</v>
      </c>
      <c r="AX110" s="36">
        <v>8508</v>
      </c>
      <c r="AZ110" s="44">
        <f t="shared" si="16"/>
        <v>0</v>
      </c>
    </row>
    <row r="111" spans="1:52" ht="15.9" customHeight="1" x14ac:dyDescent="0.3">
      <c r="A111" s="10" t="s">
        <v>85</v>
      </c>
      <c r="C111" s="19" t="s">
        <v>85</v>
      </c>
      <c r="D111" s="19">
        <f t="shared" si="18"/>
        <v>7519</v>
      </c>
      <c r="E111" s="19">
        <v>238</v>
      </c>
      <c r="F111" s="19">
        <v>252</v>
      </c>
      <c r="G111" s="19">
        <v>251</v>
      </c>
      <c r="H111" s="19">
        <v>258</v>
      </c>
      <c r="I111" s="20">
        <v>218</v>
      </c>
      <c r="J111" s="19">
        <v>213</v>
      </c>
      <c r="K111" s="19">
        <v>237</v>
      </c>
      <c r="L111" s="19">
        <v>235</v>
      </c>
      <c r="M111" s="19">
        <v>302</v>
      </c>
      <c r="N111" s="19">
        <v>221</v>
      </c>
      <c r="O111" s="19">
        <v>298</v>
      </c>
      <c r="P111" s="19">
        <v>238</v>
      </c>
      <c r="Q111" s="19">
        <v>222</v>
      </c>
      <c r="R111" s="19">
        <v>215</v>
      </c>
      <c r="S111" s="19">
        <v>245</v>
      </c>
      <c r="T111" s="19">
        <v>257</v>
      </c>
      <c r="U111" s="19">
        <v>235</v>
      </c>
      <c r="V111" s="19">
        <v>262</v>
      </c>
      <c r="W111" s="19">
        <v>239</v>
      </c>
      <c r="X111" s="19">
        <v>177</v>
      </c>
      <c r="Y111" s="19">
        <v>249</v>
      </c>
      <c r="Z111" s="19">
        <v>252</v>
      </c>
      <c r="AA111" s="19">
        <v>246</v>
      </c>
      <c r="AB111" s="19">
        <v>245</v>
      </c>
      <c r="AC111" s="19">
        <v>276</v>
      </c>
      <c r="AD111" s="19">
        <v>233</v>
      </c>
      <c r="AE111" s="19">
        <v>205</v>
      </c>
      <c r="AF111" s="19">
        <v>230</v>
      </c>
      <c r="AG111" s="19">
        <v>239</v>
      </c>
      <c r="AH111" s="19">
        <v>230</v>
      </c>
      <c r="AI111" s="19">
        <v>301</v>
      </c>
      <c r="AU111" s="10">
        <v>5553</v>
      </c>
      <c r="AV111" s="111">
        <f t="shared" si="19"/>
        <v>-1966</v>
      </c>
      <c r="AX111" s="36">
        <v>7519</v>
      </c>
      <c r="AZ111" s="44">
        <f t="shared" si="16"/>
        <v>0</v>
      </c>
    </row>
    <row r="112" spans="1:52" ht="15.9" customHeight="1" x14ac:dyDescent="0.3">
      <c r="A112" s="10" t="s">
        <v>83</v>
      </c>
      <c r="C112" s="19" t="s">
        <v>83</v>
      </c>
      <c r="D112" s="19">
        <f t="shared" si="18"/>
        <v>2069</v>
      </c>
      <c r="E112" s="19">
        <v>54</v>
      </c>
      <c r="F112" s="19">
        <v>55</v>
      </c>
      <c r="G112" s="19">
        <v>52</v>
      </c>
      <c r="H112" s="19">
        <v>57</v>
      </c>
      <c r="I112" s="20">
        <v>69</v>
      </c>
      <c r="J112" s="19">
        <v>57</v>
      </c>
      <c r="K112" s="19">
        <v>58</v>
      </c>
      <c r="L112" s="19">
        <v>62</v>
      </c>
      <c r="M112" s="19">
        <v>71</v>
      </c>
      <c r="N112" s="19">
        <v>44</v>
      </c>
      <c r="O112" s="19">
        <v>54</v>
      </c>
      <c r="P112" s="19">
        <v>67</v>
      </c>
      <c r="Q112" s="19">
        <v>76</v>
      </c>
      <c r="R112" s="19">
        <v>64</v>
      </c>
      <c r="S112" s="19">
        <v>82</v>
      </c>
      <c r="T112" s="19">
        <v>67</v>
      </c>
      <c r="U112" s="19">
        <v>60</v>
      </c>
      <c r="V112" s="19">
        <v>65</v>
      </c>
      <c r="W112" s="19">
        <v>47</v>
      </c>
      <c r="X112" s="19">
        <v>73</v>
      </c>
      <c r="Y112" s="19">
        <v>74</v>
      </c>
      <c r="Z112" s="19">
        <v>64</v>
      </c>
      <c r="AA112" s="19">
        <v>68</v>
      </c>
      <c r="AB112" s="19">
        <v>77</v>
      </c>
      <c r="AC112" s="19">
        <v>93</v>
      </c>
      <c r="AD112" s="19">
        <v>91</v>
      </c>
      <c r="AE112" s="19">
        <v>83</v>
      </c>
      <c r="AF112" s="19">
        <v>57</v>
      </c>
      <c r="AG112" s="19">
        <v>89</v>
      </c>
      <c r="AH112" s="19">
        <v>72</v>
      </c>
      <c r="AI112" s="19">
        <v>67</v>
      </c>
      <c r="AU112" s="10">
        <v>2400</v>
      </c>
      <c r="AV112" s="111">
        <f t="shared" si="19"/>
        <v>331</v>
      </c>
      <c r="AX112" s="36">
        <v>2069</v>
      </c>
      <c r="AZ112" s="44">
        <f t="shared" si="16"/>
        <v>0</v>
      </c>
    </row>
    <row r="113" spans="1:52" ht="15.9" customHeight="1" x14ac:dyDescent="0.3">
      <c r="A113" s="10" t="s">
        <v>87</v>
      </c>
      <c r="C113" s="19" t="s">
        <v>87</v>
      </c>
      <c r="D113" s="19">
        <f t="shared" si="18"/>
        <v>3362</v>
      </c>
      <c r="E113" s="19">
        <v>64</v>
      </c>
      <c r="F113" s="19">
        <v>105</v>
      </c>
      <c r="G113" s="19">
        <v>101</v>
      </c>
      <c r="H113" s="19">
        <v>134</v>
      </c>
      <c r="I113" s="20">
        <v>159</v>
      </c>
      <c r="J113" s="19">
        <v>154</v>
      </c>
      <c r="K113" s="19">
        <v>114</v>
      </c>
      <c r="L113" s="19">
        <v>111</v>
      </c>
      <c r="M113" s="19">
        <v>101</v>
      </c>
      <c r="N113" s="19">
        <v>107</v>
      </c>
      <c r="O113" s="19">
        <v>143</v>
      </c>
      <c r="P113" s="19">
        <v>203</v>
      </c>
      <c r="Q113" s="19">
        <v>152</v>
      </c>
      <c r="R113" s="19">
        <v>107</v>
      </c>
      <c r="S113" s="19">
        <v>98</v>
      </c>
      <c r="T113" s="19">
        <v>111</v>
      </c>
      <c r="U113" s="19">
        <v>112</v>
      </c>
      <c r="V113" s="19">
        <v>109</v>
      </c>
      <c r="W113" s="19">
        <v>163</v>
      </c>
      <c r="X113" s="19">
        <v>129</v>
      </c>
      <c r="Y113" s="19">
        <v>85</v>
      </c>
      <c r="Z113" s="19">
        <v>24</v>
      </c>
      <c r="AA113" s="19">
        <v>75</v>
      </c>
      <c r="AB113" s="19">
        <v>74</v>
      </c>
      <c r="AC113" s="19">
        <v>98</v>
      </c>
      <c r="AD113" s="19">
        <v>139</v>
      </c>
      <c r="AE113" s="19">
        <v>112</v>
      </c>
      <c r="AF113" s="19">
        <v>52</v>
      </c>
      <c r="AG113" s="19">
        <v>76</v>
      </c>
      <c r="AH113" s="19">
        <v>73</v>
      </c>
      <c r="AI113" s="19">
        <v>77</v>
      </c>
      <c r="AU113" s="10">
        <v>2038</v>
      </c>
      <c r="AV113" s="111">
        <f t="shared" si="19"/>
        <v>-1324</v>
      </c>
      <c r="AX113" s="36">
        <v>3362</v>
      </c>
      <c r="AZ113" s="44">
        <f t="shared" si="16"/>
        <v>0</v>
      </c>
    </row>
    <row r="114" spans="1:52" ht="15.9" customHeight="1" x14ac:dyDescent="0.3">
      <c r="A114" s="10" t="s">
        <v>89</v>
      </c>
      <c r="C114" s="37" t="s">
        <v>89</v>
      </c>
      <c r="D114" s="19">
        <f t="shared" si="18"/>
        <v>2564</v>
      </c>
      <c r="E114" s="37">
        <v>58</v>
      </c>
      <c r="F114" s="37">
        <v>62</v>
      </c>
      <c r="G114" s="37">
        <v>68</v>
      </c>
      <c r="H114" s="37">
        <v>80</v>
      </c>
      <c r="I114" s="38">
        <v>81</v>
      </c>
      <c r="J114" s="37">
        <v>142</v>
      </c>
      <c r="K114" s="37">
        <v>87</v>
      </c>
      <c r="L114" s="37">
        <v>57</v>
      </c>
      <c r="M114" s="37">
        <v>91</v>
      </c>
      <c r="N114" s="37">
        <v>82</v>
      </c>
      <c r="O114" s="37">
        <v>100</v>
      </c>
      <c r="P114" s="37">
        <v>92</v>
      </c>
      <c r="Q114" s="37">
        <v>54</v>
      </c>
      <c r="R114" s="37">
        <v>95</v>
      </c>
      <c r="S114" s="37">
        <v>83</v>
      </c>
      <c r="T114" s="37">
        <v>62</v>
      </c>
      <c r="U114" s="37">
        <v>76</v>
      </c>
      <c r="V114" s="37">
        <v>87</v>
      </c>
      <c r="W114" s="37">
        <v>97</v>
      </c>
      <c r="X114" s="37">
        <v>58</v>
      </c>
      <c r="Y114" s="37">
        <v>82</v>
      </c>
      <c r="Z114" s="37">
        <v>85</v>
      </c>
      <c r="AA114" s="37">
        <v>87</v>
      </c>
      <c r="AB114" s="37">
        <v>78</v>
      </c>
      <c r="AC114" s="37">
        <v>102</v>
      </c>
      <c r="AD114" s="37">
        <v>73</v>
      </c>
      <c r="AE114" s="37">
        <v>70</v>
      </c>
      <c r="AF114" s="37">
        <v>86</v>
      </c>
      <c r="AG114" s="37">
        <v>109</v>
      </c>
      <c r="AH114" s="37">
        <v>93</v>
      </c>
      <c r="AI114" s="37">
        <v>87</v>
      </c>
      <c r="AU114" s="10">
        <v>4154</v>
      </c>
      <c r="AV114" s="111">
        <f t="shared" si="19"/>
        <v>1590</v>
      </c>
      <c r="AX114" s="36">
        <v>2564</v>
      </c>
      <c r="AZ114" s="44">
        <f t="shared" si="16"/>
        <v>0</v>
      </c>
    </row>
    <row r="115" spans="1:52" ht="15.9" customHeight="1" x14ac:dyDescent="0.3">
      <c r="A115" s="10" t="s">
        <v>91</v>
      </c>
      <c r="C115" s="19" t="s">
        <v>91</v>
      </c>
      <c r="D115" s="19">
        <f t="shared" si="18"/>
        <v>10058</v>
      </c>
      <c r="E115" s="19">
        <v>342</v>
      </c>
      <c r="F115" s="19">
        <v>350</v>
      </c>
      <c r="G115" s="19">
        <v>364</v>
      </c>
      <c r="H115" s="19">
        <v>350</v>
      </c>
      <c r="I115" s="20">
        <v>209</v>
      </c>
      <c r="J115" s="19">
        <v>248</v>
      </c>
      <c r="K115" s="19">
        <v>373</v>
      </c>
      <c r="L115" s="19">
        <v>374</v>
      </c>
      <c r="M115" s="19">
        <v>377</v>
      </c>
      <c r="N115" s="19">
        <v>378</v>
      </c>
      <c r="O115" s="19">
        <v>361</v>
      </c>
      <c r="P115" s="19">
        <v>207</v>
      </c>
      <c r="Q115" s="19">
        <v>197</v>
      </c>
      <c r="R115" s="19">
        <v>375</v>
      </c>
      <c r="S115" s="19">
        <v>380</v>
      </c>
      <c r="T115" s="19">
        <v>405</v>
      </c>
      <c r="U115" s="19">
        <v>350</v>
      </c>
      <c r="V115" s="19">
        <v>356</v>
      </c>
      <c r="W115" s="19">
        <v>222</v>
      </c>
      <c r="X115" s="19">
        <v>214</v>
      </c>
      <c r="Y115" s="19">
        <v>370</v>
      </c>
      <c r="Z115" s="19">
        <v>336</v>
      </c>
      <c r="AA115" s="19">
        <v>313</v>
      </c>
      <c r="AB115" s="19">
        <v>359</v>
      </c>
      <c r="AC115" s="19">
        <v>383</v>
      </c>
      <c r="AD115" s="19">
        <v>235</v>
      </c>
      <c r="AE115" s="19">
        <v>233</v>
      </c>
      <c r="AF115" s="19">
        <v>363</v>
      </c>
      <c r="AG115" s="19">
        <v>328</v>
      </c>
      <c r="AH115" s="19">
        <v>383</v>
      </c>
      <c r="AI115" s="19">
        <v>323</v>
      </c>
      <c r="AU115" s="10">
        <v>8540</v>
      </c>
      <c r="AV115" s="111">
        <f t="shared" si="19"/>
        <v>-1518</v>
      </c>
      <c r="AX115" s="36">
        <v>10058</v>
      </c>
      <c r="AZ115" s="44">
        <f t="shared" si="16"/>
        <v>0</v>
      </c>
    </row>
    <row r="116" spans="1:52" ht="15.9" customHeight="1" x14ac:dyDescent="0.3">
      <c r="A116" s="10" t="s">
        <v>93</v>
      </c>
      <c r="C116" s="19" t="s">
        <v>93</v>
      </c>
      <c r="D116" s="19">
        <f t="shared" si="18"/>
        <v>4888</v>
      </c>
      <c r="E116" s="19">
        <v>119</v>
      </c>
      <c r="F116" s="19">
        <v>166</v>
      </c>
      <c r="G116" s="19">
        <v>133</v>
      </c>
      <c r="H116" s="19">
        <v>164</v>
      </c>
      <c r="I116" s="20">
        <v>185</v>
      </c>
      <c r="J116" s="19">
        <v>162</v>
      </c>
      <c r="K116" s="19">
        <v>127</v>
      </c>
      <c r="L116" s="19">
        <v>158</v>
      </c>
      <c r="M116" s="19">
        <v>154</v>
      </c>
      <c r="N116" s="19">
        <v>148</v>
      </c>
      <c r="O116" s="19">
        <v>145</v>
      </c>
      <c r="P116" s="19">
        <v>177</v>
      </c>
      <c r="Q116" s="19">
        <v>201</v>
      </c>
      <c r="R116" s="19">
        <v>147</v>
      </c>
      <c r="S116" s="19">
        <v>177</v>
      </c>
      <c r="T116" s="19">
        <v>177</v>
      </c>
      <c r="U116" s="19">
        <v>166</v>
      </c>
      <c r="V116" s="19">
        <v>143</v>
      </c>
      <c r="W116" s="19">
        <v>166</v>
      </c>
      <c r="X116" s="19">
        <v>142</v>
      </c>
      <c r="Y116" s="19">
        <v>149</v>
      </c>
      <c r="Z116" s="19">
        <v>150</v>
      </c>
      <c r="AA116" s="19">
        <v>159</v>
      </c>
      <c r="AB116" s="19">
        <v>150</v>
      </c>
      <c r="AC116" s="19">
        <v>150</v>
      </c>
      <c r="AD116" s="19">
        <v>161</v>
      </c>
      <c r="AE116" s="19">
        <v>174</v>
      </c>
      <c r="AF116" s="19">
        <v>151</v>
      </c>
      <c r="AG116" s="19">
        <v>167</v>
      </c>
      <c r="AH116" s="19">
        <v>163</v>
      </c>
      <c r="AI116" s="19">
        <v>157</v>
      </c>
      <c r="AU116" s="10">
        <v>4029</v>
      </c>
      <c r="AV116" s="111">
        <f t="shared" si="19"/>
        <v>-859</v>
      </c>
      <c r="AX116" s="36">
        <v>4888</v>
      </c>
      <c r="AZ116" s="44">
        <f t="shared" si="16"/>
        <v>0</v>
      </c>
    </row>
    <row r="117" spans="1:52" ht="15.9" customHeight="1" x14ac:dyDescent="0.3">
      <c r="A117" s="10" t="s">
        <v>95</v>
      </c>
      <c r="C117" s="19" t="s">
        <v>95</v>
      </c>
      <c r="D117" s="19">
        <f t="shared" si="18"/>
        <v>7933</v>
      </c>
      <c r="E117" s="19">
        <v>198</v>
      </c>
      <c r="F117" s="19">
        <v>257</v>
      </c>
      <c r="G117" s="19">
        <v>216</v>
      </c>
      <c r="H117" s="19">
        <v>223</v>
      </c>
      <c r="I117" s="20">
        <v>249</v>
      </c>
      <c r="J117" s="19">
        <v>319</v>
      </c>
      <c r="K117" s="19">
        <v>209</v>
      </c>
      <c r="L117" s="19">
        <v>209</v>
      </c>
      <c r="M117" s="19">
        <v>232</v>
      </c>
      <c r="N117" s="19">
        <v>211</v>
      </c>
      <c r="O117" s="19">
        <v>237</v>
      </c>
      <c r="P117" s="19">
        <v>335</v>
      </c>
      <c r="Q117" s="19">
        <v>313</v>
      </c>
      <c r="R117" s="19">
        <v>247</v>
      </c>
      <c r="S117" s="19">
        <v>257</v>
      </c>
      <c r="T117" s="19">
        <v>266</v>
      </c>
      <c r="U117" s="19">
        <v>244</v>
      </c>
      <c r="V117" s="19">
        <v>267</v>
      </c>
      <c r="W117" s="19">
        <v>258</v>
      </c>
      <c r="X117" s="19">
        <v>364</v>
      </c>
      <c r="Y117" s="19">
        <v>238</v>
      </c>
      <c r="Z117" s="19">
        <v>247</v>
      </c>
      <c r="AA117" s="19">
        <v>212</v>
      </c>
      <c r="AB117" s="19">
        <v>220</v>
      </c>
      <c r="AC117" s="19">
        <v>241</v>
      </c>
      <c r="AD117" s="19">
        <v>293</v>
      </c>
      <c r="AE117" s="19">
        <v>355</v>
      </c>
      <c r="AF117" s="19">
        <v>232</v>
      </c>
      <c r="AG117" s="19">
        <v>263</v>
      </c>
      <c r="AH117" s="19">
        <v>284</v>
      </c>
      <c r="AI117" s="19">
        <v>237</v>
      </c>
      <c r="AU117" s="10">
        <v>5325</v>
      </c>
      <c r="AV117" s="111">
        <f t="shared" si="19"/>
        <v>-2608</v>
      </c>
      <c r="AX117" s="36">
        <v>7933</v>
      </c>
      <c r="AZ117" s="44">
        <f t="shared" si="16"/>
        <v>0</v>
      </c>
    </row>
    <row r="118" spans="1:52" ht="15.9" customHeight="1" x14ac:dyDescent="0.3">
      <c r="A118" s="10" t="s">
        <v>97</v>
      </c>
      <c r="C118" s="19" t="s">
        <v>97</v>
      </c>
      <c r="D118" s="19">
        <f t="shared" si="18"/>
        <v>7553</v>
      </c>
      <c r="E118" s="19">
        <v>193</v>
      </c>
      <c r="F118" s="19">
        <v>228</v>
      </c>
      <c r="G118" s="19">
        <v>214</v>
      </c>
      <c r="H118" s="19">
        <v>186</v>
      </c>
      <c r="I118" s="20">
        <v>245</v>
      </c>
      <c r="J118" s="19">
        <v>232</v>
      </c>
      <c r="K118" s="19">
        <v>246</v>
      </c>
      <c r="L118" s="19">
        <v>244</v>
      </c>
      <c r="M118" s="19">
        <v>236</v>
      </c>
      <c r="N118" s="19">
        <v>256</v>
      </c>
      <c r="O118" s="19">
        <v>243</v>
      </c>
      <c r="P118" s="19">
        <v>240</v>
      </c>
      <c r="Q118" s="19">
        <v>273</v>
      </c>
      <c r="R118" s="19">
        <v>260</v>
      </c>
      <c r="S118" s="19">
        <v>260</v>
      </c>
      <c r="T118" s="19">
        <v>240</v>
      </c>
      <c r="U118" s="19">
        <v>259</v>
      </c>
      <c r="V118" s="19">
        <v>273</v>
      </c>
      <c r="W118" s="19">
        <v>271</v>
      </c>
      <c r="X118" s="19">
        <v>186</v>
      </c>
      <c r="Y118" s="19">
        <v>271</v>
      </c>
      <c r="Z118" s="19">
        <v>260</v>
      </c>
      <c r="AA118" s="19">
        <v>248</v>
      </c>
      <c r="AB118" s="19">
        <v>220</v>
      </c>
      <c r="AC118" s="19">
        <v>245</v>
      </c>
      <c r="AD118" s="19">
        <v>260</v>
      </c>
      <c r="AE118" s="19">
        <v>275</v>
      </c>
      <c r="AF118" s="19">
        <v>252</v>
      </c>
      <c r="AG118" s="19">
        <v>265</v>
      </c>
      <c r="AH118" s="19">
        <v>247</v>
      </c>
      <c r="AI118" s="19">
        <v>225</v>
      </c>
      <c r="AU118" s="10">
        <v>5178</v>
      </c>
      <c r="AV118" s="111">
        <f t="shared" si="19"/>
        <v>-2375</v>
      </c>
      <c r="AX118" s="36">
        <v>7553</v>
      </c>
      <c r="AZ118" s="44">
        <f t="shared" si="16"/>
        <v>0</v>
      </c>
    </row>
    <row r="119" spans="1:52" ht="15.9" customHeight="1" x14ac:dyDescent="0.3">
      <c r="A119" s="10" t="s">
        <v>99</v>
      </c>
      <c r="C119" s="19" t="s">
        <v>99</v>
      </c>
      <c r="D119" s="19">
        <f t="shared" si="18"/>
        <v>4606</v>
      </c>
      <c r="E119" s="19">
        <v>119</v>
      </c>
      <c r="F119" s="19">
        <v>141</v>
      </c>
      <c r="G119" s="19">
        <v>137</v>
      </c>
      <c r="H119" s="19">
        <v>108</v>
      </c>
      <c r="I119" s="20">
        <v>162</v>
      </c>
      <c r="J119" s="19">
        <v>155</v>
      </c>
      <c r="K119" s="19">
        <v>137</v>
      </c>
      <c r="L119" s="19">
        <v>128</v>
      </c>
      <c r="M119" s="19">
        <v>133</v>
      </c>
      <c r="N119" s="19">
        <v>158</v>
      </c>
      <c r="O119" s="19">
        <v>143</v>
      </c>
      <c r="P119" s="19">
        <v>178</v>
      </c>
      <c r="Q119" s="19">
        <v>174</v>
      </c>
      <c r="R119" s="19">
        <v>132</v>
      </c>
      <c r="S119" s="19">
        <v>171</v>
      </c>
      <c r="T119" s="19">
        <v>170</v>
      </c>
      <c r="U119" s="19">
        <v>139</v>
      </c>
      <c r="V119" s="19">
        <v>152</v>
      </c>
      <c r="W119" s="19">
        <v>165</v>
      </c>
      <c r="X119" s="19">
        <v>138</v>
      </c>
      <c r="Y119" s="19">
        <v>151</v>
      </c>
      <c r="Z119" s="19">
        <v>136</v>
      </c>
      <c r="AA119" s="19">
        <v>174</v>
      </c>
      <c r="AB119" s="19">
        <v>130</v>
      </c>
      <c r="AC119" s="19">
        <v>148</v>
      </c>
      <c r="AD119" s="19">
        <v>158</v>
      </c>
      <c r="AE119" s="19">
        <v>172</v>
      </c>
      <c r="AF119" s="19">
        <v>140</v>
      </c>
      <c r="AG119" s="19">
        <v>143</v>
      </c>
      <c r="AH119" s="19">
        <v>144</v>
      </c>
      <c r="AI119" s="19">
        <v>170</v>
      </c>
      <c r="AU119" s="10">
        <v>4251</v>
      </c>
      <c r="AV119" s="111">
        <f t="shared" si="19"/>
        <v>-355</v>
      </c>
      <c r="AX119" s="36">
        <v>4606</v>
      </c>
      <c r="AZ119" s="44">
        <f t="shared" si="16"/>
        <v>0</v>
      </c>
    </row>
    <row r="120" spans="1:52" ht="15.9" customHeight="1" x14ac:dyDescent="0.3">
      <c r="A120" s="10" t="s">
        <v>101</v>
      </c>
      <c r="C120" s="19" t="s">
        <v>101</v>
      </c>
      <c r="D120" s="19">
        <f t="shared" si="18"/>
        <v>10739</v>
      </c>
      <c r="E120" s="19">
        <v>352</v>
      </c>
      <c r="F120" s="19">
        <v>350</v>
      </c>
      <c r="G120" s="19">
        <v>344</v>
      </c>
      <c r="H120" s="19">
        <v>291</v>
      </c>
      <c r="I120" s="20">
        <v>316</v>
      </c>
      <c r="J120" s="19">
        <v>377</v>
      </c>
      <c r="K120" s="19">
        <v>317</v>
      </c>
      <c r="L120" s="19">
        <v>303</v>
      </c>
      <c r="M120" s="19">
        <v>318</v>
      </c>
      <c r="N120" s="19">
        <v>332</v>
      </c>
      <c r="O120" s="19">
        <v>294</v>
      </c>
      <c r="P120" s="19">
        <v>359</v>
      </c>
      <c r="Q120" s="19">
        <v>363</v>
      </c>
      <c r="R120" s="19">
        <v>334</v>
      </c>
      <c r="S120" s="19">
        <v>376</v>
      </c>
      <c r="T120" s="19">
        <v>351</v>
      </c>
      <c r="U120" s="19">
        <v>394</v>
      </c>
      <c r="V120" s="19">
        <v>339</v>
      </c>
      <c r="W120" s="19">
        <v>332</v>
      </c>
      <c r="X120" s="19">
        <v>321</v>
      </c>
      <c r="Y120" s="19">
        <v>376</v>
      </c>
      <c r="Z120" s="19">
        <v>368</v>
      </c>
      <c r="AA120" s="19">
        <v>372</v>
      </c>
      <c r="AB120" s="19">
        <v>368</v>
      </c>
      <c r="AC120" s="19">
        <v>362</v>
      </c>
      <c r="AD120" s="19">
        <v>358</v>
      </c>
      <c r="AE120" s="19">
        <v>396</v>
      </c>
      <c r="AF120" s="19">
        <v>323</v>
      </c>
      <c r="AG120" s="19">
        <v>395</v>
      </c>
      <c r="AH120" s="19">
        <v>332</v>
      </c>
      <c r="AI120" s="19">
        <v>326</v>
      </c>
      <c r="AU120" s="10">
        <v>7473</v>
      </c>
      <c r="AV120" s="111">
        <f t="shared" si="19"/>
        <v>-3266</v>
      </c>
      <c r="AX120" s="36">
        <v>10739</v>
      </c>
      <c r="AZ120" s="44">
        <f t="shared" si="16"/>
        <v>0</v>
      </c>
    </row>
    <row r="121" spans="1:52" ht="15.9" customHeight="1" x14ac:dyDescent="0.3">
      <c r="A121" s="10" t="s">
        <v>47</v>
      </c>
      <c r="C121" s="19" t="s">
        <v>47</v>
      </c>
      <c r="D121" s="19">
        <f t="shared" si="18"/>
        <v>4062</v>
      </c>
      <c r="E121" s="19">
        <v>123</v>
      </c>
      <c r="F121" s="19">
        <v>133</v>
      </c>
      <c r="G121" s="19">
        <v>117</v>
      </c>
      <c r="H121" s="19">
        <v>107</v>
      </c>
      <c r="I121" s="20">
        <v>109</v>
      </c>
      <c r="J121" s="19">
        <v>102</v>
      </c>
      <c r="K121" s="19">
        <v>140</v>
      </c>
      <c r="L121" s="19">
        <v>115</v>
      </c>
      <c r="M121" s="19">
        <v>143</v>
      </c>
      <c r="N121" s="19">
        <v>154</v>
      </c>
      <c r="O121" s="19">
        <v>166</v>
      </c>
      <c r="P121" s="19">
        <v>104</v>
      </c>
      <c r="Q121" s="19">
        <v>101</v>
      </c>
      <c r="R121" s="19">
        <v>133</v>
      </c>
      <c r="S121" s="19">
        <v>150</v>
      </c>
      <c r="T121" s="19">
        <v>159</v>
      </c>
      <c r="U121" s="19">
        <v>152</v>
      </c>
      <c r="V121" s="19">
        <v>133</v>
      </c>
      <c r="W121" s="19">
        <v>120</v>
      </c>
      <c r="X121" s="19">
        <v>86</v>
      </c>
      <c r="Y121" s="19">
        <v>160</v>
      </c>
      <c r="Z121" s="19">
        <v>149</v>
      </c>
      <c r="AA121" s="19">
        <v>134</v>
      </c>
      <c r="AB121" s="19">
        <v>141</v>
      </c>
      <c r="AC121" s="19">
        <v>150</v>
      </c>
      <c r="AD121" s="19">
        <v>92</v>
      </c>
      <c r="AE121" s="19">
        <v>97</v>
      </c>
      <c r="AF121" s="19">
        <v>162</v>
      </c>
      <c r="AG121" s="19">
        <v>139</v>
      </c>
      <c r="AH121" s="19">
        <v>155</v>
      </c>
      <c r="AI121" s="19">
        <v>136</v>
      </c>
      <c r="AU121" s="10">
        <v>4778</v>
      </c>
      <c r="AV121" s="111">
        <f t="shared" si="19"/>
        <v>716</v>
      </c>
      <c r="AX121" s="36">
        <v>4062</v>
      </c>
      <c r="AZ121" s="44">
        <f>AX121-D121</f>
        <v>0</v>
      </c>
    </row>
    <row r="122" spans="1:52" ht="15.9" customHeight="1" x14ac:dyDescent="0.3">
      <c r="C122" s="42" t="s">
        <v>144</v>
      </c>
      <c r="D122" s="43">
        <f>D65+D70</f>
        <v>692493</v>
      </c>
      <c r="E122" s="43">
        <f t="shared" ref="E122:AI122" si="20">E65+E70</f>
        <v>20250</v>
      </c>
      <c r="F122" s="43">
        <f t="shared" si="20"/>
        <v>21850</v>
      </c>
      <c r="G122" s="43">
        <f t="shared" si="20"/>
        <v>20472</v>
      </c>
      <c r="H122" s="43">
        <f t="shared" si="20"/>
        <v>19560</v>
      </c>
      <c r="I122" s="43">
        <f t="shared" si="20"/>
        <v>21768</v>
      </c>
      <c r="J122" s="43">
        <f t="shared" si="20"/>
        <v>23097</v>
      </c>
      <c r="K122" s="43">
        <f t="shared" si="20"/>
        <v>22106</v>
      </c>
      <c r="L122" s="43">
        <f t="shared" si="20"/>
        <v>20625</v>
      </c>
      <c r="M122" s="43">
        <f t="shared" si="20"/>
        <v>21682</v>
      </c>
      <c r="N122" s="43">
        <f t="shared" si="20"/>
        <v>20723</v>
      </c>
      <c r="O122" s="43">
        <f t="shared" si="20"/>
        <v>21300</v>
      </c>
      <c r="P122" s="43">
        <f t="shared" si="20"/>
        <v>22981</v>
      </c>
      <c r="Q122" s="43">
        <f t="shared" si="20"/>
        <v>23522</v>
      </c>
      <c r="R122" s="43">
        <f t="shared" si="20"/>
        <v>21112</v>
      </c>
      <c r="S122" s="43">
        <f t="shared" si="20"/>
        <v>24485</v>
      </c>
      <c r="T122" s="43">
        <f t="shared" si="20"/>
        <v>22800</v>
      </c>
      <c r="U122" s="43">
        <f t="shared" si="20"/>
        <v>22682</v>
      </c>
      <c r="V122" s="43">
        <f t="shared" si="20"/>
        <v>22983</v>
      </c>
      <c r="W122" s="43">
        <f t="shared" si="20"/>
        <v>23055</v>
      </c>
      <c r="X122" s="43">
        <f t="shared" si="20"/>
        <v>22588</v>
      </c>
      <c r="Y122" s="43">
        <f t="shared" si="20"/>
        <v>22751</v>
      </c>
      <c r="Z122" s="43">
        <f t="shared" si="20"/>
        <v>22448</v>
      </c>
      <c r="AA122" s="43">
        <f t="shared" si="20"/>
        <v>21992</v>
      </c>
      <c r="AB122" s="43">
        <f t="shared" si="20"/>
        <v>22468</v>
      </c>
      <c r="AC122" s="43">
        <f t="shared" si="20"/>
        <v>23205</v>
      </c>
      <c r="AD122" s="43">
        <f t="shared" si="20"/>
        <v>24083</v>
      </c>
      <c r="AE122" s="43">
        <f t="shared" si="20"/>
        <v>25769</v>
      </c>
      <c r="AF122" s="43">
        <f t="shared" si="20"/>
        <v>22607</v>
      </c>
      <c r="AG122" s="43">
        <f t="shared" si="20"/>
        <v>23156</v>
      </c>
      <c r="AH122" s="43">
        <f t="shared" si="20"/>
        <v>22221</v>
      </c>
      <c r="AI122" s="43">
        <f t="shared" si="20"/>
        <v>22152</v>
      </c>
    </row>
  </sheetData>
  <conditionalFormatting sqref="D3:AI8">
    <cfRule type="duplicateValues" dxfId="9" priority="9"/>
    <cfRule type="duplicateValues" dxfId="8" priority="11"/>
  </conditionalFormatting>
  <conditionalFormatting sqref="AX3">
    <cfRule type="duplicateValues" dxfId="7" priority="7"/>
    <cfRule type="duplicateValues" dxfId="6" priority="8"/>
  </conditionalFormatting>
  <conditionalFormatting sqref="AX8">
    <cfRule type="duplicateValues" dxfId="5" priority="3"/>
    <cfRule type="duplicateValues" dxfId="4" priority="4"/>
  </conditionalFormatting>
  <conditionalFormatting sqref="AZ3">
    <cfRule type="duplicateValues" dxfId="3" priority="5"/>
    <cfRule type="duplicateValues" dxfId="2" priority="6"/>
  </conditionalFormatting>
  <conditionalFormatting sqref="AZ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B050"/>
    <pageSetUpPr fitToPage="1"/>
  </sheetPr>
  <dimension ref="A1:CK85"/>
  <sheetViews>
    <sheetView tabSelected="1" zoomScaleNormal="100" workbookViewId="0">
      <pane xSplit="4" ySplit="5" topLeftCell="BB6" activePane="bottomRight" state="frozen"/>
      <selection pane="topRight"/>
      <selection pane="bottomLeft"/>
      <selection pane="bottomRight" activeCell="BL44" sqref="BL44"/>
    </sheetView>
  </sheetViews>
  <sheetFormatPr defaultRowHeight="14.4" x14ac:dyDescent="0.3"/>
  <cols>
    <col min="1" max="1" width="8" customWidth="1"/>
    <col min="2" max="2" width="8" style="5" customWidth="1"/>
    <col min="3" max="3" width="9.5546875" customWidth="1"/>
    <col min="4" max="4" width="10.6640625" customWidth="1"/>
    <col min="5" max="16" width="11.5546875" style="9" customWidth="1"/>
    <col min="17" max="17" width="13.109375" style="9" customWidth="1"/>
    <col min="18" max="22" width="11.5546875" style="9" customWidth="1"/>
    <col min="23" max="23" width="11.5546875" style="51" customWidth="1"/>
    <col min="24" max="57" width="11.5546875" style="9" customWidth="1"/>
    <col min="58" max="58" width="13.88671875" style="91" customWidth="1"/>
    <col min="59" max="59" width="13" customWidth="1"/>
    <col min="60" max="60" width="15.33203125" customWidth="1"/>
    <col min="61" max="61" width="14.88671875" customWidth="1"/>
    <col min="62" max="62" width="7.109375" customWidth="1"/>
    <col min="63" max="63" width="17.109375" customWidth="1"/>
    <col min="64" max="64" width="13.88671875" style="6" customWidth="1"/>
    <col min="65" max="65" width="17.109375" customWidth="1"/>
    <col min="66" max="88" width="6" customWidth="1"/>
  </cols>
  <sheetData>
    <row r="1" spans="1:89" s="4" customFormat="1" ht="21" x14ac:dyDescent="0.4">
      <c r="A1" s="45" t="str">
        <f>"CHỈ TIÊU DOANH THU NGÀY  - THÁNG 08.2023"</f>
        <v>CHỈ TIÊU DOANH THU NGÀY  - THÁNG 08.2023</v>
      </c>
      <c r="B1" s="46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7"/>
      <c r="AD1" s="47"/>
      <c r="AE1" s="47"/>
      <c r="AF1" s="47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8"/>
      <c r="BG1" s="47"/>
      <c r="BH1" s="47"/>
      <c r="BI1" s="45"/>
      <c r="BJ1" s="45"/>
      <c r="BK1" s="2"/>
      <c r="BL1" s="49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117"/>
    </row>
    <row r="2" spans="1:89" s="4" customFormat="1" ht="21" x14ac:dyDescent="0.4">
      <c r="A2" s="45"/>
      <c r="B2" s="46"/>
      <c r="C2" s="45"/>
      <c r="D2" s="50" t="s">
        <v>146</v>
      </c>
      <c r="E2" s="50" t="s">
        <v>146</v>
      </c>
      <c r="F2" s="50" t="s">
        <v>146</v>
      </c>
      <c r="G2" s="50" t="s">
        <v>146</v>
      </c>
      <c r="H2" s="50" t="s">
        <v>146</v>
      </c>
      <c r="I2" s="50" t="s">
        <v>146</v>
      </c>
      <c r="J2" s="50" t="s">
        <v>146</v>
      </c>
      <c r="K2" s="50" t="s">
        <v>146</v>
      </c>
      <c r="L2" s="50" t="s">
        <v>146</v>
      </c>
      <c r="M2" s="50" t="s">
        <v>147</v>
      </c>
      <c r="N2" s="50" t="s">
        <v>147</v>
      </c>
      <c r="O2" s="50" t="s">
        <v>147</v>
      </c>
      <c r="P2" s="50" t="s">
        <v>146</v>
      </c>
      <c r="Q2" s="50" t="s">
        <v>146</v>
      </c>
      <c r="R2" s="50" t="s">
        <v>146</v>
      </c>
      <c r="S2" s="50" t="s">
        <v>146</v>
      </c>
      <c r="T2" s="50" t="s">
        <v>146</v>
      </c>
      <c r="U2" s="50" t="s">
        <v>146</v>
      </c>
      <c r="V2" s="50" t="s">
        <v>147</v>
      </c>
      <c r="W2" s="50" t="s">
        <v>147</v>
      </c>
      <c r="X2" s="50" t="s">
        <v>147</v>
      </c>
      <c r="Y2" s="50" t="s">
        <v>147</v>
      </c>
      <c r="Z2" s="50" t="s">
        <v>147</v>
      </c>
      <c r="AA2" s="50" t="s">
        <v>147</v>
      </c>
      <c r="AB2" s="50" t="s">
        <v>147</v>
      </c>
      <c r="AC2" s="50" t="s">
        <v>147</v>
      </c>
      <c r="AD2" s="50" t="s">
        <v>147</v>
      </c>
      <c r="AE2" s="50" t="s">
        <v>147</v>
      </c>
      <c r="AF2" s="50" t="s">
        <v>147</v>
      </c>
      <c r="AG2" s="50" t="s">
        <v>147</v>
      </c>
      <c r="AH2" s="50" t="s">
        <v>147</v>
      </c>
      <c r="AI2" s="50" t="s">
        <v>147</v>
      </c>
      <c r="AJ2" s="50" t="s">
        <v>146</v>
      </c>
      <c r="AK2" s="50" t="s">
        <v>147</v>
      </c>
      <c r="AL2" s="50" t="s">
        <v>147</v>
      </c>
      <c r="AM2" s="50" t="s">
        <v>147</v>
      </c>
      <c r="AN2" s="50" t="s">
        <v>147</v>
      </c>
      <c r="AO2" s="50" t="s">
        <v>147</v>
      </c>
      <c r="AP2" s="50" t="s">
        <v>147</v>
      </c>
      <c r="AQ2" s="50" t="s">
        <v>146</v>
      </c>
      <c r="AR2" s="50" t="s">
        <v>147</v>
      </c>
      <c r="AS2" s="50" t="s">
        <v>146</v>
      </c>
      <c r="AT2" s="50" t="s">
        <v>146</v>
      </c>
      <c r="AU2" s="50" t="s">
        <v>146</v>
      </c>
      <c r="AV2" s="50" t="s">
        <v>147</v>
      </c>
      <c r="AW2" s="50" t="s">
        <v>147</v>
      </c>
      <c r="AX2" s="50" t="s">
        <v>147</v>
      </c>
      <c r="AY2" s="50" t="s">
        <v>146</v>
      </c>
      <c r="AZ2" s="50" t="s">
        <v>146</v>
      </c>
      <c r="BA2" s="50" t="s">
        <v>146</v>
      </c>
      <c r="BB2" s="47" t="s">
        <v>162</v>
      </c>
      <c r="BC2" s="47" t="s">
        <v>162</v>
      </c>
      <c r="BD2" s="47" t="s">
        <v>162</v>
      </c>
      <c r="BE2" s="47" t="s">
        <v>162</v>
      </c>
      <c r="BF2" s="47"/>
      <c r="BG2" s="47"/>
      <c r="BH2" s="47"/>
      <c r="BI2" s="45"/>
      <c r="BJ2" s="45"/>
      <c r="BK2" s="45"/>
      <c r="BL2" s="49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117"/>
    </row>
    <row r="3" spans="1:89" s="4" customFormat="1" ht="17.25" customHeight="1" x14ac:dyDescent="0.3">
      <c r="B3" s="8"/>
      <c r="D3" s="4" t="s">
        <v>32</v>
      </c>
      <c r="E3" s="51" t="s">
        <v>18</v>
      </c>
      <c r="F3" s="51" t="s">
        <v>16</v>
      </c>
      <c r="G3" s="51" t="s">
        <v>20</v>
      </c>
      <c r="H3" s="51" t="s">
        <v>26</v>
      </c>
      <c r="I3" s="51" t="s">
        <v>8</v>
      </c>
      <c r="J3" s="51" t="s">
        <v>4</v>
      </c>
      <c r="K3" s="51" t="s">
        <v>10</v>
      </c>
      <c r="L3" s="51" t="s">
        <v>6</v>
      </c>
      <c r="M3" s="118" t="s">
        <v>55</v>
      </c>
      <c r="N3" s="118" t="s">
        <v>63</v>
      </c>
      <c r="O3" s="118" t="s">
        <v>57</v>
      </c>
      <c r="P3" s="118" t="s">
        <v>22</v>
      </c>
      <c r="Q3" s="118" t="s">
        <v>14</v>
      </c>
      <c r="R3" s="119" t="s">
        <v>12</v>
      </c>
      <c r="S3" s="119" t="s">
        <v>24</v>
      </c>
      <c r="T3" s="119" t="s">
        <v>30</v>
      </c>
      <c r="U3" s="119" t="s">
        <v>28</v>
      </c>
      <c r="V3" s="119" t="s">
        <v>51</v>
      </c>
      <c r="W3" s="119" t="s">
        <v>49</v>
      </c>
      <c r="X3" s="51" t="s">
        <v>67</v>
      </c>
      <c r="Y3" s="51" t="s">
        <v>73</v>
      </c>
      <c r="Z3" s="51" t="s">
        <v>75</v>
      </c>
      <c r="AA3" s="51" t="s">
        <v>71</v>
      </c>
      <c r="AB3" s="51" t="s">
        <v>61</v>
      </c>
      <c r="AC3" s="51" t="s">
        <v>53</v>
      </c>
      <c r="AD3" s="51" t="s">
        <v>59</v>
      </c>
      <c r="AE3" s="51" t="s">
        <v>65</v>
      </c>
      <c r="AF3" s="51" t="s">
        <v>69</v>
      </c>
      <c r="AG3" s="51" t="s">
        <v>77</v>
      </c>
      <c r="AH3" s="51" t="s">
        <v>79</v>
      </c>
      <c r="AI3" s="51" t="s">
        <v>81</v>
      </c>
      <c r="AJ3" s="51" t="s">
        <v>34</v>
      </c>
      <c r="AK3" s="51" t="s">
        <v>85</v>
      </c>
      <c r="AL3" s="51" t="s">
        <v>83</v>
      </c>
      <c r="AM3" s="51" t="s">
        <v>87</v>
      </c>
      <c r="AN3" s="51" t="s">
        <v>89</v>
      </c>
      <c r="AO3" s="51" t="s">
        <v>91</v>
      </c>
      <c r="AP3" s="51" t="s">
        <v>93</v>
      </c>
      <c r="AQ3" s="51" t="s">
        <v>36</v>
      </c>
      <c r="AR3" s="51" t="s">
        <v>95</v>
      </c>
      <c r="AS3" s="51" t="s">
        <v>38</v>
      </c>
      <c r="AT3" s="51" t="s">
        <v>40</v>
      </c>
      <c r="AU3" s="51" t="s">
        <v>42</v>
      </c>
      <c r="AV3" s="51" t="s">
        <v>97</v>
      </c>
      <c r="AW3" s="51" t="s">
        <v>99</v>
      </c>
      <c r="AX3" s="51" t="s">
        <v>101</v>
      </c>
      <c r="AY3" s="51" t="s">
        <v>44</v>
      </c>
      <c r="AZ3" s="120" t="s">
        <v>46</v>
      </c>
      <c r="BA3" s="51" t="s">
        <v>47</v>
      </c>
      <c r="BB3" s="51" t="s">
        <v>1</v>
      </c>
      <c r="BC3" s="51" t="s">
        <v>2</v>
      </c>
      <c r="BD3" s="51" t="s">
        <v>3</v>
      </c>
      <c r="BE3" s="120" t="s">
        <v>153</v>
      </c>
      <c r="BF3" s="48" t="s">
        <v>146</v>
      </c>
      <c r="BG3" s="121" t="s">
        <v>147</v>
      </c>
      <c r="BH3" s="121" t="s">
        <v>163</v>
      </c>
      <c r="BI3" s="121" t="s">
        <v>137</v>
      </c>
      <c r="BJ3" s="51"/>
      <c r="BK3" s="51"/>
      <c r="BL3" s="100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117"/>
    </row>
    <row r="4" spans="1:89" s="3" customFormat="1" ht="35.25" customHeight="1" x14ac:dyDescent="0.3">
      <c r="A4" s="52" t="s">
        <v>103</v>
      </c>
      <c r="B4" s="53"/>
      <c r="C4" s="53" t="s">
        <v>104</v>
      </c>
      <c r="D4" s="54" t="s">
        <v>32</v>
      </c>
      <c r="E4" s="55" t="s">
        <v>18</v>
      </c>
      <c r="F4" s="55" t="s">
        <v>16</v>
      </c>
      <c r="G4" s="55" t="s">
        <v>20</v>
      </c>
      <c r="H4" s="55" t="s">
        <v>26</v>
      </c>
      <c r="I4" s="55" t="s">
        <v>8</v>
      </c>
      <c r="J4" s="55" t="s">
        <v>4</v>
      </c>
      <c r="K4" s="55" t="s">
        <v>10</v>
      </c>
      <c r="L4" s="55" t="s">
        <v>6</v>
      </c>
      <c r="M4" s="56" t="s">
        <v>55</v>
      </c>
      <c r="N4" s="56" t="s">
        <v>63</v>
      </c>
      <c r="O4" s="56" t="s">
        <v>57</v>
      </c>
      <c r="P4" s="57" t="s">
        <v>22</v>
      </c>
      <c r="Q4" s="57" t="s">
        <v>14</v>
      </c>
      <c r="R4" s="58" t="s">
        <v>12</v>
      </c>
      <c r="S4" s="58" t="s">
        <v>24</v>
      </c>
      <c r="T4" s="58" t="s">
        <v>30</v>
      </c>
      <c r="U4" s="58" t="s">
        <v>28</v>
      </c>
      <c r="V4" s="58" t="s">
        <v>51</v>
      </c>
      <c r="W4" s="113" t="s">
        <v>49</v>
      </c>
      <c r="X4" s="59" t="s">
        <v>67</v>
      </c>
      <c r="Y4" s="59" t="s">
        <v>73</v>
      </c>
      <c r="Z4" s="59" t="s">
        <v>75</v>
      </c>
      <c r="AA4" s="59" t="s">
        <v>71</v>
      </c>
      <c r="AB4" s="59" t="s">
        <v>61</v>
      </c>
      <c r="AC4" s="58" t="s">
        <v>53</v>
      </c>
      <c r="AD4" s="58" t="s">
        <v>59</v>
      </c>
      <c r="AE4" s="58" t="s">
        <v>65</v>
      </c>
      <c r="AF4" s="58" t="s">
        <v>69</v>
      </c>
      <c r="AG4" s="61" t="s">
        <v>77</v>
      </c>
      <c r="AH4" s="62" t="s">
        <v>79</v>
      </c>
      <c r="AI4" s="63" t="s">
        <v>81</v>
      </c>
      <c r="AJ4" s="64" t="s">
        <v>34</v>
      </c>
      <c r="AK4" s="65" t="s">
        <v>85</v>
      </c>
      <c r="AL4" s="65" t="s">
        <v>83</v>
      </c>
      <c r="AM4" s="66" t="s">
        <v>87</v>
      </c>
      <c r="AN4" s="67" t="s">
        <v>89</v>
      </c>
      <c r="AO4" s="67" t="s">
        <v>91</v>
      </c>
      <c r="AP4" s="68" t="s">
        <v>93</v>
      </c>
      <c r="AQ4" s="69" t="s">
        <v>36</v>
      </c>
      <c r="AR4" s="69" t="s">
        <v>95</v>
      </c>
      <c r="AS4" s="70" t="s">
        <v>38</v>
      </c>
      <c r="AT4" s="70" t="s">
        <v>40</v>
      </c>
      <c r="AU4" s="70" t="s">
        <v>42</v>
      </c>
      <c r="AV4" s="70" t="s">
        <v>97</v>
      </c>
      <c r="AW4" s="70" t="s">
        <v>99</v>
      </c>
      <c r="AX4" s="70" t="s">
        <v>101</v>
      </c>
      <c r="AY4" s="70" t="s">
        <v>44</v>
      </c>
      <c r="AZ4" s="70" t="s">
        <v>46</v>
      </c>
      <c r="BA4" s="70" t="s">
        <v>47</v>
      </c>
      <c r="BB4" s="60" t="s">
        <v>1</v>
      </c>
      <c r="BC4" s="60" t="s">
        <v>2</v>
      </c>
      <c r="BD4" s="60" t="s">
        <v>3</v>
      </c>
      <c r="BE4" s="60" t="s">
        <v>153</v>
      </c>
      <c r="BF4" s="71" t="s">
        <v>151</v>
      </c>
      <c r="BG4" s="72" t="s">
        <v>152</v>
      </c>
      <c r="BH4" s="73" t="s">
        <v>164</v>
      </c>
      <c r="BI4" s="74" t="s">
        <v>165</v>
      </c>
      <c r="BJ4" s="51"/>
      <c r="BK4" s="51"/>
      <c r="BL4" s="100"/>
    </row>
    <row r="5" spans="1:89" s="91" customFormat="1" ht="19.5" customHeight="1" x14ac:dyDescent="0.3">
      <c r="A5" s="75"/>
      <c r="B5" s="75" t="s">
        <v>148</v>
      </c>
      <c r="C5" s="76"/>
      <c r="D5" s="77">
        <v>3039906075.279448</v>
      </c>
      <c r="E5" s="77">
        <v>7012089397.2189426</v>
      </c>
      <c r="F5" s="77">
        <v>7408052046.0994225</v>
      </c>
      <c r="G5" s="77">
        <v>6350647419.5269508</v>
      </c>
      <c r="H5" s="77">
        <v>2076492512.9468465</v>
      </c>
      <c r="I5" s="77">
        <v>1847946590.6794794</v>
      </c>
      <c r="J5" s="77">
        <v>7144741114.7744036</v>
      </c>
      <c r="K5" s="77">
        <v>7047643727.2907495</v>
      </c>
      <c r="L5" s="77">
        <v>7320101755.1188869</v>
      </c>
      <c r="M5" s="78">
        <v>758457698.88287866</v>
      </c>
      <c r="N5" s="78">
        <v>359116343.92951709</v>
      </c>
      <c r="O5" s="78">
        <v>889731426.94016445</v>
      </c>
      <c r="P5" s="79">
        <v>1737637083.6306832</v>
      </c>
      <c r="Q5" s="79">
        <v>4085583317.3447318</v>
      </c>
      <c r="R5" s="80">
        <v>4228663694.0790601</v>
      </c>
      <c r="S5" s="80">
        <v>5768911134.6184435</v>
      </c>
      <c r="T5" s="80">
        <v>2707070456.2630835</v>
      </c>
      <c r="U5" s="80">
        <v>2584545905.0357699</v>
      </c>
      <c r="V5" s="80">
        <v>133686293.26305665</v>
      </c>
      <c r="W5" s="114">
        <v>670771310.25321054</v>
      </c>
      <c r="X5" s="81">
        <v>1331750354.2603943</v>
      </c>
      <c r="Y5" s="81">
        <v>657802118.87111735</v>
      </c>
      <c r="Z5" s="81">
        <v>295968990.33008206</v>
      </c>
      <c r="AA5" s="81">
        <v>892485719.34715819</v>
      </c>
      <c r="AB5" s="81">
        <v>973633156.43290401</v>
      </c>
      <c r="AC5" s="80">
        <v>665448864.94576144</v>
      </c>
      <c r="AD5" s="80">
        <v>992778612.14384186</v>
      </c>
      <c r="AE5" s="80">
        <v>689648200.19073641</v>
      </c>
      <c r="AF5" s="80">
        <v>621102006.40928221</v>
      </c>
      <c r="AG5" s="82">
        <v>1052482204.0066297</v>
      </c>
      <c r="AH5" s="83">
        <v>859417894.65257668</v>
      </c>
      <c r="AI5" s="84">
        <v>877408042.98715663</v>
      </c>
      <c r="AJ5" s="83">
        <v>1633474238.9782505</v>
      </c>
      <c r="AK5" s="83">
        <v>533577015.51180637</v>
      </c>
      <c r="AL5" s="83">
        <v>579597698.09802163</v>
      </c>
      <c r="AM5" s="85">
        <v>884132096.73729777</v>
      </c>
      <c r="AN5" s="86">
        <v>199999999.99999994</v>
      </c>
      <c r="AO5" s="86">
        <v>2010224400.013185</v>
      </c>
      <c r="AP5" s="87">
        <v>551004333.71075976</v>
      </c>
      <c r="AQ5" s="88">
        <v>1848464232.7735565</v>
      </c>
      <c r="AR5" s="88">
        <v>1278015518.7101104</v>
      </c>
      <c r="AS5" s="80">
        <v>2141051755.8565073</v>
      </c>
      <c r="AT5" s="80">
        <v>1494965868.0438716</v>
      </c>
      <c r="AU5" s="80">
        <v>2122631684.1368263</v>
      </c>
      <c r="AV5" s="80">
        <v>668052349.84856927</v>
      </c>
      <c r="AW5" s="80">
        <v>754328220.84712911</v>
      </c>
      <c r="AX5" s="80">
        <v>1136959773.7648883</v>
      </c>
      <c r="AY5" s="80">
        <v>3750953695.0270929</v>
      </c>
      <c r="AZ5" s="80">
        <v>2150958341.0842957</v>
      </c>
      <c r="BA5" s="80">
        <v>568857856.58479774</v>
      </c>
      <c r="BB5" s="80">
        <v>13056600000</v>
      </c>
      <c r="BC5" s="80">
        <v>12153400000</v>
      </c>
      <c r="BD5" s="80">
        <v>11632800000</v>
      </c>
      <c r="BE5" s="80">
        <v>5150600000</v>
      </c>
      <c r="BF5" s="71">
        <v>86071389902.39209</v>
      </c>
      <c r="BG5" s="72">
        <v>21317580645.088249</v>
      </c>
      <c r="BH5" s="89">
        <v>107388970547.48036</v>
      </c>
      <c r="BI5" s="126">
        <v>149382370547.48035</v>
      </c>
      <c r="BJ5" s="51"/>
      <c r="BK5" s="51"/>
      <c r="BL5" s="100"/>
      <c r="BM5" s="3"/>
    </row>
    <row r="6" spans="1:89" s="99" customFormat="1" x14ac:dyDescent="0.3">
      <c r="A6" s="125">
        <v>45139</v>
      </c>
      <c r="B6" s="93" t="s">
        <v>105</v>
      </c>
      <c r="C6" s="94" t="s">
        <v>154</v>
      </c>
      <c r="D6" s="95">
        <v>106043235.18416676</v>
      </c>
      <c r="E6" s="95">
        <v>244607769.67042828</v>
      </c>
      <c r="F6" s="95">
        <v>258420420.21277049</v>
      </c>
      <c r="G6" s="95">
        <v>221534212.30907971</v>
      </c>
      <c r="H6" s="95">
        <v>72435785.335355073</v>
      </c>
      <c r="I6" s="95">
        <v>64463253.163237631</v>
      </c>
      <c r="J6" s="95">
        <v>249235155.16654888</v>
      </c>
      <c r="K6" s="95">
        <v>245848036.99851441</v>
      </c>
      <c r="L6" s="95">
        <v>255352386.80647272</v>
      </c>
      <c r="M6" s="95">
        <v>26457826.705216691</v>
      </c>
      <c r="N6" s="95">
        <v>12527314.323122684</v>
      </c>
      <c r="O6" s="95">
        <v>31037142.8002383</v>
      </c>
      <c r="P6" s="95">
        <v>60615247.103395931</v>
      </c>
      <c r="Q6" s="95">
        <v>142520348.2794674</v>
      </c>
      <c r="R6" s="95">
        <v>147511524.21206027</v>
      </c>
      <c r="S6" s="95">
        <v>201241086.09134108</v>
      </c>
      <c r="T6" s="95">
        <v>94432690.334758669</v>
      </c>
      <c r="U6" s="95">
        <v>90158578.082643166</v>
      </c>
      <c r="V6" s="95">
        <v>4663475.346385696</v>
      </c>
      <c r="W6" s="95">
        <v>23398999.194879435</v>
      </c>
      <c r="X6" s="95">
        <v>46456407.706757948</v>
      </c>
      <c r="Y6" s="95">
        <v>22946585.542015709</v>
      </c>
      <c r="Z6" s="95">
        <v>10324499.662677282</v>
      </c>
      <c r="AA6" s="95">
        <v>31133222.767924126</v>
      </c>
      <c r="AB6" s="95">
        <v>33963947.317426883</v>
      </c>
      <c r="AC6" s="95">
        <v>23213332.498107962</v>
      </c>
      <c r="AD6" s="95">
        <v>34631812.051529378</v>
      </c>
      <c r="AE6" s="95">
        <v>24057495.3554908</v>
      </c>
      <c r="AF6" s="95">
        <v>21666349.060788915</v>
      </c>
      <c r="AG6" s="95">
        <v>36714495.488603368</v>
      </c>
      <c r="AH6" s="95">
        <v>29979693.999508474</v>
      </c>
      <c r="AI6" s="95">
        <v>30607257.313505471</v>
      </c>
      <c r="AJ6" s="95">
        <v>56981659.499241307</v>
      </c>
      <c r="AK6" s="95">
        <v>18613151.703900222</v>
      </c>
      <c r="AL6" s="95">
        <v>20218524.352256563</v>
      </c>
      <c r="AM6" s="95">
        <v>30841817.328045271</v>
      </c>
      <c r="AN6" s="95">
        <v>6976744.18604651</v>
      </c>
      <c r="AO6" s="95">
        <v>70124106.977204144</v>
      </c>
      <c r="AP6" s="95">
        <v>19221081.408514872</v>
      </c>
      <c r="AQ6" s="95">
        <v>64481310.445589192</v>
      </c>
      <c r="AR6" s="95">
        <v>44581936.699189924</v>
      </c>
      <c r="AS6" s="95">
        <v>74687851.948482826</v>
      </c>
      <c r="AT6" s="95">
        <v>52149972.14106527</v>
      </c>
      <c r="AU6" s="95">
        <v>74045291.307098597</v>
      </c>
      <c r="AV6" s="95">
        <v>23304151.738903582</v>
      </c>
      <c r="AW6" s="95">
        <v>26313775.145830072</v>
      </c>
      <c r="AX6" s="95">
        <v>39661387.456914701</v>
      </c>
      <c r="AY6" s="95">
        <v>130847221.91954979</v>
      </c>
      <c r="AZ6" s="95">
        <v>75033430.502940536</v>
      </c>
      <c r="BA6" s="95">
        <v>19843878.71807434</v>
      </c>
      <c r="BB6" s="95">
        <v>397000000</v>
      </c>
      <c r="BC6" s="95">
        <v>381000000</v>
      </c>
      <c r="BD6" s="95">
        <v>345600000</v>
      </c>
      <c r="BE6" s="95">
        <v>155000000</v>
      </c>
      <c r="BF6" s="97">
        <v>3002490345.4322824</v>
      </c>
      <c r="BG6" s="97">
        <v>743636534.1309849</v>
      </c>
      <c r="BH6" s="98">
        <v>3746126879.5632672</v>
      </c>
      <c r="BI6" s="126">
        <v>5024726879.5632687</v>
      </c>
      <c r="BJ6" s="51"/>
      <c r="BK6" s="51"/>
      <c r="BL6" s="100"/>
      <c r="BM6" s="3"/>
    </row>
    <row r="7" spans="1:89" x14ac:dyDescent="0.3">
      <c r="A7" s="92">
        <v>45140</v>
      </c>
      <c r="B7" s="93" t="s">
        <v>106</v>
      </c>
      <c r="C7" s="94" t="s">
        <v>155</v>
      </c>
      <c r="D7" s="95">
        <v>88369362.653472304</v>
      </c>
      <c r="E7" s="95">
        <v>203839808.05869025</v>
      </c>
      <c r="F7" s="95">
        <v>215350350.17730877</v>
      </c>
      <c r="G7" s="95">
        <v>184611843.59089977</v>
      </c>
      <c r="H7" s="95">
        <v>60363154.44612924</v>
      </c>
      <c r="I7" s="95">
        <v>53719377.636031359</v>
      </c>
      <c r="J7" s="95">
        <v>207695962.63879076</v>
      </c>
      <c r="K7" s="95">
        <v>204873364.1654287</v>
      </c>
      <c r="L7" s="95">
        <v>212793655.67206061</v>
      </c>
      <c r="M7" s="95">
        <v>22048188.92101391</v>
      </c>
      <c r="N7" s="95">
        <v>10439428.602602238</v>
      </c>
      <c r="O7" s="95">
        <v>25864285.666865252</v>
      </c>
      <c r="P7" s="95">
        <v>50512705.919496611</v>
      </c>
      <c r="Q7" s="95">
        <v>118766956.89955617</v>
      </c>
      <c r="R7" s="95">
        <v>122926270.17671691</v>
      </c>
      <c r="S7" s="95">
        <v>167700905.07611758</v>
      </c>
      <c r="T7" s="95">
        <v>78693908.612298906</v>
      </c>
      <c r="U7" s="95">
        <v>75132148.402202651</v>
      </c>
      <c r="V7" s="95">
        <v>3886229.4553214135</v>
      </c>
      <c r="W7" s="95">
        <v>19499165.995732866</v>
      </c>
      <c r="X7" s="95">
        <v>38713673.088964961</v>
      </c>
      <c r="Y7" s="95">
        <v>19122154.618346427</v>
      </c>
      <c r="Z7" s="95">
        <v>8603749.7188977357</v>
      </c>
      <c r="AA7" s="95">
        <v>25944352.306603439</v>
      </c>
      <c r="AB7" s="95">
        <v>28303289.431189071</v>
      </c>
      <c r="AC7" s="95">
        <v>19344443.748423301</v>
      </c>
      <c r="AD7" s="95">
        <v>28859843.376274481</v>
      </c>
      <c r="AE7" s="95">
        <v>20047912.796242334</v>
      </c>
      <c r="AF7" s="95">
        <v>18055290.883990765</v>
      </c>
      <c r="AG7" s="95">
        <v>30595412.907169476</v>
      </c>
      <c r="AH7" s="95">
        <v>24983078.332923729</v>
      </c>
      <c r="AI7" s="95">
        <v>25506047.76125456</v>
      </c>
      <c r="AJ7" s="95">
        <v>47484716.249367759</v>
      </c>
      <c r="AK7" s="95">
        <v>15510959.753250187</v>
      </c>
      <c r="AL7" s="95">
        <v>16848770.293547139</v>
      </c>
      <c r="AM7" s="95">
        <v>25701514.440037731</v>
      </c>
      <c r="AN7" s="95">
        <v>5813953.4883720921</v>
      </c>
      <c r="AO7" s="95">
        <v>58436755.814336784</v>
      </c>
      <c r="AP7" s="95">
        <v>16017567.84042906</v>
      </c>
      <c r="AQ7" s="95">
        <v>53734425.371324331</v>
      </c>
      <c r="AR7" s="95">
        <v>37151613.915991604</v>
      </c>
      <c r="AS7" s="95">
        <v>62239876.623735689</v>
      </c>
      <c r="AT7" s="95">
        <v>43458310.117554396</v>
      </c>
      <c r="AU7" s="95">
        <v>61704409.422582164</v>
      </c>
      <c r="AV7" s="95">
        <v>19420126.44908632</v>
      </c>
      <c r="AW7" s="95">
        <v>21928145.954858396</v>
      </c>
      <c r="AX7" s="95">
        <v>33051156.214095585</v>
      </c>
      <c r="AY7" s="95">
        <v>109039351.59962484</v>
      </c>
      <c r="AZ7" s="95">
        <v>62527858.752450451</v>
      </c>
      <c r="BA7" s="95">
        <v>16536565.598395284</v>
      </c>
      <c r="BB7" s="95">
        <v>397000000</v>
      </c>
      <c r="BC7" s="95">
        <v>381000000</v>
      </c>
      <c r="BD7" s="95">
        <v>345600000</v>
      </c>
      <c r="BE7" s="95">
        <v>155000000</v>
      </c>
      <c r="BF7" s="97">
        <v>2502075287.8602347</v>
      </c>
      <c r="BG7" s="97">
        <v>619697111.77582085</v>
      </c>
      <c r="BH7" s="98">
        <v>3121772399.6360555</v>
      </c>
      <c r="BI7" s="126">
        <v>4400372399.6360559</v>
      </c>
      <c r="BJ7" s="51"/>
      <c r="BK7" s="51"/>
      <c r="BL7" s="100"/>
      <c r="BM7" s="3"/>
    </row>
    <row r="8" spans="1:89" x14ac:dyDescent="0.3">
      <c r="A8" s="92">
        <v>45141</v>
      </c>
      <c r="B8" s="93" t="s">
        <v>107</v>
      </c>
      <c r="C8" s="94" t="s">
        <v>156</v>
      </c>
      <c r="D8" s="95">
        <v>88369362.653472304</v>
      </c>
      <c r="E8" s="95">
        <v>203839808.05869025</v>
      </c>
      <c r="F8" s="95">
        <v>215350350.17730877</v>
      </c>
      <c r="G8" s="95">
        <v>184611843.59089977</v>
      </c>
      <c r="H8" s="95">
        <v>60363154.44612924</v>
      </c>
      <c r="I8" s="95">
        <v>53719377.636031359</v>
      </c>
      <c r="J8" s="95">
        <v>207695962.63879076</v>
      </c>
      <c r="K8" s="95">
        <v>204873364.1654287</v>
      </c>
      <c r="L8" s="95">
        <v>212793655.67206061</v>
      </c>
      <c r="M8" s="95">
        <v>22048188.92101391</v>
      </c>
      <c r="N8" s="95">
        <v>10439428.602602238</v>
      </c>
      <c r="O8" s="95">
        <v>25864285.666865252</v>
      </c>
      <c r="P8" s="95">
        <v>50512705.919496611</v>
      </c>
      <c r="Q8" s="95">
        <v>118766956.89955617</v>
      </c>
      <c r="R8" s="95">
        <v>122926270.17671691</v>
      </c>
      <c r="S8" s="95">
        <v>167700905.07611758</v>
      </c>
      <c r="T8" s="95">
        <v>78693908.612298906</v>
      </c>
      <c r="U8" s="95">
        <v>75132148.402202651</v>
      </c>
      <c r="V8" s="95">
        <v>3886229.4553214135</v>
      </c>
      <c r="W8" s="95">
        <v>19499165.995732866</v>
      </c>
      <c r="X8" s="95">
        <v>38713673.088964961</v>
      </c>
      <c r="Y8" s="95">
        <v>19122154.618346427</v>
      </c>
      <c r="Z8" s="95">
        <v>8603749.7188977357</v>
      </c>
      <c r="AA8" s="95">
        <v>25944352.306603439</v>
      </c>
      <c r="AB8" s="95">
        <v>28303289.431189071</v>
      </c>
      <c r="AC8" s="95">
        <v>19344443.748423301</v>
      </c>
      <c r="AD8" s="95">
        <v>28859843.376274481</v>
      </c>
      <c r="AE8" s="95">
        <v>20047912.796242334</v>
      </c>
      <c r="AF8" s="95">
        <v>18055290.883990765</v>
      </c>
      <c r="AG8" s="95">
        <v>30595412.907169476</v>
      </c>
      <c r="AH8" s="95">
        <v>24983078.332923729</v>
      </c>
      <c r="AI8" s="95">
        <v>25506047.76125456</v>
      </c>
      <c r="AJ8" s="95">
        <v>47484716.249367759</v>
      </c>
      <c r="AK8" s="95">
        <v>15510959.753250187</v>
      </c>
      <c r="AL8" s="95">
        <v>16848770.293547139</v>
      </c>
      <c r="AM8" s="95">
        <v>25701514.440037731</v>
      </c>
      <c r="AN8" s="95">
        <v>5813953.4883720921</v>
      </c>
      <c r="AO8" s="95">
        <v>58436755.814336784</v>
      </c>
      <c r="AP8" s="95">
        <v>16017567.84042906</v>
      </c>
      <c r="AQ8" s="95">
        <v>53734425.371324331</v>
      </c>
      <c r="AR8" s="95">
        <v>37151613.915991604</v>
      </c>
      <c r="AS8" s="95">
        <v>62239876.623735689</v>
      </c>
      <c r="AT8" s="95">
        <v>43458310.117554396</v>
      </c>
      <c r="AU8" s="95">
        <v>61704409.422582164</v>
      </c>
      <c r="AV8" s="95">
        <v>19420126.44908632</v>
      </c>
      <c r="AW8" s="95">
        <v>21928145.954858396</v>
      </c>
      <c r="AX8" s="95">
        <v>33051156.214095585</v>
      </c>
      <c r="AY8" s="95">
        <v>109039351.59962484</v>
      </c>
      <c r="AZ8" s="95">
        <v>62527858.752450451</v>
      </c>
      <c r="BA8" s="95">
        <v>16536565.598395284</v>
      </c>
      <c r="BB8" s="95">
        <v>397000000</v>
      </c>
      <c r="BC8" s="95">
        <v>381000000</v>
      </c>
      <c r="BD8" s="95">
        <v>345600000</v>
      </c>
      <c r="BE8" s="95">
        <v>155000000</v>
      </c>
      <c r="BF8" s="97">
        <v>2502075287.8602347</v>
      </c>
      <c r="BG8" s="97">
        <v>619697111.77582085</v>
      </c>
      <c r="BH8" s="98">
        <v>3121772399.6360555</v>
      </c>
      <c r="BI8" s="126">
        <v>4400372399.6360559</v>
      </c>
      <c r="BJ8" s="51"/>
      <c r="BK8" s="51"/>
      <c r="BL8" s="100"/>
      <c r="BM8" s="3"/>
    </row>
    <row r="9" spans="1:89" x14ac:dyDescent="0.3">
      <c r="A9" s="92">
        <v>45142</v>
      </c>
      <c r="B9" s="93" t="s">
        <v>108</v>
      </c>
      <c r="C9" s="94" t="s">
        <v>157</v>
      </c>
      <c r="D9" s="95">
        <v>88369362.653472304</v>
      </c>
      <c r="E9" s="95">
        <v>203839808.05869025</v>
      </c>
      <c r="F9" s="95">
        <v>215350350.17730877</v>
      </c>
      <c r="G9" s="95">
        <v>184611843.59089977</v>
      </c>
      <c r="H9" s="95">
        <v>60363154.44612924</v>
      </c>
      <c r="I9" s="95">
        <v>53719377.636031359</v>
      </c>
      <c r="J9" s="95">
        <v>207695962.63879076</v>
      </c>
      <c r="K9" s="95">
        <v>204873364.1654287</v>
      </c>
      <c r="L9" s="95">
        <v>212793655.67206061</v>
      </c>
      <c r="M9" s="95">
        <v>22048188.92101391</v>
      </c>
      <c r="N9" s="95">
        <v>10439428.602602238</v>
      </c>
      <c r="O9" s="95">
        <v>25864285.666865252</v>
      </c>
      <c r="P9" s="95">
        <v>50512705.919496611</v>
      </c>
      <c r="Q9" s="95">
        <v>118766956.89955617</v>
      </c>
      <c r="R9" s="95">
        <v>122926270.17671691</v>
      </c>
      <c r="S9" s="95">
        <v>167700905.07611758</v>
      </c>
      <c r="T9" s="95">
        <v>78693908.612298906</v>
      </c>
      <c r="U9" s="95">
        <v>75132148.402202651</v>
      </c>
      <c r="V9" s="95">
        <v>3886229.4553214135</v>
      </c>
      <c r="W9" s="95">
        <v>19499165.995732866</v>
      </c>
      <c r="X9" s="95">
        <v>38713673.088964961</v>
      </c>
      <c r="Y9" s="95">
        <v>19122154.618346427</v>
      </c>
      <c r="Z9" s="95">
        <v>8603749.7188977357</v>
      </c>
      <c r="AA9" s="95">
        <v>25944352.306603439</v>
      </c>
      <c r="AB9" s="95">
        <v>28303289.431189071</v>
      </c>
      <c r="AC9" s="95">
        <v>19344443.748423301</v>
      </c>
      <c r="AD9" s="95">
        <v>28859843.376274481</v>
      </c>
      <c r="AE9" s="95">
        <v>20047912.796242334</v>
      </c>
      <c r="AF9" s="95">
        <v>18055290.883990765</v>
      </c>
      <c r="AG9" s="95">
        <v>30595412.907169476</v>
      </c>
      <c r="AH9" s="95">
        <v>24983078.332923729</v>
      </c>
      <c r="AI9" s="95">
        <v>25506047.76125456</v>
      </c>
      <c r="AJ9" s="95">
        <v>47484716.249367759</v>
      </c>
      <c r="AK9" s="95">
        <v>15510959.753250187</v>
      </c>
      <c r="AL9" s="95">
        <v>16848770.293547139</v>
      </c>
      <c r="AM9" s="95">
        <v>25701514.440037731</v>
      </c>
      <c r="AN9" s="95">
        <v>5813953.4883720921</v>
      </c>
      <c r="AO9" s="95">
        <v>58436755.814336784</v>
      </c>
      <c r="AP9" s="95">
        <v>16017567.84042906</v>
      </c>
      <c r="AQ9" s="95">
        <v>53734425.371324331</v>
      </c>
      <c r="AR9" s="95">
        <v>37151613.915991604</v>
      </c>
      <c r="AS9" s="95">
        <v>62239876.623735689</v>
      </c>
      <c r="AT9" s="95">
        <v>43458310.117554396</v>
      </c>
      <c r="AU9" s="95">
        <v>61704409.422582164</v>
      </c>
      <c r="AV9" s="95">
        <v>19420126.44908632</v>
      </c>
      <c r="AW9" s="95">
        <v>21928145.954858396</v>
      </c>
      <c r="AX9" s="95">
        <v>33051156.214095585</v>
      </c>
      <c r="AY9" s="95">
        <v>109039351.59962484</v>
      </c>
      <c r="AZ9" s="95">
        <v>62527858.752450451</v>
      </c>
      <c r="BA9" s="95">
        <v>16536565.598395284</v>
      </c>
      <c r="BB9" s="95">
        <v>397000000</v>
      </c>
      <c r="BC9" s="95">
        <v>381000000</v>
      </c>
      <c r="BD9" s="95">
        <v>345600000</v>
      </c>
      <c r="BE9" s="95">
        <v>155000000</v>
      </c>
      <c r="BF9" s="97">
        <v>2502075287.8602347</v>
      </c>
      <c r="BG9" s="97">
        <v>619697111.77582085</v>
      </c>
      <c r="BH9" s="98">
        <v>3121772399.6360555</v>
      </c>
      <c r="BI9" s="126">
        <v>4400372399.6360559</v>
      </c>
      <c r="BJ9" s="51"/>
      <c r="BK9" s="51"/>
      <c r="BL9" s="100"/>
      <c r="BM9" s="3"/>
    </row>
    <row r="10" spans="1:89" x14ac:dyDescent="0.3">
      <c r="A10" s="92">
        <v>45143</v>
      </c>
      <c r="B10" s="93" t="s">
        <v>109</v>
      </c>
      <c r="C10" s="94" t="s">
        <v>158</v>
      </c>
      <c r="D10" s="95">
        <v>114880171.449514</v>
      </c>
      <c r="E10" s="95">
        <v>264991750.47629735</v>
      </c>
      <c r="F10" s="95">
        <v>279955455.23050141</v>
      </c>
      <c r="G10" s="95">
        <v>239995396.66816971</v>
      </c>
      <c r="H10" s="95">
        <v>78472100.779968008</v>
      </c>
      <c r="I10" s="95">
        <v>69835190.926840782</v>
      </c>
      <c r="J10" s="95">
        <v>270004751.43042797</v>
      </c>
      <c r="K10" s="95">
        <v>266335373.4150573</v>
      </c>
      <c r="L10" s="95">
        <v>276631752.3736788</v>
      </c>
      <c r="M10" s="95">
        <v>28662645.597318087</v>
      </c>
      <c r="N10" s="95">
        <v>13571257.18338291</v>
      </c>
      <c r="O10" s="95">
        <v>33623571.36692483</v>
      </c>
      <c r="P10" s="95">
        <v>65666517.695345603</v>
      </c>
      <c r="Q10" s="95">
        <v>154397043.96942303</v>
      </c>
      <c r="R10" s="95">
        <v>159804151.22973201</v>
      </c>
      <c r="S10" s="95">
        <v>218011176.59895286</v>
      </c>
      <c r="T10" s="95">
        <v>102302081.19598858</v>
      </c>
      <c r="U10" s="95">
        <v>97671792.922863454</v>
      </c>
      <c r="V10" s="95">
        <v>5052098.2919178372</v>
      </c>
      <c r="W10" s="95">
        <v>25348915.794452727</v>
      </c>
      <c r="X10" s="95">
        <v>50327775.015654452</v>
      </c>
      <c r="Y10" s="95">
        <v>24858801.003850356</v>
      </c>
      <c r="Z10" s="95">
        <v>11184874.634567058</v>
      </c>
      <c r="AA10" s="95">
        <v>33727657.998584472</v>
      </c>
      <c r="AB10" s="95">
        <v>36794276.260545798</v>
      </c>
      <c r="AC10" s="95">
        <v>25147776.872950293</v>
      </c>
      <c r="AD10" s="95">
        <v>37517796.389156833</v>
      </c>
      <c r="AE10" s="95">
        <v>26062286.635115039</v>
      </c>
      <c r="AF10" s="95">
        <v>23471878.149187993</v>
      </c>
      <c r="AG10" s="95">
        <v>39774036.779320322</v>
      </c>
      <c r="AH10" s="95">
        <v>32478001.832800854</v>
      </c>
      <c r="AI10" s="95">
        <v>33157862.089630932</v>
      </c>
      <c r="AJ10" s="95">
        <v>61730131.124178097</v>
      </c>
      <c r="AK10" s="95">
        <v>20164247.679225244</v>
      </c>
      <c r="AL10" s="95">
        <v>21903401.38161128</v>
      </c>
      <c r="AM10" s="95">
        <v>33411968.772049051</v>
      </c>
      <c r="AN10" s="95">
        <v>7558139.5348837208</v>
      </c>
      <c r="AO10" s="95">
        <v>75967782.558637828</v>
      </c>
      <c r="AP10" s="95">
        <v>20822838.192557782</v>
      </c>
      <c r="AQ10" s="95">
        <v>69854752.982721627</v>
      </c>
      <c r="AR10" s="95">
        <v>48297098.090789087</v>
      </c>
      <c r="AS10" s="95">
        <v>80911839.610856399</v>
      </c>
      <c r="AT10" s="95">
        <v>56495803.152820721</v>
      </c>
      <c r="AU10" s="95">
        <v>80215732.249356821</v>
      </c>
      <c r="AV10" s="95">
        <v>25246164.383812219</v>
      </c>
      <c r="AW10" s="95">
        <v>28506589.741315916</v>
      </c>
      <c r="AX10" s="95">
        <v>42966503.078324266</v>
      </c>
      <c r="AY10" s="95">
        <v>141751157.0795123</v>
      </c>
      <c r="AZ10" s="95">
        <v>81286216.378185585</v>
      </c>
      <c r="BA10" s="95">
        <v>21497535.277913872</v>
      </c>
      <c r="BB10" s="95">
        <v>490700000</v>
      </c>
      <c r="BC10" s="95">
        <v>423800000</v>
      </c>
      <c r="BD10" s="95">
        <v>460500000</v>
      </c>
      <c r="BE10" s="95">
        <v>198200000</v>
      </c>
      <c r="BF10" s="97">
        <v>3252697874.2183065</v>
      </c>
      <c r="BG10" s="97">
        <v>805606245.30856729</v>
      </c>
      <c r="BH10" s="98">
        <v>4058304119.5268736</v>
      </c>
      <c r="BI10" s="126">
        <v>5631504119.5268745</v>
      </c>
      <c r="BL10" s="7"/>
      <c r="BM10" s="3"/>
    </row>
    <row r="11" spans="1:89" x14ac:dyDescent="0.3">
      <c r="A11" s="92">
        <v>45144</v>
      </c>
      <c r="B11" s="93" t="s">
        <v>0</v>
      </c>
      <c r="C11" s="94" t="s">
        <v>159</v>
      </c>
      <c r="D11" s="95">
        <v>123717107.7148612</v>
      </c>
      <c r="E11" s="95">
        <v>285375731.2821663</v>
      </c>
      <c r="F11" s="95">
        <v>301490490.24823225</v>
      </c>
      <c r="G11" s="95">
        <v>258456581.02725965</v>
      </c>
      <c r="H11" s="95">
        <v>84508416.224580914</v>
      </c>
      <c r="I11" s="95">
        <v>75207128.690443903</v>
      </c>
      <c r="J11" s="95">
        <v>290774347.69430703</v>
      </c>
      <c r="K11" s="95">
        <v>286822709.83160013</v>
      </c>
      <c r="L11" s="95">
        <v>297911117.94088483</v>
      </c>
      <c r="M11" s="95">
        <v>30867464.489419471</v>
      </c>
      <c r="N11" s="95">
        <v>14615200.043643132</v>
      </c>
      <c r="O11" s="95">
        <v>36209999.933611348</v>
      </c>
      <c r="P11" s="95">
        <v>70717788.287295252</v>
      </c>
      <c r="Q11" s="95">
        <v>166273739.65937862</v>
      </c>
      <c r="R11" s="95">
        <v>172096778.24740365</v>
      </c>
      <c r="S11" s="95">
        <v>234781267.10656458</v>
      </c>
      <c r="T11" s="95">
        <v>110171472.05721845</v>
      </c>
      <c r="U11" s="95">
        <v>105185007.7630837</v>
      </c>
      <c r="V11" s="95">
        <v>5440721.2374499775</v>
      </c>
      <c r="W11" s="95">
        <v>27298832.394026008</v>
      </c>
      <c r="X11" s="95">
        <v>54199142.324550934</v>
      </c>
      <c r="Y11" s="95">
        <v>26771016.465684991</v>
      </c>
      <c r="Z11" s="95">
        <v>12045249.606456829</v>
      </c>
      <c r="AA11" s="95">
        <v>36322093.229244813</v>
      </c>
      <c r="AB11" s="95">
        <v>39624605.203664698</v>
      </c>
      <c r="AC11" s="95">
        <v>27082221.24779262</v>
      </c>
      <c r="AD11" s="95">
        <v>40403780.726784274</v>
      </c>
      <c r="AE11" s="95">
        <v>28067077.914739266</v>
      </c>
      <c r="AF11" s="95">
        <v>25277407.237587065</v>
      </c>
      <c r="AG11" s="95">
        <v>42833578.070037261</v>
      </c>
      <c r="AH11" s="95">
        <v>34976309.666093215</v>
      </c>
      <c r="AI11" s="95">
        <v>35708466.865756378</v>
      </c>
      <c r="AJ11" s="95">
        <v>66478602.749114856</v>
      </c>
      <c r="AK11" s="95">
        <v>21715343.654550258</v>
      </c>
      <c r="AL11" s="95">
        <v>23588278.41096599</v>
      </c>
      <c r="AM11" s="95">
        <v>35982120.216052815</v>
      </c>
      <c r="AN11" s="95">
        <v>8139534.8837209279</v>
      </c>
      <c r="AO11" s="95">
        <v>81811458.140071496</v>
      </c>
      <c r="AP11" s="95">
        <v>22424594.976600681</v>
      </c>
      <c r="AQ11" s="95">
        <v>75228195.519854054</v>
      </c>
      <c r="AR11" s="95">
        <v>52012259.482388243</v>
      </c>
      <c r="AS11" s="95">
        <v>87135827.273229957</v>
      </c>
      <c r="AT11" s="95">
        <v>60841634.164576143</v>
      </c>
      <c r="AU11" s="95">
        <v>86386173.191615015</v>
      </c>
      <c r="AV11" s="95">
        <v>27188177.028720845</v>
      </c>
      <c r="AW11" s="95">
        <v>30699404.336801749</v>
      </c>
      <c r="AX11" s="95">
        <v>46271618.699733816</v>
      </c>
      <c r="AY11" s="95">
        <v>152655092.23947474</v>
      </c>
      <c r="AZ11" s="95">
        <v>87539002.25343062</v>
      </c>
      <c r="BA11" s="95">
        <v>23151191.837753396</v>
      </c>
      <c r="BB11" s="95">
        <v>490700000</v>
      </c>
      <c r="BC11" s="95">
        <v>423800000</v>
      </c>
      <c r="BD11" s="95">
        <v>460500000</v>
      </c>
      <c r="BE11" s="95">
        <v>198200000</v>
      </c>
      <c r="BF11" s="97">
        <v>3502905403.0043302</v>
      </c>
      <c r="BG11" s="97">
        <v>867575956.48614919</v>
      </c>
      <c r="BH11" s="98">
        <v>4370481359.4904795</v>
      </c>
      <c r="BI11" s="126">
        <v>5943681359.4904785</v>
      </c>
      <c r="BL11" s="7"/>
      <c r="BM11" s="3"/>
    </row>
    <row r="12" spans="1:89" x14ac:dyDescent="0.3">
      <c r="A12" s="92">
        <v>45145</v>
      </c>
      <c r="B12" s="93" t="s">
        <v>110</v>
      </c>
      <c r="C12" s="94" t="s">
        <v>160</v>
      </c>
      <c r="D12" s="95">
        <v>88369362.653472304</v>
      </c>
      <c r="E12" s="95">
        <v>203839808.05869025</v>
      </c>
      <c r="F12" s="95">
        <v>215350350.17730877</v>
      </c>
      <c r="G12" s="95">
        <v>184611843.59089977</v>
      </c>
      <c r="H12" s="95">
        <v>60363154.44612924</v>
      </c>
      <c r="I12" s="95">
        <v>53719377.636031359</v>
      </c>
      <c r="J12" s="95">
        <v>207695962.63879076</v>
      </c>
      <c r="K12" s="95">
        <v>204873364.1654287</v>
      </c>
      <c r="L12" s="95">
        <v>212793655.67206061</v>
      </c>
      <c r="M12" s="95">
        <v>22048188.92101391</v>
      </c>
      <c r="N12" s="95">
        <v>10439428.602602238</v>
      </c>
      <c r="O12" s="95">
        <v>25864285.666865252</v>
      </c>
      <c r="P12" s="95">
        <v>50512705.919496611</v>
      </c>
      <c r="Q12" s="95">
        <v>118766956.89955617</v>
      </c>
      <c r="R12" s="95">
        <v>122926270.17671691</v>
      </c>
      <c r="S12" s="95">
        <v>167700905.07611758</v>
      </c>
      <c r="T12" s="95">
        <v>78693908.612298906</v>
      </c>
      <c r="U12" s="95">
        <v>75132148.402202651</v>
      </c>
      <c r="V12" s="95">
        <v>3886229.4553214135</v>
      </c>
      <c r="W12" s="95">
        <v>19499165.995732866</v>
      </c>
      <c r="X12" s="95">
        <v>38713673.088964961</v>
      </c>
      <c r="Y12" s="95">
        <v>19122154.618346427</v>
      </c>
      <c r="Z12" s="95">
        <v>8603749.7188977357</v>
      </c>
      <c r="AA12" s="95">
        <v>25944352.306603439</v>
      </c>
      <c r="AB12" s="95">
        <v>28303289.431189071</v>
      </c>
      <c r="AC12" s="95">
        <v>19344443.748423301</v>
      </c>
      <c r="AD12" s="95">
        <v>28859843.376274481</v>
      </c>
      <c r="AE12" s="95">
        <v>20047912.796242334</v>
      </c>
      <c r="AF12" s="95">
        <v>18055290.883990765</v>
      </c>
      <c r="AG12" s="95">
        <v>30595412.907169476</v>
      </c>
      <c r="AH12" s="95">
        <v>24983078.332923729</v>
      </c>
      <c r="AI12" s="95">
        <v>25506047.76125456</v>
      </c>
      <c r="AJ12" s="95">
        <v>47484716.249367759</v>
      </c>
      <c r="AK12" s="95">
        <v>15510959.753250187</v>
      </c>
      <c r="AL12" s="95">
        <v>16848770.293547139</v>
      </c>
      <c r="AM12" s="95">
        <v>25701514.440037731</v>
      </c>
      <c r="AN12" s="95">
        <v>5813953.4883720921</v>
      </c>
      <c r="AO12" s="95">
        <v>58436755.814336784</v>
      </c>
      <c r="AP12" s="95">
        <v>16017567.84042906</v>
      </c>
      <c r="AQ12" s="95">
        <v>53734425.371324331</v>
      </c>
      <c r="AR12" s="95">
        <v>37151613.915991604</v>
      </c>
      <c r="AS12" s="95">
        <v>62239876.623735689</v>
      </c>
      <c r="AT12" s="95">
        <v>43458310.117554396</v>
      </c>
      <c r="AU12" s="95">
        <v>61704409.422582164</v>
      </c>
      <c r="AV12" s="95">
        <v>19420126.44908632</v>
      </c>
      <c r="AW12" s="95">
        <v>21928145.954858396</v>
      </c>
      <c r="AX12" s="95">
        <v>33051156.214095585</v>
      </c>
      <c r="AY12" s="95">
        <v>109039351.59962484</v>
      </c>
      <c r="AZ12" s="95">
        <v>62527858.752450451</v>
      </c>
      <c r="BA12" s="95">
        <v>16536565.598395284</v>
      </c>
      <c r="BB12" s="95">
        <v>397000000</v>
      </c>
      <c r="BC12" s="95">
        <v>381000000</v>
      </c>
      <c r="BD12" s="95">
        <v>345600000</v>
      </c>
      <c r="BE12" s="95">
        <v>155000000</v>
      </c>
      <c r="BF12" s="97">
        <v>2502075287.8602347</v>
      </c>
      <c r="BG12" s="97">
        <v>619697111.77582085</v>
      </c>
      <c r="BH12" s="98">
        <v>3121772399.6360555</v>
      </c>
      <c r="BI12" s="126">
        <v>4400372399.6360559</v>
      </c>
      <c r="BL12" s="7"/>
      <c r="BM12" s="3"/>
    </row>
    <row r="13" spans="1:89" s="4" customFormat="1" x14ac:dyDescent="0.3">
      <c r="A13" s="92">
        <v>45146</v>
      </c>
      <c r="B13" s="93" t="s">
        <v>111</v>
      </c>
      <c r="C13" s="94" t="s">
        <v>154</v>
      </c>
      <c r="D13" s="95">
        <v>88369362.653472304</v>
      </c>
      <c r="E13" s="95">
        <v>203839808.05869025</v>
      </c>
      <c r="F13" s="95">
        <v>215350350.17730877</v>
      </c>
      <c r="G13" s="95">
        <v>184611843.59089977</v>
      </c>
      <c r="H13" s="95">
        <v>60363154.44612924</v>
      </c>
      <c r="I13" s="95">
        <v>53719377.636031359</v>
      </c>
      <c r="J13" s="95">
        <v>207695962.63879076</v>
      </c>
      <c r="K13" s="95">
        <v>204873364.1654287</v>
      </c>
      <c r="L13" s="95">
        <v>212793655.67206061</v>
      </c>
      <c r="M13" s="95">
        <v>22048188.92101391</v>
      </c>
      <c r="N13" s="95">
        <v>10439428.602602238</v>
      </c>
      <c r="O13" s="95">
        <v>25864285.666865252</v>
      </c>
      <c r="P13" s="95">
        <v>50512705.919496611</v>
      </c>
      <c r="Q13" s="95">
        <v>118766956.89955617</v>
      </c>
      <c r="R13" s="95">
        <v>122926270.17671691</v>
      </c>
      <c r="S13" s="95">
        <v>167700905.07611758</v>
      </c>
      <c r="T13" s="95">
        <v>78693908.612298906</v>
      </c>
      <c r="U13" s="95">
        <v>75132148.402202651</v>
      </c>
      <c r="V13" s="95">
        <v>3886229.4553214135</v>
      </c>
      <c r="W13" s="95">
        <v>19499165.995732866</v>
      </c>
      <c r="X13" s="95">
        <v>38713673.088964961</v>
      </c>
      <c r="Y13" s="95">
        <v>19122154.618346427</v>
      </c>
      <c r="Z13" s="95">
        <v>8603749.7188977357</v>
      </c>
      <c r="AA13" s="95">
        <v>25944352.306603439</v>
      </c>
      <c r="AB13" s="95">
        <v>28303289.431189071</v>
      </c>
      <c r="AC13" s="95">
        <v>19344443.748423301</v>
      </c>
      <c r="AD13" s="95">
        <v>28859843.376274481</v>
      </c>
      <c r="AE13" s="95">
        <v>20047912.796242334</v>
      </c>
      <c r="AF13" s="95">
        <v>18055290.883990765</v>
      </c>
      <c r="AG13" s="95">
        <v>30595412.907169476</v>
      </c>
      <c r="AH13" s="95">
        <v>24983078.332923729</v>
      </c>
      <c r="AI13" s="95">
        <v>25506047.76125456</v>
      </c>
      <c r="AJ13" s="95">
        <v>47484716.249367759</v>
      </c>
      <c r="AK13" s="95">
        <v>15510959.753250187</v>
      </c>
      <c r="AL13" s="95">
        <v>16848770.293547139</v>
      </c>
      <c r="AM13" s="95">
        <v>25701514.440037731</v>
      </c>
      <c r="AN13" s="95">
        <v>5813953.4883720921</v>
      </c>
      <c r="AO13" s="95">
        <v>58436755.814336784</v>
      </c>
      <c r="AP13" s="95">
        <v>16017567.84042906</v>
      </c>
      <c r="AQ13" s="95">
        <v>53734425.371324331</v>
      </c>
      <c r="AR13" s="95">
        <v>37151613.915991604</v>
      </c>
      <c r="AS13" s="95">
        <v>62239876.623735689</v>
      </c>
      <c r="AT13" s="95">
        <v>43458310.117554396</v>
      </c>
      <c r="AU13" s="95">
        <v>61704409.422582164</v>
      </c>
      <c r="AV13" s="95">
        <v>19420126.44908632</v>
      </c>
      <c r="AW13" s="95">
        <v>21928145.954858396</v>
      </c>
      <c r="AX13" s="95">
        <v>33051156.214095585</v>
      </c>
      <c r="AY13" s="95">
        <v>109039351.59962484</v>
      </c>
      <c r="AZ13" s="95">
        <v>62527858.752450451</v>
      </c>
      <c r="BA13" s="95">
        <v>16536565.598395284</v>
      </c>
      <c r="BB13" s="95">
        <v>397000000</v>
      </c>
      <c r="BC13" s="95">
        <v>381000000</v>
      </c>
      <c r="BD13" s="95">
        <v>345600000</v>
      </c>
      <c r="BE13" s="95">
        <v>155000000</v>
      </c>
      <c r="BF13" s="97">
        <v>2502075287.8602347</v>
      </c>
      <c r="BG13" s="97">
        <v>619697111.77582085</v>
      </c>
      <c r="BH13" s="98">
        <v>3121772399.6360555</v>
      </c>
      <c r="BI13" s="126">
        <v>4400372399.6360559</v>
      </c>
      <c r="BL13" s="7"/>
      <c r="BM13" s="3"/>
    </row>
    <row r="14" spans="1:89" x14ac:dyDescent="0.3">
      <c r="A14" s="92">
        <v>45147</v>
      </c>
      <c r="B14" s="93" t="s">
        <v>112</v>
      </c>
      <c r="C14" s="94" t="s">
        <v>155</v>
      </c>
      <c r="D14" s="95">
        <v>88369362.653472304</v>
      </c>
      <c r="E14" s="95">
        <v>203839808.05869025</v>
      </c>
      <c r="F14" s="95">
        <v>215350350.17730877</v>
      </c>
      <c r="G14" s="95">
        <v>184611843.59089977</v>
      </c>
      <c r="H14" s="95">
        <v>60363154.44612924</v>
      </c>
      <c r="I14" s="95">
        <v>53719377.636031359</v>
      </c>
      <c r="J14" s="95">
        <v>207695962.63879076</v>
      </c>
      <c r="K14" s="95">
        <v>204873364.1654287</v>
      </c>
      <c r="L14" s="95">
        <v>212793655.67206061</v>
      </c>
      <c r="M14" s="95">
        <v>22048188.92101391</v>
      </c>
      <c r="N14" s="95">
        <v>10439428.602602238</v>
      </c>
      <c r="O14" s="95">
        <v>25864285.666865252</v>
      </c>
      <c r="P14" s="95">
        <v>50512705.919496611</v>
      </c>
      <c r="Q14" s="95">
        <v>118766956.89955617</v>
      </c>
      <c r="R14" s="95">
        <v>122926270.17671691</v>
      </c>
      <c r="S14" s="95">
        <v>167700905.07611758</v>
      </c>
      <c r="T14" s="95">
        <v>78693908.612298906</v>
      </c>
      <c r="U14" s="95">
        <v>75132148.402202651</v>
      </c>
      <c r="V14" s="95">
        <v>3886229.4553214135</v>
      </c>
      <c r="W14" s="95">
        <v>19499165.995732866</v>
      </c>
      <c r="X14" s="95">
        <v>38713673.088964961</v>
      </c>
      <c r="Y14" s="95">
        <v>19122154.618346427</v>
      </c>
      <c r="Z14" s="95">
        <v>8603749.7188977357</v>
      </c>
      <c r="AA14" s="95">
        <v>25944352.306603439</v>
      </c>
      <c r="AB14" s="95">
        <v>28303289.431189071</v>
      </c>
      <c r="AC14" s="95">
        <v>19344443.748423301</v>
      </c>
      <c r="AD14" s="95">
        <v>28859843.376274481</v>
      </c>
      <c r="AE14" s="95">
        <v>20047912.796242334</v>
      </c>
      <c r="AF14" s="95">
        <v>18055290.883990765</v>
      </c>
      <c r="AG14" s="95">
        <v>30595412.907169476</v>
      </c>
      <c r="AH14" s="95">
        <v>24983078.332923729</v>
      </c>
      <c r="AI14" s="95">
        <v>25506047.76125456</v>
      </c>
      <c r="AJ14" s="95">
        <v>47484716.249367759</v>
      </c>
      <c r="AK14" s="95">
        <v>15510959.753250187</v>
      </c>
      <c r="AL14" s="95">
        <v>16848770.293547139</v>
      </c>
      <c r="AM14" s="95">
        <v>25701514.440037731</v>
      </c>
      <c r="AN14" s="95">
        <v>5813953.4883720921</v>
      </c>
      <c r="AO14" s="95">
        <v>58436755.814336784</v>
      </c>
      <c r="AP14" s="95">
        <v>16017567.84042906</v>
      </c>
      <c r="AQ14" s="95">
        <v>53734425.371324331</v>
      </c>
      <c r="AR14" s="95">
        <v>37151613.915991604</v>
      </c>
      <c r="AS14" s="95">
        <v>62239876.623735689</v>
      </c>
      <c r="AT14" s="95">
        <v>43458310.117554396</v>
      </c>
      <c r="AU14" s="95">
        <v>61704409.422582164</v>
      </c>
      <c r="AV14" s="95">
        <v>19420126.44908632</v>
      </c>
      <c r="AW14" s="95">
        <v>21928145.954858396</v>
      </c>
      <c r="AX14" s="95">
        <v>33051156.214095585</v>
      </c>
      <c r="AY14" s="95">
        <v>109039351.59962484</v>
      </c>
      <c r="AZ14" s="95">
        <v>62527858.752450451</v>
      </c>
      <c r="BA14" s="95">
        <v>16536565.598395284</v>
      </c>
      <c r="BB14" s="95">
        <v>397000000</v>
      </c>
      <c r="BC14" s="95">
        <v>381000000</v>
      </c>
      <c r="BD14" s="95">
        <v>345600000</v>
      </c>
      <c r="BE14" s="95">
        <v>155000000</v>
      </c>
      <c r="BF14" s="97">
        <v>2502075287.8602347</v>
      </c>
      <c r="BG14" s="97">
        <v>619697111.77582085</v>
      </c>
      <c r="BH14" s="98">
        <v>3121772399.6360555</v>
      </c>
      <c r="BI14" s="126">
        <v>4400372399.6360559</v>
      </c>
      <c r="BL14" s="7"/>
      <c r="BM14" s="3"/>
    </row>
    <row r="15" spans="1:89" x14ac:dyDescent="0.3">
      <c r="A15" s="92">
        <v>45148</v>
      </c>
      <c r="B15" s="93" t="s">
        <v>113</v>
      </c>
      <c r="C15" s="94" t="s">
        <v>156</v>
      </c>
      <c r="D15" s="95">
        <v>88369362.653472304</v>
      </c>
      <c r="E15" s="95">
        <v>203839808.05869025</v>
      </c>
      <c r="F15" s="95">
        <v>215350350.17730877</v>
      </c>
      <c r="G15" s="95">
        <v>184611843.59089977</v>
      </c>
      <c r="H15" s="95">
        <v>60363154.44612924</v>
      </c>
      <c r="I15" s="95">
        <v>53719377.636031359</v>
      </c>
      <c r="J15" s="95">
        <v>207695962.63879076</v>
      </c>
      <c r="K15" s="95">
        <v>204873364.1654287</v>
      </c>
      <c r="L15" s="95">
        <v>212793655.67206061</v>
      </c>
      <c r="M15" s="95">
        <v>22048188.92101391</v>
      </c>
      <c r="N15" s="95">
        <v>10439428.602602238</v>
      </c>
      <c r="O15" s="95">
        <v>25864285.666865252</v>
      </c>
      <c r="P15" s="95">
        <v>50512705.919496611</v>
      </c>
      <c r="Q15" s="95">
        <v>118766956.89955617</v>
      </c>
      <c r="R15" s="95">
        <v>122926270.17671691</v>
      </c>
      <c r="S15" s="95">
        <v>167700905.07611758</v>
      </c>
      <c r="T15" s="95">
        <v>78693908.612298906</v>
      </c>
      <c r="U15" s="95">
        <v>75132148.402202651</v>
      </c>
      <c r="V15" s="95">
        <v>3886229.4553214135</v>
      </c>
      <c r="W15" s="95">
        <v>19499165.995732866</v>
      </c>
      <c r="X15" s="95">
        <v>38713673.088964961</v>
      </c>
      <c r="Y15" s="95">
        <v>19122154.618346427</v>
      </c>
      <c r="Z15" s="95">
        <v>8603749.7188977357</v>
      </c>
      <c r="AA15" s="95">
        <v>25944352.306603439</v>
      </c>
      <c r="AB15" s="95">
        <v>28303289.431189071</v>
      </c>
      <c r="AC15" s="95">
        <v>19344443.748423301</v>
      </c>
      <c r="AD15" s="95">
        <v>28859843.376274481</v>
      </c>
      <c r="AE15" s="95">
        <v>20047912.796242334</v>
      </c>
      <c r="AF15" s="95">
        <v>18055290.883990765</v>
      </c>
      <c r="AG15" s="95">
        <v>30595412.907169476</v>
      </c>
      <c r="AH15" s="95">
        <v>24983078.332923729</v>
      </c>
      <c r="AI15" s="95">
        <v>25506047.76125456</v>
      </c>
      <c r="AJ15" s="95">
        <v>47484716.249367759</v>
      </c>
      <c r="AK15" s="95">
        <v>15510959.753250187</v>
      </c>
      <c r="AL15" s="95">
        <v>16848770.293547139</v>
      </c>
      <c r="AM15" s="95">
        <v>25701514.440037731</v>
      </c>
      <c r="AN15" s="95">
        <v>5813953.4883720921</v>
      </c>
      <c r="AO15" s="95">
        <v>58436755.814336784</v>
      </c>
      <c r="AP15" s="95">
        <v>16017567.84042906</v>
      </c>
      <c r="AQ15" s="95">
        <v>53734425.371324331</v>
      </c>
      <c r="AR15" s="95">
        <v>37151613.915991604</v>
      </c>
      <c r="AS15" s="95">
        <v>62239876.623735689</v>
      </c>
      <c r="AT15" s="95">
        <v>43458310.117554396</v>
      </c>
      <c r="AU15" s="95">
        <v>61704409.422582164</v>
      </c>
      <c r="AV15" s="95">
        <v>19420126.44908632</v>
      </c>
      <c r="AW15" s="95">
        <v>21928145.954858396</v>
      </c>
      <c r="AX15" s="95">
        <v>33051156.214095585</v>
      </c>
      <c r="AY15" s="95">
        <v>109039351.59962484</v>
      </c>
      <c r="AZ15" s="95">
        <v>62527858.752450451</v>
      </c>
      <c r="BA15" s="95">
        <v>16536565.598395284</v>
      </c>
      <c r="BB15" s="95">
        <v>397000000</v>
      </c>
      <c r="BC15" s="95">
        <v>381000000</v>
      </c>
      <c r="BD15" s="95">
        <v>345600000</v>
      </c>
      <c r="BE15" s="95">
        <v>155000000</v>
      </c>
      <c r="BF15" s="97">
        <v>2502075287.8602347</v>
      </c>
      <c r="BG15" s="97">
        <v>619697111.77582085</v>
      </c>
      <c r="BH15" s="98">
        <v>3121772399.6360555</v>
      </c>
      <c r="BI15" s="126">
        <v>4400372399.6360559</v>
      </c>
      <c r="BL15" s="7"/>
      <c r="BM15" s="3"/>
    </row>
    <row r="16" spans="1:89" x14ac:dyDescent="0.3">
      <c r="A16" s="92">
        <v>45149</v>
      </c>
      <c r="B16" s="93" t="s">
        <v>114</v>
      </c>
      <c r="C16" s="94" t="s">
        <v>157</v>
      </c>
      <c r="D16" s="95">
        <v>88369362.653472304</v>
      </c>
      <c r="E16" s="95">
        <v>203839808.05869025</v>
      </c>
      <c r="F16" s="95">
        <v>215350350.17730877</v>
      </c>
      <c r="G16" s="95">
        <v>184611843.59089977</v>
      </c>
      <c r="H16" s="95">
        <v>60363154.44612924</v>
      </c>
      <c r="I16" s="95">
        <v>53719377.636031359</v>
      </c>
      <c r="J16" s="95">
        <v>207695962.63879076</v>
      </c>
      <c r="K16" s="95">
        <v>204873364.1654287</v>
      </c>
      <c r="L16" s="95">
        <v>212793655.67206061</v>
      </c>
      <c r="M16" s="95">
        <v>22048188.92101391</v>
      </c>
      <c r="N16" s="95">
        <v>10439428.602602238</v>
      </c>
      <c r="O16" s="95">
        <v>25864285.666865252</v>
      </c>
      <c r="P16" s="95">
        <v>50512705.919496611</v>
      </c>
      <c r="Q16" s="95">
        <v>118766956.89955617</v>
      </c>
      <c r="R16" s="95">
        <v>122926270.17671691</v>
      </c>
      <c r="S16" s="95">
        <v>167700905.07611758</v>
      </c>
      <c r="T16" s="95">
        <v>78693908.612298906</v>
      </c>
      <c r="U16" s="95">
        <v>75132148.402202651</v>
      </c>
      <c r="V16" s="95">
        <v>3886229.4553214135</v>
      </c>
      <c r="W16" s="95">
        <v>19499165.995732866</v>
      </c>
      <c r="X16" s="95">
        <v>38713673.088964961</v>
      </c>
      <c r="Y16" s="95">
        <v>19122154.618346427</v>
      </c>
      <c r="Z16" s="95">
        <v>8603749.7188977357</v>
      </c>
      <c r="AA16" s="95">
        <v>25944352.306603439</v>
      </c>
      <c r="AB16" s="95">
        <v>28303289.431189071</v>
      </c>
      <c r="AC16" s="95">
        <v>19344443.748423301</v>
      </c>
      <c r="AD16" s="95">
        <v>28859843.376274481</v>
      </c>
      <c r="AE16" s="95">
        <v>20047912.796242334</v>
      </c>
      <c r="AF16" s="95">
        <v>18055290.883990765</v>
      </c>
      <c r="AG16" s="95">
        <v>30595412.907169476</v>
      </c>
      <c r="AH16" s="95">
        <v>24983078.332923729</v>
      </c>
      <c r="AI16" s="95">
        <v>25506047.76125456</v>
      </c>
      <c r="AJ16" s="95">
        <v>47484716.249367759</v>
      </c>
      <c r="AK16" s="95">
        <v>15510959.753250187</v>
      </c>
      <c r="AL16" s="95">
        <v>16848770.293547139</v>
      </c>
      <c r="AM16" s="95">
        <v>25701514.440037731</v>
      </c>
      <c r="AN16" s="95">
        <v>5813953.4883720921</v>
      </c>
      <c r="AO16" s="95">
        <v>58436755.814336784</v>
      </c>
      <c r="AP16" s="95">
        <v>16017567.84042906</v>
      </c>
      <c r="AQ16" s="95">
        <v>53734425.371324331</v>
      </c>
      <c r="AR16" s="95">
        <v>37151613.915991604</v>
      </c>
      <c r="AS16" s="95">
        <v>62239876.623735689</v>
      </c>
      <c r="AT16" s="95">
        <v>43458310.117554396</v>
      </c>
      <c r="AU16" s="95">
        <v>61704409.422582164</v>
      </c>
      <c r="AV16" s="95">
        <v>19420126.44908632</v>
      </c>
      <c r="AW16" s="95">
        <v>21928145.954858396</v>
      </c>
      <c r="AX16" s="95">
        <v>33051156.214095585</v>
      </c>
      <c r="AY16" s="95">
        <v>109039351.59962484</v>
      </c>
      <c r="AZ16" s="95">
        <v>62527858.752450451</v>
      </c>
      <c r="BA16" s="95">
        <v>16536565.598395284</v>
      </c>
      <c r="BB16" s="95">
        <v>397000000</v>
      </c>
      <c r="BC16" s="95">
        <v>381000000</v>
      </c>
      <c r="BD16" s="95">
        <v>345600000</v>
      </c>
      <c r="BE16" s="95">
        <v>155000000</v>
      </c>
      <c r="BF16" s="97">
        <v>2502075287.8602347</v>
      </c>
      <c r="BG16" s="97">
        <v>619697111.77582085</v>
      </c>
      <c r="BH16" s="98">
        <v>3121772399.6360555</v>
      </c>
      <c r="BI16" s="126">
        <v>4400372399.6360559</v>
      </c>
      <c r="BL16" s="7"/>
      <c r="BM16" s="3"/>
    </row>
    <row r="17" spans="1:65" x14ac:dyDescent="0.3">
      <c r="A17" s="92">
        <v>45150</v>
      </c>
      <c r="B17" s="93" t="s">
        <v>115</v>
      </c>
      <c r="C17" s="94" t="s">
        <v>158</v>
      </c>
      <c r="D17" s="95">
        <v>114880171.449514</v>
      </c>
      <c r="E17" s="95">
        <v>264991750.47629735</v>
      </c>
      <c r="F17" s="95">
        <v>279955455.23050141</v>
      </c>
      <c r="G17" s="95">
        <v>239995396.66816971</v>
      </c>
      <c r="H17" s="95">
        <v>78472100.779968008</v>
      </c>
      <c r="I17" s="95">
        <v>69835190.926840782</v>
      </c>
      <c r="J17" s="95">
        <v>270004751.43042797</v>
      </c>
      <c r="K17" s="95">
        <v>266335373.4150573</v>
      </c>
      <c r="L17" s="95">
        <v>276631752.3736788</v>
      </c>
      <c r="M17" s="95">
        <v>28662645.597318087</v>
      </c>
      <c r="N17" s="95">
        <v>13571257.18338291</v>
      </c>
      <c r="O17" s="95">
        <v>33623571.36692483</v>
      </c>
      <c r="P17" s="95">
        <v>65666517.695345603</v>
      </c>
      <c r="Q17" s="95">
        <v>154397043.96942303</v>
      </c>
      <c r="R17" s="95">
        <v>159804151.22973201</v>
      </c>
      <c r="S17" s="95">
        <v>218011176.59895286</v>
      </c>
      <c r="T17" s="95">
        <v>102302081.19598858</v>
      </c>
      <c r="U17" s="95">
        <v>97671792.922863454</v>
      </c>
      <c r="V17" s="95">
        <v>5052098.2919178372</v>
      </c>
      <c r="W17" s="95">
        <v>25348915.794452727</v>
      </c>
      <c r="X17" s="95">
        <v>50327775.015654452</v>
      </c>
      <c r="Y17" s="95">
        <v>24858801.003850356</v>
      </c>
      <c r="Z17" s="95">
        <v>11184874.634567058</v>
      </c>
      <c r="AA17" s="95">
        <v>33727657.998584472</v>
      </c>
      <c r="AB17" s="95">
        <v>36794276.260545798</v>
      </c>
      <c r="AC17" s="95">
        <v>25147776.872950293</v>
      </c>
      <c r="AD17" s="95">
        <v>37517796.389156833</v>
      </c>
      <c r="AE17" s="95">
        <v>26062286.635115039</v>
      </c>
      <c r="AF17" s="95">
        <v>23471878.149187993</v>
      </c>
      <c r="AG17" s="95">
        <v>39774036.779320322</v>
      </c>
      <c r="AH17" s="95">
        <v>32478001.832800854</v>
      </c>
      <c r="AI17" s="95">
        <v>33157862.089630932</v>
      </c>
      <c r="AJ17" s="95">
        <v>61730131.124178097</v>
      </c>
      <c r="AK17" s="95">
        <v>20164247.679225244</v>
      </c>
      <c r="AL17" s="95">
        <v>21903401.38161128</v>
      </c>
      <c r="AM17" s="95">
        <v>33411968.772049051</v>
      </c>
      <c r="AN17" s="95">
        <v>7558139.5348837208</v>
      </c>
      <c r="AO17" s="95">
        <v>75967782.558637828</v>
      </c>
      <c r="AP17" s="95">
        <v>20822838.192557782</v>
      </c>
      <c r="AQ17" s="95">
        <v>69854752.982721627</v>
      </c>
      <c r="AR17" s="95">
        <v>48297098.090789087</v>
      </c>
      <c r="AS17" s="95">
        <v>80911839.610856399</v>
      </c>
      <c r="AT17" s="95">
        <v>56495803.152820721</v>
      </c>
      <c r="AU17" s="95">
        <v>80215732.249356821</v>
      </c>
      <c r="AV17" s="95">
        <v>25246164.383812219</v>
      </c>
      <c r="AW17" s="95">
        <v>28506589.741315916</v>
      </c>
      <c r="AX17" s="95">
        <v>42966503.078324266</v>
      </c>
      <c r="AY17" s="95">
        <v>141751157.0795123</v>
      </c>
      <c r="AZ17" s="95">
        <v>81286216.378185585</v>
      </c>
      <c r="BA17" s="95">
        <v>21497535.277913872</v>
      </c>
      <c r="BB17" s="95">
        <v>490700000</v>
      </c>
      <c r="BC17" s="95">
        <v>423800000</v>
      </c>
      <c r="BD17" s="95">
        <v>460500000</v>
      </c>
      <c r="BE17" s="95">
        <v>198200000</v>
      </c>
      <c r="BF17" s="97">
        <v>3252697874.2183065</v>
      </c>
      <c r="BG17" s="97">
        <v>805606245.30856729</v>
      </c>
      <c r="BH17" s="98">
        <v>4058304119.5268736</v>
      </c>
      <c r="BI17" s="126">
        <v>5631504119.5268745</v>
      </c>
      <c r="BL17" s="7"/>
      <c r="BM17" s="3"/>
    </row>
    <row r="18" spans="1:65" x14ac:dyDescent="0.3">
      <c r="A18" s="92">
        <v>45151</v>
      </c>
      <c r="B18" s="93" t="s">
        <v>116</v>
      </c>
      <c r="C18" s="94" t="s">
        <v>159</v>
      </c>
      <c r="D18" s="95">
        <v>123717107.7148612</v>
      </c>
      <c r="E18" s="95">
        <v>285375731.2821663</v>
      </c>
      <c r="F18" s="95">
        <v>301490490.24823225</v>
      </c>
      <c r="G18" s="95">
        <v>258456581.02725965</v>
      </c>
      <c r="H18" s="95">
        <v>84508416.224580914</v>
      </c>
      <c r="I18" s="95">
        <v>75207128.690443903</v>
      </c>
      <c r="J18" s="95">
        <v>290774347.69430703</v>
      </c>
      <c r="K18" s="95">
        <v>286822709.83160013</v>
      </c>
      <c r="L18" s="95">
        <v>297911117.94088483</v>
      </c>
      <c r="M18" s="95">
        <v>30867464.489419471</v>
      </c>
      <c r="N18" s="95">
        <v>14615200.043643132</v>
      </c>
      <c r="O18" s="95">
        <v>36209999.933611348</v>
      </c>
      <c r="P18" s="95">
        <v>70717788.287295252</v>
      </c>
      <c r="Q18" s="95">
        <v>166273739.65937862</v>
      </c>
      <c r="R18" s="95">
        <v>172096778.24740365</v>
      </c>
      <c r="S18" s="95">
        <v>234781267.10656458</v>
      </c>
      <c r="T18" s="95">
        <v>110171472.05721845</v>
      </c>
      <c r="U18" s="95">
        <v>105185007.7630837</v>
      </c>
      <c r="V18" s="95">
        <v>5440721.2374499775</v>
      </c>
      <c r="W18" s="95">
        <v>27298832.394026008</v>
      </c>
      <c r="X18" s="95">
        <v>54199142.324550934</v>
      </c>
      <c r="Y18" s="95">
        <v>26771016.465684991</v>
      </c>
      <c r="Z18" s="95">
        <v>12045249.606456829</v>
      </c>
      <c r="AA18" s="95">
        <v>36322093.229244813</v>
      </c>
      <c r="AB18" s="95">
        <v>39624605.203664698</v>
      </c>
      <c r="AC18" s="95">
        <v>27082221.24779262</v>
      </c>
      <c r="AD18" s="95">
        <v>40403780.726784274</v>
      </c>
      <c r="AE18" s="95">
        <v>28067077.914739266</v>
      </c>
      <c r="AF18" s="95">
        <v>25277407.237587065</v>
      </c>
      <c r="AG18" s="95">
        <v>42833578.070037261</v>
      </c>
      <c r="AH18" s="95">
        <v>34976309.666093215</v>
      </c>
      <c r="AI18" s="95">
        <v>35708466.865756378</v>
      </c>
      <c r="AJ18" s="95">
        <v>66478602.749114856</v>
      </c>
      <c r="AK18" s="95">
        <v>21715343.654550258</v>
      </c>
      <c r="AL18" s="95">
        <v>23588278.41096599</v>
      </c>
      <c r="AM18" s="95">
        <v>35982120.216052815</v>
      </c>
      <c r="AN18" s="95">
        <v>8139534.8837209279</v>
      </c>
      <c r="AO18" s="95">
        <v>81811458.140071496</v>
      </c>
      <c r="AP18" s="95">
        <v>22424594.976600681</v>
      </c>
      <c r="AQ18" s="95">
        <v>75228195.519854054</v>
      </c>
      <c r="AR18" s="95">
        <v>52012259.482388243</v>
      </c>
      <c r="AS18" s="95">
        <v>87135827.273229957</v>
      </c>
      <c r="AT18" s="95">
        <v>60841634.164576143</v>
      </c>
      <c r="AU18" s="95">
        <v>86386173.191615015</v>
      </c>
      <c r="AV18" s="95">
        <v>27188177.028720845</v>
      </c>
      <c r="AW18" s="95">
        <v>30699404.336801749</v>
      </c>
      <c r="AX18" s="95">
        <v>46271618.699733816</v>
      </c>
      <c r="AY18" s="95">
        <v>152655092.23947474</v>
      </c>
      <c r="AZ18" s="95">
        <v>87539002.25343062</v>
      </c>
      <c r="BA18" s="95">
        <v>23151191.837753396</v>
      </c>
      <c r="BB18" s="95">
        <v>490700000</v>
      </c>
      <c r="BC18" s="95">
        <v>423800000</v>
      </c>
      <c r="BD18" s="95">
        <v>460500000</v>
      </c>
      <c r="BE18" s="95">
        <v>198200000</v>
      </c>
      <c r="BF18" s="97">
        <v>3502905403.0043302</v>
      </c>
      <c r="BG18" s="97">
        <v>867575956.48614919</v>
      </c>
      <c r="BH18" s="98">
        <v>4370481359.4904795</v>
      </c>
      <c r="BI18" s="126">
        <v>5943681359.4904785</v>
      </c>
      <c r="BL18" s="7"/>
      <c r="BM18" s="3"/>
    </row>
    <row r="19" spans="1:65" x14ac:dyDescent="0.3">
      <c r="A19" s="92">
        <v>45152</v>
      </c>
      <c r="B19" s="93" t="s">
        <v>117</v>
      </c>
      <c r="C19" s="94" t="s">
        <v>160</v>
      </c>
      <c r="D19" s="95">
        <v>88369362.653472304</v>
      </c>
      <c r="E19" s="95">
        <v>203839808.05869025</v>
      </c>
      <c r="F19" s="95">
        <v>215350350.17730877</v>
      </c>
      <c r="G19" s="95">
        <v>184611843.59089977</v>
      </c>
      <c r="H19" s="95">
        <v>60363154.44612924</v>
      </c>
      <c r="I19" s="95">
        <v>53719377.636031359</v>
      </c>
      <c r="J19" s="95">
        <v>207695962.63879076</v>
      </c>
      <c r="K19" s="95">
        <v>204873364.1654287</v>
      </c>
      <c r="L19" s="95">
        <v>212793655.67206061</v>
      </c>
      <c r="M19" s="95">
        <v>22048188.92101391</v>
      </c>
      <c r="N19" s="95">
        <v>10439428.602602238</v>
      </c>
      <c r="O19" s="95">
        <v>25864285.666865252</v>
      </c>
      <c r="P19" s="95">
        <v>50512705.919496611</v>
      </c>
      <c r="Q19" s="95">
        <v>118766956.89955617</v>
      </c>
      <c r="R19" s="95">
        <v>122926270.17671691</v>
      </c>
      <c r="S19" s="95">
        <v>167700905.07611758</v>
      </c>
      <c r="T19" s="95">
        <v>78693908.612298906</v>
      </c>
      <c r="U19" s="95">
        <v>75132148.402202651</v>
      </c>
      <c r="V19" s="95">
        <v>3886229.4553214135</v>
      </c>
      <c r="W19" s="95">
        <v>19499165.995732866</v>
      </c>
      <c r="X19" s="95">
        <v>38713673.088964961</v>
      </c>
      <c r="Y19" s="95">
        <v>19122154.618346427</v>
      </c>
      <c r="Z19" s="95">
        <v>8603749.7188977357</v>
      </c>
      <c r="AA19" s="95">
        <v>25944352.306603439</v>
      </c>
      <c r="AB19" s="95">
        <v>28303289.431189071</v>
      </c>
      <c r="AC19" s="95">
        <v>19344443.748423301</v>
      </c>
      <c r="AD19" s="95">
        <v>28859843.376274481</v>
      </c>
      <c r="AE19" s="95">
        <v>20047912.796242334</v>
      </c>
      <c r="AF19" s="95">
        <v>18055290.883990765</v>
      </c>
      <c r="AG19" s="95">
        <v>30595412.907169476</v>
      </c>
      <c r="AH19" s="95">
        <v>24983078.332923729</v>
      </c>
      <c r="AI19" s="95">
        <v>25506047.76125456</v>
      </c>
      <c r="AJ19" s="95">
        <v>47484716.249367759</v>
      </c>
      <c r="AK19" s="95">
        <v>15510959.753250187</v>
      </c>
      <c r="AL19" s="95">
        <v>16848770.293547139</v>
      </c>
      <c r="AM19" s="95">
        <v>25701514.440037731</v>
      </c>
      <c r="AN19" s="95">
        <v>5813953.4883720921</v>
      </c>
      <c r="AO19" s="95">
        <v>58436755.814336784</v>
      </c>
      <c r="AP19" s="95">
        <v>16017567.84042906</v>
      </c>
      <c r="AQ19" s="95">
        <v>53734425.371324331</v>
      </c>
      <c r="AR19" s="95">
        <v>37151613.915991604</v>
      </c>
      <c r="AS19" s="95">
        <v>62239876.623735689</v>
      </c>
      <c r="AT19" s="95">
        <v>43458310.117554396</v>
      </c>
      <c r="AU19" s="95">
        <v>61704409.422582164</v>
      </c>
      <c r="AV19" s="95">
        <v>19420126.44908632</v>
      </c>
      <c r="AW19" s="95">
        <v>21928145.954858396</v>
      </c>
      <c r="AX19" s="95">
        <v>33051156.214095585</v>
      </c>
      <c r="AY19" s="95">
        <v>109039351.59962484</v>
      </c>
      <c r="AZ19" s="95">
        <v>62527858.752450451</v>
      </c>
      <c r="BA19" s="95">
        <v>16536565.598395284</v>
      </c>
      <c r="BB19" s="95">
        <v>397000000</v>
      </c>
      <c r="BC19" s="95">
        <v>381000000</v>
      </c>
      <c r="BD19" s="95">
        <v>345600000</v>
      </c>
      <c r="BE19" s="95">
        <v>155000000</v>
      </c>
      <c r="BF19" s="97">
        <v>2502075287.8602347</v>
      </c>
      <c r="BG19" s="97">
        <v>619697111.77582085</v>
      </c>
      <c r="BH19" s="98">
        <v>3121772399.6360555</v>
      </c>
      <c r="BI19" s="126">
        <v>4400372399.6360559</v>
      </c>
      <c r="BL19" s="7"/>
      <c r="BM19" s="3"/>
    </row>
    <row r="20" spans="1:65" x14ac:dyDescent="0.3">
      <c r="A20" s="92">
        <v>45153</v>
      </c>
      <c r="B20" s="93" t="s">
        <v>118</v>
      </c>
      <c r="C20" s="94" t="s">
        <v>154</v>
      </c>
      <c r="D20" s="95">
        <v>88369362.653472304</v>
      </c>
      <c r="E20" s="95">
        <v>203839808.05869025</v>
      </c>
      <c r="F20" s="95">
        <v>215350350.17730877</v>
      </c>
      <c r="G20" s="95">
        <v>184611843.59089977</v>
      </c>
      <c r="H20" s="95">
        <v>60363154.44612924</v>
      </c>
      <c r="I20" s="95">
        <v>53719377.636031359</v>
      </c>
      <c r="J20" s="95">
        <v>207695962.63879076</v>
      </c>
      <c r="K20" s="95">
        <v>204873364.1654287</v>
      </c>
      <c r="L20" s="95">
        <v>212793655.67206061</v>
      </c>
      <c r="M20" s="95">
        <v>22048188.92101391</v>
      </c>
      <c r="N20" s="95">
        <v>10439428.602602238</v>
      </c>
      <c r="O20" s="95">
        <v>25864285.666865252</v>
      </c>
      <c r="P20" s="95">
        <v>50512705.919496611</v>
      </c>
      <c r="Q20" s="95">
        <v>118766956.89955617</v>
      </c>
      <c r="R20" s="95">
        <v>122926270.17671691</v>
      </c>
      <c r="S20" s="95">
        <v>167700905.07611758</v>
      </c>
      <c r="T20" s="95">
        <v>78693908.612298906</v>
      </c>
      <c r="U20" s="95">
        <v>75132148.402202651</v>
      </c>
      <c r="V20" s="95">
        <v>3886229.4553214135</v>
      </c>
      <c r="W20" s="95">
        <v>19499165.995732866</v>
      </c>
      <c r="X20" s="95">
        <v>38713673.088964961</v>
      </c>
      <c r="Y20" s="95">
        <v>19122154.618346427</v>
      </c>
      <c r="Z20" s="95">
        <v>8603749.7188977357</v>
      </c>
      <c r="AA20" s="95">
        <v>25944352.306603439</v>
      </c>
      <c r="AB20" s="95">
        <v>28303289.431189071</v>
      </c>
      <c r="AC20" s="95">
        <v>19344443.748423301</v>
      </c>
      <c r="AD20" s="95">
        <v>28859843.376274481</v>
      </c>
      <c r="AE20" s="95">
        <v>20047912.796242334</v>
      </c>
      <c r="AF20" s="95">
        <v>18055290.883990765</v>
      </c>
      <c r="AG20" s="95">
        <v>30595412.907169476</v>
      </c>
      <c r="AH20" s="95">
        <v>24983078.332923729</v>
      </c>
      <c r="AI20" s="95">
        <v>25506047.76125456</v>
      </c>
      <c r="AJ20" s="95">
        <v>47484716.249367759</v>
      </c>
      <c r="AK20" s="95">
        <v>15510959.753250187</v>
      </c>
      <c r="AL20" s="95">
        <v>16848770.293547139</v>
      </c>
      <c r="AM20" s="95">
        <v>25701514.440037731</v>
      </c>
      <c r="AN20" s="95">
        <v>5813953.4883720921</v>
      </c>
      <c r="AO20" s="95">
        <v>58436755.814336784</v>
      </c>
      <c r="AP20" s="95">
        <v>16017567.84042906</v>
      </c>
      <c r="AQ20" s="95">
        <v>53734425.371324331</v>
      </c>
      <c r="AR20" s="95">
        <v>37151613.915991604</v>
      </c>
      <c r="AS20" s="95">
        <v>62239876.623735689</v>
      </c>
      <c r="AT20" s="95">
        <v>43458310.117554396</v>
      </c>
      <c r="AU20" s="95">
        <v>61704409.422582164</v>
      </c>
      <c r="AV20" s="95">
        <v>19420126.44908632</v>
      </c>
      <c r="AW20" s="95">
        <v>21928145.954858396</v>
      </c>
      <c r="AX20" s="95">
        <v>33051156.214095585</v>
      </c>
      <c r="AY20" s="95">
        <v>109039351.59962484</v>
      </c>
      <c r="AZ20" s="95">
        <v>62527858.752450451</v>
      </c>
      <c r="BA20" s="95">
        <v>16536565.598395284</v>
      </c>
      <c r="BB20" s="95">
        <v>397000000</v>
      </c>
      <c r="BC20" s="95">
        <v>381000000</v>
      </c>
      <c r="BD20" s="95">
        <v>345600000</v>
      </c>
      <c r="BE20" s="95">
        <v>155000000</v>
      </c>
      <c r="BF20" s="97">
        <v>2502075287.8602347</v>
      </c>
      <c r="BG20" s="97">
        <v>619697111.77582085</v>
      </c>
      <c r="BH20" s="98">
        <v>3121772399.6360555</v>
      </c>
      <c r="BI20" s="126">
        <v>4400372399.6360559</v>
      </c>
      <c r="BL20" s="7"/>
      <c r="BM20" s="3"/>
    </row>
    <row r="21" spans="1:65" x14ac:dyDescent="0.3">
      <c r="A21" s="92">
        <v>45154</v>
      </c>
      <c r="B21" s="93" t="s">
        <v>119</v>
      </c>
      <c r="C21" s="94" t="s">
        <v>155</v>
      </c>
      <c r="D21" s="95">
        <v>106043235.18416676</v>
      </c>
      <c r="E21" s="95">
        <v>244607769.67042828</v>
      </c>
      <c r="F21" s="95">
        <v>258420420.21277049</v>
      </c>
      <c r="G21" s="95">
        <v>221534212.30907971</v>
      </c>
      <c r="H21" s="95">
        <v>72435785.335355073</v>
      </c>
      <c r="I21" s="95">
        <v>64463253.163237631</v>
      </c>
      <c r="J21" s="95">
        <v>249235155.16654888</v>
      </c>
      <c r="K21" s="95">
        <v>245848036.99851441</v>
      </c>
      <c r="L21" s="95">
        <v>255352386.80647272</v>
      </c>
      <c r="M21" s="95">
        <v>26457826.705216691</v>
      </c>
      <c r="N21" s="95">
        <v>12527314.323122684</v>
      </c>
      <c r="O21" s="95">
        <v>31037142.8002383</v>
      </c>
      <c r="P21" s="95">
        <v>60615247.103395931</v>
      </c>
      <c r="Q21" s="95">
        <v>142520348.2794674</v>
      </c>
      <c r="R21" s="95">
        <v>147511524.21206027</v>
      </c>
      <c r="S21" s="95">
        <v>201241086.09134108</v>
      </c>
      <c r="T21" s="95">
        <v>94432690.334758669</v>
      </c>
      <c r="U21" s="95">
        <v>90158578.082643166</v>
      </c>
      <c r="V21" s="95">
        <v>4663475.346385696</v>
      </c>
      <c r="W21" s="95">
        <v>23398999.194879435</v>
      </c>
      <c r="X21" s="95">
        <v>46456407.706757948</v>
      </c>
      <c r="Y21" s="95">
        <v>22946585.542015709</v>
      </c>
      <c r="Z21" s="95">
        <v>10324499.662677282</v>
      </c>
      <c r="AA21" s="95">
        <v>31133222.767924126</v>
      </c>
      <c r="AB21" s="95">
        <v>33963947.317426883</v>
      </c>
      <c r="AC21" s="95">
        <v>23213332.498107962</v>
      </c>
      <c r="AD21" s="95">
        <v>34631812.051529378</v>
      </c>
      <c r="AE21" s="95">
        <v>24057495.3554908</v>
      </c>
      <c r="AF21" s="95">
        <v>21666349.060788915</v>
      </c>
      <c r="AG21" s="95">
        <v>36714495.488603368</v>
      </c>
      <c r="AH21" s="95">
        <v>29979693.999508474</v>
      </c>
      <c r="AI21" s="95">
        <v>30607257.313505471</v>
      </c>
      <c r="AJ21" s="95">
        <v>56981659.499241307</v>
      </c>
      <c r="AK21" s="95">
        <v>18613151.703900222</v>
      </c>
      <c r="AL21" s="95">
        <v>20218524.352256563</v>
      </c>
      <c r="AM21" s="95">
        <v>30841817.328045271</v>
      </c>
      <c r="AN21" s="95">
        <v>6976744.18604651</v>
      </c>
      <c r="AO21" s="95">
        <v>70124106.977204144</v>
      </c>
      <c r="AP21" s="95">
        <v>19221081.408514872</v>
      </c>
      <c r="AQ21" s="95">
        <v>64481310.445589192</v>
      </c>
      <c r="AR21" s="95">
        <v>44581936.699189924</v>
      </c>
      <c r="AS21" s="95">
        <v>74687851.948482826</v>
      </c>
      <c r="AT21" s="95">
        <v>52149972.14106527</v>
      </c>
      <c r="AU21" s="95">
        <v>74045291.307098597</v>
      </c>
      <c r="AV21" s="95">
        <v>23304151.738903582</v>
      </c>
      <c r="AW21" s="95">
        <v>26313775.145830072</v>
      </c>
      <c r="AX21" s="95">
        <v>39661387.456914701</v>
      </c>
      <c r="AY21" s="95">
        <v>130847221.91954979</v>
      </c>
      <c r="AZ21" s="95">
        <v>75033430.502940536</v>
      </c>
      <c r="BA21" s="95">
        <v>19843878.71807434</v>
      </c>
      <c r="BB21" s="95">
        <v>397000000</v>
      </c>
      <c r="BC21" s="95">
        <v>381000000</v>
      </c>
      <c r="BD21" s="95">
        <v>345600000</v>
      </c>
      <c r="BE21" s="95">
        <v>155000000</v>
      </c>
      <c r="BF21" s="97">
        <v>3002490345.4322824</v>
      </c>
      <c r="BG21" s="97">
        <v>743636534.1309849</v>
      </c>
      <c r="BH21" s="98">
        <v>3746126879.5632672</v>
      </c>
      <c r="BI21" s="126">
        <v>5024726879.5632687</v>
      </c>
      <c r="BL21" s="7"/>
      <c r="BM21" s="3"/>
    </row>
    <row r="22" spans="1:65" x14ac:dyDescent="0.3">
      <c r="A22" s="92">
        <v>45155</v>
      </c>
      <c r="B22" s="93" t="s">
        <v>120</v>
      </c>
      <c r="C22" s="94" t="s">
        <v>156</v>
      </c>
      <c r="D22" s="95">
        <v>88369362.653472304</v>
      </c>
      <c r="E22" s="95">
        <v>203839808.05869025</v>
      </c>
      <c r="F22" s="95">
        <v>215350350.17730877</v>
      </c>
      <c r="G22" s="95">
        <v>184611843.59089977</v>
      </c>
      <c r="H22" s="95">
        <v>60363154.44612924</v>
      </c>
      <c r="I22" s="95">
        <v>53719377.636031359</v>
      </c>
      <c r="J22" s="95">
        <v>207695962.63879076</v>
      </c>
      <c r="K22" s="95">
        <v>204873364.1654287</v>
      </c>
      <c r="L22" s="95">
        <v>212793655.67206061</v>
      </c>
      <c r="M22" s="95">
        <v>22048188.92101391</v>
      </c>
      <c r="N22" s="95">
        <v>10439428.602602238</v>
      </c>
      <c r="O22" s="95">
        <v>25864285.666865252</v>
      </c>
      <c r="P22" s="95">
        <v>50512705.919496611</v>
      </c>
      <c r="Q22" s="95">
        <v>118766956.89955617</v>
      </c>
      <c r="R22" s="95">
        <v>122926270.17671691</v>
      </c>
      <c r="S22" s="95">
        <v>167700905.07611758</v>
      </c>
      <c r="T22" s="95">
        <v>78693908.612298906</v>
      </c>
      <c r="U22" s="95">
        <v>75132148.402202651</v>
      </c>
      <c r="V22" s="95">
        <v>3886229.4553214135</v>
      </c>
      <c r="W22" s="95">
        <v>19499165.995732866</v>
      </c>
      <c r="X22" s="95">
        <v>38713673.088964961</v>
      </c>
      <c r="Y22" s="95">
        <v>19122154.618346427</v>
      </c>
      <c r="Z22" s="95">
        <v>8603749.7188977357</v>
      </c>
      <c r="AA22" s="95">
        <v>25944352.306603439</v>
      </c>
      <c r="AB22" s="95">
        <v>28303289.431189071</v>
      </c>
      <c r="AC22" s="95">
        <v>19344443.748423301</v>
      </c>
      <c r="AD22" s="95">
        <v>28859843.376274481</v>
      </c>
      <c r="AE22" s="95">
        <v>20047912.796242334</v>
      </c>
      <c r="AF22" s="95">
        <v>18055290.883990765</v>
      </c>
      <c r="AG22" s="95">
        <v>30595412.907169476</v>
      </c>
      <c r="AH22" s="95">
        <v>24983078.332923729</v>
      </c>
      <c r="AI22" s="95">
        <v>25506047.76125456</v>
      </c>
      <c r="AJ22" s="95">
        <v>47484716.249367759</v>
      </c>
      <c r="AK22" s="95">
        <v>15510959.753250187</v>
      </c>
      <c r="AL22" s="95">
        <v>16848770.293547139</v>
      </c>
      <c r="AM22" s="95">
        <v>25701514.440037731</v>
      </c>
      <c r="AN22" s="95">
        <v>5813953.4883720921</v>
      </c>
      <c r="AO22" s="95">
        <v>58436755.814336784</v>
      </c>
      <c r="AP22" s="95">
        <v>16017567.84042906</v>
      </c>
      <c r="AQ22" s="95">
        <v>53734425.371324331</v>
      </c>
      <c r="AR22" s="95">
        <v>37151613.915991604</v>
      </c>
      <c r="AS22" s="95">
        <v>62239876.623735689</v>
      </c>
      <c r="AT22" s="95">
        <v>43458310.117554396</v>
      </c>
      <c r="AU22" s="95">
        <v>61704409.422582164</v>
      </c>
      <c r="AV22" s="95">
        <v>19420126.44908632</v>
      </c>
      <c r="AW22" s="95">
        <v>21928145.954858396</v>
      </c>
      <c r="AX22" s="95">
        <v>33051156.214095585</v>
      </c>
      <c r="AY22" s="95">
        <v>109039351.59962484</v>
      </c>
      <c r="AZ22" s="95">
        <v>62527858.752450451</v>
      </c>
      <c r="BA22" s="95">
        <v>16536565.598395284</v>
      </c>
      <c r="BB22" s="95">
        <v>397000000</v>
      </c>
      <c r="BC22" s="95">
        <v>381000000</v>
      </c>
      <c r="BD22" s="95">
        <v>345600000</v>
      </c>
      <c r="BE22" s="95">
        <v>155000000</v>
      </c>
      <c r="BF22" s="97">
        <v>2502075287.8602347</v>
      </c>
      <c r="BG22" s="97">
        <v>619697111.77582085</v>
      </c>
      <c r="BH22" s="98">
        <v>3121772399.6360555</v>
      </c>
      <c r="BI22" s="126">
        <v>4400372399.6360559</v>
      </c>
      <c r="BL22" s="7"/>
      <c r="BM22" s="3"/>
    </row>
    <row r="23" spans="1:65" x14ac:dyDescent="0.3">
      <c r="A23" s="92">
        <v>45156</v>
      </c>
      <c r="B23" s="93" t="s">
        <v>121</v>
      </c>
      <c r="C23" s="94" t="s">
        <v>157</v>
      </c>
      <c r="D23" s="95">
        <v>88369362.653472304</v>
      </c>
      <c r="E23" s="95">
        <v>203839808.05869025</v>
      </c>
      <c r="F23" s="95">
        <v>215350350.17730877</v>
      </c>
      <c r="G23" s="95">
        <v>184611843.59089977</v>
      </c>
      <c r="H23" s="95">
        <v>60363154.44612924</v>
      </c>
      <c r="I23" s="95">
        <v>53719377.636031359</v>
      </c>
      <c r="J23" s="95">
        <v>207695962.63879076</v>
      </c>
      <c r="K23" s="95">
        <v>204873364.1654287</v>
      </c>
      <c r="L23" s="95">
        <v>212793655.67206061</v>
      </c>
      <c r="M23" s="95">
        <v>22048188.92101391</v>
      </c>
      <c r="N23" s="95">
        <v>10439428.602602238</v>
      </c>
      <c r="O23" s="95">
        <v>25864285.666865252</v>
      </c>
      <c r="P23" s="95">
        <v>50512705.919496611</v>
      </c>
      <c r="Q23" s="95">
        <v>118766956.89955617</v>
      </c>
      <c r="R23" s="95">
        <v>122926270.17671691</v>
      </c>
      <c r="S23" s="95">
        <v>167700905.07611758</v>
      </c>
      <c r="T23" s="95">
        <v>78693908.612298906</v>
      </c>
      <c r="U23" s="95">
        <v>75132148.402202651</v>
      </c>
      <c r="V23" s="95">
        <v>3886229.4553214135</v>
      </c>
      <c r="W23" s="95">
        <v>19499165.995732866</v>
      </c>
      <c r="X23" s="95">
        <v>38713673.088964961</v>
      </c>
      <c r="Y23" s="95">
        <v>19122154.618346427</v>
      </c>
      <c r="Z23" s="95">
        <v>8603749.7188977357</v>
      </c>
      <c r="AA23" s="95">
        <v>25944352.306603439</v>
      </c>
      <c r="AB23" s="95">
        <v>28303289.431189071</v>
      </c>
      <c r="AC23" s="95">
        <v>19344443.748423301</v>
      </c>
      <c r="AD23" s="95">
        <v>28859843.376274481</v>
      </c>
      <c r="AE23" s="95">
        <v>20047912.796242334</v>
      </c>
      <c r="AF23" s="95">
        <v>18055290.883990765</v>
      </c>
      <c r="AG23" s="95">
        <v>30595412.907169476</v>
      </c>
      <c r="AH23" s="95">
        <v>24983078.332923729</v>
      </c>
      <c r="AI23" s="95">
        <v>25506047.76125456</v>
      </c>
      <c r="AJ23" s="95">
        <v>47484716.249367759</v>
      </c>
      <c r="AK23" s="95">
        <v>15510959.753250187</v>
      </c>
      <c r="AL23" s="95">
        <v>16848770.293547139</v>
      </c>
      <c r="AM23" s="95">
        <v>25701514.440037731</v>
      </c>
      <c r="AN23" s="95">
        <v>5813953.4883720921</v>
      </c>
      <c r="AO23" s="95">
        <v>58436755.814336784</v>
      </c>
      <c r="AP23" s="95">
        <v>16017567.84042906</v>
      </c>
      <c r="AQ23" s="95">
        <v>53734425.371324331</v>
      </c>
      <c r="AR23" s="95">
        <v>37151613.915991604</v>
      </c>
      <c r="AS23" s="95">
        <v>62239876.623735689</v>
      </c>
      <c r="AT23" s="95">
        <v>43458310.117554396</v>
      </c>
      <c r="AU23" s="95">
        <v>61704409.422582164</v>
      </c>
      <c r="AV23" s="95">
        <v>19420126.44908632</v>
      </c>
      <c r="AW23" s="95">
        <v>21928145.954858396</v>
      </c>
      <c r="AX23" s="95">
        <v>33051156.214095585</v>
      </c>
      <c r="AY23" s="95">
        <v>109039351.59962484</v>
      </c>
      <c r="AZ23" s="95">
        <v>62527858.752450451</v>
      </c>
      <c r="BA23" s="95">
        <v>16536565.598395284</v>
      </c>
      <c r="BB23" s="95">
        <v>397000000</v>
      </c>
      <c r="BC23" s="95">
        <v>381000000</v>
      </c>
      <c r="BD23" s="95">
        <v>345600000</v>
      </c>
      <c r="BE23" s="95">
        <v>155000000</v>
      </c>
      <c r="BF23" s="97">
        <v>2502075287.8602347</v>
      </c>
      <c r="BG23" s="97">
        <v>619697111.77582085</v>
      </c>
      <c r="BH23" s="98">
        <v>3121772399.6360555</v>
      </c>
      <c r="BI23" s="126">
        <v>4400372399.6360559</v>
      </c>
      <c r="BL23" s="7"/>
      <c r="BM23" s="3"/>
    </row>
    <row r="24" spans="1:65" x14ac:dyDescent="0.3">
      <c r="A24" s="92">
        <v>45157</v>
      </c>
      <c r="B24" s="93" t="s">
        <v>122</v>
      </c>
      <c r="C24" s="94" t="s">
        <v>158</v>
      </c>
      <c r="D24" s="95">
        <v>114880171.449514</v>
      </c>
      <c r="E24" s="95">
        <v>264991750.47629735</v>
      </c>
      <c r="F24" s="95">
        <v>279955455.23050141</v>
      </c>
      <c r="G24" s="95">
        <v>239995396.66816971</v>
      </c>
      <c r="H24" s="95">
        <v>78472100.779968008</v>
      </c>
      <c r="I24" s="95">
        <v>69835190.926840782</v>
      </c>
      <c r="J24" s="95">
        <v>270004751.43042797</v>
      </c>
      <c r="K24" s="95">
        <v>266335373.4150573</v>
      </c>
      <c r="L24" s="95">
        <v>276631752.3736788</v>
      </c>
      <c r="M24" s="95">
        <v>28662645.597318087</v>
      </c>
      <c r="N24" s="95">
        <v>13571257.18338291</v>
      </c>
      <c r="O24" s="95">
        <v>33623571.36692483</v>
      </c>
      <c r="P24" s="95">
        <v>65666517.695345603</v>
      </c>
      <c r="Q24" s="95">
        <v>154397043.96942303</v>
      </c>
      <c r="R24" s="95">
        <v>159804151.22973201</v>
      </c>
      <c r="S24" s="95">
        <v>218011176.59895286</v>
      </c>
      <c r="T24" s="95">
        <v>102302081.19598858</v>
      </c>
      <c r="U24" s="95">
        <v>97671792.922863454</v>
      </c>
      <c r="V24" s="95">
        <v>5052098.2919178372</v>
      </c>
      <c r="W24" s="95">
        <v>25348915.794452727</v>
      </c>
      <c r="X24" s="95">
        <v>50327775.015654452</v>
      </c>
      <c r="Y24" s="95">
        <v>24858801.003850356</v>
      </c>
      <c r="Z24" s="95">
        <v>11184874.634567058</v>
      </c>
      <c r="AA24" s="95">
        <v>33727657.998584472</v>
      </c>
      <c r="AB24" s="95">
        <v>36794276.260545798</v>
      </c>
      <c r="AC24" s="95">
        <v>25147776.872950293</v>
      </c>
      <c r="AD24" s="95">
        <v>37517796.389156833</v>
      </c>
      <c r="AE24" s="95">
        <v>26062286.635115039</v>
      </c>
      <c r="AF24" s="95">
        <v>23471878.149187993</v>
      </c>
      <c r="AG24" s="95">
        <v>39774036.779320322</v>
      </c>
      <c r="AH24" s="95">
        <v>32478001.832800854</v>
      </c>
      <c r="AI24" s="95">
        <v>33157862.089630932</v>
      </c>
      <c r="AJ24" s="95">
        <v>61730131.124178097</v>
      </c>
      <c r="AK24" s="95">
        <v>20164247.679225244</v>
      </c>
      <c r="AL24" s="95">
        <v>21903401.38161128</v>
      </c>
      <c r="AM24" s="95">
        <v>33411968.772049051</v>
      </c>
      <c r="AN24" s="95">
        <v>7558139.5348837208</v>
      </c>
      <c r="AO24" s="95">
        <v>75967782.558637828</v>
      </c>
      <c r="AP24" s="95">
        <v>20822838.192557782</v>
      </c>
      <c r="AQ24" s="95">
        <v>69854752.982721627</v>
      </c>
      <c r="AR24" s="95">
        <v>48297098.090789087</v>
      </c>
      <c r="AS24" s="95">
        <v>80911839.610856399</v>
      </c>
      <c r="AT24" s="95">
        <v>56495803.152820721</v>
      </c>
      <c r="AU24" s="95">
        <v>80215732.249356821</v>
      </c>
      <c r="AV24" s="95">
        <v>25246164.383812219</v>
      </c>
      <c r="AW24" s="95">
        <v>28506589.741315916</v>
      </c>
      <c r="AX24" s="95">
        <v>42966503.078324266</v>
      </c>
      <c r="AY24" s="95">
        <v>141751157.0795123</v>
      </c>
      <c r="AZ24" s="95">
        <v>81286216.378185585</v>
      </c>
      <c r="BA24" s="95">
        <v>21497535.277913872</v>
      </c>
      <c r="BB24" s="95">
        <v>490700000</v>
      </c>
      <c r="BC24" s="95">
        <v>423800000</v>
      </c>
      <c r="BD24" s="95">
        <v>460500000</v>
      </c>
      <c r="BE24" s="95">
        <v>198200000</v>
      </c>
      <c r="BF24" s="97">
        <v>3252697874.2183065</v>
      </c>
      <c r="BG24" s="97">
        <v>805606245.30856729</v>
      </c>
      <c r="BH24" s="98">
        <v>4058304119.5268736</v>
      </c>
      <c r="BI24" s="126">
        <v>5631504119.5268745</v>
      </c>
      <c r="BL24" s="7"/>
      <c r="BM24" s="3"/>
    </row>
    <row r="25" spans="1:65" x14ac:dyDescent="0.3">
      <c r="A25" s="92">
        <v>45158</v>
      </c>
      <c r="B25" s="93" t="s">
        <v>123</v>
      </c>
      <c r="C25" s="94" t="s">
        <v>159</v>
      </c>
      <c r="D25" s="95">
        <v>123717107.7148612</v>
      </c>
      <c r="E25" s="95">
        <v>285375731.2821663</v>
      </c>
      <c r="F25" s="95">
        <v>301490490.24823225</v>
      </c>
      <c r="G25" s="95">
        <v>258456581.02725965</v>
      </c>
      <c r="H25" s="95">
        <v>84508416.224580914</v>
      </c>
      <c r="I25" s="95">
        <v>75207128.690443903</v>
      </c>
      <c r="J25" s="95">
        <v>290774347.69430703</v>
      </c>
      <c r="K25" s="95">
        <v>286822709.83160013</v>
      </c>
      <c r="L25" s="95">
        <v>297911117.94088483</v>
      </c>
      <c r="M25" s="95">
        <v>30867464.489419471</v>
      </c>
      <c r="N25" s="95">
        <v>14615200.043643132</v>
      </c>
      <c r="O25" s="95">
        <v>36209999.933611348</v>
      </c>
      <c r="P25" s="95">
        <v>70717788.287295252</v>
      </c>
      <c r="Q25" s="95">
        <v>166273739.65937862</v>
      </c>
      <c r="R25" s="95">
        <v>172096778.24740365</v>
      </c>
      <c r="S25" s="95">
        <v>234781267.10656458</v>
      </c>
      <c r="T25" s="95">
        <v>110171472.05721845</v>
      </c>
      <c r="U25" s="95">
        <v>105185007.7630837</v>
      </c>
      <c r="V25" s="95">
        <v>5440721.2374499775</v>
      </c>
      <c r="W25" s="95">
        <v>27298832.394026008</v>
      </c>
      <c r="X25" s="95">
        <v>54199142.324550934</v>
      </c>
      <c r="Y25" s="95">
        <v>26771016.465684991</v>
      </c>
      <c r="Z25" s="95">
        <v>12045249.606456829</v>
      </c>
      <c r="AA25" s="95">
        <v>36322093.229244813</v>
      </c>
      <c r="AB25" s="95">
        <v>39624605.203664698</v>
      </c>
      <c r="AC25" s="95">
        <v>27082221.24779262</v>
      </c>
      <c r="AD25" s="95">
        <v>40403780.726784274</v>
      </c>
      <c r="AE25" s="95">
        <v>28067077.914739266</v>
      </c>
      <c r="AF25" s="95">
        <v>25277407.237587065</v>
      </c>
      <c r="AG25" s="95">
        <v>42833578.070037261</v>
      </c>
      <c r="AH25" s="95">
        <v>34976309.666093215</v>
      </c>
      <c r="AI25" s="95">
        <v>35708466.865756378</v>
      </c>
      <c r="AJ25" s="95">
        <v>66478602.749114856</v>
      </c>
      <c r="AK25" s="95">
        <v>21715343.654550258</v>
      </c>
      <c r="AL25" s="95">
        <v>23588278.41096599</v>
      </c>
      <c r="AM25" s="95">
        <v>35982120.216052815</v>
      </c>
      <c r="AN25" s="95">
        <v>8139534.8837209279</v>
      </c>
      <c r="AO25" s="95">
        <v>81811458.140071496</v>
      </c>
      <c r="AP25" s="95">
        <v>22424594.976600681</v>
      </c>
      <c r="AQ25" s="95">
        <v>75228195.519854054</v>
      </c>
      <c r="AR25" s="95">
        <v>52012259.482388243</v>
      </c>
      <c r="AS25" s="95">
        <v>87135827.273229957</v>
      </c>
      <c r="AT25" s="95">
        <v>60841634.164576143</v>
      </c>
      <c r="AU25" s="95">
        <v>86386173.191615015</v>
      </c>
      <c r="AV25" s="95">
        <v>27188177.028720845</v>
      </c>
      <c r="AW25" s="95">
        <v>30699404.336801749</v>
      </c>
      <c r="AX25" s="95">
        <v>46271618.699733816</v>
      </c>
      <c r="AY25" s="95">
        <v>152655092.23947474</v>
      </c>
      <c r="AZ25" s="95">
        <v>87539002.25343062</v>
      </c>
      <c r="BA25" s="95">
        <v>23151191.837753396</v>
      </c>
      <c r="BB25" s="95">
        <v>490700000</v>
      </c>
      <c r="BC25" s="95">
        <v>423800000</v>
      </c>
      <c r="BD25" s="95">
        <v>460500000</v>
      </c>
      <c r="BE25" s="95">
        <v>198200000</v>
      </c>
      <c r="BF25" s="97">
        <v>3502905403.0043302</v>
      </c>
      <c r="BG25" s="97">
        <v>867575956.48614919</v>
      </c>
      <c r="BH25" s="98">
        <v>4370481359.4904795</v>
      </c>
      <c r="BI25" s="126">
        <v>5943681359.4904785</v>
      </c>
      <c r="BL25" s="7"/>
      <c r="BM25" s="3"/>
    </row>
    <row r="26" spans="1:65" x14ac:dyDescent="0.3">
      <c r="A26" s="92">
        <v>45159</v>
      </c>
      <c r="B26" s="93" t="s">
        <v>124</v>
      </c>
      <c r="C26" s="94" t="s">
        <v>160</v>
      </c>
      <c r="D26" s="95">
        <v>88369362.653472304</v>
      </c>
      <c r="E26" s="95">
        <v>203839808.05869025</v>
      </c>
      <c r="F26" s="95">
        <v>215350350.17730877</v>
      </c>
      <c r="G26" s="95">
        <v>184611843.59089977</v>
      </c>
      <c r="H26" s="95">
        <v>60363154.44612924</v>
      </c>
      <c r="I26" s="95">
        <v>53719377.636031359</v>
      </c>
      <c r="J26" s="95">
        <v>207695962.63879076</v>
      </c>
      <c r="K26" s="95">
        <v>204873364.1654287</v>
      </c>
      <c r="L26" s="95">
        <v>212793655.67206061</v>
      </c>
      <c r="M26" s="95">
        <v>22048188.92101391</v>
      </c>
      <c r="N26" s="95">
        <v>10439428.602602238</v>
      </c>
      <c r="O26" s="95">
        <v>25864285.666865252</v>
      </c>
      <c r="P26" s="95">
        <v>50512705.919496611</v>
      </c>
      <c r="Q26" s="95">
        <v>118766956.89955617</v>
      </c>
      <c r="R26" s="95">
        <v>122926270.17671691</v>
      </c>
      <c r="S26" s="95">
        <v>167700905.07611758</v>
      </c>
      <c r="T26" s="95">
        <v>78693908.612298906</v>
      </c>
      <c r="U26" s="95">
        <v>75132148.402202651</v>
      </c>
      <c r="V26" s="95">
        <v>3886229.4553214135</v>
      </c>
      <c r="W26" s="95">
        <v>19499165.995732866</v>
      </c>
      <c r="X26" s="95">
        <v>38713673.088964961</v>
      </c>
      <c r="Y26" s="95">
        <v>19122154.618346427</v>
      </c>
      <c r="Z26" s="95">
        <v>8603749.7188977357</v>
      </c>
      <c r="AA26" s="95">
        <v>25944352.306603439</v>
      </c>
      <c r="AB26" s="95">
        <v>28303289.431189071</v>
      </c>
      <c r="AC26" s="95">
        <v>19344443.748423301</v>
      </c>
      <c r="AD26" s="95">
        <v>28859843.376274481</v>
      </c>
      <c r="AE26" s="95">
        <v>20047912.796242334</v>
      </c>
      <c r="AF26" s="95">
        <v>18055290.883990765</v>
      </c>
      <c r="AG26" s="95">
        <v>30595412.907169476</v>
      </c>
      <c r="AH26" s="95">
        <v>24983078.332923729</v>
      </c>
      <c r="AI26" s="95">
        <v>25506047.76125456</v>
      </c>
      <c r="AJ26" s="95">
        <v>47484716.249367759</v>
      </c>
      <c r="AK26" s="95">
        <v>15510959.753250187</v>
      </c>
      <c r="AL26" s="95">
        <v>16848770.293547139</v>
      </c>
      <c r="AM26" s="95">
        <v>25701514.440037731</v>
      </c>
      <c r="AN26" s="95">
        <v>5813953.4883720921</v>
      </c>
      <c r="AO26" s="95">
        <v>58436755.814336784</v>
      </c>
      <c r="AP26" s="95">
        <v>16017567.84042906</v>
      </c>
      <c r="AQ26" s="95">
        <v>53734425.371324331</v>
      </c>
      <c r="AR26" s="95">
        <v>37151613.915991604</v>
      </c>
      <c r="AS26" s="95">
        <v>62239876.623735689</v>
      </c>
      <c r="AT26" s="95">
        <v>43458310.117554396</v>
      </c>
      <c r="AU26" s="95">
        <v>61704409.422582164</v>
      </c>
      <c r="AV26" s="95">
        <v>19420126.44908632</v>
      </c>
      <c r="AW26" s="95">
        <v>21928145.954858396</v>
      </c>
      <c r="AX26" s="95">
        <v>33051156.214095585</v>
      </c>
      <c r="AY26" s="95">
        <v>109039351.59962484</v>
      </c>
      <c r="AZ26" s="95">
        <v>62527858.752450451</v>
      </c>
      <c r="BA26" s="95">
        <v>16536565.598395284</v>
      </c>
      <c r="BB26" s="95">
        <v>397000000</v>
      </c>
      <c r="BC26" s="95">
        <v>381000000</v>
      </c>
      <c r="BD26" s="95">
        <v>345600000</v>
      </c>
      <c r="BE26" s="95">
        <v>155000000</v>
      </c>
      <c r="BF26" s="97">
        <v>2502075287.8602347</v>
      </c>
      <c r="BG26" s="97">
        <v>619697111.77582085</v>
      </c>
      <c r="BH26" s="98">
        <v>3121772399.6360555</v>
      </c>
      <c r="BI26" s="126">
        <v>4400372399.6360559</v>
      </c>
      <c r="BL26" s="7"/>
      <c r="BM26" s="3"/>
    </row>
    <row r="27" spans="1:65" x14ac:dyDescent="0.3">
      <c r="A27" s="92">
        <v>45160</v>
      </c>
      <c r="B27" s="93" t="s">
        <v>125</v>
      </c>
      <c r="C27" s="94" t="s">
        <v>154</v>
      </c>
      <c r="D27" s="95">
        <v>88369362.653472304</v>
      </c>
      <c r="E27" s="95">
        <v>203839808.05869025</v>
      </c>
      <c r="F27" s="95">
        <v>215350350.17730877</v>
      </c>
      <c r="G27" s="95">
        <v>184611843.59089977</v>
      </c>
      <c r="H27" s="95">
        <v>60363154.44612924</v>
      </c>
      <c r="I27" s="95">
        <v>53719377.636031359</v>
      </c>
      <c r="J27" s="95">
        <v>207695962.63879076</v>
      </c>
      <c r="K27" s="95">
        <v>204873364.1654287</v>
      </c>
      <c r="L27" s="95">
        <v>212793655.67206061</v>
      </c>
      <c r="M27" s="95">
        <v>22048188.92101391</v>
      </c>
      <c r="N27" s="95">
        <v>10439428.602602238</v>
      </c>
      <c r="O27" s="95">
        <v>25864285.666865252</v>
      </c>
      <c r="P27" s="95">
        <v>50512705.919496611</v>
      </c>
      <c r="Q27" s="95">
        <v>118766956.89955617</v>
      </c>
      <c r="R27" s="95">
        <v>122926270.17671691</v>
      </c>
      <c r="S27" s="95">
        <v>167700905.07611758</v>
      </c>
      <c r="T27" s="95">
        <v>78693908.612298906</v>
      </c>
      <c r="U27" s="95">
        <v>75132148.402202651</v>
      </c>
      <c r="V27" s="95">
        <v>3886229.4553214135</v>
      </c>
      <c r="W27" s="95">
        <v>19499165.995732866</v>
      </c>
      <c r="X27" s="95">
        <v>38713673.088964961</v>
      </c>
      <c r="Y27" s="95">
        <v>19122154.618346427</v>
      </c>
      <c r="Z27" s="95">
        <v>8603749.7188977357</v>
      </c>
      <c r="AA27" s="95">
        <v>25944352.306603439</v>
      </c>
      <c r="AB27" s="95">
        <v>28303289.431189071</v>
      </c>
      <c r="AC27" s="95">
        <v>19344443.748423301</v>
      </c>
      <c r="AD27" s="95">
        <v>28859843.376274481</v>
      </c>
      <c r="AE27" s="95">
        <v>20047912.796242334</v>
      </c>
      <c r="AF27" s="95">
        <v>18055290.883990765</v>
      </c>
      <c r="AG27" s="95">
        <v>30595412.907169476</v>
      </c>
      <c r="AH27" s="95">
        <v>24983078.332923729</v>
      </c>
      <c r="AI27" s="95">
        <v>25506047.76125456</v>
      </c>
      <c r="AJ27" s="95">
        <v>47484716.249367759</v>
      </c>
      <c r="AK27" s="95">
        <v>15510959.753250187</v>
      </c>
      <c r="AL27" s="95">
        <v>16848770.293547139</v>
      </c>
      <c r="AM27" s="95">
        <v>25701514.440037731</v>
      </c>
      <c r="AN27" s="95">
        <v>5813953.4883720921</v>
      </c>
      <c r="AO27" s="95">
        <v>58436755.814336784</v>
      </c>
      <c r="AP27" s="95">
        <v>16017567.84042906</v>
      </c>
      <c r="AQ27" s="95">
        <v>53734425.371324331</v>
      </c>
      <c r="AR27" s="95">
        <v>37151613.915991604</v>
      </c>
      <c r="AS27" s="95">
        <v>62239876.623735689</v>
      </c>
      <c r="AT27" s="95">
        <v>43458310.117554396</v>
      </c>
      <c r="AU27" s="95">
        <v>61704409.422582164</v>
      </c>
      <c r="AV27" s="95">
        <v>19420126.44908632</v>
      </c>
      <c r="AW27" s="95">
        <v>21928145.954858396</v>
      </c>
      <c r="AX27" s="95">
        <v>33051156.214095585</v>
      </c>
      <c r="AY27" s="95">
        <v>109039351.59962484</v>
      </c>
      <c r="AZ27" s="95">
        <v>62527858.752450451</v>
      </c>
      <c r="BA27" s="95">
        <v>16536565.598395284</v>
      </c>
      <c r="BB27" s="95">
        <v>397000000</v>
      </c>
      <c r="BC27" s="95">
        <v>381000000</v>
      </c>
      <c r="BD27" s="95">
        <v>345600000</v>
      </c>
      <c r="BE27" s="95">
        <v>155000000</v>
      </c>
      <c r="BF27" s="97">
        <v>2502075287.8602347</v>
      </c>
      <c r="BG27" s="97">
        <v>619697111.77582085</v>
      </c>
      <c r="BH27" s="98">
        <v>3121772399.6360555</v>
      </c>
      <c r="BI27" s="126">
        <v>4400372399.6360559</v>
      </c>
      <c r="BL27" s="7"/>
      <c r="BM27" s="3"/>
    </row>
    <row r="28" spans="1:65" x14ac:dyDescent="0.3">
      <c r="A28" s="92">
        <v>45161</v>
      </c>
      <c r="B28" s="93" t="s">
        <v>126</v>
      </c>
      <c r="C28" s="94" t="s">
        <v>155</v>
      </c>
      <c r="D28" s="95">
        <v>88369362.653472304</v>
      </c>
      <c r="E28" s="95">
        <v>203839808.05869025</v>
      </c>
      <c r="F28" s="95">
        <v>215350350.17730877</v>
      </c>
      <c r="G28" s="95">
        <v>184611843.59089977</v>
      </c>
      <c r="H28" s="95">
        <v>60363154.44612924</v>
      </c>
      <c r="I28" s="95">
        <v>53719377.636031359</v>
      </c>
      <c r="J28" s="95">
        <v>207695962.63879076</v>
      </c>
      <c r="K28" s="95">
        <v>204873364.1654287</v>
      </c>
      <c r="L28" s="95">
        <v>212793655.67206061</v>
      </c>
      <c r="M28" s="95">
        <v>22048188.92101391</v>
      </c>
      <c r="N28" s="95">
        <v>10439428.602602238</v>
      </c>
      <c r="O28" s="95">
        <v>25864285.666865252</v>
      </c>
      <c r="P28" s="95">
        <v>50512705.919496611</v>
      </c>
      <c r="Q28" s="95">
        <v>118766956.89955617</v>
      </c>
      <c r="R28" s="95">
        <v>122926270.17671691</v>
      </c>
      <c r="S28" s="95">
        <v>167700905.07611758</v>
      </c>
      <c r="T28" s="95">
        <v>78693908.612298906</v>
      </c>
      <c r="U28" s="95">
        <v>75132148.402202651</v>
      </c>
      <c r="V28" s="95">
        <v>3886229.4553214135</v>
      </c>
      <c r="W28" s="95">
        <v>19499165.995732866</v>
      </c>
      <c r="X28" s="95">
        <v>38713673.088964961</v>
      </c>
      <c r="Y28" s="95">
        <v>19122154.618346427</v>
      </c>
      <c r="Z28" s="95">
        <v>8603749.7188977357</v>
      </c>
      <c r="AA28" s="95">
        <v>25944352.306603439</v>
      </c>
      <c r="AB28" s="95">
        <v>28303289.431189071</v>
      </c>
      <c r="AC28" s="95">
        <v>19344443.748423301</v>
      </c>
      <c r="AD28" s="95">
        <v>28859843.376274481</v>
      </c>
      <c r="AE28" s="95">
        <v>20047912.796242334</v>
      </c>
      <c r="AF28" s="95">
        <v>18055290.883990765</v>
      </c>
      <c r="AG28" s="95">
        <v>30595412.907169476</v>
      </c>
      <c r="AH28" s="95">
        <v>24983078.332923729</v>
      </c>
      <c r="AI28" s="95">
        <v>25506047.76125456</v>
      </c>
      <c r="AJ28" s="95">
        <v>47484716.249367759</v>
      </c>
      <c r="AK28" s="95">
        <v>15510959.753250187</v>
      </c>
      <c r="AL28" s="95">
        <v>16848770.293547139</v>
      </c>
      <c r="AM28" s="95">
        <v>25701514.440037731</v>
      </c>
      <c r="AN28" s="95">
        <v>5813953.4883720921</v>
      </c>
      <c r="AO28" s="95">
        <v>58436755.814336784</v>
      </c>
      <c r="AP28" s="95">
        <v>16017567.84042906</v>
      </c>
      <c r="AQ28" s="95">
        <v>53734425.371324331</v>
      </c>
      <c r="AR28" s="95">
        <v>37151613.915991604</v>
      </c>
      <c r="AS28" s="95">
        <v>62239876.623735689</v>
      </c>
      <c r="AT28" s="95">
        <v>43458310.117554396</v>
      </c>
      <c r="AU28" s="95">
        <v>61704409.422582164</v>
      </c>
      <c r="AV28" s="95">
        <v>19420126.44908632</v>
      </c>
      <c r="AW28" s="95">
        <v>21928145.954858396</v>
      </c>
      <c r="AX28" s="95">
        <v>33051156.214095585</v>
      </c>
      <c r="AY28" s="95">
        <v>109039351.59962484</v>
      </c>
      <c r="AZ28" s="95">
        <v>62527858.752450451</v>
      </c>
      <c r="BA28" s="95">
        <v>16536565.598395284</v>
      </c>
      <c r="BB28" s="95">
        <v>397000000</v>
      </c>
      <c r="BC28" s="95">
        <v>381000000</v>
      </c>
      <c r="BD28" s="95">
        <v>345600000</v>
      </c>
      <c r="BE28" s="95">
        <v>155000000</v>
      </c>
      <c r="BF28" s="97">
        <v>2502075287.8602347</v>
      </c>
      <c r="BG28" s="97">
        <v>619697111.77582085</v>
      </c>
      <c r="BH28" s="98">
        <v>3121772399.6360555</v>
      </c>
      <c r="BI28" s="126">
        <v>4400372399.6360559</v>
      </c>
      <c r="BL28" s="7"/>
      <c r="BM28" s="3"/>
    </row>
    <row r="29" spans="1:65" x14ac:dyDescent="0.3">
      <c r="A29" s="92">
        <v>45162</v>
      </c>
      <c r="B29" s="93" t="s">
        <v>127</v>
      </c>
      <c r="C29" s="94" t="s">
        <v>156</v>
      </c>
      <c r="D29" s="95">
        <v>88369362.653472304</v>
      </c>
      <c r="E29" s="95">
        <v>203839808.05869025</v>
      </c>
      <c r="F29" s="95">
        <v>215350350.17730877</v>
      </c>
      <c r="G29" s="95">
        <v>184611843.59089977</v>
      </c>
      <c r="H29" s="95">
        <v>60363154.44612924</v>
      </c>
      <c r="I29" s="95">
        <v>53719377.636031359</v>
      </c>
      <c r="J29" s="95">
        <v>207695962.63879076</v>
      </c>
      <c r="K29" s="95">
        <v>204873364.1654287</v>
      </c>
      <c r="L29" s="95">
        <v>212793655.67206061</v>
      </c>
      <c r="M29" s="95">
        <v>22048188.92101391</v>
      </c>
      <c r="N29" s="95">
        <v>10439428.602602238</v>
      </c>
      <c r="O29" s="95">
        <v>25864285.666865252</v>
      </c>
      <c r="P29" s="95">
        <v>50512705.919496611</v>
      </c>
      <c r="Q29" s="95">
        <v>118766956.89955617</v>
      </c>
      <c r="R29" s="95">
        <v>122926270.17671691</v>
      </c>
      <c r="S29" s="95">
        <v>167700905.07611758</v>
      </c>
      <c r="T29" s="95">
        <v>78693908.612298906</v>
      </c>
      <c r="U29" s="95">
        <v>75132148.402202651</v>
      </c>
      <c r="V29" s="95">
        <v>3886229.4553214135</v>
      </c>
      <c r="W29" s="95">
        <v>19499165.995732866</v>
      </c>
      <c r="X29" s="95">
        <v>38713673.088964961</v>
      </c>
      <c r="Y29" s="95">
        <v>19122154.618346427</v>
      </c>
      <c r="Z29" s="95">
        <v>8603749.7188977357</v>
      </c>
      <c r="AA29" s="95">
        <v>25944352.306603439</v>
      </c>
      <c r="AB29" s="95">
        <v>28303289.431189071</v>
      </c>
      <c r="AC29" s="95">
        <v>19344443.748423301</v>
      </c>
      <c r="AD29" s="95">
        <v>28859843.376274481</v>
      </c>
      <c r="AE29" s="95">
        <v>20047912.796242334</v>
      </c>
      <c r="AF29" s="95">
        <v>18055290.883990765</v>
      </c>
      <c r="AG29" s="95">
        <v>30595412.907169476</v>
      </c>
      <c r="AH29" s="95">
        <v>24983078.332923729</v>
      </c>
      <c r="AI29" s="95">
        <v>25506047.76125456</v>
      </c>
      <c r="AJ29" s="95">
        <v>47484716.249367759</v>
      </c>
      <c r="AK29" s="95">
        <v>15510959.753250187</v>
      </c>
      <c r="AL29" s="95">
        <v>16848770.293547139</v>
      </c>
      <c r="AM29" s="95">
        <v>25701514.440037731</v>
      </c>
      <c r="AN29" s="95">
        <v>5813953.4883720921</v>
      </c>
      <c r="AO29" s="95">
        <v>58436755.814336784</v>
      </c>
      <c r="AP29" s="95">
        <v>16017567.84042906</v>
      </c>
      <c r="AQ29" s="95">
        <v>53734425.371324331</v>
      </c>
      <c r="AR29" s="95">
        <v>37151613.915991604</v>
      </c>
      <c r="AS29" s="95">
        <v>62239876.623735689</v>
      </c>
      <c r="AT29" s="95">
        <v>43458310.117554396</v>
      </c>
      <c r="AU29" s="95">
        <v>61704409.422582164</v>
      </c>
      <c r="AV29" s="95">
        <v>19420126.44908632</v>
      </c>
      <c r="AW29" s="95">
        <v>21928145.954858396</v>
      </c>
      <c r="AX29" s="95">
        <v>33051156.214095585</v>
      </c>
      <c r="AY29" s="95">
        <v>109039351.59962484</v>
      </c>
      <c r="AZ29" s="95">
        <v>62527858.752450451</v>
      </c>
      <c r="BA29" s="95">
        <v>16536565.598395284</v>
      </c>
      <c r="BB29" s="95">
        <v>397000000</v>
      </c>
      <c r="BC29" s="95">
        <v>381000000</v>
      </c>
      <c r="BD29" s="95">
        <v>345600000</v>
      </c>
      <c r="BE29" s="95">
        <v>155000000</v>
      </c>
      <c r="BF29" s="97">
        <v>2502075287.8602347</v>
      </c>
      <c r="BG29" s="97">
        <v>619697111.77582085</v>
      </c>
      <c r="BH29" s="98">
        <v>3121772399.6360555</v>
      </c>
      <c r="BI29" s="126">
        <v>4400372399.6360559</v>
      </c>
      <c r="BL29" s="7"/>
      <c r="BM29" s="3"/>
    </row>
    <row r="30" spans="1:65" x14ac:dyDescent="0.3">
      <c r="A30" s="92">
        <v>45163</v>
      </c>
      <c r="B30" s="93" t="s">
        <v>128</v>
      </c>
      <c r="C30" s="94" t="s">
        <v>157</v>
      </c>
      <c r="D30" s="95">
        <v>88369362.653472304</v>
      </c>
      <c r="E30" s="95">
        <v>203839808.05869025</v>
      </c>
      <c r="F30" s="95">
        <v>215350350.17730877</v>
      </c>
      <c r="G30" s="95">
        <v>184611843.59089977</v>
      </c>
      <c r="H30" s="95">
        <v>60363154.44612924</v>
      </c>
      <c r="I30" s="95">
        <v>53719377.636031359</v>
      </c>
      <c r="J30" s="95">
        <v>207695962.63879076</v>
      </c>
      <c r="K30" s="95">
        <v>204873364.1654287</v>
      </c>
      <c r="L30" s="95">
        <v>212793655.67206061</v>
      </c>
      <c r="M30" s="95">
        <v>22048188.92101391</v>
      </c>
      <c r="N30" s="95">
        <v>10439428.602602238</v>
      </c>
      <c r="O30" s="95">
        <v>25864285.666865252</v>
      </c>
      <c r="P30" s="95">
        <v>50512705.919496611</v>
      </c>
      <c r="Q30" s="95">
        <v>118766956.89955617</v>
      </c>
      <c r="R30" s="95">
        <v>122926270.17671691</v>
      </c>
      <c r="S30" s="95">
        <v>167700905.07611758</v>
      </c>
      <c r="T30" s="95">
        <v>78693908.612298906</v>
      </c>
      <c r="U30" s="95">
        <v>75132148.402202651</v>
      </c>
      <c r="V30" s="95">
        <v>3886229.4553214135</v>
      </c>
      <c r="W30" s="95">
        <v>19499165.995732866</v>
      </c>
      <c r="X30" s="95">
        <v>38713673.088964961</v>
      </c>
      <c r="Y30" s="95">
        <v>19122154.618346427</v>
      </c>
      <c r="Z30" s="95">
        <v>8603749.7188977357</v>
      </c>
      <c r="AA30" s="95">
        <v>25944352.306603439</v>
      </c>
      <c r="AB30" s="95">
        <v>28303289.431189071</v>
      </c>
      <c r="AC30" s="95">
        <v>19344443.748423301</v>
      </c>
      <c r="AD30" s="95">
        <v>28859843.376274481</v>
      </c>
      <c r="AE30" s="95">
        <v>20047912.796242334</v>
      </c>
      <c r="AF30" s="95">
        <v>18055290.883990765</v>
      </c>
      <c r="AG30" s="95">
        <v>30595412.907169476</v>
      </c>
      <c r="AH30" s="95">
        <v>24983078.332923729</v>
      </c>
      <c r="AI30" s="95">
        <v>25506047.76125456</v>
      </c>
      <c r="AJ30" s="95">
        <v>47484716.249367759</v>
      </c>
      <c r="AK30" s="95">
        <v>15510959.753250187</v>
      </c>
      <c r="AL30" s="95">
        <v>16848770.293547139</v>
      </c>
      <c r="AM30" s="95">
        <v>25701514.440037731</v>
      </c>
      <c r="AN30" s="95">
        <v>5813953.4883720921</v>
      </c>
      <c r="AO30" s="95">
        <v>58436755.814336784</v>
      </c>
      <c r="AP30" s="95">
        <v>16017567.84042906</v>
      </c>
      <c r="AQ30" s="95">
        <v>53734425.371324331</v>
      </c>
      <c r="AR30" s="95">
        <v>37151613.915991604</v>
      </c>
      <c r="AS30" s="95">
        <v>62239876.623735689</v>
      </c>
      <c r="AT30" s="95">
        <v>43458310.117554396</v>
      </c>
      <c r="AU30" s="95">
        <v>61704409.422582164</v>
      </c>
      <c r="AV30" s="95">
        <v>19420126.44908632</v>
      </c>
      <c r="AW30" s="95">
        <v>21928145.954858396</v>
      </c>
      <c r="AX30" s="95">
        <v>33051156.214095585</v>
      </c>
      <c r="AY30" s="95">
        <v>109039351.59962484</v>
      </c>
      <c r="AZ30" s="95">
        <v>62527858.752450451</v>
      </c>
      <c r="BA30" s="95">
        <v>16536565.598395284</v>
      </c>
      <c r="BB30" s="95">
        <v>397000000</v>
      </c>
      <c r="BC30" s="95">
        <v>381000000</v>
      </c>
      <c r="BD30" s="95">
        <v>345600000</v>
      </c>
      <c r="BE30" s="95">
        <v>155000000</v>
      </c>
      <c r="BF30" s="97">
        <v>2502075287.8602347</v>
      </c>
      <c r="BG30" s="97">
        <v>619697111.77582085</v>
      </c>
      <c r="BH30" s="98">
        <v>3121772399.6360555</v>
      </c>
      <c r="BI30" s="126">
        <v>4400372399.6360559</v>
      </c>
      <c r="BL30" s="7"/>
      <c r="BM30" s="3"/>
    </row>
    <row r="31" spans="1:65" x14ac:dyDescent="0.3">
      <c r="A31" s="92">
        <v>45164</v>
      </c>
      <c r="B31" s="93" t="s">
        <v>129</v>
      </c>
      <c r="C31" s="94" t="s">
        <v>158</v>
      </c>
      <c r="D31" s="95">
        <v>114880171.449514</v>
      </c>
      <c r="E31" s="95">
        <v>264991750.47629735</v>
      </c>
      <c r="F31" s="95">
        <v>279955455.23050141</v>
      </c>
      <c r="G31" s="95">
        <v>239995396.66816971</v>
      </c>
      <c r="H31" s="95">
        <v>78472100.779968008</v>
      </c>
      <c r="I31" s="95">
        <v>69835190.926840782</v>
      </c>
      <c r="J31" s="95">
        <v>270004751.43042797</v>
      </c>
      <c r="K31" s="95">
        <v>266335373.4150573</v>
      </c>
      <c r="L31" s="95">
        <v>276631752.3736788</v>
      </c>
      <c r="M31" s="95">
        <v>28662645.597318087</v>
      </c>
      <c r="N31" s="95">
        <v>13571257.18338291</v>
      </c>
      <c r="O31" s="95">
        <v>33623571.36692483</v>
      </c>
      <c r="P31" s="95">
        <v>65666517.695345603</v>
      </c>
      <c r="Q31" s="95">
        <v>154397043.96942303</v>
      </c>
      <c r="R31" s="95">
        <v>159804151.22973201</v>
      </c>
      <c r="S31" s="95">
        <v>218011176.59895286</v>
      </c>
      <c r="T31" s="95">
        <v>102302081.19598858</v>
      </c>
      <c r="U31" s="95">
        <v>97671792.922863454</v>
      </c>
      <c r="V31" s="95">
        <v>5052098.2919178372</v>
      </c>
      <c r="W31" s="95">
        <v>25348915.794452727</v>
      </c>
      <c r="X31" s="95">
        <v>50327775.015654452</v>
      </c>
      <c r="Y31" s="95">
        <v>24858801.003850356</v>
      </c>
      <c r="Z31" s="95">
        <v>11184874.634567058</v>
      </c>
      <c r="AA31" s="95">
        <v>33727657.998584472</v>
      </c>
      <c r="AB31" s="95">
        <v>36794276.260545798</v>
      </c>
      <c r="AC31" s="95">
        <v>25147776.872950293</v>
      </c>
      <c r="AD31" s="95">
        <v>37517796.389156833</v>
      </c>
      <c r="AE31" s="95">
        <v>26062286.635115039</v>
      </c>
      <c r="AF31" s="95">
        <v>23471878.149187993</v>
      </c>
      <c r="AG31" s="95">
        <v>39774036.779320322</v>
      </c>
      <c r="AH31" s="95">
        <v>32478001.832800854</v>
      </c>
      <c r="AI31" s="95">
        <v>33157862.089630932</v>
      </c>
      <c r="AJ31" s="95">
        <v>61730131.124178097</v>
      </c>
      <c r="AK31" s="95">
        <v>20164247.679225244</v>
      </c>
      <c r="AL31" s="95">
        <v>21903401.38161128</v>
      </c>
      <c r="AM31" s="95">
        <v>33411968.772049051</v>
      </c>
      <c r="AN31" s="95">
        <v>7558139.5348837208</v>
      </c>
      <c r="AO31" s="95">
        <v>75967782.558637828</v>
      </c>
      <c r="AP31" s="95">
        <v>20822838.192557782</v>
      </c>
      <c r="AQ31" s="95">
        <v>69854752.982721627</v>
      </c>
      <c r="AR31" s="95">
        <v>48297098.090789087</v>
      </c>
      <c r="AS31" s="95">
        <v>80911839.610856399</v>
      </c>
      <c r="AT31" s="95">
        <v>56495803.152820721</v>
      </c>
      <c r="AU31" s="95">
        <v>80215732.249356821</v>
      </c>
      <c r="AV31" s="95">
        <v>25246164.383812219</v>
      </c>
      <c r="AW31" s="95">
        <v>28506589.741315916</v>
      </c>
      <c r="AX31" s="95">
        <v>42966503.078324266</v>
      </c>
      <c r="AY31" s="95">
        <v>141751157.0795123</v>
      </c>
      <c r="AZ31" s="95">
        <v>81286216.378185585</v>
      </c>
      <c r="BA31" s="95">
        <v>21497535.277913872</v>
      </c>
      <c r="BB31" s="95">
        <v>490700000</v>
      </c>
      <c r="BC31" s="95">
        <v>423800000</v>
      </c>
      <c r="BD31" s="95">
        <v>460500000</v>
      </c>
      <c r="BE31" s="95">
        <v>198200000</v>
      </c>
      <c r="BF31" s="97">
        <v>3252697874.2183065</v>
      </c>
      <c r="BG31" s="97">
        <v>805606245.30856729</v>
      </c>
      <c r="BH31" s="98">
        <v>4058304119.5268736</v>
      </c>
      <c r="BI31" s="126">
        <v>5631504119.5268745</v>
      </c>
      <c r="BL31" s="7"/>
      <c r="BM31" s="3"/>
    </row>
    <row r="32" spans="1:65" x14ac:dyDescent="0.3">
      <c r="A32" s="92">
        <v>45165</v>
      </c>
      <c r="B32" s="93" t="s">
        <v>130</v>
      </c>
      <c r="C32" s="94" t="s">
        <v>159</v>
      </c>
      <c r="D32" s="95">
        <v>123717107.7148612</v>
      </c>
      <c r="E32" s="95">
        <v>285375731.2821663</v>
      </c>
      <c r="F32" s="95">
        <v>301490490.24823225</v>
      </c>
      <c r="G32" s="95">
        <v>258456581.02725965</v>
      </c>
      <c r="H32" s="95">
        <v>84508416.224580914</v>
      </c>
      <c r="I32" s="95">
        <v>75207128.690443903</v>
      </c>
      <c r="J32" s="95">
        <v>290774347.69430703</v>
      </c>
      <c r="K32" s="95">
        <v>286822709.83160013</v>
      </c>
      <c r="L32" s="95">
        <v>297911117.94088483</v>
      </c>
      <c r="M32" s="95">
        <v>30867464.489419471</v>
      </c>
      <c r="N32" s="95">
        <v>14615200.043643132</v>
      </c>
      <c r="O32" s="95">
        <v>36209999.933611348</v>
      </c>
      <c r="P32" s="95">
        <v>70717788.287295252</v>
      </c>
      <c r="Q32" s="95">
        <v>166273739.65937862</v>
      </c>
      <c r="R32" s="95">
        <v>172096778.24740365</v>
      </c>
      <c r="S32" s="95">
        <v>234781267.10656458</v>
      </c>
      <c r="T32" s="95">
        <v>110171472.05721845</v>
      </c>
      <c r="U32" s="95">
        <v>105185007.7630837</v>
      </c>
      <c r="V32" s="95">
        <v>5440721.2374499775</v>
      </c>
      <c r="W32" s="95">
        <v>27298832.394026008</v>
      </c>
      <c r="X32" s="95">
        <v>54199142.324550934</v>
      </c>
      <c r="Y32" s="95">
        <v>26771016.465684991</v>
      </c>
      <c r="Z32" s="95">
        <v>12045249.606456829</v>
      </c>
      <c r="AA32" s="95">
        <v>36322093.229244813</v>
      </c>
      <c r="AB32" s="95">
        <v>39624605.203664698</v>
      </c>
      <c r="AC32" s="95">
        <v>27082221.24779262</v>
      </c>
      <c r="AD32" s="95">
        <v>40403780.726784274</v>
      </c>
      <c r="AE32" s="95">
        <v>28067077.914739266</v>
      </c>
      <c r="AF32" s="95">
        <v>25277407.237587065</v>
      </c>
      <c r="AG32" s="95">
        <v>42833578.070037261</v>
      </c>
      <c r="AH32" s="95">
        <v>34976309.666093215</v>
      </c>
      <c r="AI32" s="95">
        <v>35708466.865756378</v>
      </c>
      <c r="AJ32" s="95">
        <v>66478602.749114856</v>
      </c>
      <c r="AK32" s="95">
        <v>21715343.654550258</v>
      </c>
      <c r="AL32" s="95">
        <v>23588278.41096599</v>
      </c>
      <c r="AM32" s="95">
        <v>35982120.216052815</v>
      </c>
      <c r="AN32" s="95">
        <v>8139534.8837209279</v>
      </c>
      <c r="AO32" s="95">
        <v>81811458.140071496</v>
      </c>
      <c r="AP32" s="95">
        <v>22424594.976600681</v>
      </c>
      <c r="AQ32" s="95">
        <v>75228195.519854054</v>
      </c>
      <c r="AR32" s="95">
        <v>52012259.482388243</v>
      </c>
      <c r="AS32" s="95">
        <v>87135827.273229957</v>
      </c>
      <c r="AT32" s="95">
        <v>60841634.164576143</v>
      </c>
      <c r="AU32" s="95">
        <v>86386173.191615015</v>
      </c>
      <c r="AV32" s="95">
        <v>27188177.028720845</v>
      </c>
      <c r="AW32" s="95">
        <v>30699404.336801749</v>
      </c>
      <c r="AX32" s="95">
        <v>46271618.699733816</v>
      </c>
      <c r="AY32" s="95">
        <v>152655092.23947474</v>
      </c>
      <c r="AZ32" s="95">
        <v>87539002.25343062</v>
      </c>
      <c r="BA32" s="95">
        <v>23151191.837753396</v>
      </c>
      <c r="BB32" s="95">
        <v>490700000</v>
      </c>
      <c r="BC32" s="95">
        <v>423800000</v>
      </c>
      <c r="BD32" s="95">
        <v>460500000</v>
      </c>
      <c r="BE32" s="95">
        <v>198200000</v>
      </c>
      <c r="BF32" s="97">
        <v>3502905403.0043302</v>
      </c>
      <c r="BG32" s="97">
        <v>867575956.48614919</v>
      </c>
      <c r="BH32" s="98">
        <v>4370481359.4904795</v>
      </c>
      <c r="BI32" s="126">
        <v>5943681359.4904785</v>
      </c>
      <c r="BL32" s="7"/>
      <c r="BM32" s="3"/>
    </row>
    <row r="33" spans="1:65" x14ac:dyDescent="0.3">
      <c r="A33" s="92">
        <v>45166</v>
      </c>
      <c r="B33" s="93" t="s">
        <v>131</v>
      </c>
      <c r="C33" s="94" t="s">
        <v>160</v>
      </c>
      <c r="D33" s="95">
        <v>88369362.653472304</v>
      </c>
      <c r="E33" s="95">
        <v>203839808.05869025</v>
      </c>
      <c r="F33" s="95">
        <v>215350350.17730877</v>
      </c>
      <c r="G33" s="95">
        <v>184611843.59089977</v>
      </c>
      <c r="H33" s="95">
        <v>60363154.44612924</v>
      </c>
      <c r="I33" s="95">
        <v>53719377.636031359</v>
      </c>
      <c r="J33" s="95">
        <v>207695962.63879076</v>
      </c>
      <c r="K33" s="95">
        <v>204873364.1654287</v>
      </c>
      <c r="L33" s="95">
        <v>212793655.67206061</v>
      </c>
      <c r="M33" s="95">
        <v>22048188.92101391</v>
      </c>
      <c r="N33" s="95">
        <v>10439428.602602238</v>
      </c>
      <c r="O33" s="95">
        <v>25864285.666865252</v>
      </c>
      <c r="P33" s="95">
        <v>50512705.919496611</v>
      </c>
      <c r="Q33" s="95">
        <v>118766956.89955617</v>
      </c>
      <c r="R33" s="95">
        <v>122926270.17671691</v>
      </c>
      <c r="S33" s="95">
        <v>167700905.07611758</v>
      </c>
      <c r="T33" s="95">
        <v>78693908.612298906</v>
      </c>
      <c r="U33" s="95">
        <v>75132148.402202651</v>
      </c>
      <c r="V33" s="95">
        <v>3886229.4553214135</v>
      </c>
      <c r="W33" s="95">
        <v>19499165.995732866</v>
      </c>
      <c r="X33" s="95">
        <v>38713673.088964961</v>
      </c>
      <c r="Y33" s="95">
        <v>19122154.618346427</v>
      </c>
      <c r="Z33" s="95">
        <v>8603749.7188977357</v>
      </c>
      <c r="AA33" s="95">
        <v>25944352.306603439</v>
      </c>
      <c r="AB33" s="95">
        <v>28303289.431189071</v>
      </c>
      <c r="AC33" s="95">
        <v>19344443.748423301</v>
      </c>
      <c r="AD33" s="95">
        <v>28859843.376274481</v>
      </c>
      <c r="AE33" s="95">
        <v>20047912.796242334</v>
      </c>
      <c r="AF33" s="95">
        <v>18055290.883990765</v>
      </c>
      <c r="AG33" s="95">
        <v>30595412.907169476</v>
      </c>
      <c r="AH33" s="95">
        <v>24983078.332923729</v>
      </c>
      <c r="AI33" s="95">
        <v>25506047.76125456</v>
      </c>
      <c r="AJ33" s="95">
        <v>47484716.249367759</v>
      </c>
      <c r="AK33" s="95">
        <v>15510959.753250187</v>
      </c>
      <c r="AL33" s="95">
        <v>16848770.293547139</v>
      </c>
      <c r="AM33" s="95">
        <v>25701514.440037731</v>
      </c>
      <c r="AN33" s="95">
        <v>5813953.4883720921</v>
      </c>
      <c r="AO33" s="95">
        <v>58436755.814336784</v>
      </c>
      <c r="AP33" s="95">
        <v>16017567.84042906</v>
      </c>
      <c r="AQ33" s="95">
        <v>53734425.371324331</v>
      </c>
      <c r="AR33" s="95">
        <v>37151613.915991604</v>
      </c>
      <c r="AS33" s="95">
        <v>62239876.623735689</v>
      </c>
      <c r="AT33" s="95">
        <v>43458310.117554396</v>
      </c>
      <c r="AU33" s="95">
        <v>61704409.422582164</v>
      </c>
      <c r="AV33" s="95">
        <v>19420126.44908632</v>
      </c>
      <c r="AW33" s="95">
        <v>21928145.954858396</v>
      </c>
      <c r="AX33" s="95">
        <v>33051156.214095585</v>
      </c>
      <c r="AY33" s="95">
        <v>109039351.59962484</v>
      </c>
      <c r="AZ33" s="95">
        <v>62527858.752450451</v>
      </c>
      <c r="BA33" s="95">
        <v>16536565.598395284</v>
      </c>
      <c r="BB33" s="95">
        <v>397000000</v>
      </c>
      <c r="BC33" s="95">
        <v>381000000</v>
      </c>
      <c r="BD33" s="95">
        <v>345600000</v>
      </c>
      <c r="BE33" s="95">
        <v>155000000</v>
      </c>
      <c r="BF33" s="97">
        <v>2502075287.8602347</v>
      </c>
      <c r="BG33" s="97">
        <v>619697111.77582085</v>
      </c>
      <c r="BH33" s="98">
        <v>3121772399.6360555</v>
      </c>
      <c r="BI33" s="126">
        <v>4400372399.6360559</v>
      </c>
      <c r="BL33" s="7"/>
      <c r="BM33" s="3"/>
    </row>
    <row r="34" spans="1:65" x14ac:dyDescent="0.3">
      <c r="A34" s="92">
        <v>45167</v>
      </c>
      <c r="B34" s="93" t="s">
        <v>132</v>
      </c>
      <c r="C34" s="94" t="s">
        <v>154</v>
      </c>
      <c r="D34" s="95">
        <v>88369362.653472304</v>
      </c>
      <c r="E34" s="95">
        <v>203839808.05869025</v>
      </c>
      <c r="F34" s="95">
        <v>215350350.17730877</v>
      </c>
      <c r="G34" s="95">
        <v>184611843.59089977</v>
      </c>
      <c r="H34" s="95">
        <v>60363154.44612924</v>
      </c>
      <c r="I34" s="95">
        <v>53719377.636031359</v>
      </c>
      <c r="J34" s="95">
        <v>207695962.63879076</v>
      </c>
      <c r="K34" s="95">
        <v>204873364.1654287</v>
      </c>
      <c r="L34" s="95">
        <v>212793655.67206061</v>
      </c>
      <c r="M34" s="95">
        <v>22048188.92101391</v>
      </c>
      <c r="N34" s="95">
        <v>10439428.602602238</v>
      </c>
      <c r="O34" s="95">
        <v>25864285.666865252</v>
      </c>
      <c r="P34" s="95">
        <v>50512705.919496611</v>
      </c>
      <c r="Q34" s="95">
        <v>118766956.89955617</v>
      </c>
      <c r="R34" s="95">
        <v>122926270.17671691</v>
      </c>
      <c r="S34" s="95">
        <v>167700905.07611758</v>
      </c>
      <c r="T34" s="95">
        <v>78693908.612298906</v>
      </c>
      <c r="U34" s="95">
        <v>75132148.402202651</v>
      </c>
      <c r="V34" s="95">
        <v>3886229.4553214135</v>
      </c>
      <c r="W34" s="95">
        <v>19499165.995732866</v>
      </c>
      <c r="X34" s="95">
        <v>38713673.088964961</v>
      </c>
      <c r="Y34" s="95">
        <v>19122154.618346427</v>
      </c>
      <c r="Z34" s="95">
        <v>8603749.7188977357</v>
      </c>
      <c r="AA34" s="95">
        <v>25944352.306603439</v>
      </c>
      <c r="AB34" s="95">
        <v>28303289.431189071</v>
      </c>
      <c r="AC34" s="95">
        <v>19344443.748423301</v>
      </c>
      <c r="AD34" s="95">
        <v>28859843.376274481</v>
      </c>
      <c r="AE34" s="95">
        <v>20047912.796242334</v>
      </c>
      <c r="AF34" s="95">
        <v>18055290.883990765</v>
      </c>
      <c r="AG34" s="95">
        <v>30595412.907169476</v>
      </c>
      <c r="AH34" s="95">
        <v>24983078.332923729</v>
      </c>
      <c r="AI34" s="95">
        <v>25506047.76125456</v>
      </c>
      <c r="AJ34" s="95">
        <v>47484716.249367759</v>
      </c>
      <c r="AK34" s="95">
        <v>15510959.753250187</v>
      </c>
      <c r="AL34" s="95">
        <v>16848770.293547139</v>
      </c>
      <c r="AM34" s="95">
        <v>25701514.440037731</v>
      </c>
      <c r="AN34" s="95">
        <v>5813953.4883720921</v>
      </c>
      <c r="AO34" s="95">
        <v>58436755.814336784</v>
      </c>
      <c r="AP34" s="95">
        <v>16017567.84042906</v>
      </c>
      <c r="AQ34" s="95">
        <v>53734425.371324331</v>
      </c>
      <c r="AR34" s="95">
        <v>37151613.915991604</v>
      </c>
      <c r="AS34" s="95">
        <v>62239876.623735689</v>
      </c>
      <c r="AT34" s="95">
        <v>43458310.117554396</v>
      </c>
      <c r="AU34" s="95">
        <v>61704409.422582164</v>
      </c>
      <c r="AV34" s="95">
        <v>19420126.44908632</v>
      </c>
      <c r="AW34" s="95">
        <v>21928145.954858396</v>
      </c>
      <c r="AX34" s="95">
        <v>33051156.214095585</v>
      </c>
      <c r="AY34" s="95">
        <v>109039351.59962484</v>
      </c>
      <c r="AZ34" s="95">
        <v>62527858.752450451</v>
      </c>
      <c r="BA34" s="95">
        <v>16536565.598395284</v>
      </c>
      <c r="BB34" s="95">
        <v>397000000</v>
      </c>
      <c r="BC34" s="95">
        <v>381000000</v>
      </c>
      <c r="BD34" s="95">
        <v>345600000</v>
      </c>
      <c r="BE34" s="95">
        <v>155000000</v>
      </c>
      <c r="BF34" s="97">
        <v>2502075287.8602347</v>
      </c>
      <c r="BG34" s="97">
        <v>619697111.77582085</v>
      </c>
      <c r="BH34" s="98">
        <v>3121772399.6360555</v>
      </c>
      <c r="BI34" s="126">
        <v>4400372399.6360559</v>
      </c>
      <c r="BL34" s="7"/>
      <c r="BM34" s="3"/>
    </row>
    <row r="35" spans="1:65" x14ac:dyDescent="0.3">
      <c r="A35" s="92">
        <v>45168</v>
      </c>
      <c r="B35" s="93" t="s">
        <v>133</v>
      </c>
      <c r="C35" s="94" t="s">
        <v>155</v>
      </c>
      <c r="D35" s="95">
        <v>106043235.18416676</v>
      </c>
      <c r="E35" s="95">
        <v>244607769.67042828</v>
      </c>
      <c r="F35" s="95">
        <v>258420420.21277049</v>
      </c>
      <c r="G35" s="95">
        <v>221534212.30907971</v>
      </c>
      <c r="H35" s="95">
        <v>72435785.335355073</v>
      </c>
      <c r="I35" s="95">
        <v>64463253.163237631</v>
      </c>
      <c r="J35" s="95">
        <v>249235155.16654888</v>
      </c>
      <c r="K35" s="95">
        <v>245848036.99851441</v>
      </c>
      <c r="L35" s="95">
        <v>255352386.80647272</v>
      </c>
      <c r="M35" s="95">
        <v>26457826.705216691</v>
      </c>
      <c r="N35" s="95">
        <v>12527314.323122684</v>
      </c>
      <c r="O35" s="95">
        <v>31037142.8002383</v>
      </c>
      <c r="P35" s="95">
        <v>60615247.103395931</v>
      </c>
      <c r="Q35" s="95">
        <v>142520348.2794674</v>
      </c>
      <c r="R35" s="95">
        <v>147511524.21206027</v>
      </c>
      <c r="S35" s="95">
        <v>201241086.09134108</v>
      </c>
      <c r="T35" s="95">
        <v>94432690.334758669</v>
      </c>
      <c r="U35" s="95">
        <v>90158578.082643166</v>
      </c>
      <c r="V35" s="95">
        <v>4663475.346385696</v>
      </c>
      <c r="W35" s="95">
        <v>23398999.194879435</v>
      </c>
      <c r="X35" s="95">
        <v>46456407.706757948</v>
      </c>
      <c r="Y35" s="95">
        <v>22946585.542015709</v>
      </c>
      <c r="Z35" s="95">
        <v>10324499.662677282</v>
      </c>
      <c r="AA35" s="95">
        <v>31133222.767924126</v>
      </c>
      <c r="AB35" s="95">
        <v>33963947.317426883</v>
      </c>
      <c r="AC35" s="95">
        <v>23213332.498107962</v>
      </c>
      <c r="AD35" s="95">
        <v>34631812.051529378</v>
      </c>
      <c r="AE35" s="95">
        <v>24057495.3554908</v>
      </c>
      <c r="AF35" s="95">
        <v>21666349.060788915</v>
      </c>
      <c r="AG35" s="95">
        <v>36714495.488603368</v>
      </c>
      <c r="AH35" s="95">
        <v>29979693.999508474</v>
      </c>
      <c r="AI35" s="95">
        <v>30607257.313505471</v>
      </c>
      <c r="AJ35" s="95">
        <v>56981659.499241307</v>
      </c>
      <c r="AK35" s="95">
        <v>18613151.703900222</v>
      </c>
      <c r="AL35" s="95">
        <v>20218524.352256563</v>
      </c>
      <c r="AM35" s="95">
        <v>30841817.328045271</v>
      </c>
      <c r="AN35" s="95">
        <v>6976744.18604651</v>
      </c>
      <c r="AO35" s="95">
        <v>70124106.977204144</v>
      </c>
      <c r="AP35" s="95">
        <v>19221081.408514872</v>
      </c>
      <c r="AQ35" s="95">
        <v>64481310.445589192</v>
      </c>
      <c r="AR35" s="95">
        <v>44581936.699189924</v>
      </c>
      <c r="AS35" s="95">
        <v>74687851.948482826</v>
      </c>
      <c r="AT35" s="95">
        <v>52149972.14106527</v>
      </c>
      <c r="AU35" s="95">
        <v>74045291.307098597</v>
      </c>
      <c r="AV35" s="95">
        <v>23304151.738903582</v>
      </c>
      <c r="AW35" s="95">
        <v>26313775.145830072</v>
      </c>
      <c r="AX35" s="95">
        <v>39661387.456914701</v>
      </c>
      <c r="AY35" s="95">
        <v>130847221.91954979</v>
      </c>
      <c r="AZ35" s="95">
        <v>75033430.502940536</v>
      </c>
      <c r="BA35" s="95">
        <v>19843878.71807434</v>
      </c>
      <c r="BB35" s="95">
        <v>397000000</v>
      </c>
      <c r="BC35" s="95">
        <v>381000000</v>
      </c>
      <c r="BD35" s="95">
        <v>345600000</v>
      </c>
      <c r="BE35" s="95">
        <v>155000000</v>
      </c>
      <c r="BF35" s="97">
        <v>3002490345.4322824</v>
      </c>
      <c r="BG35" s="97">
        <v>743636534.1309849</v>
      </c>
      <c r="BH35" s="98">
        <v>3746126879.5632672</v>
      </c>
      <c r="BI35" s="126">
        <v>5024726879.5632687</v>
      </c>
      <c r="BL35" s="7"/>
      <c r="BM35" s="3"/>
    </row>
    <row r="36" spans="1:65" x14ac:dyDescent="0.3">
      <c r="A36" s="92">
        <v>45169</v>
      </c>
      <c r="B36" s="93" t="s">
        <v>134</v>
      </c>
      <c r="C36" s="94" t="s">
        <v>156</v>
      </c>
      <c r="D36" s="95">
        <v>88369362.653472304</v>
      </c>
      <c r="E36" s="95">
        <v>203839808.05869025</v>
      </c>
      <c r="F36" s="95">
        <v>215350350.17730877</v>
      </c>
      <c r="G36" s="95">
        <v>184611843.59089977</v>
      </c>
      <c r="H36" s="95">
        <v>60363154.44612924</v>
      </c>
      <c r="I36" s="95">
        <v>53719377.636031359</v>
      </c>
      <c r="J36" s="95">
        <v>207695962.63879076</v>
      </c>
      <c r="K36" s="95">
        <v>204873364.1654287</v>
      </c>
      <c r="L36" s="95">
        <v>212793655.67206061</v>
      </c>
      <c r="M36" s="95">
        <v>22048188.92101391</v>
      </c>
      <c r="N36" s="95">
        <v>10439428.602602238</v>
      </c>
      <c r="O36" s="95">
        <v>25864285.666865252</v>
      </c>
      <c r="P36" s="95">
        <v>50512705.919496611</v>
      </c>
      <c r="Q36" s="95">
        <v>118766956.89955617</v>
      </c>
      <c r="R36" s="95">
        <v>122926270.17671691</v>
      </c>
      <c r="S36" s="95">
        <v>167700905.07611758</v>
      </c>
      <c r="T36" s="95">
        <v>78693908.612298906</v>
      </c>
      <c r="U36" s="95">
        <v>75132148.402202651</v>
      </c>
      <c r="V36" s="95">
        <v>3886229.4553214135</v>
      </c>
      <c r="W36" s="95">
        <v>19499165.995732866</v>
      </c>
      <c r="X36" s="95">
        <v>38713673.088964961</v>
      </c>
      <c r="Y36" s="95">
        <v>19122154.618346427</v>
      </c>
      <c r="Z36" s="95">
        <v>8603749.7188977357</v>
      </c>
      <c r="AA36" s="95">
        <v>25944352.306603439</v>
      </c>
      <c r="AB36" s="95">
        <v>28303289.431189071</v>
      </c>
      <c r="AC36" s="95">
        <v>19344443.748423301</v>
      </c>
      <c r="AD36" s="95">
        <v>28859843.376274481</v>
      </c>
      <c r="AE36" s="95">
        <v>20047912.796242334</v>
      </c>
      <c r="AF36" s="95">
        <v>18055290.883990765</v>
      </c>
      <c r="AG36" s="95">
        <v>30595412.907169476</v>
      </c>
      <c r="AH36" s="95">
        <v>24983078.332923729</v>
      </c>
      <c r="AI36" s="95">
        <v>25506047.76125456</v>
      </c>
      <c r="AJ36" s="95">
        <v>47484716.249367759</v>
      </c>
      <c r="AK36" s="95">
        <v>15510959.753250187</v>
      </c>
      <c r="AL36" s="95">
        <v>16848770.293547139</v>
      </c>
      <c r="AM36" s="95">
        <v>25701514.440037731</v>
      </c>
      <c r="AN36" s="95">
        <v>5813953.4883720921</v>
      </c>
      <c r="AO36" s="95">
        <v>58436755.814336784</v>
      </c>
      <c r="AP36" s="95">
        <v>16017567.84042906</v>
      </c>
      <c r="AQ36" s="95">
        <v>53734425.371324331</v>
      </c>
      <c r="AR36" s="95">
        <v>37151613.915991604</v>
      </c>
      <c r="AS36" s="95">
        <v>62239876.623735689</v>
      </c>
      <c r="AT36" s="95">
        <v>43458310.117554396</v>
      </c>
      <c r="AU36" s="95">
        <v>61704409.422582164</v>
      </c>
      <c r="AV36" s="95">
        <v>19420126.44908632</v>
      </c>
      <c r="AW36" s="95">
        <v>21928145.954858396</v>
      </c>
      <c r="AX36" s="95">
        <v>33051156.214095585</v>
      </c>
      <c r="AY36" s="95">
        <v>109039351.59962484</v>
      </c>
      <c r="AZ36" s="95">
        <v>62527858.752450451</v>
      </c>
      <c r="BA36" s="95">
        <v>16536565.598395284</v>
      </c>
      <c r="BB36" s="95">
        <v>397000000</v>
      </c>
      <c r="BC36" s="95">
        <v>381000000</v>
      </c>
      <c r="BD36" s="95">
        <v>345600000</v>
      </c>
      <c r="BE36" s="95">
        <v>155000000</v>
      </c>
      <c r="BF36" s="97">
        <v>2502075287.8602347</v>
      </c>
      <c r="BG36" s="97">
        <v>619697111.77582085</v>
      </c>
      <c r="BH36" s="98">
        <v>3121772399.6360555</v>
      </c>
      <c r="BI36" s="126">
        <v>4400372399.6360559</v>
      </c>
      <c r="BL36" s="7"/>
      <c r="BM36" s="3"/>
    </row>
    <row r="37" spans="1:65" x14ac:dyDescent="0.3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15"/>
      <c r="X37" s="2"/>
      <c r="Y37" s="2"/>
      <c r="Z37" s="2"/>
      <c r="AA37" s="2"/>
      <c r="AB37" s="2"/>
      <c r="BF37" s="101"/>
      <c r="BL37" s="7"/>
      <c r="BM37" s="3"/>
    </row>
    <row r="38" spans="1:65" ht="21" x14ac:dyDescent="0.4">
      <c r="A38" s="102" t="s">
        <v>161</v>
      </c>
      <c r="BF38" s="101"/>
      <c r="BG38" s="1"/>
      <c r="BL38" s="7"/>
      <c r="BM38" s="3"/>
    </row>
    <row r="39" spans="1:65" ht="28.8" x14ac:dyDescent="0.3">
      <c r="D39" s="54" t="s">
        <v>32</v>
      </c>
      <c r="E39" s="103" t="s">
        <v>18</v>
      </c>
      <c r="F39" s="103" t="s">
        <v>16</v>
      </c>
      <c r="G39" s="103" t="s">
        <v>20</v>
      </c>
      <c r="H39" s="103" t="s">
        <v>26</v>
      </c>
      <c r="I39" s="103" t="s">
        <v>8</v>
      </c>
      <c r="J39" s="103" t="s">
        <v>4</v>
      </c>
      <c r="K39" s="103" t="s">
        <v>10</v>
      </c>
      <c r="L39" s="103" t="s">
        <v>6</v>
      </c>
      <c r="M39" s="103" t="s">
        <v>55</v>
      </c>
      <c r="N39" s="103" t="s">
        <v>63</v>
      </c>
      <c r="O39" s="103" t="s">
        <v>57</v>
      </c>
      <c r="P39" s="104" t="s">
        <v>22</v>
      </c>
      <c r="Q39" s="104" t="s">
        <v>14</v>
      </c>
      <c r="R39" s="105" t="s">
        <v>12</v>
      </c>
      <c r="S39" s="105" t="s">
        <v>24</v>
      </c>
      <c r="T39" s="105" t="s">
        <v>30</v>
      </c>
      <c r="U39" s="105" t="s">
        <v>28</v>
      </c>
      <c r="V39" s="105" t="s">
        <v>51</v>
      </c>
      <c r="W39" s="116" t="s">
        <v>49</v>
      </c>
      <c r="X39" s="59" t="s">
        <v>67</v>
      </c>
      <c r="Y39" s="59" t="s">
        <v>73</v>
      </c>
      <c r="Z39" s="59" t="s">
        <v>75</v>
      </c>
      <c r="AA39" s="59" t="s">
        <v>71</v>
      </c>
      <c r="AB39" s="59" t="s">
        <v>61</v>
      </c>
      <c r="AC39" s="58" t="s">
        <v>53</v>
      </c>
      <c r="AD39" s="58" t="s">
        <v>59</v>
      </c>
      <c r="AE39" s="58" t="s">
        <v>65</v>
      </c>
      <c r="AF39" s="58" t="s">
        <v>69</v>
      </c>
      <c r="AG39" s="61" t="s">
        <v>77</v>
      </c>
      <c r="AH39" s="62" t="s">
        <v>79</v>
      </c>
      <c r="AI39" s="63" t="s">
        <v>81</v>
      </c>
      <c r="AJ39" s="64" t="s">
        <v>34</v>
      </c>
      <c r="AK39" s="65" t="s">
        <v>85</v>
      </c>
      <c r="AL39" s="65" t="s">
        <v>83</v>
      </c>
      <c r="AM39" s="66" t="s">
        <v>87</v>
      </c>
      <c r="AN39" s="67" t="s">
        <v>89</v>
      </c>
      <c r="AO39" s="67" t="s">
        <v>91</v>
      </c>
      <c r="AP39" s="68" t="s">
        <v>93</v>
      </c>
      <c r="AQ39" s="69" t="s">
        <v>36</v>
      </c>
      <c r="AR39" s="69" t="s">
        <v>95</v>
      </c>
      <c r="AS39" s="70" t="s">
        <v>38</v>
      </c>
      <c r="AT39" s="70" t="s">
        <v>40</v>
      </c>
      <c r="AU39" s="70" t="s">
        <v>42</v>
      </c>
      <c r="AV39" s="70" t="s">
        <v>97</v>
      </c>
      <c r="AW39" s="70" t="s">
        <v>99</v>
      </c>
      <c r="AX39" s="70" t="s">
        <v>101</v>
      </c>
      <c r="AY39" s="70" t="s">
        <v>44</v>
      </c>
      <c r="AZ39" s="70" t="s">
        <v>46</v>
      </c>
      <c r="BA39" s="70" t="s">
        <v>47</v>
      </c>
      <c r="BB39" s="60" t="s">
        <v>1</v>
      </c>
      <c r="BC39" s="60" t="s">
        <v>2</v>
      </c>
      <c r="BD39" s="60" t="s">
        <v>3</v>
      </c>
      <c r="BE39" s="60" t="s">
        <v>153</v>
      </c>
      <c r="BF39" s="71" t="s">
        <v>151</v>
      </c>
      <c r="BG39" s="72" t="s">
        <v>152</v>
      </c>
      <c r="BH39" s="73" t="s">
        <v>164</v>
      </c>
      <c r="BI39" s="74" t="s">
        <v>165</v>
      </c>
      <c r="BL39" s="7"/>
      <c r="BM39" s="3"/>
    </row>
    <row r="40" spans="1:65" x14ac:dyDescent="0.3">
      <c r="A40" s="75" t="s">
        <v>148</v>
      </c>
      <c r="B40" s="76"/>
      <c r="C40" s="76"/>
      <c r="D40" s="106">
        <v>20648.875914969067</v>
      </c>
      <c r="E40" s="106">
        <v>24194.414405847372</v>
      </c>
      <c r="F40" s="106">
        <v>24747.537999668479</v>
      </c>
      <c r="G40" s="106">
        <v>21846.599989273262</v>
      </c>
      <c r="H40" s="106">
        <v>12914.242508866006</v>
      </c>
      <c r="I40" s="106">
        <v>7696.2340673618501</v>
      </c>
      <c r="J40" s="106">
        <v>19706.936202991485</v>
      </c>
      <c r="K40" s="106">
        <v>18818.701199201554</v>
      </c>
      <c r="L40" s="106">
        <v>21903.393553875452</v>
      </c>
      <c r="M40" s="78">
        <v>6188.1877093450103</v>
      </c>
      <c r="N40" s="78">
        <v>2726.5470937500245</v>
      </c>
      <c r="O40" s="78">
        <v>4788.1404211811168</v>
      </c>
      <c r="P40" s="78">
        <v>8096.6893486434055</v>
      </c>
      <c r="Q40" s="78">
        <v>21812.153234483456</v>
      </c>
      <c r="R40" s="80">
        <v>14990.64822519623</v>
      </c>
      <c r="S40" s="80">
        <v>19877.538797582933</v>
      </c>
      <c r="T40" s="80">
        <v>14148.924773809658</v>
      </c>
      <c r="U40" s="80">
        <v>22016.846557513585</v>
      </c>
      <c r="V40" s="80">
        <v>903.41649534745602</v>
      </c>
      <c r="W40" s="114">
        <v>6763.0918444190856</v>
      </c>
      <c r="X40" s="81">
        <v>10472.157609201413</v>
      </c>
      <c r="Y40" s="81">
        <v>7029.0202186370534</v>
      </c>
      <c r="Z40" s="81">
        <v>3649.9549678621274</v>
      </c>
      <c r="AA40" s="81">
        <v>8409.2148586730036</v>
      </c>
      <c r="AB40" s="81">
        <v>10152.112868085072</v>
      </c>
      <c r="AC40" s="88">
        <v>3600.4898258846847</v>
      </c>
      <c r="AD40" s="88">
        <v>9107.2122682234367</v>
      </c>
      <c r="AE40" s="88">
        <v>7973.8747560190604</v>
      </c>
      <c r="AF40" s="88">
        <v>5909.6738593531481</v>
      </c>
      <c r="AG40" s="82">
        <v>11991.010378548526</v>
      </c>
      <c r="AH40" s="83">
        <v>10437.648360124385</v>
      </c>
      <c r="AI40" s="84">
        <v>7268.201846834877</v>
      </c>
      <c r="AJ40" s="83">
        <v>8369.955474838509</v>
      </c>
      <c r="AK40" s="83">
        <v>7237.8046481139409</v>
      </c>
      <c r="AL40" s="83">
        <v>5548.3693182285797</v>
      </c>
      <c r="AM40" s="85">
        <v>6997.3114359861293</v>
      </c>
      <c r="AN40" s="86">
        <v>4227.9362592717152</v>
      </c>
      <c r="AO40" s="86">
        <v>23908.053337554822</v>
      </c>
      <c r="AP40" s="87">
        <v>5636.9289473023036</v>
      </c>
      <c r="AQ40" s="88">
        <v>12367.245459588563</v>
      </c>
      <c r="AR40" s="88">
        <v>13852.478235801822</v>
      </c>
      <c r="AS40" s="80">
        <v>15081.531054751198</v>
      </c>
      <c r="AT40" s="80">
        <v>11577.1996011667</v>
      </c>
      <c r="AU40" s="80">
        <v>13012.068647263715</v>
      </c>
      <c r="AV40" s="80">
        <v>7475.8450753820571</v>
      </c>
      <c r="AW40" s="80">
        <v>6477.4285239875298</v>
      </c>
      <c r="AX40" s="80">
        <v>11575.73251351603</v>
      </c>
      <c r="AY40" s="80">
        <v>19871.335512814883</v>
      </c>
      <c r="AZ40" s="80">
        <v>16058.655010533575</v>
      </c>
      <c r="BA40" s="80">
        <v>5139.7355582588607</v>
      </c>
      <c r="BB40" s="80">
        <v>50102</v>
      </c>
      <c r="BC40" s="80">
        <v>45048</v>
      </c>
      <c r="BD40" s="80">
        <v>41759</v>
      </c>
      <c r="BE40" s="80">
        <v>25678</v>
      </c>
      <c r="BF40" s="71">
        <v>374897.46309849969</v>
      </c>
      <c r="BG40" s="72">
        <v>210307.84367663434</v>
      </c>
      <c r="BH40" s="98">
        <v>585205.30677513406</v>
      </c>
      <c r="BI40" s="90">
        <v>747792.30677513406</v>
      </c>
      <c r="BL40" s="7"/>
      <c r="BM40" s="3"/>
    </row>
    <row r="41" spans="1:65" x14ac:dyDescent="0.3">
      <c r="A41" s="93" t="s">
        <v>105</v>
      </c>
      <c r="B41" s="92">
        <v>45139</v>
      </c>
      <c r="C41" s="94" t="s">
        <v>154</v>
      </c>
      <c r="D41" s="95">
        <v>720.30962494078119</v>
      </c>
      <c r="E41" s="95">
        <v>843.99120020397788</v>
      </c>
      <c r="F41" s="95">
        <v>863.28620929076124</v>
      </c>
      <c r="G41" s="95">
        <v>762.09069730022975</v>
      </c>
      <c r="H41" s="95">
        <v>450.49683170462805</v>
      </c>
      <c r="I41" s="95">
        <v>268.47328141959929</v>
      </c>
      <c r="J41" s="95">
        <v>687.45126289505197</v>
      </c>
      <c r="K41" s="95">
        <v>656.46632090237983</v>
      </c>
      <c r="L41" s="95">
        <v>764.07186815844602</v>
      </c>
      <c r="M41" s="95">
        <v>215.86701311668631</v>
      </c>
      <c r="N41" s="95">
        <v>95.112107921512461</v>
      </c>
      <c r="O41" s="95">
        <v>167.02815422724828</v>
      </c>
      <c r="P41" s="95">
        <v>282.44265169686298</v>
      </c>
      <c r="Q41" s="95">
        <v>760.88906631919019</v>
      </c>
      <c r="R41" s="95">
        <v>522.92958925103119</v>
      </c>
      <c r="S41" s="95">
        <v>693.40251619475339</v>
      </c>
      <c r="T41" s="95">
        <v>493.56714327242975</v>
      </c>
      <c r="U41" s="95">
        <v>768.02953107605504</v>
      </c>
      <c r="V41" s="95">
        <v>31.514528907469376</v>
      </c>
      <c r="W41" s="95">
        <v>235.92180852624702</v>
      </c>
      <c r="X41" s="95">
        <v>365.3078235767934</v>
      </c>
      <c r="Y41" s="95">
        <v>245.19837971989713</v>
      </c>
      <c r="Z41" s="95">
        <v>127.3240105068184</v>
      </c>
      <c r="AA41" s="95">
        <v>293.34470437231408</v>
      </c>
      <c r="AB41" s="95">
        <v>354.14347214250256</v>
      </c>
      <c r="AC41" s="95">
        <v>125.59848229830295</v>
      </c>
      <c r="AD41" s="95">
        <v>317.69345121709671</v>
      </c>
      <c r="AE41" s="95">
        <v>278.15842172159523</v>
      </c>
      <c r="AF41" s="95">
        <v>206.15141369836559</v>
      </c>
      <c r="AG41" s="95">
        <v>418.291059716809</v>
      </c>
      <c r="AH41" s="95">
        <v>364.10401256247854</v>
      </c>
      <c r="AI41" s="95">
        <v>253.54192488958881</v>
      </c>
      <c r="AJ41" s="95">
        <v>291.97519098273864</v>
      </c>
      <c r="AK41" s="95">
        <v>252.48155749234672</v>
      </c>
      <c r="AL41" s="95">
        <v>193.54776691495036</v>
      </c>
      <c r="AM41" s="95">
        <v>244.0922593948649</v>
      </c>
      <c r="AN41" s="95">
        <v>147.48614857924588</v>
      </c>
      <c r="AO41" s="95">
        <v>834.00186061237707</v>
      </c>
      <c r="AP41" s="95">
        <v>196.63705630124312</v>
      </c>
      <c r="AQ41" s="95">
        <v>431.41553928797322</v>
      </c>
      <c r="AR41" s="95">
        <v>483.22598496983079</v>
      </c>
      <c r="AS41" s="95">
        <v>526.09992051457641</v>
      </c>
      <c r="AT41" s="95">
        <v>403.85580004069891</v>
      </c>
      <c r="AU41" s="95">
        <v>453.90937141617621</v>
      </c>
      <c r="AV41" s="95">
        <v>260.78529332728095</v>
      </c>
      <c r="AW41" s="95">
        <v>225.95680897630908</v>
      </c>
      <c r="AX41" s="95">
        <v>403.80462256451278</v>
      </c>
      <c r="AY41" s="95">
        <v>693.18612254005393</v>
      </c>
      <c r="AZ41" s="95">
        <v>560.18563990233417</v>
      </c>
      <c r="BA41" s="95">
        <v>179.29310086949513</v>
      </c>
      <c r="BB41" s="95">
        <v>1594</v>
      </c>
      <c r="BC41" s="95">
        <v>1480</v>
      </c>
      <c r="BD41" s="95">
        <v>1329</v>
      </c>
      <c r="BE41" s="95">
        <v>810</v>
      </c>
      <c r="BF41" s="96">
        <v>13077.818480180227</v>
      </c>
      <c r="BG41" s="96">
        <v>7336.3201282546879</v>
      </c>
      <c r="BH41" s="98">
        <v>20414.138608434914</v>
      </c>
      <c r="BI41" s="126">
        <v>25627.138608434914</v>
      </c>
      <c r="BL41" s="7"/>
      <c r="BM41" s="3"/>
    </row>
    <row r="42" spans="1:65" x14ac:dyDescent="0.3">
      <c r="A42" s="93" t="s">
        <v>106</v>
      </c>
      <c r="B42" s="92">
        <v>45140</v>
      </c>
      <c r="C42" s="94" t="s">
        <v>155</v>
      </c>
      <c r="D42" s="95">
        <v>600.25802078398442</v>
      </c>
      <c r="E42" s="95">
        <v>703.32600016998163</v>
      </c>
      <c r="F42" s="95">
        <v>719.4051744089677</v>
      </c>
      <c r="G42" s="95">
        <v>635.07558108352487</v>
      </c>
      <c r="H42" s="95">
        <v>375.41402642052344</v>
      </c>
      <c r="I42" s="95">
        <v>223.72773451633273</v>
      </c>
      <c r="J42" s="95">
        <v>572.87605241254334</v>
      </c>
      <c r="K42" s="95">
        <v>547.05526741864981</v>
      </c>
      <c r="L42" s="95">
        <v>636.72655679870502</v>
      </c>
      <c r="M42" s="95">
        <v>179.88917759723859</v>
      </c>
      <c r="N42" s="95">
        <v>79.260089934593722</v>
      </c>
      <c r="O42" s="95">
        <v>139.19012852270691</v>
      </c>
      <c r="P42" s="95">
        <v>235.36887641405252</v>
      </c>
      <c r="Q42" s="95">
        <v>634.07422193265847</v>
      </c>
      <c r="R42" s="95">
        <v>435.7746577091927</v>
      </c>
      <c r="S42" s="95">
        <v>577.83543016229453</v>
      </c>
      <c r="T42" s="95">
        <v>411.30595272702482</v>
      </c>
      <c r="U42" s="95">
        <v>640.02460923004594</v>
      </c>
      <c r="V42" s="95">
        <v>26.262107422891152</v>
      </c>
      <c r="W42" s="95">
        <v>196.60150710520588</v>
      </c>
      <c r="X42" s="95">
        <v>304.42318631399451</v>
      </c>
      <c r="Y42" s="95">
        <v>204.33198309991428</v>
      </c>
      <c r="Z42" s="95">
        <v>106.10334208901534</v>
      </c>
      <c r="AA42" s="95">
        <v>244.45392031026176</v>
      </c>
      <c r="AB42" s="95">
        <v>295.11956011875219</v>
      </c>
      <c r="AC42" s="95">
        <v>104.66540191525247</v>
      </c>
      <c r="AD42" s="95">
        <v>264.74454268091392</v>
      </c>
      <c r="AE42" s="95">
        <v>231.79868476799604</v>
      </c>
      <c r="AF42" s="95">
        <v>171.792844748638</v>
      </c>
      <c r="AG42" s="95">
        <v>348.57588309734086</v>
      </c>
      <c r="AH42" s="95">
        <v>303.42001046873213</v>
      </c>
      <c r="AI42" s="95">
        <v>211.2849374079907</v>
      </c>
      <c r="AJ42" s="95">
        <v>243.31265915228221</v>
      </c>
      <c r="AK42" s="95">
        <v>210.40129791028895</v>
      </c>
      <c r="AL42" s="95">
        <v>161.28980576245863</v>
      </c>
      <c r="AM42" s="95">
        <v>203.41021616238743</v>
      </c>
      <c r="AN42" s="95">
        <v>122.90512381603824</v>
      </c>
      <c r="AO42" s="95">
        <v>695.00155051031425</v>
      </c>
      <c r="AP42" s="95">
        <v>163.86421358436928</v>
      </c>
      <c r="AQ42" s="95">
        <v>359.5129494066444</v>
      </c>
      <c r="AR42" s="95">
        <v>402.68832080819232</v>
      </c>
      <c r="AS42" s="95">
        <v>438.41660042881375</v>
      </c>
      <c r="AT42" s="95">
        <v>336.54650003391578</v>
      </c>
      <c r="AU42" s="95">
        <v>378.2578095134802</v>
      </c>
      <c r="AV42" s="95">
        <v>217.32107777273416</v>
      </c>
      <c r="AW42" s="95">
        <v>188.29734081359089</v>
      </c>
      <c r="AX42" s="95">
        <v>336.50385213709399</v>
      </c>
      <c r="AY42" s="95">
        <v>577.65510211671165</v>
      </c>
      <c r="AZ42" s="95">
        <v>466.8213665852785</v>
      </c>
      <c r="BA42" s="95">
        <v>149.41091739124596</v>
      </c>
      <c r="BB42" s="95">
        <v>1594</v>
      </c>
      <c r="BC42" s="95">
        <v>1480</v>
      </c>
      <c r="BD42" s="95">
        <v>1329</v>
      </c>
      <c r="BE42" s="95">
        <v>810</v>
      </c>
      <c r="BF42" s="96">
        <v>10898.182066816855</v>
      </c>
      <c r="BG42" s="96">
        <v>6113.6001068789074</v>
      </c>
      <c r="BH42" s="98">
        <v>17011.782173695763</v>
      </c>
      <c r="BI42" s="126">
        <v>22224.782173695759</v>
      </c>
      <c r="BL42" s="7"/>
      <c r="BM42" s="3"/>
    </row>
    <row r="43" spans="1:65" x14ac:dyDescent="0.3">
      <c r="A43" s="93" t="s">
        <v>107</v>
      </c>
      <c r="B43" s="92">
        <v>45141</v>
      </c>
      <c r="C43" s="94" t="s">
        <v>156</v>
      </c>
      <c r="D43" s="95">
        <v>600.25802078398442</v>
      </c>
      <c r="E43" s="95">
        <v>703.32600016998163</v>
      </c>
      <c r="F43" s="95">
        <v>719.4051744089677</v>
      </c>
      <c r="G43" s="95">
        <v>635.07558108352487</v>
      </c>
      <c r="H43" s="95">
        <v>375.41402642052344</v>
      </c>
      <c r="I43" s="95">
        <v>223.72773451633273</v>
      </c>
      <c r="J43" s="95">
        <v>572.87605241254334</v>
      </c>
      <c r="K43" s="95">
        <v>547.05526741864981</v>
      </c>
      <c r="L43" s="95">
        <v>636.72655679870502</v>
      </c>
      <c r="M43" s="95">
        <v>179.88917759723859</v>
      </c>
      <c r="N43" s="95">
        <v>79.260089934593722</v>
      </c>
      <c r="O43" s="95">
        <v>139.19012852270691</v>
      </c>
      <c r="P43" s="95">
        <v>235.36887641405252</v>
      </c>
      <c r="Q43" s="95">
        <v>634.07422193265847</v>
      </c>
      <c r="R43" s="95">
        <v>435.7746577091927</v>
      </c>
      <c r="S43" s="95">
        <v>577.83543016229453</v>
      </c>
      <c r="T43" s="95">
        <v>411.30595272702482</v>
      </c>
      <c r="U43" s="95">
        <v>640.02460923004594</v>
      </c>
      <c r="V43" s="95">
        <v>26.262107422891152</v>
      </c>
      <c r="W43" s="95">
        <v>196.60150710520588</v>
      </c>
      <c r="X43" s="95">
        <v>304.42318631399451</v>
      </c>
      <c r="Y43" s="95">
        <v>204.33198309991428</v>
      </c>
      <c r="Z43" s="95">
        <v>106.10334208901534</v>
      </c>
      <c r="AA43" s="95">
        <v>244.45392031026176</v>
      </c>
      <c r="AB43" s="95">
        <v>295.11956011875219</v>
      </c>
      <c r="AC43" s="95">
        <v>104.66540191525247</v>
      </c>
      <c r="AD43" s="95">
        <v>264.74454268091392</v>
      </c>
      <c r="AE43" s="95">
        <v>231.79868476799604</v>
      </c>
      <c r="AF43" s="95">
        <v>171.792844748638</v>
      </c>
      <c r="AG43" s="95">
        <v>348.57588309734086</v>
      </c>
      <c r="AH43" s="95">
        <v>303.42001046873213</v>
      </c>
      <c r="AI43" s="95">
        <v>211.2849374079907</v>
      </c>
      <c r="AJ43" s="95">
        <v>243.31265915228221</v>
      </c>
      <c r="AK43" s="95">
        <v>210.40129791028895</v>
      </c>
      <c r="AL43" s="95">
        <v>161.28980576245863</v>
      </c>
      <c r="AM43" s="95">
        <v>203.41021616238743</v>
      </c>
      <c r="AN43" s="95">
        <v>122.90512381603824</v>
      </c>
      <c r="AO43" s="95">
        <v>695.00155051031425</v>
      </c>
      <c r="AP43" s="95">
        <v>163.86421358436928</v>
      </c>
      <c r="AQ43" s="95">
        <v>359.5129494066444</v>
      </c>
      <c r="AR43" s="95">
        <v>402.68832080819232</v>
      </c>
      <c r="AS43" s="95">
        <v>438.41660042881375</v>
      </c>
      <c r="AT43" s="95">
        <v>336.54650003391578</v>
      </c>
      <c r="AU43" s="95">
        <v>378.2578095134802</v>
      </c>
      <c r="AV43" s="95">
        <v>217.32107777273416</v>
      </c>
      <c r="AW43" s="95">
        <v>188.29734081359089</v>
      </c>
      <c r="AX43" s="95">
        <v>336.50385213709399</v>
      </c>
      <c r="AY43" s="95">
        <v>577.65510211671165</v>
      </c>
      <c r="AZ43" s="95">
        <v>466.8213665852785</v>
      </c>
      <c r="BA43" s="95">
        <v>149.41091739124596</v>
      </c>
      <c r="BB43" s="95">
        <v>1594</v>
      </c>
      <c r="BC43" s="95">
        <v>1480</v>
      </c>
      <c r="BD43" s="95">
        <v>1329</v>
      </c>
      <c r="BE43" s="95">
        <v>810</v>
      </c>
      <c r="BF43" s="96">
        <v>10898.182066816855</v>
      </c>
      <c r="BG43" s="96">
        <v>6113.6001068789074</v>
      </c>
      <c r="BH43" s="98">
        <v>17011.782173695763</v>
      </c>
      <c r="BI43" s="126">
        <v>22224.782173695759</v>
      </c>
      <c r="BL43" s="7"/>
      <c r="BM43" s="3"/>
    </row>
    <row r="44" spans="1:65" x14ac:dyDescent="0.3">
      <c r="A44" s="93" t="s">
        <v>108</v>
      </c>
      <c r="B44" s="92">
        <v>45142</v>
      </c>
      <c r="C44" s="94" t="s">
        <v>157</v>
      </c>
      <c r="D44" s="95">
        <v>600.25802078398442</v>
      </c>
      <c r="E44" s="95">
        <v>703.32600016998163</v>
      </c>
      <c r="F44" s="95">
        <v>719.4051744089677</v>
      </c>
      <c r="G44" s="95">
        <v>635.07558108352487</v>
      </c>
      <c r="H44" s="95">
        <v>375.41402642052344</v>
      </c>
      <c r="I44" s="95">
        <v>223.72773451633273</v>
      </c>
      <c r="J44" s="95">
        <v>572.87605241254334</v>
      </c>
      <c r="K44" s="95">
        <v>547.05526741864981</v>
      </c>
      <c r="L44" s="95">
        <v>636.72655679870502</v>
      </c>
      <c r="M44" s="95">
        <v>179.88917759723859</v>
      </c>
      <c r="N44" s="95">
        <v>79.260089934593722</v>
      </c>
      <c r="O44" s="95">
        <v>139.19012852270691</v>
      </c>
      <c r="P44" s="95">
        <v>235.36887641405252</v>
      </c>
      <c r="Q44" s="95">
        <v>634.07422193265847</v>
      </c>
      <c r="R44" s="95">
        <v>435.7746577091927</v>
      </c>
      <c r="S44" s="95">
        <v>577.83543016229453</v>
      </c>
      <c r="T44" s="95">
        <v>411.30595272702482</v>
      </c>
      <c r="U44" s="95">
        <v>640.02460923004594</v>
      </c>
      <c r="V44" s="95">
        <v>26.262107422891152</v>
      </c>
      <c r="W44" s="95">
        <v>196.60150710520588</v>
      </c>
      <c r="X44" s="95">
        <v>304.42318631399451</v>
      </c>
      <c r="Y44" s="95">
        <v>204.33198309991428</v>
      </c>
      <c r="Z44" s="95">
        <v>106.10334208901534</v>
      </c>
      <c r="AA44" s="95">
        <v>244.45392031026176</v>
      </c>
      <c r="AB44" s="95">
        <v>295.11956011875219</v>
      </c>
      <c r="AC44" s="95">
        <v>104.66540191525247</v>
      </c>
      <c r="AD44" s="95">
        <v>264.74454268091392</v>
      </c>
      <c r="AE44" s="95">
        <v>231.79868476799604</v>
      </c>
      <c r="AF44" s="95">
        <v>171.792844748638</v>
      </c>
      <c r="AG44" s="95">
        <v>348.57588309734086</v>
      </c>
      <c r="AH44" s="95">
        <v>303.42001046873213</v>
      </c>
      <c r="AI44" s="95">
        <v>211.2849374079907</v>
      </c>
      <c r="AJ44" s="95">
        <v>243.31265915228221</v>
      </c>
      <c r="AK44" s="95">
        <v>210.40129791028895</v>
      </c>
      <c r="AL44" s="95">
        <v>161.28980576245863</v>
      </c>
      <c r="AM44" s="95">
        <v>203.41021616238743</v>
      </c>
      <c r="AN44" s="95">
        <v>122.90512381603824</v>
      </c>
      <c r="AO44" s="95">
        <v>695.00155051031425</v>
      </c>
      <c r="AP44" s="95">
        <v>163.86421358436928</v>
      </c>
      <c r="AQ44" s="95">
        <v>359.5129494066444</v>
      </c>
      <c r="AR44" s="95">
        <v>402.68832080819232</v>
      </c>
      <c r="AS44" s="95">
        <v>438.41660042881375</v>
      </c>
      <c r="AT44" s="95">
        <v>336.54650003391578</v>
      </c>
      <c r="AU44" s="95">
        <v>378.2578095134802</v>
      </c>
      <c r="AV44" s="95">
        <v>217.32107777273416</v>
      </c>
      <c r="AW44" s="95">
        <v>188.29734081359089</v>
      </c>
      <c r="AX44" s="95">
        <v>336.50385213709399</v>
      </c>
      <c r="AY44" s="95">
        <v>577.65510211671165</v>
      </c>
      <c r="AZ44" s="95">
        <v>466.8213665852785</v>
      </c>
      <c r="BA44" s="95">
        <v>149.41091739124596</v>
      </c>
      <c r="BB44" s="95">
        <v>1594</v>
      </c>
      <c r="BC44" s="95">
        <v>1480</v>
      </c>
      <c r="BD44" s="95">
        <v>1329</v>
      </c>
      <c r="BE44" s="95">
        <v>810</v>
      </c>
      <c r="BF44" s="96">
        <v>10898.182066816855</v>
      </c>
      <c r="BG44" s="96">
        <v>6113.6001068789074</v>
      </c>
      <c r="BH44" s="98">
        <v>17011.782173695763</v>
      </c>
      <c r="BI44" s="126">
        <v>22224.782173695759</v>
      </c>
      <c r="BL44" s="7"/>
      <c r="BM44" s="3"/>
    </row>
    <row r="45" spans="1:65" x14ac:dyDescent="0.3">
      <c r="A45" s="93" t="s">
        <v>109</v>
      </c>
      <c r="B45" s="92">
        <v>45143</v>
      </c>
      <c r="C45" s="94" t="s">
        <v>158</v>
      </c>
      <c r="D45" s="95">
        <v>780.33542701917975</v>
      </c>
      <c r="E45" s="95">
        <v>914.32380022097618</v>
      </c>
      <c r="F45" s="95">
        <v>935.22672673165812</v>
      </c>
      <c r="G45" s="95">
        <v>825.59825540858242</v>
      </c>
      <c r="H45" s="95">
        <v>488.0382343466805</v>
      </c>
      <c r="I45" s="95">
        <v>290.84605487123258</v>
      </c>
      <c r="J45" s="95">
        <v>744.73886813630645</v>
      </c>
      <c r="K45" s="95">
        <v>711.17184764424485</v>
      </c>
      <c r="L45" s="95">
        <v>827.74452383831658</v>
      </c>
      <c r="M45" s="95">
        <v>233.85593087641018</v>
      </c>
      <c r="N45" s="95">
        <v>103.03811691497185</v>
      </c>
      <c r="O45" s="95">
        <v>180.94716707951901</v>
      </c>
      <c r="P45" s="95">
        <v>305.9795393382683</v>
      </c>
      <c r="Q45" s="95">
        <v>824.29648851245611</v>
      </c>
      <c r="R45" s="95">
        <v>566.50705502195046</v>
      </c>
      <c r="S45" s="95">
        <v>751.18605921098299</v>
      </c>
      <c r="T45" s="95">
        <v>534.69773854513232</v>
      </c>
      <c r="U45" s="95">
        <v>832.03199199905976</v>
      </c>
      <c r="V45" s="95">
        <v>34.140739649758494</v>
      </c>
      <c r="W45" s="95">
        <v>255.58195923676766</v>
      </c>
      <c r="X45" s="95">
        <v>395.75014220819293</v>
      </c>
      <c r="Y45" s="95">
        <v>265.6315780298886</v>
      </c>
      <c r="Z45" s="95">
        <v>137.93434471571996</v>
      </c>
      <c r="AA45" s="95">
        <v>317.79009640334033</v>
      </c>
      <c r="AB45" s="95">
        <v>383.65542815437783</v>
      </c>
      <c r="AC45" s="95">
        <v>136.06502248982824</v>
      </c>
      <c r="AD45" s="95">
        <v>344.16790548518816</v>
      </c>
      <c r="AE45" s="95">
        <v>301.33829019839487</v>
      </c>
      <c r="AF45" s="95">
        <v>223.33069817322942</v>
      </c>
      <c r="AG45" s="95">
        <v>453.14864802654319</v>
      </c>
      <c r="AH45" s="95">
        <v>394.44601360935184</v>
      </c>
      <c r="AI45" s="95">
        <v>274.67041863038793</v>
      </c>
      <c r="AJ45" s="95">
        <v>316.30645689796688</v>
      </c>
      <c r="AK45" s="95">
        <v>273.52168728337568</v>
      </c>
      <c r="AL45" s="95">
        <v>209.67674749119624</v>
      </c>
      <c r="AM45" s="95">
        <v>264.43328101110365</v>
      </c>
      <c r="AN45" s="95">
        <v>159.77666096084974</v>
      </c>
      <c r="AO45" s="95">
        <v>903.50201566340866</v>
      </c>
      <c r="AP45" s="95">
        <v>213.02347765968005</v>
      </c>
      <c r="AQ45" s="95">
        <v>467.36683422863774</v>
      </c>
      <c r="AR45" s="95">
        <v>523.49481705065011</v>
      </c>
      <c r="AS45" s="95">
        <v>569.94158055745788</v>
      </c>
      <c r="AT45" s="95">
        <v>437.51045004409059</v>
      </c>
      <c r="AU45" s="95">
        <v>491.73515236752428</v>
      </c>
      <c r="AV45" s="95">
        <v>282.51740110455444</v>
      </c>
      <c r="AW45" s="95">
        <v>244.78654305766818</v>
      </c>
      <c r="AX45" s="95">
        <v>437.45500777822224</v>
      </c>
      <c r="AY45" s="95">
        <v>750.95163275172524</v>
      </c>
      <c r="AZ45" s="95">
        <v>606.86777656086213</v>
      </c>
      <c r="BA45" s="95">
        <v>194.23419260861976</v>
      </c>
      <c r="BB45" s="95">
        <v>1680</v>
      </c>
      <c r="BC45" s="95">
        <v>1376</v>
      </c>
      <c r="BD45" s="95">
        <v>1399</v>
      </c>
      <c r="BE45" s="95">
        <v>881</v>
      </c>
      <c r="BF45" s="96">
        <v>14167.636686861908</v>
      </c>
      <c r="BG45" s="96">
        <v>7947.68013894258</v>
      </c>
      <c r="BH45" s="98">
        <v>22115.31682580449</v>
      </c>
      <c r="BI45" s="126">
        <v>27451.316825804486</v>
      </c>
      <c r="BL45" s="7"/>
      <c r="BM45" s="3"/>
    </row>
    <row r="46" spans="1:65" x14ac:dyDescent="0.3">
      <c r="A46" s="93" t="s">
        <v>0</v>
      </c>
      <c r="B46" s="92">
        <v>45144</v>
      </c>
      <c r="C46" s="94" t="s">
        <v>159</v>
      </c>
      <c r="D46" s="95">
        <v>840.36122909757808</v>
      </c>
      <c r="E46" s="95">
        <v>984.65640023797414</v>
      </c>
      <c r="F46" s="95">
        <v>1007.1672441725547</v>
      </c>
      <c r="G46" s="95">
        <v>889.10581351693463</v>
      </c>
      <c r="H46" s="95">
        <v>525.57963698873277</v>
      </c>
      <c r="I46" s="95">
        <v>313.21882832286582</v>
      </c>
      <c r="J46" s="95">
        <v>802.02647337756059</v>
      </c>
      <c r="K46" s="95">
        <v>765.87737438610975</v>
      </c>
      <c r="L46" s="95">
        <v>891.41717951818691</v>
      </c>
      <c r="M46" s="95">
        <v>251.844848636134</v>
      </c>
      <c r="N46" s="95">
        <v>110.9641259084312</v>
      </c>
      <c r="O46" s="95">
        <v>194.86617993178967</v>
      </c>
      <c r="P46" s="95">
        <v>329.51642697967344</v>
      </c>
      <c r="Q46" s="95">
        <v>887.7039107057218</v>
      </c>
      <c r="R46" s="95">
        <v>610.08452079286963</v>
      </c>
      <c r="S46" s="95">
        <v>808.96960222721225</v>
      </c>
      <c r="T46" s="95">
        <v>575.82833381783473</v>
      </c>
      <c r="U46" s="95">
        <v>896.03445292206413</v>
      </c>
      <c r="V46" s="95">
        <v>36.766950392047605</v>
      </c>
      <c r="W46" s="95">
        <v>275.24210994728816</v>
      </c>
      <c r="X46" s="95">
        <v>426.19246083959229</v>
      </c>
      <c r="Y46" s="95">
        <v>286.06477633987998</v>
      </c>
      <c r="Z46" s="95">
        <v>148.54467892462145</v>
      </c>
      <c r="AA46" s="95">
        <v>342.2354884343664</v>
      </c>
      <c r="AB46" s="95">
        <v>413.16738416625299</v>
      </c>
      <c r="AC46" s="95">
        <v>146.53156268135345</v>
      </c>
      <c r="AD46" s="95">
        <v>370.64235975327944</v>
      </c>
      <c r="AE46" s="95">
        <v>324.5181586751944</v>
      </c>
      <c r="AF46" s="95">
        <v>240.50998264809317</v>
      </c>
      <c r="AG46" s="95">
        <v>488.0062363362772</v>
      </c>
      <c r="AH46" s="95">
        <v>424.78801465622496</v>
      </c>
      <c r="AI46" s="95">
        <v>295.79891237118693</v>
      </c>
      <c r="AJ46" s="95">
        <v>340.63772281319507</v>
      </c>
      <c r="AK46" s="95">
        <v>294.56181707440447</v>
      </c>
      <c r="AL46" s="95">
        <v>225.80572806744206</v>
      </c>
      <c r="AM46" s="95">
        <v>284.77430262734237</v>
      </c>
      <c r="AN46" s="95">
        <v>172.06717334245351</v>
      </c>
      <c r="AO46" s="95">
        <v>973.0021707144399</v>
      </c>
      <c r="AP46" s="95">
        <v>229.40989901811696</v>
      </c>
      <c r="AQ46" s="95">
        <v>503.31812916930204</v>
      </c>
      <c r="AR46" s="95">
        <v>563.76364913146915</v>
      </c>
      <c r="AS46" s="95">
        <v>613.78324060033913</v>
      </c>
      <c r="AT46" s="95">
        <v>471.16510004748204</v>
      </c>
      <c r="AU46" s="95">
        <v>529.56093331887223</v>
      </c>
      <c r="AV46" s="95">
        <v>304.24950888182781</v>
      </c>
      <c r="AW46" s="95">
        <v>263.6162771390272</v>
      </c>
      <c r="AX46" s="95">
        <v>471.10539299193152</v>
      </c>
      <c r="AY46" s="95">
        <v>808.71714296339621</v>
      </c>
      <c r="AZ46" s="95">
        <v>653.54991321938985</v>
      </c>
      <c r="BA46" s="95">
        <v>209.17528434774431</v>
      </c>
      <c r="BB46" s="95">
        <v>1680</v>
      </c>
      <c r="BC46" s="95">
        <v>1376</v>
      </c>
      <c r="BD46" s="95">
        <v>1399</v>
      </c>
      <c r="BE46" s="95">
        <v>881</v>
      </c>
      <c r="BF46" s="96">
        <v>15257.454893543594</v>
      </c>
      <c r="BG46" s="96">
        <v>8559.0401496304676</v>
      </c>
      <c r="BH46" s="98">
        <v>23816.495043174062</v>
      </c>
      <c r="BI46" s="126">
        <v>29152.495043174069</v>
      </c>
      <c r="BL46" s="7"/>
      <c r="BM46" s="3"/>
    </row>
    <row r="47" spans="1:65" x14ac:dyDescent="0.3">
      <c r="A47" s="93" t="s">
        <v>110</v>
      </c>
      <c r="B47" s="92">
        <v>45145</v>
      </c>
      <c r="C47" s="94" t="s">
        <v>160</v>
      </c>
      <c r="D47" s="95">
        <v>600.25802078398442</v>
      </c>
      <c r="E47" s="95">
        <v>703.32600016998163</v>
      </c>
      <c r="F47" s="95">
        <v>719.4051744089677</v>
      </c>
      <c r="G47" s="95">
        <v>635.07558108352487</v>
      </c>
      <c r="H47" s="95">
        <v>375.41402642052344</v>
      </c>
      <c r="I47" s="95">
        <v>223.72773451633273</v>
      </c>
      <c r="J47" s="95">
        <v>572.87605241254334</v>
      </c>
      <c r="K47" s="95">
        <v>547.05526741864981</v>
      </c>
      <c r="L47" s="95">
        <v>636.72655679870502</v>
      </c>
      <c r="M47" s="95">
        <v>179.88917759723859</v>
      </c>
      <c r="N47" s="95">
        <v>79.260089934593722</v>
      </c>
      <c r="O47" s="95">
        <v>139.19012852270691</v>
      </c>
      <c r="P47" s="95">
        <v>235.36887641405252</v>
      </c>
      <c r="Q47" s="95">
        <v>634.07422193265847</v>
      </c>
      <c r="R47" s="95">
        <v>435.7746577091927</v>
      </c>
      <c r="S47" s="95">
        <v>577.83543016229453</v>
      </c>
      <c r="T47" s="95">
        <v>411.30595272702482</v>
      </c>
      <c r="U47" s="95">
        <v>640.02460923004594</v>
      </c>
      <c r="V47" s="95">
        <v>26.262107422891152</v>
      </c>
      <c r="W47" s="95">
        <v>196.60150710520588</v>
      </c>
      <c r="X47" s="95">
        <v>304.42318631399451</v>
      </c>
      <c r="Y47" s="95">
        <v>204.33198309991428</v>
      </c>
      <c r="Z47" s="95">
        <v>106.10334208901534</v>
      </c>
      <c r="AA47" s="95">
        <v>244.45392031026176</v>
      </c>
      <c r="AB47" s="95">
        <v>295.11956011875219</v>
      </c>
      <c r="AC47" s="95">
        <v>104.66540191525247</v>
      </c>
      <c r="AD47" s="95">
        <v>264.74454268091392</v>
      </c>
      <c r="AE47" s="95">
        <v>231.79868476799604</v>
      </c>
      <c r="AF47" s="95">
        <v>171.792844748638</v>
      </c>
      <c r="AG47" s="95">
        <v>348.57588309734086</v>
      </c>
      <c r="AH47" s="95">
        <v>303.42001046873213</v>
      </c>
      <c r="AI47" s="95">
        <v>211.2849374079907</v>
      </c>
      <c r="AJ47" s="95">
        <v>243.31265915228221</v>
      </c>
      <c r="AK47" s="95">
        <v>210.40129791028895</v>
      </c>
      <c r="AL47" s="95">
        <v>161.28980576245863</v>
      </c>
      <c r="AM47" s="95">
        <v>203.41021616238743</v>
      </c>
      <c r="AN47" s="95">
        <v>122.90512381603824</v>
      </c>
      <c r="AO47" s="95">
        <v>695.00155051031425</v>
      </c>
      <c r="AP47" s="95">
        <v>163.86421358436928</v>
      </c>
      <c r="AQ47" s="95">
        <v>359.5129494066444</v>
      </c>
      <c r="AR47" s="95">
        <v>402.68832080819232</v>
      </c>
      <c r="AS47" s="95">
        <v>438.41660042881375</v>
      </c>
      <c r="AT47" s="95">
        <v>336.54650003391578</v>
      </c>
      <c r="AU47" s="95">
        <v>378.2578095134802</v>
      </c>
      <c r="AV47" s="95">
        <v>217.32107777273416</v>
      </c>
      <c r="AW47" s="95">
        <v>188.29734081359089</v>
      </c>
      <c r="AX47" s="95">
        <v>336.50385213709399</v>
      </c>
      <c r="AY47" s="95">
        <v>577.65510211671165</v>
      </c>
      <c r="AZ47" s="95">
        <v>466.8213665852785</v>
      </c>
      <c r="BA47" s="95">
        <v>149.41091739124596</v>
      </c>
      <c r="BB47" s="95">
        <v>1594</v>
      </c>
      <c r="BC47" s="95">
        <v>1480</v>
      </c>
      <c r="BD47" s="95">
        <v>1329</v>
      </c>
      <c r="BE47" s="95">
        <v>810</v>
      </c>
      <c r="BF47" s="96">
        <v>10898.182066816855</v>
      </c>
      <c r="BG47" s="96">
        <v>6113.6001068789074</v>
      </c>
      <c r="BH47" s="98">
        <v>17011.782173695763</v>
      </c>
      <c r="BI47" s="126">
        <v>22224.782173695759</v>
      </c>
      <c r="BL47" s="7"/>
      <c r="BM47" s="3"/>
    </row>
    <row r="48" spans="1:65" x14ac:dyDescent="0.3">
      <c r="A48" s="93" t="s">
        <v>111</v>
      </c>
      <c r="B48" s="92">
        <v>45146</v>
      </c>
      <c r="C48" s="94" t="s">
        <v>154</v>
      </c>
      <c r="D48" s="95">
        <v>600.25802078398442</v>
      </c>
      <c r="E48" s="95">
        <v>703.32600016998163</v>
      </c>
      <c r="F48" s="95">
        <v>719.4051744089677</v>
      </c>
      <c r="G48" s="95">
        <v>635.07558108352487</v>
      </c>
      <c r="H48" s="95">
        <v>375.41402642052344</v>
      </c>
      <c r="I48" s="95">
        <v>223.72773451633273</v>
      </c>
      <c r="J48" s="95">
        <v>572.87605241254334</v>
      </c>
      <c r="K48" s="95">
        <v>547.05526741864981</v>
      </c>
      <c r="L48" s="95">
        <v>636.72655679870502</v>
      </c>
      <c r="M48" s="95">
        <v>179.88917759723859</v>
      </c>
      <c r="N48" s="95">
        <v>79.260089934593722</v>
      </c>
      <c r="O48" s="95">
        <v>139.19012852270691</v>
      </c>
      <c r="P48" s="95">
        <v>235.36887641405252</v>
      </c>
      <c r="Q48" s="95">
        <v>634.07422193265847</v>
      </c>
      <c r="R48" s="95">
        <v>435.7746577091927</v>
      </c>
      <c r="S48" s="95">
        <v>577.83543016229453</v>
      </c>
      <c r="T48" s="95">
        <v>411.30595272702482</v>
      </c>
      <c r="U48" s="95">
        <v>640.02460923004594</v>
      </c>
      <c r="V48" s="95">
        <v>26.262107422891152</v>
      </c>
      <c r="W48" s="95">
        <v>196.60150710520588</v>
      </c>
      <c r="X48" s="95">
        <v>304.42318631399451</v>
      </c>
      <c r="Y48" s="95">
        <v>204.33198309991428</v>
      </c>
      <c r="Z48" s="95">
        <v>106.10334208901534</v>
      </c>
      <c r="AA48" s="95">
        <v>244.45392031026176</v>
      </c>
      <c r="AB48" s="95">
        <v>295.11956011875219</v>
      </c>
      <c r="AC48" s="95">
        <v>104.66540191525247</v>
      </c>
      <c r="AD48" s="95">
        <v>264.74454268091392</v>
      </c>
      <c r="AE48" s="95">
        <v>231.79868476799604</v>
      </c>
      <c r="AF48" s="95">
        <v>171.792844748638</v>
      </c>
      <c r="AG48" s="95">
        <v>348.57588309734086</v>
      </c>
      <c r="AH48" s="95">
        <v>303.42001046873213</v>
      </c>
      <c r="AI48" s="95">
        <v>211.2849374079907</v>
      </c>
      <c r="AJ48" s="95">
        <v>243.31265915228221</v>
      </c>
      <c r="AK48" s="95">
        <v>210.40129791028895</v>
      </c>
      <c r="AL48" s="95">
        <v>161.28980576245863</v>
      </c>
      <c r="AM48" s="95">
        <v>203.41021616238743</v>
      </c>
      <c r="AN48" s="95">
        <v>122.90512381603824</v>
      </c>
      <c r="AO48" s="95">
        <v>695.00155051031425</v>
      </c>
      <c r="AP48" s="95">
        <v>163.86421358436928</v>
      </c>
      <c r="AQ48" s="95">
        <v>359.5129494066444</v>
      </c>
      <c r="AR48" s="95">
        <v>402.68832080819232</v>
      </c>
      <c r="AS48" s="95">
        <v>438.41660042881375</v>
      </c>
      <c r="AT48" s="95">
        <v>336.54650003391578</v>
      </c>
      <c r="AU48" s="95">
        <v>378.2578095134802</v>
      </c>
      <c r="AV48" s="95">
        <v>217.32107777273416</v>
      </c>
      <c r="AW48" s="95">
        <v>188.29734081359089</v>
      </c>
      <c r="AX48" s="95">
        <v>336.50385213709399</v>
      </c>
      <c r="AY48" s="95">
        <v>577.65510211671165</v>
      </c>
      <c r="AZ48" s="95">
        <v>466.8213665852785</v>
      </c>
      <c r="BA48" s="95">
        <v>149.41091739124596</v>
      </c>
      <c r="BB48" s="95">
        <v>1594</v>
      </c>
      <c r="BC48" s="95">
        <v>1480</v>
      </c>
      <c r="BD48" s="95">
        <v>1329</v>
      </c>
      <c r="BE48" s="95">
        <v>810</v>
      </c>
      <c r="BF48" s="96">
        <v>10898.182066816855</v>
      </c>
      <c r="BG48" s="96">
        <v>6113.6001068789074</v>
      </c>
      <c r="BH48" s="98">
        <v>17011.782173695763</v>
      </c>
      <c r="BI48" s="126">
        <v>22224.782173695759</v>
      </c>
      <c r="BL48" s="7"/>
      <c r="BM48" s="3"/>
    </row>
    <row r="49" spans="1:65" x14ac:dyDescent="0.3">
      <c r="A49" s="107" t="s">
        <v>112</v>
      </c>
      <c r="B49" s="108">
        <v>45147</v>
      </c>
      <c r="C49" s="94" t="s">
        <v>155</v>
      </c>
      <c r="D49" s="95">
        <v>600.25802078398442</v>
      </c>
      <c r="E49" s="95">
        <v>703.32600016998163</v>
      </c>
      <c r="F49" s="95">
        <v>719.4051744089677</v>
      </c>
      <c r="G49" s="95">
        <v>635.07558108352487</v>
      </c>
      <c r="H49" s="95">
        <v>375.41402642052344</v>
      </c>
      <c r="I49" s="95">
        <v>223.72773451633273</v>
      </c>
      <c r="J49" s="95">
        <v>572.87605241254334</v>
      </c>
      <c r="K49" s="95">
        <v>547.05526741864981</v>
      </c>
      <c r="L49" s="95">
        <v>636.72655679870502</v>
      </c>
      <c r="M49" s="95">
        <v>179.88917759723859</v>
      </c>
      <c r="N49" s="95">
        <v>79.260089934593722</v>
      </c>
      <c r="O49" s="95">
        <v>139.19012852270691</v>
      </c>
      <c r="P49" s="95">
        <v>235.36887641405252</v>
      </c>
      <c r="Q49" s="95">
        <v>634.07422193265847</v>
      </c>
      <c r="R49" s="95">
        <v>435.7746577091927</v>
      </c>
      <c r="S49" s="95">
        <v>577.83543016229453</v>
      </c>
      <c r="T49" s="95">
        <v>411.30595272702482</v>
      </c>
      <c r="U49" s="95">
        <v>640.02460923004594</v>
      </c>
      <c r="V49" s="95">
        <v>26.262107422891152</v>
      </c>
      <c r="W49" s="95">
        <v>196.60150710520588</v>
      </c>
      <c r="X49" s="95">
        <v>304.42318631399451</v>
      </c>
      <c r="Y49" s="95">
        <v>204.33198309991428</v>
      </c>
      <c r="Z49" s="95">
        <v>106.10334208901534</v>
      </c>
      <c r="AA49" s="95">
        <v>244.45392031026176</v>
      </c>
      <c r="AB49" s="95">
        <v>295.11956011875219</v>
      </c>
      <c r="AC49" s="95">
        <v>104.66540191525247</v>
      </c>
      <c r="AD49" s="95">
        <v>264.74454268091392</v>
      </c>
      <c r="AE49" s="95">
        <v>231.79868476799604</v>
      </c>
      <c r="AF49" s="95">
        <v>171.792844748638</v>
      </c>
      <c r="AG49" s="95">
        <v>348.57588309734086</v>
      </c>
      <c r="AH49" s="95">
        <v>303.42001046873213</v>
      </c>
      <c r="AI49" s="95">
        <v>211.2849374079907</v>
      </c>
      <c r="AJ49" s="95">
        <v>243.31265915228221</v>
      </c>
      <c r="AK49" s="95">
        <v>210.40129791028895</v>
      </c>
      <c r="AL49" s="95">
        <v>161.28980576245863</v>
      </c>
      <c r="AM49" s="95">
        <v>203.41021616238743</v>
      </c>
      <c r="AN49" s="95">
        <v>122.90512381603824</v>
      </c>
      <c r="AO49" s="95">
        <v>695.00155051031425</v>
      </c>
      <c r="AP49" s="95">
        <v>163.86421358436928</v>
      </c>
      <c r="AQ49" s="95">
        <v>359.5129494066444</v>
      </c>
      <c r="AR49" s="95">
        <v>402.68832080819232</v>
      </c>
      <c r="AS49" s="95">
        <v>438.41660042881375</v>
      </c>
      <c r="AT49" s="95">
        <v>336.54650003391578</v>
      </c>
      <c r="AU49" s="95">
        <v>378.2578095134802</v>
      </c>
      <c r="AV49" s="95">
        <v>217.32107777273416</v>
      </c>
      <c r="AW49" s="95">
        <v>188.29734081359089</v>
      </c>
      <c r="AX49" s="95">
        <v>336.50385213709399</v>
      </c>
      <c r="AY49" s="95">
        <v>577.65510211671165</v>
      </c>
      <c r="AZ49" s="95">
        <v>466.8213665852785</v>
      </c>
      <c r="BA49" s="95">
        <v>149.41091739124596</v>
      </c>
      <c r="BB49" s="95">
        <v>1594</v>
      </c>
      <c r="BC49" s="95">
        <v>1480</v>
      </c>
      <c r="BD49" s="95">
        <v>1329</v>
      </c>
      <c r="BE49" s="95">
        <v>810</v>
      </c>
      <c r="BF49" s="96">
        <v>10898.182066816855</v>
      </c>
      <c r="BG49" s="96">
        <v>6113.6001068789074</v>
      </c>
      <c r="BH49" s="98">
        <v>17011.782173695763</v>
      </c>
      <c r="BI49" s="126">
        <v>22224.782173695759</v>
      </c>
      <c r="BL49" s="7"/>
      <c r="BM49" s="3"/>
    </row>
    <row r="50" spans="1:65" x14ac:dyDescent="0.3">
      <c r="A50" s="93" t="s">
        <v>113</v>
      </c>
      <c r="B50" s="108">
        <v>45148</v>
      </c>
      <c r="C50" s="94" t="s">
        <v>156</v>
      </c>
      <c r="D50" s="95">
        <v>600.25802078398442</v>
      </c>
      <c r="E50" s="95">
        <v>703.32600016998163</v>
      </c>
      <c r="F50" s="95">
        <v>719.4051744089677</v>
      </c>
      <c r="G50" s="95">
        <v>635.07558108352487</v>
      </c>
      <c r="H50" s="95">
        <v>375.41402642052344</v>
      </c>
      <c r="I50" s="95">
        <v>223.72773451633273</v>
      </c>
      <c r="J50" s="95">
        <v>572.87605241254334</v>
      </c>
      <c r="K50" s="95">
        <v>547.05526741864981</v>
      </c>
      <c r="L50" s="95">
        <v>636.72655679870502</v>
      </c>
      <c r="M50" s="95">
        <v>179.88917759723859</v>
      </c>
      <c r="N50" s="95">
        <v>79.260089934593722</v>
      </c>
      <c r="O50" s="95">
        <v>139.19012852270691</v>
      </c>
      <c r="P50" s="95">
        <v>235.36887641405252</v>
      </c>
      <c r="Q50" s="95">
        <v>634.07422193265847</v>
      </c>
      <c r="R50" s="95">
        <v>435.7746577091927</v>
      </c>
      <c r="S50" s="95">
        <v>577.83543016229453</v>
      </c>
      <c r="T50" s="95">
        <v>411.30595272702482</v>
      </c>
      <c r="U50" s="95">
        <v>640.02460923004594</v>
      </c>
      <c r="V50" s="95">
        <v>26.262107422891152</v>
      </c>
      <c r="W50" s="95">
        <v>196.60150710520588</v>
      </c>
      <c r="X50" s="95">
        <v>304.42318631399451</v>
      </c>
      <c r="Y50" s="95">
        <v>204.33198309991428</v>
      </c>
      <c r="Z50" s="95">
        <v>106.10334208901534</v>
      </c>
      <c r="AA50" s="95">
        <v>244.45392031026176</v>
      </c>
      <c r="AB50" s="95">
        <v>295.11956011875219</v>
      </c>
      <c r="AC50" s="95">
        <v>104.66540191525247</v>
      </c>
      <c r="AD50" s="95">
        <v>264.74454268091392</v>
      </c>
      <c r="AE50" s="95">
        <v>231.79868476799604</v>
      </c>
      <c r="AF50" s="95">
        <v>171.792844748638</v>
      </c>
      <c r="AG50" s="95">
        <v>348.57588309734086</v>
      </c>
      <c r="AH50" s="95">
        <v>303.42001046873213</v>
      </c>
      <c r="AI50" s="95">
        <v>211.2849374079907</v>
      </c>
      <c r="AJ50" s="95">
        <v>243.31265915228221</v>
      </c>
      <c r="AK50" s="95">
        <v>210.40129791028895</v>
      </c>
      <c r="AL50" s="95">
        <v>161.28980576245863</v>
      </c>
      <c r="AM50" s="95">
        <v>203.41021616238743</v>
      </c>
      <c r="AN50" s="95">
        <v>122.90512381603824</v>
      </c>
      <c r="AO50" s="95">
        <v>695.00155051031425</v>
      </c>
      <c r="AP50" s="95">
        <v>163.86421358436928</v>
      </c>
      <c r="AQ50" s="95">
        <v>359.5129494066444</v>
      </c>
      <c r="AR50" s="95">
        <v>402.68832080819232</v>
      </c>
      <c r="AS50" s="95">
        <v>438.41660042881375</v>
      </c>
      <c r="AT50" s="95">
        <v>336.54650003391578</v>
      </c>
      <c r="AU50" s="95">
        <v>378.2578095134802</v>
      </c>
      <c r="AV50" s="95">
        <v>217.32107777273416</v>
      </c>
      <c r="AW50" s="95">
        <v>188.29734081359089</v>
      </c>
      <c r="AX50" s="95">
        <v>336.50385213709399</v>
      </c>
      <c r="AY50" s="95">
        <v>577.65510211671165</v>
      </c>
      <c r="AZ50" s="95">
        <v>466.8213665852785</v>
      </c>
      <c r="BA50" s="95">
        <v>149.41091739124596</v>
      </c>
      <c r="BB50" s="95">
        <v>1594</v>
      </c>
      <c r="BC50" s="95">
        <v>1480</v>
      </c>
      <c r="BD50" s="95">
        <v>1329</v>
      </c>
      <c r="BE50" s="95">
        <v>810</v>
      </c>
      <c r="BF50" s="96">
        <v>10898.182066816855</v>
      </c>
      <c r="BG50" s="96">
        <v>6113.6001068789074</v>
      </c>
      <c r="BH50" s="98">
        <v>17011.782173695763</v>
      </c>
      <c r="BI50" s="126">
        <v>22224.782173695759</v>
      </c>
      <c r="BL50" s="7"/>
      <c r="BM50" s="3"/>
    </row>
    <row r="51" spans="1:65" x14ac:dyDescent="0.3">
      <c r="A51" s="93" t="s">
        <v>114</v>
      </c>
      <c r="B51" s="92">
        <v>45149</v>
      </c>
      <c r="C51" s="94" t="s">
        <v>157</v>
      </c>
      <c r="D51" s="95">
        <v>600.25802078398442</v>
      </c>
      <c r="E51" s="95">
        <v>703.32600016998163</v>
      </c>
      <c r="F51" s="95">
        <v>719.4051744089677</v>
      </c>
      <c r="G51" s="95">
        <v>635.07558108352487</v>
      </c>
      <c r="H51" s="95">
        <v>375.41402642052344</v>
      </c>
      <c r="I51" s="95">
        <v>223.72773451633273</v>
      </c>
      <c r="J51" s="95">
        <v>572.87605241254334</v>
      </c>
      <c r="K51" s="95">
        <v>547.05526741864981</v>
      </c>
      <c r="L51" s="95">
        <v>636.72655679870502</v>
      </c>
      <c r="M51" s="95">
        <v>179.88917759723859</v>
      </c>
      <c r="N51" s="95">
        <v>79.260089934593722</v>
      </c>
      <c r="O51" s="95">
        <v>139.19012852270691</v>
      </c>
      <c r="P51" s="95">
        <v>235.36887641405252</v>
      </c>
      <c r="Q51" s="95">
        <v>634.07422193265847</v>
      </c>
      <c r="R51" s="95">
        <v>435.7746577091927</v>
      </c>
      <c r="S51" s="95">
        <v>577.83543016229453</v>
      </c>
      <c r="T51" s="95">
        <v>411.30595272702482</v>
      </c>
      <c r="U51" s="95">
        <v>640.02460923004594</v>
      </c>
      <c r="V51" s="95">
        <v>26.262107422891152</v>
      </c>
      <c r="W51" s="95">
        <v>196.60150710520588</v>
      </c>
      <c r="X51" s="95">
        <v>304.42318631399451</v>
      </c>
      <c r="Y51" s="95">
        <v>204.33198309991428</v>
      </c>
      <c r="Z51" s="95">
        <v>106.10334208901534</v>
      </c>
      <c r="AA51" s="95">
        <v>244.45392031026176</v>
      </c>
      <c r="AB51" s="95">
        <v>295.11956011875219</v>
      </c>
      <c r="AC51" s="95">
        <v>104.66540191525247</v>
      </c>
      <c r="AD51" s="95">
        <v>264.74454268091392</v>
      </c>
      <c r="AE51" s="95">
        <v>231.79868476799604</v>
      </c>
      <c r="AF51" s="95">
        <v>171.792844748638</v>
      </c>
      <c r="AG51" s="95">
        <v>348.57588309734086</v>
      </c>
      <c r="AH51" s="95">
        <v>303.42001046873213</v>
      </c>
      <c r="AI51" s="95">
        <v>211.2849374079907</v>
      </c>
      <c r="AJ51" s="95">
        <v>243.31265915228221</v>
      </c>
      <c r="AK51" s="95">
        <v>210.40129791028895</v>
      </c>
      <c r="AL51" s="95">
        <v>161.28980576245863</v>
      </c>
      <c r="AM51" s="95">
        <v>203.41021616238743</v>
      </c>
      <c r="AN51" s="95">
        <v>122.90512381603824</v>
      </c>
      <c r="AO51" s="95">
        <v>695.00155051031425</v>
      </c>
      <c r="AP51" s="95">
        <v>163.86421358436928</v>
      </c>
      <c r="AQ51" s="95">
        <v>359.5129494066444</v>
      </c>
      <c r="AR51" s="95">
        <v>402.68832080819232</v>
      </c>
      <c r="AS51" s="95">
        <v>438.41660042881375</v>
      </c>
      <c r="AT51" s="95">
        <v>336.54650003391578</v>
      </c>
      <c r="AU51" s="95">
        <v>378.2578095134802</v>
      </c>
      <c r="AV51" s="95">
        <v>217.32107777273416</v>
      </c>
      <c r="AW51" s="95">
        <v>188.29734081359089</v>
      </c>
      <c r="AX51" s="95">
        <v>336.50385213709399</v>
      </c>
      <c r="AY51" s="95">
        <v>577.65510211671165</v>
      </c>
      <c r="AZ51" s="95">
        <v>466.8213665852785</v>
      </c>
      <c r="BA51" s="95">
        <v>149.41091739124596</v>
      </c>
      <c r="BB51" s="95">
        <v>1594</v>
      </c>
      <c r="BC51" s="95">
        <v>1480</v>
      </c>
      <c r="BD51" s="95">
        <v>1329</v>
      </c>
      <c r="BE51" s="95">
        <v>810</v>
      </c>
      <c r="BF51" s="96">
        <v>10898.182066816855</v>
      </c>
      <c r="BG51" s="96">
        <v>6113.6001068789074</v>
      </c>
      <c r="BH51" s="98">
        <v>17011.782173695763</v>
      </c>
      <c r="BI51" s="126">
        <v>22224.782173695759</v>
      </c>
      <c r="BL51" s="7"/>
      <c r="BM51" s="3"/>
    </row>
    <row r="52" spans="1:65" x14ac:dyDescent="0.3">
      <c r="A52" s="93" t="s">
        <v>115</v>
      </c>
      <c r="B52" s="92">
        <v>45150</v>
      </c>
      <c r="C52" s="94" t="s">
        <v>158</v>
      </c>
      <c r="D52" s="95">
        <v>780.33542701917975</v>
      </c>
      <c r="E52" s="95">
        <v>914.32380022097618</v>
      </c>
      <c r="F52" s="95">
        <v>935.22672673165812</v>
      </c>
      <c r="G52" s="95">
        <v>825.59825540858242</v>
      </c>
      <c r="H52" s="95">
        <v>488.0382343466805</v>
      </c>
      <c r="I52" s="95">
        <v>290.84605487123258</v>
      </c>
      <c r="J52" s="95">
        <v>744.73886813630645</v>
      </c>
      <c r="K52" s="95">
        <v>711.17184764424485</v>
      </c>
      <c r="L52" s="95">
        <v>827.74452383831658</v>
      </c>
      <c r="M52" s="95">
        <v>233.85593087641018</v>
      </c>
      <c r="N52" s="95">
        <v>103.03811691497185</v>
      </c>
      <c r="O52" s="95">
        <v>180.94716707951901</v>
      </c>
      <c r="P52" s="95">
        <v>305.9795393382683</v>
      </c>
      <c r="Q52" s="95">
        <v>824.29648851245611</v>
      </c>
      <c r="R52" s="95">
        <v>566.50705502195046</v>
      </c>
      <c r="S52" s="95">
        <v>751.18605921098299</v>
      </c>
      <c r="T52" s="95">
        <v>534.69773854513232</v>
      </c>
      <c r="U52" s="95">
        <v>832.03199199905976</v>
      </c>
      <c r="V52" s="95">
        <v>34.140739649758494</v>
      </c>
      <c r="W52" s="95">
        <v>255.58195923676766</v>
      </c>
      <c r="X52" s="95">
        <v>395.75014220819293</v>
      </c>
      <c r="Y52" s="95">
        <v>265.6315780298886</v>
      </c>
      <c r="Z52" s="95">
        <v>137.93434471571996</v>
      </c>
      <c r="AA52" s="95">
        <v>317.79009640334033</v>
      </c>
      <c r="AB52" s="95">
        <v>383.65542815437783</v>
      </c>
      <c r="AC52" s="95">
        <v>136.06502248982824</v>
      </c>
      <c r="AD52" s="95">
        <v>344.16790548518816</v>
      </c>
      <c r="AE52" s="95">
        <v>301.33829019839487</v>
      </c>
      <c r="AF52" s="95">
        <v>223.33069817322942</v>
      </c>
      <c r="AG52" s="95">
        <v>453.14864802654319</v>
      </c>
      <c r="AH52" s="95">
        <v>394.44601360935184</v>
      </c>
      <c r="AI52" s="95">
        <v>274.67041863038793</v>
      </c>
      <c r="AJ52" s="95">
        <v>316.30645689796688</v>
      </c>
      <c r="AK52" s="95">
        <v>273.52168728337568</v>
      </c>
      <c r="AL52" s="95">
        <v>209.67674749119624</v>
      </c>
      <c r="AM52" s="95">
        <v>264.43328101110365</v>
      </c>
      <c r="AN52" s="95">
        <v>159.77666096084974</v>
      </c>
      <c r="AO52" s="95">
        <v>903.50201566340866</v>
      </c>
      <c r="AP52" s="95">
        <v>213.02347765968005</v>
      </c>
      <c r="AQ52" s="95">
        <v>467.36683422863774</v>
      </c>
      <c r="AR52" s="95">
        <v>523.49481705065011</v>
      </c>
      <c r="AS52" s="95">
        <v>569.94158055745788</v>
      </c>
      <c r="AT52" s="95">
        <v>437.51045004409059</v>
      </c>
      <c r="AU52" s="95">
        <v>491.73515236752428</v>
      </c>
      <c r="AV52" s="95">
        <v>282.51740110455444</v>
      </c>
      <c r="AW52" s="95">
        <v>244.78654305766818</v>
      </c>
      <c r="AX52" s="95">
        <v>437.45500777822224</v>
      </c>
      <c r="AY52" s="95">
        <v>750.95163275172524</v>
      </c>
      <c r="AZ52" s="95">
        <v>606.86777656086213</v>
      </c>
      <c r="BA52" s="95">
        <v>194.23419260861976</v>
      </c>
      <c r="BB52" s="95">
        <v>1680</v>
      </c>
      <c r="BC52" s="95">
        <v>1376</v>
      </c>
      <c r="BD52" s="95">
        <v>1399</v>
      </c>
      <c r="BE52" s="95">
        <v>881</v>
      </c>
      <c r="BF52" s="96">
        <v>14167.636686861908</v>
      </c>
      <c r="BG52" s="96">
        <v>7947.68013894258</v>
      </c>
      <c r="BH52" s="98">
        <v>22115.31682580449</v>
      </c>
      <c r="BI52" s="126">
        <v>27451.316825804486</v>
      </c>
      <c r="BL52" s="7"/>
      <c r="BM52" s="3"/>
    </row>
    <row r="53" spans="1:65" x14ac:dyDescent="0.3">
      <c r="A53" s="93" t="s">
        <v>116</v>
      </c>
      <c r="B53" s="92">
        <v>45151</v>
      </c>
      <c r="C53" s="94" t="s">
        <v>159</v>
      </c>
      <c r="D53" s="95">
        <v>840.36122909757808</v>
      </c>
      <c r="E53" s="95">
        <v>984.65640023797414</v>
      </c>
      <c r="F53" s="95">
        <v>1007.1672441725547</v>
      </c>
      <c r="G53" s="95">
        <v>889.10581351693463</v>
      </c>
      <c r="H53" s="95">
        <v>525.57963698873277</v>
      </c>
      <c r="I53" s="95">
        <v>313.21882832286582</v>
      </c>
      <c r="J53" s="95">
        <v>802.02647337756059</v>
      </c>
      <c r="K53" s="95">
        <v>765.87737438610975</v>
      </c>
      <c r="L53" s="95">
        <v>891.41717951818691</v>
      </c>
      <c r="M53" s="95">
        <v>251.844848636134</v>
      </c>
      <c r="N53" s="95">
        <v>110.9641259084312</v>
      </c>
      <c r="O53" s="95">
        <v>194.86617993178967</v>
      </c>
      <c r="P53" s="95">
        <v>329.51642697967344</v>
      </c>
      <c r="Q53" s="95">
        <v>887.7039107057218</v>
      </c>
      <c r="R53" s="95">
        <v>610.08452079286963</v>
      </c>
      <c r="S53" s="95">
        <v>808.96960222721225</v>
      </c>
      <c r="T53" s="95">
        <v>575.82833381783473</v>
      </c>
      <c r="U53" s="95">
        <v>896.03445292206413</v>
      </c>
      <c r="V53" s="95">
        <v>36.766950392047605</v>
      </c>
      <c r="W53" s="95">
        <v>275.24210994728816</v>
      </c>
      <c r="X53" s="95">
        <v>426.19246083959229</v>
      </c>
      <c r="Y53" s="95">
        <v>286.06477633987998</v>
      </c>
      <c r="Z53" s="95">
        <v>148.54467892462145</v>
      </c>
      <c r="AA53" s="95">
        <v>342.2354884343664</v>
      </c>
      <c r="AB53" s="95">
        <v>413.16738416625299</v>
      </c>
      <c r="AC53" s="95">
        <v>146.53156268135345</v>
      </c>
      <c r="AD53" s="95">
        <v>370.64235975327944</v>
      </c>
      <c r="AE53" s="95">
        <v>324.5181586751944</v>
      </c>
      <c r="AF53" s="95">
        <v>240.50998264809317</v>
      </c>
      <c r="AG53" s="95">
        <v>488.0062363362772</v>
      </c>
      <c r="AH53" s="95">
        <v>424.78801465622496</v>
      </c>
      <c r="AI53" s="95">
        <v>295.79891237118693</v>
      </c>
      <c r="AJ53" s="95">
        <v>340.63772281319507</v>
      </c>
      <c r="AK53" s="95">
        <v>294.56181707440447</v>
      </c>
      <c r="AL53" s="95">
        <v>225.80572806744206</v>
      </c>
      <c r="AM53" s="95">
        <v>284.77430262734237</v>
      </c>
      <c r="AN53" s="95">
        <v>172.06717334245351</v>
      </c>
      <c r="AO53" s="95">
        <v>973.0021707144399</v>
      </c>
      <c r="AP53" s="95">
        <v>229.40989901811696</v>
      </c>
      <c r="AQ53" s="95">
        <v>503.31812916930204</v>
      </c>
      <c r="AR53" s="95">
        <v>563.76364913146915</v>
      </c>
      <c r="AS53" s="95">
        <v>613.78324060033913</v>
      </c>
      <c r="AT53" s="95">
        <v>471.16510004748204</v>
      </c>
      <c r="AU53" s="95">
        <v>529.56093331887223</v>
      </c>
      <c r="AV53" s="95">
        <v>304.24950888182781</v>
      </c>
      <c r="AW53" s="95">
        <v>263.6162771390272</v>
      </c>
      <c r="AX53" s="95">
        <v>471.10539299193152</v>
      </c>
      <c r="AY53" s="95">
        <v>808.71714296339621</v>
      </c>
      <c r="AZ53" s="95">
        <v>653.54991321938985</v>
      </c>
      <c r="BA53" s="95">
        <v>209.17528434774431</v>
      </c>
      <c r="BB53" s="95">
        <v>1680</v>
      </c>
      <c r="BC53" s="95">
        <v>1376</v>
      </c>
      <c r="BD53" s="95">
        <v>1399</v>
      </c>
      <c r="BE53" s="95">
        <v>881</v>
      </c>
      <c r="BF53" s="96">
        <v>15257.454893543594</v>
      </c>
      <c r="BG53" s="96">
        <v>8559.0401496304676</v>
      </c>
      <c r="BH53" s="98">
        <v>23816.495043174062</v>
      </c>
      <c r="BI53" s="126">
        <v>29152.495043174069</v>
      </c>
      <c r="BL53" s="7"/>
      <c r="BM53" s="3"/>
    </row>
    <row r="54" spans="1:65" x14ac:dyDescent="0.3">
      <c r="A54" s="93" t="s">
        <v>117</v>
      </c>
      <c r="B54" s="92">
        <v>45152</v>
      </c>
      <c r="C54" s="94" t="s">
        <v>160</v>
      </c>
      <c r="D54" s="95">
        <v>600.25802078398442</v>
      </c>
      <c r="E54" s="95">
        <v>703.32600016998163</v>
      </c>
      <c r="F54" s="95">
        <v>719.4051744089677</v>
      </c>
      <c r="G54" s="95">
        <v>635.07558108352487</v>
      </c>
      <c r="H54" s="95">
        <v>375.41402642052344</v>
      </c>
      <c r="I54" s="95">
        <v>223.72773451633273</v>
      </c>
      <c r="J54" s="95">
        <v>572.87605241254334</v>
      </c>
      <c r="K54" s="95">
        <v>547.05526741864981</v>
      </c>
      <c r="L54" s="95">
        <v>636.72655679870502</v>
      </c>
      <c r="M54" s="95">
        <v>179.88917759723859</v>
      </c>
      <c r="N54" s="95">
        <v>79.260089934593722</v>
      </c>
      <c r="O54" s="95">
        <v>139.19012852270691</v>
      </c>
      <c r="P54" s="95">
        <v>235.36887641405252</v>
      </c>
      <c r="Q54" s="95">
        <v>634.07422193265847</v>
      </c>
      <c r="R54" s="95">
        <v>435.7746577091927</v>
      </c>
      <c r="S54" s="95">
        <v>577.83543016229453</v>
      </c>
      <c r="T54" s="95">
        <v>411.30595272702482</v>
      </c>
      <c r="U54" s="95">
        <v>640.02460923004594</v>
      </c>
      <c r="V54" s="95">
        <v>26.262107422891152</v>
      </c>
      <c r="W54" s="95">
        <v>196.60150710520588</v>
      </c>
      <c r="X54" s="95">
        <v>304.42318631399451</v>
      </c>
      <c r="Y54" s="95">
        <v>204.33198309991428</v>
      </c>
      <c r="Z54" s="95">
        <v>106.10334208901534</v>
      </c>
      <c r="AA54" s="95">
        <v>244.45392031026176</v>
      </c>
      <c r="AB54" s="95">
        <v>295.11956011875219</v>
      </c>
      <c r="AC54" s="95">
        <v>104.66540191525247</v>
      </c>
      <c r="AD54" s="95">
        <v>264.74454268091392</v>
      </c>
      <c r="AE54" s="95">
        <v>231.79868476799604</v>
      </c>
      <c r="AF54" s="95">
        <v>171.792844748638</v>
      </c>
      <c r="AG54" s="95">
        <v>348.57588309734086</v>
      </c>
      <c r="AH54" s="95">
        <v>303.42001046873213</v>
      </c>
      <c r="AI54" s="95">
        <v>211.2849374079907</v>
      </c>
      <c r="AJ54" s="95">
        <v>243.31265915228221</v>
      </c>
      <c r="AK54" s="95">
        <v>210.40129791028895</v>
      </c>
      <c r="AL54" s="95">
        <v>161.28980576245863</v>
      </c>
      <c r="AM54" s="95">
        <v>203.41021616238743</v>
      </c>
      <c r="AN54" s="95">
        <v>122.90512381603824</v>
      </c>
      <c r="AO54" s="95">
        <v>695.00155051031425</v>
      </c>
      <c r="AP54" s="95">
        <v>163.86421358436928</v>
      </c>
      <c r="AQ54" s="95">
        <v>359.5129494066444</v>
      </c>
      <c r="AR54" s="95">
        <v>402.68832080819232</v>
      </c>
      <c r="AS54" s="95">
        <v>438.41660042881375</v>
      </c>
      <c r="AT54" s="95">
        <v>336.54650003391578</v>
      </c>
      <c r="AU54" s="95">
        <v>378.2578095134802</v>
      </c>
      <c r="AV54" s="95">
        <v>217.32107777273416</v>
      </c>
      <c r="AW54" s="95">
        <v>188.29734081359089</v>
      </c>
      <c r="AX54" s="95">
        <v>336.50385213709399</v>
      </c>
      <c r="AY54" s="95">
        <v>577.65510211671165</v>
      </c>
      <c r="AZ54" s="95">
        <v>466.8213665852785</v>
      </c>
      <c r="BA54" s="95">
        <v>149.41091739124596</v>
      </c>
      <c r="BB54" s="95">
        <v>1594</v>
      </c>
      <c r="BC54" s="95">
        <v>1480</v>
      </c>
      <c r="BD54" s="95">
        <v>1329</v>
      </c>
      <c r="BE54" s="95">
        <v>810</v>
      </c>
      <c r="BF54" s="96">
        <v>10898.182066816855</v>
      </c>
      <c r="BG54" s="96">
        <v>6113.6001068789074</v>
      </c>
      <c r="BH54" s="98">
        <v>17011.782173695763</v>
      </c>
      <c r="BI54" s="126">
        <v>22224.782173695759</v>
      </c>
      <c r="BL54" s="7"/>
      <c r="BM54" s="3"/>
    </row>
    <row r="55" spans="1:65" x14ac:dyDescent="0.3">
      <c r="A55" s="93" t="s">
        <v>118</v>
      </c>
      <c r="B55" s="92">
        <v>45153</v>
      </c>
      <c r="C55" s="94" t="s">
        <v>154</v>
      </c>
      <c r="D55" s="95">
        <v>600.25802078398442</v>
      </c>
      <c r="E55" s="95">
        <v>703.32600016998163</v>
      </c>
      <c r="F55" s="95">
        <v>719.4051744089677</v>
      </c>
      <c r="G55" s="95">
        <v>635.07558108352487</v>
      </c>
      <c r="H55" s="95">
        <v>375.41402642052344</v>
      </c>
      <c r="I55" s="95">
        <v>223.72773451633273</v>
      </c>
      <c r="J55" s="95">
        <v>572.87605241254334</v>
      </c>
      <c r="K55" s="95">
        <v>547.05526741864981</v>
      </c>
      <c r="L55" s="95">
        <v>636.72655679870502</v>
      </c>
      <c r="M55" s="95">
        <v>179.88917759723859</v>
      </c>
      <c r="N55" s="95">
        <v>79.260089934593722</v>
      </c>
      <c r="O55" s="95">
        <v>139.19012852270691</v>
      </c>
      <c r="P55" s="95">
        <v>235.36887641405252</v>
      </c>
      <c r="Q55" s="95">
        <v>634.07422193265847</v>
      </c>
      <c r="R55" s="95">
        <v>435.7746577091927</v>
      </c>
      <c r="S55" s="95">
        <v>577.83543016229453</v>
      </c>
      <c r="T55" s="95">
        <v>411.30595272702482</v>
      </c>
      <c r="U55" s="95">
        <v>640.02460923004594</v>
      </c>
      <c r="V55" s="95">
        <v>26.262107422891152</v>
      </c>
      <c r="W55" s="95">
        <v>196.60150710520588</v>
      </c>
      <c r="X55" s="95">
        <v>304.42318631399451</v>
      </c>
      <c r="Y55" s="95">
        <v>204.33198309991428</v>
      </c>
      <c r="Z55" s="95">
        <v>106.10334208901534</v>
      </c>
      <c r="AA55" s="95">
        <v>244.45392031026176</v>
      </c>
      <c r="AB55" s="95">
        <v>295.11956011875219</v>
      </c>
      <c r="AC55" s="95">
        <v>104.66540191525247</v>
      </c>
      <c r="AD55" s="95">
        <v>264.74454268091392</v>
      </c>
      <c r="AE55" s="95">
        <v>231.79868476799604</v>
      </c>
      <c r="AF55" s="95">
        <v>171.792844748638</v>
      </c>
      <c r="AG55" s="95">
        <v>348.57588309734086</v>
      </c>
      <c r="AH55" s="95">
        <v>303.42001046873213</v>
      </c>
      <c r="AI55" s="95">
        <v>211.2849374079907</v>
      </c>
      <c r="AJ55" s="95">
        <v>243.31265915228221</v>
      </c>
      <c r="AK55" s="95">
        <v>210.40129791028895</v>
      </c>
      <c r="AL55" s="95">
        <v>161.28980576245863</v>
      </c>
      <c r="AM55" s="95">
        <v>203.41021616238743</v>
      </c>
      <c r="AN55" s="95">
        <v>122.90512381603824</v>
      </c>
      <c r="AO55" s="95">
        <v>695.00155051031425</v>
      </c>
      <c r="AP55" s="95">
        <v>163.86421358436928</v>
      </c>
      <c r="AQ55" s="95">
        <v>359.5129494066444</v>
      </c>
      <c r="AR55" s="95">
        <v>402.68832080819232</v>
      </c>
      <c r="AS55" s="95">
        <v>438.41660042881375</v>
      </c>
      <c r="AT55" s="95">
        <v>336.54650003391578</v>
      </c>
      <c r="AU55" s="95">
        <v>378.2578095134802</v>
      </c>
      <c r="AV55" s="95">
        <v>217.32107777273416</v>
      </c>
      <c r="AW55" s="95">
        <v>188.29734081359089</v>
      </c>
      <c r="AX55" s="95">
        <v>336.50385213709399</v>
      </c>
      <c r="AY55" s="95">
        <v>577.65510211671165</v>
      </c>
      <c r="AZ55" s="95">
        <v>466.8213665852785</v>
      </c>
      <c r="BA55" s="95">
        <v>149.41091739124596</v>
      </c>
      <c r="BB55" s="95">
        <v>1594</v>
      </c>
      <c r="BC55" s="95">
        <v>1480</v>
      </c>
      <c r="BD55" s="95">
        <v>1329</v>
      </c>
      <c r="BE55" s="95">
        <v>810</v>
      </c>
      <c r="BF55" s="96">
        <v>10898.182066816855</v>
      </c>
      <c r="BG55" s="96">
        <v>6113.6001068789074</v>
      </c>
      <c r="BH55" s="98">
        <v>17011.782173695763</v>
      </c>
      <c r="BI55" s="126">
        <v>22224.782173695759</v>
      </c>
      <c r="BL55" s="7"/>
      <c r="BM55" s="3"/>
    </row>
    <row r="56" spans="1:65" x14ac:dyDescent="0.3">
      <c r="A56" s="93" t="s">
        <v>119</v>
      </c>
      <c r="B56" s="92">
        <v>45154</v>
      </c>
      <c r="C56" s="94" t="s">
        <v>155</v>
      </c>
      <c r="D56" s="95">
        <v>720.30962494078119</v>
      </c>
      <c r="E56" s="95">
        <v>843.99120020397788</v>
      </c>
      <c r="F56" s="95">
        <v>863.28620929076124</v>
      </c>
      <c r="G56" s="95">
        <v>762.09069730022975</v>
      </c>
      <c r="H56" s="95">
        <v>450.49683170462805</v>
      </c>
      <c r="I56" s="95">
        <v>268.47328141959929</v>
      </c>
      <c r="J56" s="95">
        <v>687.45126289505197</v>
      </c>
      <c r="K56" s="95">
        <v>656.46632090237983</v>
      </c>
      <c r="L56" s="95">
        <v>764.07186815844602</v>
      </c>
      <c r="M56" s="95">
        <v>215.86701311668631</v>
      </c>
      <c r="N56" s="95">
        <v>95.112107921512461</v>
      </c>
      <c r="O56" s="95">
        <v>167.02815422724828</v>
      </c>
      <c r="P56" s="95">
        <v>282.44265169686298</v>
      </c>
      <c r="Q56" s="95">
        <v>760.88906631919019</v>
      </c>
      <c r="R56" s="95">
        <v>522.92958925103119</v>
      </c>
      <c r="S56" s="95">
        <v>693.40251619475339</v>
      </c>
      <c r="T56" s="95">
        <v>493.56714327242975</v>
      </c>
      <c r="U56" s="95">
        <v>768.02953107605504</v>
      </c>
      <c r="V56" s="95">
        <v>31.514528907469376</v>
      </c>
      <c r="W56" s="95">
        <v>235.92180852624702</v>
      </c>
      <c r="X56" s="95">
        <v>365.3078235767934</v>
      </c>
      <c r="Y56" s="95">
        <v>245.19837971989713</v>
      </c>
      <c r="Z56" s="95">
        <v>127.3240105068184</v>
      </c>
      <c r="AA56" s="95">
        <v>293.34470437231408</v>
      </c>
      <c r="AB56" s="95">
        <v>354.14347214250256</v>
      </c>
      <c r="AC56" s="95">
        <v>125.59848229830295</v>
      </c>
      <c r="AD56" s="95">
        <v>317.69345121709671</v>
      </c>
      <c r="AE56" s="95">
        <v>278.15842172159523</v>
      </c>
      <c r="AF56" s="95">
        <v>206.15141369836559</v>
      </c>
      <c r="AG56" s="95">
        <v>418.291059716809</v>
      </c>
      <c r="AH56" s="95">
        <v>364.10401256247854</v>
      </c>
      <c r="AI56" s="95">
        <v>253.54192488958881</v>
      </c>
      <c r="AJ56" s="95">
        <v>291.97519098273864</v>
      </c>
      <c r="AK56" s="95">
        <v>252.48155749234672</v>
      </c>
      <c r="AL56" s="95">
        <v>193.54776691495036</v>
      </c>
      <c r="AM56" s="95">
        <v>244.0922593948649</v>
      </c>
      <c r="AN56" s="95">
        <v>147.48614857924588</v>
      </c>
      <c r="AO56" s="95">
        <v>834.00186061237707</v>
      </c>
      <c r="AP56" s="95">
        <v>196.63705630124312</v>
      </c>
      <c r="AQ56" s="95">
        <v>431.41553928797322</v>
      </c>
      <c r="AR56" s="95">
        <v>483.22598496983079</v>
      </c>
      <c r="AS56" s="95">
        <v>526.09992051457641</v>
      </c>
      <c r="AT56" s="95">
        <v>403.85580004069891</v>
      </c>
      <c r="AU56" s="95">
        <v>453.90937141617621</v>
      </c>
      <c r="AV56" s="95">
        <v>260.78529332728095</v>
      </c>
      <c r="AW56" s="95">
        <v>225.95680897630908</v>
      </c>
      <c r="AX56" s="95">
        <v>403.80462256451278</v>
      </c>
      <c r="AY56" s="95">
        <v>693.18612254005393</v>
      </c>
      <c r="AZ56" s="95">
        <v>560.18563990233417</v>
      </c>
      <c r="BA56" s="95">
        <v>179.29310086949513</v>
      </c>
      <c r="BB56" s="95">
        <v>1594</v>
      </c>
      <c r="BC56" s="95">
        <v>1480</v>
      </c>
      <c r="BD56" s="95">
        <v>1329</v>
      </c>
      <c r="BE56" s="95">
        <v>810</v>
      </c>
      <c r="BF56" s="96">
        <v>13077.818480180227</v>
      </c>
      <c r="BG56" s="96">
        <v>7336.3201282546879</v>
      </c>
      <c r="BH56" s="98">
        <v>20414.138608434914</v>
      </c>
      <c r="BI56" s="126">
        <v>25627.138608434914</v>
      </c>
      <c r="BL56" s="7"/>
      <c r="BM56" s="3"/>
    </row>
    <row r="57" spans="1:65" x14ac:dyDescent="0.3">
      <c r="A57" s="93" t="s">
        <v>120</v>
      </c>
      <c r="B57" s="92">
        <v>45155</v>
      </c>
      <c r="C57" s="94" t="s">
        <v>156</v>
      </c>
      <c r="D57" s="95">
        <v>600.25802078398442</v>
      </c>
      <c r="E57" s="95">
        <v>703.32600016998163</v>
      </c>
      <c r="F57" s="95">
        <v>719.4051744089677</v>
      </c>
      <c r="G57" s="95">
        <v>635.07558108352487</v>
      </c>
      <c r="H57" s="95">
        <v>375.41402642052344</v>
      </c>
      <c r="I57" s="95">
        <v>223.72773451633273</v>
      </c>
      <c r="J57" s="95">
        <v>572.87605241254334</v>
      </c>
      <c r="K57" s="95">
        <v>547.05526741864981</v>
      </c>
      <c r="L57" s="95">
        <v>636.72655679870502</v>
      </c>
      <c r="M57" s="95">
        <v>179.88917759723859</v>
      </c>
      <c r="N57" s="95">
        <v>79.260089934593722</v>
      </c>
      <c r="O57" s="95">
        <v>139.19012852270691</v>
      </c>
      <c r="P57" s="95">
        <v>235.36887641405252</v>
      </c>
      <c r="Q57" s="95">
        <v>634.07422193265847</v>
      </c>
      <c r="R57" s="95">
        <v>435.7746577091927</v>
      </c>
      <c r="S57" s="95">
        <v>577.83543016229453</v>
      </c>
      <c r="T57" s="95">
        <v>411.30595272702482</v>
      </c>
      <c r="U57" s="95">
        <v>640.02460923004594</v>
      </c>
      <c r="V57" s="95">
        <v>26.262107422891152</v>
      </c>
      <c r="W57" s="95">
        <v>196.60150710520588</v>
      </c>
      <c r="X57" s="95">
        <v>304.42318631399451</v>
      </c>
      <c r="Y57" s="95">
        <v>204.33198309991428</v>
      </c>
      <c r="Z57" s="95">
        <v>106.10334208901534</v>
      </c>
      <c r="AA57" s="95">
        <v>244.45392031026176</v>
      </c>
      <c r="AB57" s="95">
        <v>295.11956011875219</v>
      </c>
      <c r="AC57" s="95">
        <v>104.66540191525247</v>
      </c>
      <c r="AD57" s="95">
        <v>264.74454268091392</v>
      </c>
      <c r="AE57" s="95">
        <v>231.79868476799604</v>
      </c>
      <c r="AF57" s="95">
        <v>171.792844748638</v>
      </c>
      <c r="AG57" s="95">
        <v>348.57588309734086</v>
      </c>
      <c r="AH57" s="95">
        <v>303.42001046873213</v>
      </c>
      <c r="AI57" s="95">
        <v>211.2849374079907</v>
      </c>
      <c r="AJ57" s="95">
        <v>243.31265915228221</v>
      </c>
      <c r="AK57" s="95">
        <v>210.40129791028895</v>
      </c>
      <c r="AL57" s="95">
        <v>161.28980576245863</v>
      </c>
      <c r="AM57" s="95">
        <v>203.41021616238743</v>
      </c>
      <c r="AN57" s="95">
        <v>122.90512381603824</v>
      </c>
      <c r="AO57" s="95">
        <v>695.00155051031425</v>
      </c>
      <c r="AP57" s="95">
        <v>163.86421358436928</v>
      </c>
      <c r="AQ57" s="95">
        <v>359.5129494066444</v>
      </c>
      <c r="AR57" s="95">
        <v>402.68832080819232</v>
      </c>
      <c r="AS57" s="95">
        <v>438.41660042881375</v>
      </c>
      <c r="AT57" s="95">
        <v>336.54650003391578</v>
      </c>
      <c r="AU57" s="95">
        <v>378.2578095134802</v>
      </c>
      <c r="AV57" s="95">
        <v>217.32107777273416</v>
      </c>
      <c r="AW57" s="95">
        <v>188.29734081359089</v>
      </c>
      <c r="AX57" s="95">
        <v>336.50385213709399</v>
      </c>
      <c r="AY57" s="95">
        <v>577.65510211671165</v>
      </c>
      <c r="AZ57" s="95">
        <v>466.8213665852785</v>
      </c>
      <c r="BA57" s="95">
        <v>149.41091739124596</v>
      </c>
      <c r="BB57" s="95">
        <v>1594</v>
      </c>
      <c r="BC57" s="95">
        <v>1480</v>
      </c>
      <c r="BD57" s="95">
        <v>1329</v>
      </c>
      <c r="BE57" s="95">
        <v>810</v>
      </c>
      <c r="BF57" s="96">
        <v>10898.182066816855</v>
      </c>
      <c r="BG57" s="96">
        <v>6113.6001068789074</v>
      </c>
      <c r="BH57" s="98">
        <v>17011.782173695763</v>
      </c>
      <c r="BI57" s="126">
        <v>22224.782173695759</v>
      </c>
      <c r="BL57" s="7"/>
      <c r="BM57" s="3"/>
    </row>
    <row r="58" spans="1:65" x14ac:dyDescent="0.3">
      <c r="A58" s="93" t="s">
        <v>121</v>
      </c>
      <c r="B58" s="92">
        <v>45156</v>
      </c>
      <c r="C58" s="94" t="s">
        <v>157</v>
      </c>
      <c r="D58" s="95">
        <v>600.25802078398442</v>
      </c>
      <c r="E58" s="95">
        <v>703.32600016998163</v>
      </c>
      <c r="F58" s="95">
        <v>719.4051744089677</v>
      </c>
      <c r="G58" s="95">
        <v>635.07558108352487</v>
      </c>
      <c r="H58" s="95">
        <v>375.41402642052344</v>
      </c>
      <c r="I58" s="95">
        <v>223.72773451633273</v>
      </c>
      <c r="J58" s="95">
        <v>572.87605241254334</v>
      </c>
      <c r="K58" s="95">
        <v>547.05526741864981</v>
      </c>
      <c r="L58" s="95">
        <v>636.72655679870502</v>
      </c>
      <c r="M58" s="95">
        <v>179.88917759723859</v>
      </c>
      <c r="N58" s="95">
        <v>79.260089934593722</v>
      </c>
      <c r="O58" s="95">
        <v>139.19012852270691</v>
      </c>
      <c r="P58" s="95">
        <v>235.36887641405252</v>
      </c>
      <c r="Q58" s="95">
        <v>634.07422193265847</v>
      </c>
      <c r="R58" s="95">
        <v>435.7746577091927</v>
      </c>
      <c r="S58" s="95">
        <v>577.83543016229453</v>
      </c>
      <c r="T58" s="95">
        <v>411.30595272702482</v>
      </c>
      <c r="U58" s="95">
        <v>640.02460923004594</v>
      </c>
      <c r="V58" s="95">
        <v>26.262107422891152</v>
      </c>
      <c r="W58" s="95">
        <v>196.60150710520588</v>
      </c>
      <c r="X58" s="95">
        <v>304.42318631399451</v>
      </c>
      <c r="Y58" s="95">
        <v>204.33198309991428</v>
      </c>
      <c r="Z58" s="95">
        <v>106.10334208901534</v>
      </c>
      <c r="AA58" s="95">
        <v>244.45392031026176</v>
      </c>
      <c r="AB58" s="95">
        <v>295.11956011875219</v>
      </c>
      <c r="AC58" s="95">
        <v>104.66540191525247</v>
      </c>
      <c r="AD58" s="95">
        <v>264.74454268091392</v>
      </c>
      <c r="AE58" s="95">
        <v>231.79868476799604</v>
      </c>
      <c r="AF58" s="95">
        <v>171.792844748638</v>
      </c>
      <c r="AG58" s="95">
        <v>348.57588309734086</v>
      </c>
      <c r="AH58" s="95">
        <v>303.42001046873213</v>
      </c>
      <c r="AI58" s="95">
        <v>211.2849374079907</v>
      </c>
      <c r="AJ58" s="95">
        <v>243.31265915228221</v>
      </c>
      <c r="AK58" s="95">
        <v>210.40129791028895</v>
      </c>
      <c r="AL58" s="95">
        <v>161.28980576245863</v>
      </c>
      <c r="AM58" s="95">
        <v>203.41021616238743</v>
      </c>
      <c r="AN58" s="95">
        <v>122.90512381603824</v>
      </c>
      <c r="AO58" s="95">
        <v>695.00155051031425</v>
      </c>
      <c r="AP58" s="95">
        <v>163.86421358436928</v>
      </c>
      <c r="AQ58" s="95">
        <v>359.5129494066444</v>
      </c>
      <c r="AR58" s="95">
        <v>402.68832080819232</v>
      </c>
      <c r="AS58" s="95">
        <v>438.41660042881375</v>
      </c>
      <c r="AT58" s="95">
        <v>336.54650003391578</v>
      </c>
      <c r="AU58" s="95">
        <v>378.2578095134802</v>
      </c>
      <c r="AV58" s="95">
        <v>217.32107777273416</v>
      </c>
      <c r="AW58" s="95">
        <v>188.29734081359089</v>
      </c>
      <c r="AX58" s="95">
        <v>336.50385213709399</v>
      </c>
      <c r="AY58" s="95">
        <v>577.65510211671165</v>
      </c>
      <c r="AZ58" s="95">
        <v>466.8213665852785</v>
      </c>
      <c r="BA58" s="95">
        <v>149.41091739124596</v>
      </c>
      <c r="BB58" s="95">
        <v>1594</v>
      </c>
      <c r="BC58" s="95">
        <v>1480</v>
      </c>
      <c r="BD58" s="95">
        <v>1329</v>
      </c>
      <c r="BE58" s="95">
        <v>810</v>
      </c>
      <c r="BF58" s="96">
        <v>10898.182066816855</v>
      </c>
      <c r="BG58" s="96">
        <v>6113.6001068789074</v>
      </c>
      <c r="BH58" s="98">
        <v>17011.782173695763</v>
      </c>
      <c r="BI58" s="126">
        <v>22224.782173695759</v>
      </c>
      <c r="BL58" s="7"/>
      <c r="BM58" s="3"/>
    </row>
    <row r="59" spans="1:65" x14ac:dyDescent="0.3">
      <c r="A59" s="93" t="s">
        <v>122</v>
      </c>
      <c r="B59" s="92">
        <v>45157</v>
      </c>
      <c r="C59" s="94" t="s">
        <v>158</v>
      </c>
      <c r="D59" s="95">
        <v>780.33542701917975</v>
      </c>
      <c r="E59" s="95">
        <v>914.32380022097618</v>
      </c>
      <c r="F59" s="95">
        <v>935.22672673165812</v>
      </c>
      <c r="G59" s="95">
        <v>825.59825540858242</v>
      </c>
      <c r="H59" s="95">
        <v>488.0382343466805</v>
      </c>
      <c r="I59" s="95">
        <v>290.84605487123258</v>
      </c>
      <c r="J59" s="95">
        <v>744.73886813630645</v>
      </c>
      <c r="K59" s="95">
        <v>711.17184764424485</v>
      </c>
      <c r="L59" s="95">
        <v>827.74452383831658</v>
      </c>
      <c r="M59" s="95">
        <v>233.85593087641018</v>
      </c>
      <c r="N59" s="95">
        <v>103.03811691497185</v>
      </c>
      <c r="O59" s="95">
        <v>180.94716707951901</v>
      </c>
      <c r="P59" s="95">
        <v>305.9795393382683</v>
      </c>
      <c r="Q59" s="95">
        <v>824.29648851245611</v>
      </c>
      <c r="R59" s="95">
        <v>566.50705502195046</v>
      </c>
      <c r="S59" s="95">
        <v>751.18605921098299</v>
      </c>
      <c r="T59" s="95">
        <v>534.69773854513232</v>
      </c>
      <c r="U59" s="95">
        <v>832.03199199905976</v>
      </c>
      <c r="V59" s="95">
        <v>34.140739649758494</v>
      </c>
      <c r="W59" s="95">
        <v>255.58195923676766</v>
      </c>
      <c r="X59" s="95">
        <v>395.75014220819293</v>
      </c>
      <c r="Y59" s="95">
        <v>265.6315780298886</v>
      </c>
      <c r="Z59" s="95">
        <v>137.93434471571996</v>
      </c>
      <c r="AA59" s="95">
        <v>317.79009640334033</v>
      </c>
      <c r="AB59" s="95">
        <v>383.65542815437783</v>
      </c>
      <c r="AC59" s="95">
        <v>136.06502248982824</v>
      </c>
      <c r="AD59" s="95">
        <v>344.16790548518816</v>
      </c>
      <c r="AE59" s="95">
        <v>301.33829019839487</v>
      </c>
      <c r="AF59" s="95">
        <v>223.33069817322942</v>
      </c>
      <c r="AG59" s="95">
        <v>453.14864802654319</v>
      </c>
      <c r="AH59" s="95">
        <v>394.44601360935184</v>
      </c>
      <c r="AI59" s="95">
        <v>274.67041863038793</v>
      </c>
      <c r="AJ59" s="95">
        <v>316.30645689796688</v>
      </c>
      <c r="AK59" s="95">
        <v>273.52168728337568</v>
      </c>
      <c r="AL59" s="95">
        <v>209.67674749119624</v>
      </c>
      <c r="AM59" s="95">
        <v>264.43328101110365</v>
      </c>
      <c r="AN59" s="95">
        <v>159.77666096084974</v>
      </c>
      <c r="AO59" s="95">
        <v>903.50201566340866</v>
      </c>
      <c r="AP59" s="95">
        <v>213.02347765968005</v>
      </c>
      <c r="AQ59" s="95">
        <v>467.36683422863774</v>
      </c>
      <c r="AR59" s="95">
        <v>523.49481705065011</v>
      </c>
      <c r="AS59" s="95">
        <v>569.94158055745788</v>
      </c>
      <c r="AT59" s="95">
        <v>437.51045004409059</v>
      </c>
      <c r="AU59" s="95">
        <v>491.73515236752428</v>
      </c>
      <c r="AV59" s="95">
        <v>282.51740110455444</v>
      </c>
      <c r="AW59" s="95">
        <v>244.78654305766818</v>
      </c>
      <c r="AX59" s="95">
        <v>437.45500777822224</v>
      </c>
      <c r="AY59" s="95">
        <v>750.95163275172524</v>
      </c>
      <c r="AZ59" s="95">
        <v>606.86777656086213</v>
      </c>
      <c r="BA59" s="95">
        <v>194.23419260861976</v>
      </c>
      <c r="BB59" s="95">
        <v>1680</v>
      </c>
      <c r="BC59" s="95">
        <v>1376</v>
      </c>
      <c r="BD59" s="95">
        <v>1399</v>
      </c>
      <c r="BE59" s="95">
        <v>881</v>
      </c>
      <c r="BF59" s="96">
        <v>14167.636686861908</v>
      </c>
      <c r="BG59" s="96">
        <v>7947.68013894258</v>
      </c>
      <c r="BH59" s="98">
        <v>22115.31682580449</v>
      </c>
      <c r="BI59" s="126">
        <v>27451.316825804486</v>
      </c>
      <c r="BL59" s="7"/>
      <c r="BM59" s="3"/>
    </row>
    <row r="60" spans="1:65" x14ac:dyDescent="0.3">
      <c r="A60" s="93" t="s">
        <v>123</v>
      </c>
      <c r="B60" s="92">
        <v>45158</v>
      </c>
      <c r="C60" s="94" t="s">
        <v>159</v>
      </c>
      <c r="D60" s="95">
        <v>840.36122909757808</v>
      </c>
      <c r="E60" s="95">
        <v>984.65640023797414</v>
      </c>
      <c r="F60" s="95">
        <v>1007.1672441725547</v>
      </c>
      <c r="G60" s="95">
        <v>889.10581351693463</v>
      </c>
      <c r="H60" s="95">
        <v>525.57963698873277</v>
      </c>
      <c r="I60" s="95">
        <v>313.21882832286582</v>
      </c>
      <c r="J60" s="95">
        <v>802.02647337756059</v>
      </c>
      <c r="K60" s="95">
        <v>765.87737438610975</v>
      </c>
      <c r="L60" s="95">
        <v>891.41717951818691</v>
      </c>
      <c r="M60" s="95">
        <v>251.844848636134</v>
      </c>
      <c r="N60" s="95">
        <v>110.9641259084312</v>
      </c>
      <c r="O60" s="95">
        <v>194.86617993178967</v>
      </c>
      <c r="P60" s="95">
        <v>329.51642697967344</v>
      </c>
      <c r="Q60" s="95">
        <v>887.7039107057218</v>
      </c>
      <c r="R60" s="95">
        <v>610.08452079286963</v>
      </c>
      <c r="S60" s="95">
        <v>808.96960222721225</v>
      </c>
      <c r="T60" s="95">
        <v>575.82833381783473</v>
      </c>
      <c r="U60" s="95">
        <v>896.03445292206413</v>
      </c>
      <c r="V60" s="95">
        <v>36.766950392047605</v>
      </c>
      <c r="W60" s="95">
        <v>275.24210994728816</v>
      </c>
      <c r="X60" s="95">
        <v>426.19246083959229</v>
      </c>
      <c r="Y60" s="95">
        <v>286.06477633987998</v>
      </c>
      <c r="Z60" s="95">
        <v>148.54467892462145</v>
      </c>
      <c r="AA60" s="95">
        <v>342.2354884343664</v>
      </c>
      <c r="AB60" s="95">
        <v>413.16738416625299</v>
      </c>
      <c r="AC60" s="95">
        <v>146.53156268135345</v>
      </c>
      <c r="AD60" s="95">
        <v>370.64235975327944</v>
      </c>
      <c r="AE60" s="95">
        <v>324.5181586751944</v>
      </c>
      <c r="AF60" s="95">
        <v>240.50998264809317</v>
      </c>
      <c r="AG60" s="95">
        <v>488.0062363362772</v>
      </c>
      <c r="AH60" s="95">
        <v>424.78801465622496</v>
      </c>
      <c r="AI60" s="95">
        <v>295.79891237118693</v>
      </c>
      <c r="AJ60" s="95">
        <v>340.63772281319507</v>
      </c>
      <c r="AK60" s="95">
        <v>294.56181707440447</v>
      </c>
      <c r="AL60" s="95">
        <v>225.80572806744206</v>
      </c>
      <c r="AM60" s="95">
        <v>284.77430262734237</v>
      </c>
      <c r="AN60" s="95">
        <v>172.06717334245351</v>
      </c>
      <c r="AO60" s="95">
        <v>973.0021707144399</v>
      </c>
      <c r="AP60" s="95">
        <v>229.40989901811696</v>
      </c>
      <c r="AQ60" s="95">
        <v>503.31812916930204</v>
      </c>
      <c r="AR60" s="95">
        <v>563.76364913146915</v>
      </c>
      <c r="AS60" s="95">
        <v>613.78324060033913</v>
      </c>
      <c r="AT60" s="95">
        <v>471.16510004748204</v>
      </c>
      <c r="AU60" s="95">
        <v>529.56093331887223</v>
      </c>
      <c r="AV60" s="95">
        <v>304.24950888182781</v>
      </c>
      <c r="AW60" s="95">
        <v>263.6162771390272</v>
      </c>
      <c r="AX60" s="95">
        <v>471.10539299193152</v>
      </c>
      <c r="AY60" s="95">
        <v>808.71714296339621</v>
      </c>
      <c r="AZ60" s="95">
        <v>653.54991321938985</v>
      </c>
      <c r="BA60" s="95">
        <v>209.17528434774431</v>
      </c>
      <c r="BB60" s="95">
        <v>1680</v>
      </c>
      <c r="BC60" s="95">
        <v>1376</v>
      </c>
      <c r="BD60" s="95">
        <v>1399</v>
      </c>
      <c r="BE60" s="95">
        <v>881</v>
      </c>
      <c r="BF60" s="96">
        <v>15257.454893543594</v>
      </c>
      <c r="BG60" s="96">
        <v>8559.0401496304676</v>
      </c>
      <c r="BH60" s="98">
        <v>23816.495043174062</v>
      </c>
      <c r="BI60" s="126">
        <v>29152.495043174069</v>
      </c>
      <c r="BL60" s="7"/>
      <c r="BM60" s="3"/>
    </row>
    <row r="61" spans="1:65" x14ac:dyDescent="0.3">
      <c r="A61" s="93" t="s">
        <v>124</v>
      </c>
      <c r="B61" s="92">
        <v>45159</v>
      </c>
      <c r="C61" s="94" t="s">
        <v>160</v>
      </c>
      <c r="D61" s="95">
        <v>600.25802078398442</v>
      </c>
      <c r="E61" s="95">
        <v>703.32600016998163</v>
      </c>
      <c r="F61" s="95">
        <v>719.4051744089677</v>
      </c>
      <c r="G61" s="95">
        <v>635.07558108352487</v>
      </c>
      <c r="H61" s="95">
        <v>375.41402642052344</v>
      </c>
      <c r="I61" s="95">
        <v>223.72773451633273</v>
      </c>
      <c r="J61" s="95">
        <v>572.87605241254334</v>
      </c>
      <c r="K61" s="95">
        <v>547.05526741864981</v>
      </c>
      <c r="L61" s="95">
        <v>636.72655679870502</v>
      </c>
      <c r="M61" s="95">
        <v>179.88917759723859</v>
      </c>
      <c r="N61" s="95">
        <v>79.260089934593722</v>
      </c>
      <c r="O61" s="95">
        <v>139.19012852270691</v>
      </c>
      <c r="P61" s="95">
        <v>235.36887641405252</v>
      </c>
      <c r="Q61" s="95">
        <v>634.07422193265847</v>
      </c>
      <c r="R61" s="95">
        <v>435.7746577091927</v>
      </c>
      <c r="S61" s="95">
        <v>577.83543016229453</v>
      </c>
      <c r="T61" s="95">
        <v>411.30595272702482</v>
      </c>
      <c r="U61" s="95">
        <v>640.02460923004594</v>
      </c>
      <c r="V61" s="95">
        <v>26.262107422891152</v>
      </c>
      <c r="W61" s="95">
        <v>196.60150710520588</v>
      </c>
      <c r="X61" s="95">
        <v>304.42318631399451</v>
      </c>
      <c r="Y61" s="95">
        <v>204.33198309991428</v>
      </c>
      <c r="Z61" s="95">
        <v>106.10334208901534</v>
      </c>
      <c r="AA61" s="95">
        <v>244.45392031026176</v>
      </c>
      <c r="AB61" s="95">
        <v>295.11956011875219</v>
      </c>
      <c r="AC61" s="95">
        <v>104.66540191525247</v>
      </c>
      <c r="AD61" s="95">
        <v>264.74454268091392</v>
      </c>
      <c r="AE61" s="95">
        <v>231.79868476799604</v>
      </c>
      <c r="AF61" s="95">
        <v>171.792844748638</v>
      </c>
      <c r="AG61" s="95">
        <v>348.57588309734086</v>
      </c>
      <c r="AH61" s="95">
        <v>303.42001046873213</v>
      </c>
      <c r="AI61" s="95">
        <v>211.2849374079907</v>
      </c>
      <c r="AJ61" s="95">
        <v>243.31265915228221</v>
      </c>
      <c r="AK61" s="95">
        <v>210.40129791028895</v>
      </c>
      <c r="AL61" s="95">
        <v>161.28980576245863</v>
      </c>
      <c r="AM61" s="95">
        <v>203.41021616238743</v>
      </c>
      <c r="AN61" s="95">
        <v>122.90512381603824</v>
      </c>
      <c r="AO61" s="95">
        <v>695.00155051031425</v>
      </c>
      <c r="AP61" s="95">
        <v>163.86421358436928</v>
      </c>
      <c r="AQ61" s="95">
        <v>359.5129494066444</v>
      </c>
      <c r="AR61" s="95">
        <v>402.68832080819232</v>
      </c>
      <c r="AS61" s="95">
        <v>438.41660042881375</v>
      </c>
      <c r="AT61" s="95">
        <v>336.54650003391578</v>
      </c>
      <c r="AU61" s="95">
        <v>378.2578095134802</v>
      </c>
      <c r="AV61" s="95">
        <v>217.32107777273416</v>
      </c>
      <c r="AW61" s="95">
        <v>188.29734081359089</v>
      </c>
      <c r="AX61" s="95">
        <v>336.50385213709399</v>
      </c>
      <c r="AY61" s="95">
        <v>577.65510211671165</v>
      </c>
      <c r="AZ61" s="95">
        <v>466.8213665852785</v>
      </c>
      <c r="BA61" s="95">
        <v>149.41091739124596</v>
      </c>
      <c r="BB61" s="95">
        <v>1594</v>
      </c>
      <c r="BC61" s="95">
        <v>1480</v>
      </c>
      <c r="BD61" s="95">
        <v>1329</v>
      </c>
      <c r="BE61" s="95">
        <v>810</v>
      </c>
      <c r="BF61" s="96">
        <v>10898.182066816855</v>
      </c>
      <c r="BG61" s="96">
        <v>6113.6001068789074</v>
      </c>
      <c r="BH61" s="98">
        <v>17011.782173695763</v>
      </c>
      <c r="BI61" s="126">
        <v>22224.782173695759</v>
      </c>
      <c r="BL61" s="7"/>
      <c r="BM61" s="3"/>
    </row>
    <row r="62" spans="1:65" x14ac:dyDescent="0.3">
      <c r="A62" s="93" t="s">
        <v>125</v>
      </c>
      <c r="B62" s="92">
        <v>45160</v>
      </c>
      <c r="C62" s="94" t="s">
        <v>154</v>
      </c>
      <c r="D62" s="95">
        <v>600.25802078398442</v>
      </c>
      <c r="E62" s="95">
        <v>703.32600016998163</v>
      </c>
      <c r="F62" s="95">
        <v>719.4051744089677</v>
      </c>
      <c r="G62" s="95">
        <v>635.07558108352487</v>
      </c>
      <c r="H62" s="95">
        <v>375.41402642052344</v>
      </c>
      <c r="I62" s="95">
        <v>223.72773451633273</v>
      </c>
      <c r="J62" s="95">
        <v>572.87605241254334</v>
      </c>
      <c r="K62" s="95">
        <v>547.05526741864981</v>
      </c>
      <c r="L62" s="95">
        <v>636.72655679870502</v>
      </c>
      <c r="M62" s="95">
        <v>179.88917759723859</v>
      </c>
      <c r="N62" s="95">
        <v>79.260089934593722</v>
      </c>
      <c r="O62" s="95">
        <v>139.19012852270691</v>
      </c>
      <c r="P62" s="95">
        <v>235.36887641405252</v>
      </c>
      <c r="Q62" s="95">
        <v>634.07422193265847</v>
      </c>
      <c r="R62" s="95">
        <v>435.7746577091927</v>
      </c>
      <c r="S62" s="95">
        <v>577.83543016229453</v>
      </c>
      <c r="T62" s="95">
        <v>411.30595272702482</v>
      </c>
      <c r="U62" s="95">
        <v>640.02460923004594</v>
      </c>
      <c r="V62" s="95">
        <v>26.262107422891152</v>
      </c>
      <c r="W62" s="95">
        <v>196.60150710520588</v>
      </c>
      <c r="X62" s="95">
        <v>304.42318631399451</v>
      </c>
      <c r="Y62" s="95">
        <v>204.33198309991428</v>
      </c>
      <c r="Z62" s="95">
        <v>106.10334208901534</v>
      </c>
      <c r="AA62" s="95">
        <v>244.45392031026176</v>
      </c>
      <c r="AB62" s="95">
        <v>295.11956011875219</v>
      </c>
      <c r="AC62" s="95">
        <v>104.66540191525247</v>
      </c>
      <c r="AD62" s="95">
        <v>264.74454268091392</v>
      </c>
      <c r="AE62" s="95">
        <v>231.79868476799604</v>
      </c>
      <c r="AF62" s="95">
        <v>171.792844748638</v>
      </c>
      <c r="AG62" s="95">
        <v>348.57588309734086</v>
      </c>
      <c r="AH62" s="95">
        <v>303.42001046873213</v>
      </c>
      <c r="AI62" s="95">
        <v>211.2849374079907</v>
      </c>
      <c r="AJ62" s="95">
        <v>243.31265915228221</v>
      </c>
      <c r="AK62" s="95">
        <v>210.40129791028895</v>
      </c>
      <c r="AL62" s="95">
        <v>161.28980576245863</v>
      </c>
      <c r="AM62" s="95">
        <v>203.41021616238743</v>
      </c>
      <c r="AN62" s="95">
        <v>122.90512381603824</v>
      </c>
      <c r="AO62" s="95">
        <v>695.00155051031425</v>
      </c>
      <c r="AP62" s="95">
        <v>163.86421358436928</v>
      </c>
      <c r="AQ62" s="95">
        <v>359.5129494066444</v>
      </c>
      <c r="AR62" s="95">
        <v>402.68832080819232</v>
      </c>
      <c r="AS62" s="95">
        <v>438.41660042881375</v>
      </c>
      <c r="AT62" s="95">
        <v>336.54650003391578</v>
      </c>
      <c r="AU62" s="95">
        <v>378.2578095134802</v>
      </c>
      <c r="AV62" s="95">
        <v>217.32107777273416</v>
      </c>
      <c r="AW62" s="95">
        <v>188.29734081359089</v>
      </c>
      <c r="AX62" s="95">
        <v>336.50385213709399</v>
      </c>
      <c r="AY62" s="95">
        <v>577.65510211671165</v>
      </c>
      <c r="AZ62" s="95">
        <v>466.8213665852785</v>
      </c>
      <c r="BA62" s="95">
        <v>149.41091739124596</v>
      </c>
      <c r="BB62" s="95">
        <v>1594</v>
      </c>
      <c r="BC62" s="95">
        <v>1480</v>
      </c>
      <c r="BD62" s="95">
        <v>1329</v>
      </c>
      <c r="BE62" s="95">
        <v>810</v>
      </c>
      <c r="BF62" s="96">
        <v>10898.182066816855</v>
      </c>
      <c r="BG62" s="96">
        <v>6113.6001068789074</v>
      </c>
      <c r="BH62" s="98">
        <v>17011.782173695763</v>
      </c>
      <c r="BI62" s="126">
        <v>22224.782173695759</v>
      </c>
      <c r="BL62" s="7"/>
      <c r="BM62" s="3"/>
    </row>
    <row r="63" spans="1:65" x14ac:dyDescent="0.3">
      <c r="A63" s="93" t="s">
        <v>126</v>
      </c>
      <c r="B63" s="92">
        <v>45161</v>
      </c>
      <c r="C63" s="94" t="s">
        <v>155</v>
      </c>
      <c r="D63" s="95">
        <v>600.25802078398442</v>
      </c>
      <c r="E63" s="95">
        <v>703.32600016998163</v>
      </c>
      <c r="F63" s="95">
        <v>719.4051744089677</v>
      </c>
      <c r="G63" s="95">
        <v>635.07558108352487</v>
      </c>
      <c r="H63" s="95">
        <v>375.41402642052344</v>
      </c>
      <c r="I63" s="95">
        <v>223.72773451633273</v>
      </c>
      <c r="J63" s="95">
        <v>572.87605241254334</v>
      </c>
      <c r="K63" s="95">
        <v>547.05526741864981</v>
      </c>
      <c r="L63" s="95">
        <v>636.72655679870502</v>
      </c>
      <c r="M63" s="95">
        <v>179.88917759723859</v>
      </c>
      <c r="N63" s="95">
        <v>79.260089934593722</v>
      </c>
      <c r="O63" s="95">
        <v>139.19012852270691</v>
      </c>
      <c r="P63" s="95">
        <v>235.36887641405252</v>
      </c>
      <c r="Q63" s="95">
        <v>634.07422193265847</v>
      </c>
      <c r="R63" s="95">
        <v>435.7746577091927</v>
      </c>
      <c r="S63" s="95">
        <v>577.83543016229453</v>
      </c>
      <c r="T63" s="95">
        <v>411.30595272702482</v>
      </c>
      <c r="U63" s="95">
        <v>640.02460923004594</v>
      </c>
      <c r="V63" s="95">
        <v>26.262107422891152</v>
      </c>
      <c r="W63" s="95">
        <v>196.60150710520588</v>
      </c>
      <c r="X63" s="95">
        <v>304.42318631399451</v>
      </c>
      <c r="Y63" s="95">
        <v>204.33198309991428</v>
      </c>
      <c r="Z63" s="95">
        <v>106.10334208901534</v>
      </c>
      <c r="AA63" s="95">
        <v>244.45392031026176</v>
      </c>
      <c r="AB63" s="95">
        <v>295.11956011875219</v>
      </c>
      <c r="AC63" s="95">
        <v>104.66540191525247</v>
      </c>
      <c r="AD63" s="95">
        <v>264.74454268091392</v>
      </c>
      <c r="AE63" s="95">
        <v>231.79868476799604</v>
      </c>
      <c r="AF63" s="95">
        <v>171.792844748638</v>
      </c>
      <c r="AG63" s="95">
        <v>348.57588309734086</v>
      </c>
      <c r="AH63" s="95">
        <v>303.42001046873213</v>
      </c>
      <c r="AI63" s="95">
        <v>211.2849374079907</v>
      </c>
      <c r="AJ63" s="95">
        <v>243.31265915228221</v>
      </c>
      <c r="AK63" s="95">
        <v>210.40129791028895</v>
      </c>
      <c r="AL63" s="95">
        <v>161.28980576245863</v>
      </c>
      <c r="AM63" s="95">
        <v>203.41021616238743</v>
      </c>
      <c r="AN63" s="95">
        <v>122.90512381603824</v>
      </c>
      <c r="AO63" s="95">
        <v>695.00155051031425</v>
      </c>
      <c r="AP63" s="95">
        <v>163.86421358436928</v>
      </c>
      <c r="AQ63" s="95">
        <v>359.5129494066444</v>
      </c>
      <c r="AR63" s="95">
        <v>402.68832080819232</v>
      </c>
      <c r="AS63" s="95">
        <v>438.41660042881375</v>
      </c>
      <c r="AT63" s="95">
        <v>336.54650003391578</v>
      </c>
      <c r="AU63" s="95">
        <v>378.2578095134802</v>
      </c>
      <c r="AV63" s="95">
        <v>217.32107777273416</v>
      </c>
      <c r="AW63" s="95">
        <v>188.29734081359089</v>
      </c>
      <c r="AX63" s="95">
        <v>336.50385213709399</v>
      </c>
      <c r="AY63" s="95">
        <v>577.65510211671165</v>
      </c>
      <c r="AZ63" s="95">
        <v>466.8213665852785</v>
      </c>
      <c r="BA63" s="95">
        <v>149.41091739124596</v>
      </c>
      <c r="BB63" s="95">
        <v>1594</v>
      </c>
      <c r="BC63" s="95">
        <v>1480</v>
      </c>
      <c r="BD63" s="95">
        <v>1329</v>
      </c>
      <c r="BE63" s="95">
        <v>810</v>
      </c>
      <c r="BF63" s="96">
        <v>10898.182066816855</v>
      </c>
      <c r="BG63" s="96">
        <v>6113.6001068789074</v>
      </c>
      <c r="BH63" s="98">
        <v>17011.782173695763</v>
      </c>
      <c r="BI63" s="126">
        <v>22224.782173695759</v>
      </c>
      <c r="BL63" s="7"/>
      <c r="BM63" s="3"/>
    </row>
    <row r="64" spans="1:65" x14ac:dyDescent="0.3">
      <c r="A64" s="93" t="s">
        <v>127</v>
      </c>
      <c r="B64" s="92">
        <v>45162</v>
      </c>
      <c r="C64" s="94" t="s">
        <v>156</v>
      </c>
      <c r="D64" s="95">
        <v>600.25802078398442</v>
      </c>
      <c r="E64" s="95">
        <v>703.32600016998163</v>
      </c>
      <c r="F64" s="95">
        <v>719.4051744089677</v>
      </c>
      <c r="G64" s="95">
        <v>635.07558108352487</v>
      </c>
      <c r="H64" s="95">
        <v>375.41402642052344</v>
      </c>
      <c r="I64" s="95">
        <v>223.72773451633273</v>
      </c>
      <c r="J64" s="95">
        <v>572.87605241254334</v>
      </c>
      <c r="K64" s="95">
        <v>547.05526741864981</v>
      </c>
      <c r="L64" s="95">
        <v>636.72655679870502</v>
      </c>
      <c r="M64" s="95">
        <v>179.88917759723859</v>
      </c>
      <c r="N64" s="95">
        <v>79.260089934593722</v>
      </c>
      <c r="O64" s="95">
        <v>139.19012852270691</v>
      </c>
      <c r="P64" s="95">
        <v>235.36887641405252</v>
      </c>
      <c r="Q64" s="95">
        <v>634.07422193265847</v>
      </c>
      <c r="R64" s="95">
        <v>435.7746577091927</v>
      </c>
      <c r="S64" s="95">
        <v>577.83543016229453</v>
      </c>
      <c r="T64" s="95">
        <v>411.30595272702482</v>
      </c>
      <c r="U64" s="95">
        <v>640.02460923004594</v>
      </c>
      <c r="V64" s="95">
        <v>26.262107422891152</v>
      </c>
      <c r="W64" s="95">
        <v>196.60150710520588</v>
      </c>
      <c r="X64" s="95">
        <v>304.42318631399451</v>
      </c>
      <c r="Y64" s="95">
        <v>204.33198309991428</v>
      </c>
      <c r="Z64" s="95">
        <v>106.10334208901534</v>
      </c>
      <c r="AA64" s="95">
        <v>244.45392031026176</v>
      </c>
      <c r="AB64" s="95">
        <v>295.11956011875219</v>
      </c>
      <c r="AC64" s="95">
        <v>104.66540191525247</v>
      </c>
      <c r="AD64" s="95">
        <v>264.74454268091392</v>
      </c>
      <c r="AE64" s="95">
        <v>231.79868476799604</v>
      </c>
      <c r="AF64" s="95">
        <v>171.792844748638</v>
      </c>
      <c r="AG64" s="95">
        <v>348.57588309734086</v>
      </c>
      <c r="AH64" s="95">
        <v>303.42001046873213</v>
      </c>
      <c r="AI64" s="95">
        <v>211.2849374079907</v>
      </c>
      <c r="AJ64" s="95">
        <v>243.31265915228221</v>
      </c>
      <c r="AK64" s="95">
        <v>210.40129791028895</v>
      </c>
      <c r="AL64" s="95">
        <v>161.28980576245863</v>
      </c>
      <c r="AM64" s="95">
        <v>203.41021616238743</v>
      </c>
      <c r="AN64" s="95">
        <v>122.90512381603824</v>
      </c>
      <c r="AO64" s="95">
        <v>695.00155051031425</v>
      </c>
      <c r="AP64" s="95">
        <v>163.86421358436928</v>
      </c>
      <c r="AQ64" s="95">
        <v>359.5129494066444</v>
      </c>
      <c r="AR64" s="95">
        <v>402.68832080819232</v>
      </c>
      <c r="AS64" s="95">
        <v>438.41660042881375</v>
      </c>
      <c r="AT64" s="95">
        <v>336.54650003391578</v>
      </c>
      <c r="AU64" s="95">
        <v>378.2578095134802</v>
      </c>
      <c r="AV64" s="95">
        <v>217.32107777273416</v>
      </c>
      <c r="AW64" s="95">
        <v>188.29734081359089</v>
      </c>
      <c r="AX64" s="95">
        <v>336.50385213709399</v>
      </c>
      <c r="AY64" s="95">
        <v>577.65510211671165</v>
      </c>
      <c r="AZ64" s="95">
        <v>466.8213665852785</v>
      </c>
      <c r="BA64" s="95">
        <v>149.41091739124596</v>
      </c>
      <c r="BB64" s="95">
        <v>1594</v>
      </c>
      <c r="BC64" s="95">
        <v>1480</v>
      </c>
      <c r="BD64" s="95">
        <v>1329</v>
      </c>
      <c r="BE64" s="95">
        <v>810</v>
      </c>
      <c r="BF64" s="96">
        <v>10898.182066816855</v>
      </c>
      <c r="BG64" s="96">
        <v>6113.6001068789074</v>
      </c>
      <c r="BH64" s="98">
        <v>17011.782173695763</v>
      </c>
      <c r="BI64" s="126">
        <v>22224.782173695759</v>
      </c>
      <c r="BL64" s="7"/>
      <c r="BM64" s="3"/>
    </row>
    <row r="65" spans="1:65" x14ac:dyDescent="0.3">
      <c r="A65" s="93" t="s">
        <v>128</v>
      </c>
      <c r="B65" s="92">
        <v>45163</v>
      </c>
      <c r="C65" s="94" t="s">
        <v>157</v>
      </c>
      <c r="D65" s="95">
        <v>600.25802078398442</v>
      </c>
      <c r="E65" s="95">
        <v>703.32600016998163</v>
      </c>
      <c r="F65" s="95">
        <v>719.4051744089677</v>
      </c>
      <c r="G65" s="95">
        <v>635.07558108352487</v>
      </c>
      <c r="H65" s="95">
        <v>375.41402642052344</v>
      </c>
      <c r="I65" s="95">
        <v>223.72773451633273</v>
      </c>
      <c r="J65" s="95">
        <v>572.87605241254334</v>
      </c>
      <c r="K65" s="95">
        <v>547.05526741864981</v>
      </c>
      <c r="L65" s="95">
        <v>636.72655679870502</v>
      </c>
      <c r="M65" s="95">
        <v>179.88917759723859</v>
      </c>
      <c r="N65" s="95">
        <v>79.260089934593722</v>
      </c>
      <c r="O65" s="95">
        <v>139.19012852270691</v>
      </c>
      <c r="P65" s="95">
        <v>235.36887641405252</v>
      </c>
      <c r="Q65" s="95">
        <v>634.07422193265847</v>
      </c>
      <c r="R65" s="95">
        <v>435.7746577091927</v>
      </c>
      <c r="S65" s="95">
        <v>577.83543016229453</v>
      </c>
      <c r="T65" s="95">
        <v>411.30595272702482</v>
      </c>
      <c r="U65" s="95">
        <v>640.02460923004594</v>
      </c>
      <c r="V65" s="95">
        <v>26.262107422891152</v>
      </c>
      <c r="W65" s="95">
        <v>196.60150710520588</v>
      </c>
      <c r="X65" s="95">
        <v>304.42318631399451</v>
      </c>
      <c r="Y65" s="95">
        <v>204.33198309991428</v>
      </c>
      <c r="Z65" s="95">
        <v>106.10334208901534</v>
      </c>
      <c r="AA65" s="95">
        <v>244.45392031026176</v>
      </c>
      <c r="AB65" s="95">
        <v>295.11956011875219</v>
      </c>
      <c r="AC65" s="95">
        <v>104.66540191525247</v>
      </c>
      <c r="AD65" s="95">
        <v>264.74454268091392</v>
      </c>
      <c r="AE65" s="95">
        <v>231.79868476799604</v>
      </c>
      <c r="AF65" s="95">
        <v>171.792844748638</v>
      </c>
      <c r="AG65" s="95">
        <v>348.57588309734086</v>
      </c>
      <c r="AH65" s="95">
        <v>303.42001046873213</v>
      </c>
      <c r="AI65" s="95">
        <v>211.2849374079907</v>
      </c>
      <c r="AJ65" s="95">
        <v>243.31265915228221</v>
      </c>
      <c r="AK65" s="95">
        <v>210.40129791028895</v>
      </c>
      <c r="AL65" s="95">
        <v>161.28980576245863</v>
      </c>
      <c r="AM65" s="95">
        <v>203.41021616238743</v>
      </c>
      <c r="AN65" s="95">
        <v>122.90512381603824</v>
      </c>
      <c r="AO65" s="95">
        <v>695.00155051031425</v>
      </c>
      <c r="AP65" s="95">
        <v>163.86421358436928</v>
      </c>
      <c r="AQ65" s="95">
        <v>359.5129494066444</v>
      </c>
      <c r="AR65" s="95">
        <v>402.68832080819232</v>
      </c>
      <c r="AS65" s="95">
        <v>438.41660042881375</v>
      </c>
      <c r="AT65" s="95">
        <v>336.54650003391578</v>
      </c>
      <c r="AU65" s="95">
        <v>378.2578095134802</v>
      </c>
      <c r="AV65" s="95">
        <v>217.32107777273416</v>
      </c>
      <c r="AW65" s="95">
        <v>188.29734081359089</v>
      </c>
      <c r="AX65" s="95">
        <v>336.50385213709399</v>
      </c>
      <c r="AY65" s="95">
        <v>577.65510211671165</v>
      </c>
      <c r="AZ65" s="95">
        <v>466.8213665852785</v>
      </c>
      <c r="BA65" s="95">
        <v>149.41091739124596</v>
      </c>
      <c r="BB65" s="95">
        <v>1594</v>
      </c>
      <c r="BC65" s="95">
        <v>1480</v>
      </c>
      <c r="BD65" s="95">
        <v>1329</v>
      </c>
      <c r="BE65" s="95">
        <v>810</v>
      </c>
      <c r="BF65" s="96">
        <v>10898.182066816855</v>
      </c>
      <c r="BG65" s="96">
        <v>6113.6001068789074</v>
      </c>
      <c r="BH65" s="98">
        <v>17011.782173695763</v>
      </c>
      <c r="BI65" s="126">
        <v>22224.782173695759</v>
      </c>
      <c r="BL65" s="7"/>
      <c r="BM65" s="3"/>
    </row>
    <row r="66" spans="1:65" x14ac:dyDescent="0.3">
      <c r="A66" s="93" t="s">
        <v>129</v>
      </c>
      <c r="B66" s="92">
        <v>45164</v>
      </c>
      <c r="C66" s="94" t="s">
        <v>158</v>
      </c>
      <c r="D66" s="95">
        <v>780.33542701917975</v>
      </c>
      <c r="E66" s="95">
        <v>914.32380022097618</v>
      </c>
      <c r="F66" s="95">
        <v>935.22672673165812</v>
      </c>
      <c r="G66" s="95">
        <v>825.59825540858242</v>
      </c>
      <c r="H66" s="95">
        <v>488.0382343466805</v>
      </c>
      <c r="I66" s="95">
        <v>290.84605487123258</v>
      </c>
      <c r="J66" s="95">
        <v>744.73886813630645</v>
      </c>
      <c r="K66" s="95">
        <v>711.17184764424485</v>
      </c>
      <c r="L66" s="95">
        <v>827.74452383831658</v>
      </c>
      <c r="M66" s="95">
        <v>233.85593087641018</v>
      </c>
      <c r="N66" s="95">
        <v>103.03811691497185</v>
      </c>
      <c r="O66" s="95">
        <v>180.94716707951901</v>
      </c>
      <c r="P66" s="95">
        <v>305.9795393382683</v>
      </c>
      <c r="Q66" s="95">
        <v>824.29648851245611</v>
      </c>
      <c r="R66" s="95">
        <v>566.50705502195046</v>
      </c>
      <c r="S66" s="95">
        <v>751.18605921098299</v>
      </c>
      <c r="T66" s="95">
        <v>534.69773854513232</v>
      </c>
      <c r="U66" s="95">
        <v>832.03199199905976</v>
      </c>
      <c r="V66" s="95">
        <v>34.140739649758494</v>
      </c>
      <c r="W66" s="95">
        <v>255.58195923676766</v>
      </c>
      <c r="X66" s="95">
        <v>395.75014220819293</v>
      </c>
      <c r="Y66" s="95">
        <v>265.6315780298886</v>
      </c>
      <c r="Z66" s="95">
        <v>137.93434471571996</v>
      </c>
      <c r="AA66" s="95">
        <v>317.79009640334033</v>
      </c>
      <c r="AB66" s="95">
        <v>383.65542815437783</v>
      </c>
      <c r="AC66" s="95">
        <v>136.06502248982824</v>
      </c>
      <c r="AD66" s="95">
        <v>344.16790548518816</v>
      </c>
      <c r="AE66" s="95">
        <v>301.33829019839487</v>
      </c>
      <c r="AF66" s="95">
        <v>223.33069817322942</v>
      </c>
      <c r="AG66" s="95">
        <v>453.14864802654319</v>
      </c>
      <c r="AH66" s="95">
        <v>394.44601360935184</v>
      </c>
      <c r="AI66" s="95">
        <v>274.67041863038793</v>
      </c>
      <c r="AJ66" s="95">
        <v>316.30645689796688</v>
      </c>
      <c r="AK66" s="95">
        <v>273.52168728337568</v>
      </c>
      <c r="AL66" s="95">
        <v>209.67674749119624</v>
      </c>
      <c r="AM66" s="95">
        <v>264.43328101110365</v>
      </c>
      <c r="AN66" s="95">
        <v>159.77666096084974</v>
      </c>
      <c r="AO66" s="95">
        <v>903.50201566340866</v>
      </c>
      <c r="AP66" s="95">
        <v>213.02347765968005</v>
      </c>
      <c r="AQ66" s="95">
        <v>467.36683422863774</v>
      </c>
      <c r="AR66" s="95">
        <v>523.49481705065011</v>
      </c>
      <c r="AS66" s="95">
        <v>569.94158055745788</v>
      </c>
      <c r="AT66" s="95">
        <v>437.51045004409059</v>
      </c>
      <c r="AU66" s="95">
        <v>491.73515236752428</v>
      </c>
      <c r="AV66" s="95">
        <v>282.51740110455444</v>
      </c>
      <c r="AW66" s="95">
        <v>244.78654305766818</v>
      </c>
      <c r="AX66" s="95">
        <v>437.45500777822224</v>
      </c>
      <c r="AY66" s="95">
        <v>750.95163275172524</v>
      </c>
      <c r="AZ66" s="95">
        <v>606.86777656086213</v>
      </c>
      <c r="BA66" s="95">
        <v>194.23419260861976</v>
      </c>
      <c r="BB66" s="95">
        <v>1680</v>
      </c>
      <c r="BC66" s="95">
        <v>1376</v>
      </c>
      <c r="BD66" s="95">
        <v>1399</v>
      </c>
      <c r="BE66" s="95">
        <v>881</v>
      </c>
      <c r="BF66" s="96">
        <v>14167.636686861908</v>
      </c>
      <c r="BG66" s="96">
        <v>7947.68013894258</v>
      </c>
      <c r="BH66" s="98">
        <v>22115.31682580449</v>
      </c>
      <c r="BI66" s="126">
        <v>27451.316825804486</v>
      </c>
      <c r="BL66" s="7"/>
      <c r="BM66" s="3"/>
    </row>
    <row r="67" spans="1:65" x14ac:dyDescent="0.3">
      <c r="A67" s="93" t="s">
        <v>130</v>
      </c>
      <c r="B67" s="92">
        <v>45165</v>
      </c>
      <c r="C67" s="94" t="s">
        <v>159</v>
      </c>
      <c r="D67" s="95">
        <v>840.36122909757808</v>
      </c>
      <c r="E67" s="95">
        <v>984.65640023797414</v>
      </c>
      <c r="F67" s="95">
        <v>1007.1672441725547</v>
      </c>
      <c r="G67" s="95">
        <v>889.10581351693463</v>
      </c>
      <c r="H67" s="95">
        <v>525.57963698873277</v>
      </c>
      <c r="I67" s="95">
        <v>313.21882832286582</v>
      </c>
      <c r="J67" s="95">
        <v>802.02647337756059</v>
      </c>
      <c r="K67" s="95">
        <v>765.87737438610975</v>
      </c>
      <c r="L67" s="95">
        <v>891.41717951818691</v>
      </c>
      <c r="M67" s="95">
        <v>251.844848636134</v>
      </c>
      <c r="N67" s="95">
        <v>110.9641259084312</v>
      </c>
      <c r="O67" s="95">
        <v>194.86617993178967</v>
      </c>
      <c r="P67" s="95">
        <v>329.51642697967344</v>
      </c>
      <c r="Q67" s="95">
        <v>887.7039107057218</v>
      </c>
      <c r="R67" s="95">
        <v>610.08452079286963</v>
      </c>
      <c r="S67" s="95">
        <v>808.96960222721225</v>
      </c>
      <c r="T67" s="95">
        <v>575.82833381783473</v>
      </c>
      <c r="U67" s="95">
        <v>896.03445292206413</v>
      </c>
      <c r="V67" s="95">
        <v>36.766950392047605</v>
      </c>
      <c r="W67" s="95">
        <v>275.24210994728816</v>
      </c>
      <c r="X67" s="95">
        <v>426.19246083959229</v>
      </c>
      <c r="Y67" s="95">
        <v>286.06477633987998</v>
      </c>
      <c r="Z67" s="95">
        <v>148.54467892462145</v>
      </c>
      <c r="AA67" s="95">
        <v>342.2354884343664</v>
      </c>
      <c r="AB67" s="95">
        <v>413.16738416625299</v>
      </c>
      <c r="AC67" s="95">
        <v>146.53156268135345</v>
      </c>
      <c r="AD67" s="95">
        <v>370.64235975327944</v>
      </c>
      <c r="AE67" s="95">
        <v>324.5181586751944</v>
      </c>
      <c r="AF67" s="95">
        <v>240.50998264809317</v>
      </c>
      <c r="AG67" s="95">
        <v>488.0062363362772</v>
      </c>
      <c r="AH67" s="95">
        <v>424.78801465622496</v>
      </c>
      <c r="AI67" s="95">
        <v>295.79891237118693</v>
      </c>
      <c r="AJ67" s="95">
        <v>340.63772281319507</v>
      </c>
      <c r="AK67" s="95">
        <v>294.56181707440447</v>
      </c>
      <c r="AL67" s="95">
        <v>225.80572806744206</v>
      </c>
      <c r="AM67" s="95">
        <v>284.77430262734237</v>
      </c>
      <c r="AN67" s="95">
        <v>172.06717334245351</v>
      </c>
      <c r="AO67" s="95">
        <v>973.0021707144399</v>
      </c>
      <c r="AP67" s="95">
        <v>229.40989901811696</v>
      </c>
      <c r="AQ67" s="95">
        <v>503.31812916930204</v>
      </c>
      <c r="AR67" s="95">
        <v>563.76364913146915</v>
      </c>
      <c r="AS67" s="95">
        <v>613.78324060033913</v>
      </c>
      <c r="AT67" s="95">
        <v>471.16510004748204</v>
      </c>
      <c r="AU67" s="95">
        <v>529.56093331887223</v>
      </c>
      <c r="AV67" s="95">
        <v>304.24950888182781</v>
      </c>
      <c r="AW67" s="95">
        <v>263.6162771390272</v>
      </c>
      <c r="AX67" s="95">
        <v>471.10539299193152</v>
      </c>
      <c r="AY67" s="95">
        <v>808.71714296339621</v>
      </c>
      <c r="AZ67" s="95">
        <v>653.54991321938985</v>
      </c>
      <c r="BA67" s="95">
        <v>209.17528434774431</v>
      </c>
      <c r="BB67" s="95">
        <v>1680</v>
      </c>
      <c r="BC67" s="95">
        <v>1376</v>
      </c>
      <c r="BD67" s="95">
        <v>1399</v>
      </c>
      <c r="BE67" s="95">
        <v>881</v>
      </c>
      <c r="BF67" s="96">
        <v>15257.454893543594</v>
      </c>
      <c r="BG67" s="96">
        <v>8559.0401496304676</v>
      </c>
      <c r="BH67" s="98">
        <v>23816.495043174062</v>
      </c>
      <c r="BI67" s="126">
        <v>29152.495043174069</v>
      </c>
      <c r="BL67" s="7"/>
      <c r="BM67" s="3"/>
    </row>
    <row r="68" spans="1:65" x14ac:dyDescent="0.3">
      <c r="A68" s="93" t="s">
        <v>131</v>
      </c>
      <c r="B68" s="92">
        <v>45166</v>
      </c>
      <c r="C68" s="94" t="s">
        <v>160</v>
      </c>
      <c r="D68" s="95">
        <v>600.25802078398442</v>
      </c>
      <c r="E68" s="95">
        <v>703.32600016998163</v>
      </c>
      <c r="F68" s="95">
        <v>719.4051744089677</v>
      </c>
      <c r="G68" s="95">
        <v>635.07558108352487</v>
      </c>
      <c r="H68" s="95">
        <v>375.41402642052344</v>
      </c>
      <c r="I68" s="95">
        <v>223.72773451633273</v>
      </c>
      <c r="J68" s="95">
        <v>572.87605241254334</v>
      </c>
      <c r="K68" s="95">
        <v>547.05526741864981</v>
      </c>
      <c r="L68" s="95">
        <v>636.72655679870502</v>
      </c>
      <c r="M68" s="95">
        <v>179.88917759723859</v>
      </c>
      <c r="N68" s="95">
        <v>79.260089934593722</v>
      </c>
      <c r="O68" s="95">
        <v>139.19012852270691</v>
      </c>
      <c r="P68" s="95">
        <v>235.36887641405252</v>
      </c>
      <c r="Q68" s="95">
        <v>634.07422193265847</v>
      </c>
      <c r="R68" s="95">
        <v>435.7746577091927</v>
      </c>
      <c r="S68" s="95">
        <v>577.83543016229453</v>
      </c>
      <c r="T68" s="95">
        <v>411.30595272702482</v>
      </c>
      <c r="U68" s="95">
        <v>640.02460923004594</v>
      </c>
      <c r="V68" s="95">
        <v>26.262107422891152</v>
      </c>
      <c r="W68" s="95">
        <v>196.60150710520588</v>
      </c>
      <c r="X68" s="95">
        <v>304.42318631399451</v>
      </c>
      <c r="Y68" s="95">
        <v>204.33198309991428</v>
      </c>
      <c r="Z68" s="95">
        <v>106.10334208901534</v>
      </c>
      <c r="AA68" s="95">
        <v>244.45392031026176</v>
      </c>
      <c r="AB68" s="95">
        <v>295.11956011875219</v>
      </c>
      <c r="AC68" s="95">
        <v>104.66540191525247</v>
      </c>
      <c r="AD68" s="95">
        <v>264.74454268091392</v>
      </c>
      <c r="AE68" s="95">
        <v>231.79868476799604</v>
      </c>
      <c r="AF68" s="95">
        <v>171.792844748638</v>
      </c>
      <c r="AG68" s="95">
        <v>348.57588309734086</v>
      </c>
      <c r="AH68" s="95">
        <v>303.42001046873213</v>
      </c>
      <c r="AI68" s="95">
        <v>211.2849374079907</v>
      </c>
      <c r="AJ68" s="95">
        <v>243.31265915228221</v>
      </c>
      <c r="AK68" s="95">
        <v>210.40129791028895</v>
      </c>
      <c r="AL68" s="95">
        <v>161.28980576245863</v>
      </c>
      <c r="AM68" s="95">
        <v>203.41021616238743</v>
      </c>
      <c r="AN68" s="95">
        <v>122.90512381603824</v>
      </c>
      <c r="AO68" s="95">
        <v>695.00155051031425</v>
      </c>
      <c r="AP68" s="95">
        <v>163.86421358436928</v>
      </c>
      <c r="AQ68" s="95">
        <v>359.5129494066444</v>
      </c>
      <c r="AR68" s="95">
        <v>402.68832080819232</v>
      </c>
      <c r="AS68" s="95">
        <v>438.41660042881375</v>
      </c>
      <c r="AT68" s="95">
        <v>336.54650003391578</v>
      </c>
      <c r="AU68" s="95">
        <v>378.2578095134802</v>
      </c>
      <c r="AV68" s="95">
        <v>217.32107777273416</v>
      </c>
      <c r="AW68" s="95">
        <v>188.29734081359089</v>
      </c>
      <c r="AX68" s="95">
        <v>336.50385213709399</v>
      </c>
      <c r="AY68" s="95">
        <v>577.65510211671165</v>
      </c>
      <c r="AZ68" s="95">
        <v>466.8213665852785</v>
      </c>
      <c r="BA68" s="95">
        <v>149.41091739124596</v>
      </c>
      <c r="BB68" s="95">
        <v>1594</v>
      </c>
      <c r="BC68" s="95">
        <v>1480</v>
      </c>
      <c r="BD68" s="95">
        <v>1329</v>
      </c>
      <c r="BE68" s="95">
        <v>810</v>
      </c>
      <c r="BF68" s="96">
        <v>10898.182066816855</v>
      </c>
      <c r="BG68" s="96">
        <v>6113.6001068789074</v>
      </c>
      <c r="BH68" s="98">
        <v>17011.782173695763</v>
      </c>
      <c r="BI68" s="126">
        <v>22224.782173695759</v>
      </c>
      <c r="BL68" s="7"/>
      <c r="BM68" s="3"/>
    </row>
    <row r="69" spans="1:65" x14ac:dyDescent="0.3">
      <c r="A69" s="93" t="s">
        <v>132</v>
      </c>
      <c r="B69" s="92">
        <v>45167</v>
      </c>
      <c r="C69" s="94" t="s">
        <v>154</v>
      </c>
      <c r="D69" s="95">
        <v>600.25802078398442</v>
      </c>
      <c r="E69" s="95">
        <v>703.32600016998163</v>
      </c>
      <c r="F69" s="95">
        <v>719.4051744089677</v>
      </c>
      <c r="G69" s="95">
        <v>635.07558108352487</v>
      </c>
      <c r="H69" s="95">
        <v>375.41402642052344</v>
      </c>
      <c r="I69" s="95">
        <v>223.72773451633273</v>
      </c>
      <c r="J69" s="95">
        <v>572.87605241254334</v>
      </c>
      <c r="K69" s="95">
        <v>547.05526741864981</v>
      </c>
      <c r="L69" s="95">
        <v>636.72655679870502</v>
      </c>
      <c r="M69" s="95">
        <v>179.88917759723859</v>
      </c>
      <c r="N69" s="95">
        <v>79.260089934593722</v>
      </c>
      <c r="O69" s="95">
        <v>139.19012852270691</v>
      </c>
      <c r="P69" s="95">
        <v>235.36887641405252</v>
      </c>
      <c r="Q69" s="95">
        <v>634.07422193265847</v>
      </c>
      <c r="R69" s="95">
        <v>435.7746577091927</v>
      </c>
      <c r="S69" s="95">
        <v>577.83543016229453</v>
      </c>
      <c r="T69" s="95">
        <v>411.30595272702482</v>
      </c>
      <c r="U69" s="95">
        <v>640.02460923004594</v>
      </c>
      <c r="V69" s="95">
        <v>26.262107422891152</v>
      </c>
      <c r="W69" s="95">
        <v>196.60150710520588</v>
      </c>
      <c r="X69" s="95">
        <v>304.42318631399451</v>
      </c>
      <c r="Y69" s="95">
        <v>204.33198309991428</v>
      </c>
      <c r="Z69" s="95">
        <v>106.10334208901534</v>
      </c>
      <c r="AA69" s="95">
        <v>244.45392031026176</v>
      </c>
      <c r="AB69" s="95">
        <v>295.11956011875219</v>
      </c>
      <c r="AC69" s="95">
        <v>104.66540191525247</v>
      </c>
      <c r="AD69" s="95">
        <v>264.74454268091392</v>
      </c>
      <c r="AE69" s="95">
        <v>231.79868476799604</v>
      </c>
      <c r="AF69" s="95">
        <v>171.792844748638</v>
      </c>
      <c r="AG69" s="95">
        <v>348.57588309734086</v>
      </c>
      <c r="AH69" s="95">
        <v>303.42001046873213</v>
      </c>
      <c r="AI69" s="95">
        <v>211.2849374079907</v>
      </c>
      <c r="AJ69" s="95">
        <v>243.31265915228221</v>
      </c>
      <c r="AK69" s="95">
        <v>210.40129791028895</v>
      </c>
      <c r="AL69" s="95">
        <v>161.28980576245863</v>
      </c>
      <c r="AM69" s="95">
        <v>203.41021616238743</v>
      </c>
      <c r="AN69" s="95">
        <v>122.90512381603824</v>
      </c>
      <c r="AO69" s="95">
        <v>695.00155051031425</v>
      </c>
      <c r="AP69" s="95">
        <v>163.86421358436928</v>
      </c>
      <c r="AQ69" s="95">
        <v>359.5129494066444</v>
      </c>
      <c r="AR69" s="95">
        <v>402.68832080819232</v>
      </c>
      <c r="AS69" s="95">
        <v>438.41660042881375</v>
      </c>
      <c r="AT69" s="95">
        <v>336.54650003391578</v>
      </c>
      <c r="AU69" s="95">
        <v>378.2578095134802</v>
      </c>
      <c r="AV69" s="95">
        <v>217.32107777273416</v>
      </c>
      <c r="AW69" s="95">
        <v>188.29734081359089</v>
      </c>
      <c r="AX69" s="95">
        <v>336.50385213709399</v>
      </c>
      <c r="AY69" s="95">
        <v>577.65510211671165</v>
      </c>
      <c r="AZ69" s="95">
        <v>466.8213665852785</v>
      </c>
      <c r="BA69" s="95">
        <v>149.41091739124596</v>
      </c>
      <c r="BB69" s="95">
        <v>1594</v>
      </c>
      <c r="BC69" s="95">
        <v>1480</v>
      </c>
      <c r="BD69" s="95">
        <v>1329</v>
      </c>
      <c r="BE69" s="95">
        <v>810</v>
      </c>
      <c r="BF69" s="96">
        <v>10898.182066816855</v>
      </c>
      <c r="BG69" s="96">
        <v>6113.6001068789074</v>
      </c>
      <c r="BH69" s="98">
        <v>17011.782173695763</v>
      </c>
      <c r="BI69" s="126">
        <v>22224.782173695759</v>
      </c>
      <c r="BL69" s="7"/>
      <c r="BM69" s="3"/>
    </row>
    <row r="70" spans="1:65" x14ac:dyDescent="0.3">
      <c r="A70" s="93" t="s">
        <v>133</v>
      </c>
      <c r="B70" s="92">
        <v>45168</v>
      </c>
      <c r="C70" s="94" t="s">
        <v>155</v>
      </c>
      <c r="D70" s="95">
        <v>720.30962494078119</v>
      </c>
      <c r="E70" s="95">
        <v>843.99120020397788</v>
      </c>
      <c r="F70" s="95">
        <v>863.28620929076124</v>
      </c>
      <c r="G70" s="95">
        <v>762.09069730022975</v>
      </c>
      <c r="H70" s="95">
        <v>450.49683170462805</v>
      </c>
      <c r="I70" s="95">
        <v>268.47328141959929</v>
      </c>
      <c r="J70" s="95">
        <v>687.45126289505197</v>
      </c>
      <c r="K70" s="95">
        <v>656.46632090237983</v>
      </c>
      <c r="L70" s="95">
        <v>764.07186815844602</v>
      </c>
      <c r="M70" s="95">
        <v>215.86701311668631</v>
      </c>
      <c r="N70" s="95">
        <v>95.112107921512461</v>
      </c>
      <c r="O70" s="95">
        <v>167.02815422724828</v>
      </c>
      <c r="P70" s="95">
        <v>282.44265169686298</v>
      </c>
      <c r="Q70" s="95">
        <v>760.88906631919019</v>
      </c>
      <c r="R70" s="95">
        <v>522.92958925103119</v>
      </c>
      <c r="S70" s="95">
        <v>693.40251619475339</v>
      </c>
      <c r="T70" s="95">
        <v>493.56714327242975</v>
      </c>
      <c r="U70" s="95">
        <v>768.02953107605504</v>
      </c>
      <c r="V70" s="95">
        <v>31.514528907469376</v>
      </c>
      <c r="W70" s="95">
        <v>235.92180852624702</v>
      </c>
      <c r="X70" s="95">
        <v>365.3078235767934</v>
      </c>
      <c r="Y70" s="95">
        <v>245.19837971989713</v>
      </c>
      <c r="Z70" s="95">
        <v>127.3240105068184</v>
      </c>
      <c r="AA70" s="95">
        <v>293.34470437231408</v>
      </c>
      <c r="AB70" s="95">
        <v>354.14347214250256</v>
      </c>
      <c r="AC70" s="95">
        <v>125.59848229830295</v>
      </c>
      <c r="AD70" s="95">
        <v>317.69345121709671</v>
      </c>
      <c r="AE70" s="95">
        <v>278.15842172159523</v>
      </c>
      <c r="AF70" s="95">
        <v>206.15141369836559</v>
      </c>
      <c r="AG70" s="95">
        <v>418.291059716809</v>
      </c>
      <c r="AH70" s="95">
        <v>364.10401256247854</v>
      </c>
      <c r="AI70" s="95">
        <v>253.54192488958881</v>
      </c>
      <c r="AJ70" s="95">
        <v>291.97519098273864</v>
      </c>
      <c r="AK70" s="95">
        <v>252.48155749234672</v>
      </c>
      <c r="AL70" s="95">
        <v>193.54776691495036</v>
      </c>
      <c r="AM70" s="95">
        <v>244.0922593948649</v>
      </c>
      <c r="AN70" s="95">
        <v>147.48614857924588</v>
      </c>
      <c r="AO70" s="95">
        <v>834.00186061237707</v>
      </c>
      <c r="AP70" s="95">
        <v>196.63705630124312</v>
      </c>
      <c r="AQ70" s="95">
        <v>431.41553928797322</v>
      </c>
      <c r="AR70" s="95">
        <v>483.22598496983079</v>
      </c>
      <c r="AS70" s="95">
        <v>526.09992051457641</v>
      </c>
      <c r="AT70" s="95">
        <v>403.85580004069891</v>
      </c>
      <c r="AU70" s="95">
        <v>453.90937141617621</v>
      </c>
      <c r="AV70" s="95">
        <v>260.78529332728095</v>
      </c>
      <c r="AW70" s="95">
        <v>225.95680897630908</v>
      </c>
      <c r="AX70" s="95">
        <v>403.80462256451278</v>
      </c>
      <c r="AY70" s="95">
        <v>693.18612254005393</v>
      </c>
      <c r="AZ70" s="95">
        <v>560.18563990233417</v>
      </c>
      <c r="BA70" s="95">
        <v>179.29310086949513</v>
      </c>
      <c r="BB70" s="95">
        <v>1594</v>
      </c>
      <c r="BC70" s="95">
        <v>1480</v>
      </c>
      <c r="BD70" s="95">
        <v>1329</v>
      </c>
      <c r="BE70" s="95">
        <v>810</v>
      </c>
      <c r="BF70" s="96">
        <v>13077.818480180227</v>
      </c>
      <c r="BG70" s="96">
        <v>7336.3201282546879</v>
      </c>
      <c r="BH70" s="98">
        <v>20414.138608434914</v>
      </c>
      <c r="BI70" s="126">
        <v>25627.138608434914</v>
      </c>
      <c r="BL70" s="7"/>
      <c r="BM70" s="3"/>
    </row>
    <row r="71" spans="1:65" x14ac:dyDescent="0.3">
      <c r="A71" s="93" t="s">
        <v>134</v>
      </c>
      <c r="B71" s="92">
        <v>45169</v>
      </c>
      <c r="C71" s="94" t="s">
        <v>156</v>
      </c>
      <c r="D71" s="95">
        <v>600.25802078398442</v>
      </c>
      <c r="E71" s="95">
        <v>703.32600016998163</v>
      </c>
      <c r="F71" s="95">
        <v>719.4051744089677</v>
      </c>
      <c r="G71" s="95">
        <v>635.07558108352487</v>
      </c>
      <c r="H71" s="95">
        <v>375.41402642052344</v>
      </c>
      <c r="I71" s="95">
        <v>223.72773451633273</v>
      </c>
      <c r="J71" s="95">
        <v>572.87605241254334</v>
      </c>
      <c r="K71" s="95">
        <v>547.05526741864981</v>
      </c>
      <c r="L71" s="95">
        <v>636.72655679870502</v>
      </c>
      <c r="M71" s="95">
        <v>179.88917759723859</v>
      </c>
      <c r="N71" s="95">
        <v>79.260089934593722</v>
      </c>
      <c r="O71" s="95">
        <v>139.19012852270691</v>
      </c>
      <c r="P71" s="95">
        <v>235.36887641405252</v>
      </c>
      <c r="Q71" s="95">
        <v>634.07422193265847</v>
      </c>
      <c r="R71" s="95">
        <v>435.7746577091927</v>
      </c>
      <c r="S71" s="95">
        <v>577.83543016229453</v>
      </c>
      <c r="T71" s="95">
        <v>411.30595272702482</v>
      </c>
      <c r="U71" s="95">
        <v>640.02460923004594</v>
      </c>
      <c r="V71" s="95">
        <v>26.262107422891152</v>
      </c>
      <c r="W71" s="95">
        <v>196.60150710520588</v>
      </c>
      <c r="X71" s="95">
        <v>304.42318631399451</v>
      </c>
      <c r="Y71" s="95">
        <v>204.33198309991428</v>
      </c>
      <c r="Z71" s="95">
        <v>106.10334208901534</v>
      </c>
      <c r="AA71" s="95">
        <v>244.45392031026176</v>
      </c>
      <c r="AB71" s="95">
        <v>295.11956011875219</v>
      </c>
      <c r="AC71" s="95">
        <v>104.66540191525247</v>
      </c>
      <c r="AD71" s="95">
        <v>264.74454268091392</v>
      </c>
      <c r="AE71" s="95">
        <v>231.79868476799604</v>
      </c>
      <c r="AF71" s="95">
        <v>171.792844748638</v>
      </c>
      <c r="AG71" s="95">
        <v>348.57588309734086</v>
      </c>
      <c r="AH71" s="95">
        <v>303.42001046873213</v>
      </c>
      <c r="AI71" s="95">
        <v>211.2849374079907</v>
      </c>
      <c r="AJ71" s="95">
        <v>243.31265915228221</v>
      </c>
      <c r="AK71" s="95">
        <v>210.40129791028895</v>
      </c>
      <c r="AL71" s="95">
        <v>161.28980576245863</v>
      </c>
      <c r="AM71" s="95">
        <v>203.41021616238743</v>
      </c>
      <c r="AN71" s="95">
        <v>122.90512381603824</v>
      </c>
      <c r="AO71" s="95">
        <v>695.00155051031425</v>
      </c>
      <c r="AP71" s="95">
        <v>163.86421358436928</v>
      </c>
      <c r="AQ71" s="95">
        <v>359.5129494066444</v>
      </c>
      <c r="AR71" s="95">
        <v>402.68832080819232</v>
      </c>
      <c r="AS71" s="95">
        <v>438.41660042881375</v>
      </c>
      <c r="AT71" s="95">
        <v>336.54650003391578</v>
      </c>
      <c r="AU71" s="95">
        <v>378.2578095134802</v>
      </c>
      <c r="AV71" s="95">
        <v>217.32107777273416</v>
      </c>
      <c r="AW71" s="95">
        <v>188.29734081359089</v>
      </c>
      <c r="AX71" s="95">
        <v>336.50385213709399</v>
      </c>
      <c r="AY71" s="95">
        <v>577.65510211671165</v>
      </c>
      <c r="AZ71" s="95">
        <v>466.8213665852785</v>
      </c>
      <c r="BA71" s="95">
        <v>149.41091739124596</v>
      </c>
      <c r="BB71" s="95">
        <v>1594</v>
      </c>
      <c r="BC71" s="95">
        <v>1480</v>
      </c>
      <c r="BD71" s="95">
        <v>1329</v>
      </c>
      <c r="BE71" s="95">
        <v>810</v>
      </c>
      <c r="BF71" s="96">
        <v>10898.182066816855</v>
      </c>
      <c r="BG71" s="96">
        <v>6113.6001068789074</v>
      </c>
      <c r="BH71" s="98">
        <v>17011.782173695763</v>
      </c>
      <c r="BI71" s="126">
        <v>22224.782173695759</v>
      </c>
      <c r="BL71" s="7"/>
      <c r="BM71" s="3"/>
    </row>
    <row r="72" spans="1:65" x14ac:dyDescent="0.3">
      <c r="BL72" s="7"/>
      <c r="BM72" s="3"/>
    </row>
    <row r="73" spans="1:65" x14ac:dyDescent="0.3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15"/>
      <c r="X73" s="2"/>
      <c r="Y73" s="2"/>
      <c r="Z73" s="2"/>
      <c r="AA73" s="2"/>
      <c r="AB73" s="2"/>
      <c r="BL73" s="7"/>
      <c r="BM73" s="3"/>
    </row>
    <row r="74" spans="1:65" x14ac:dyDescent="0.3">
      <c r="BL74" s="7"/>
      <c r="BM74" s="3"/>
    </row>
    <row r="75" spans="1:65" x14ac:dyDescent="0.3">
      <c r="BM75" s="3"/>
    </row>
    <row r="76" spans="1:65" x14ac:dyDescent="0.3">
      <c r="BM76" s="3"/>
    </row>
    <row r="77" spans="1:65" x14ac:dyDescent="0.3">
      <c r="BM77" s="3"/>
    </row>
    <row r="78" spans="1:65" x14ac:dyDescent="0.3">
      <c r="BM78" s="3"/>
    </row>
    <row r="79" spans="1:65" x14ac:dyDescent="0.3">
      <c r="BM79" s="3"/>
    </row>
    <row r="80" spans="1:65" x14ac:dyDescent="0.3">
      <c r="BM80" s="3"/>
    </row>
    <row r="81" spans="65:65" x14ac:dyDescent="0.3">
      <c r="BM81" s="3"/>
    </row>
    <row r="82" spans="65:65" x14ac:dyDescent="0.3">
      <c r="BM82" s="3"/>
    </row>
    <row r="83" spans="65:65" x14ac:dyDescent="0.3">
      <c r="BM83" s="3"/>
    </row>
    <row r="84" spans="65:65" x14ac:dyDescent="0.3">
      <c r="BM84" s="3"/>
    </row>
    <row r="85" spans="65:65" x14ac:dyDescent="0.3">
      <c r="BM85" s="3"/>
    </row>
  </sheetData>
  <printOptions horizontalCentered="1"/>
  <pageMargins left="0.25" right="0.25" top="0.5" bottom="0.55000000000000004" header="0.3" footer="0.3"/>
  <pageSetup paperSize="9" scale="1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Luy ke</vt:lpstr>
      <vt:lpstr>CT ngay</vt:lpstr>
      <vt:lpstr>'CT ngay'!Print_Titles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Viet Trinh</dc:creator>
  <cp:lastModifiedBy>Trinh Pham</cp:lastModifiedBy>
  <cp:lastPrinted>2023-08-03T03:01:48Z</cp:lastPrinted>
  <dcterms:created xsi:type="dcterms:W3CDTF">2022-11-07T04:25:49Z</dcterms:created>
  <dcterms:modified xsi:type="dcterms:W3CDTF">2024-02-29T14:43:09Z</dcterms:modified>
</cp:coreProperties>
</file>