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EB\CardsMobile\Docs\"/>
    </mc:Choice>
  </mc:AlternateContent>
  <xr:revisionPtr revIDLastSave="0" documentId="8_{FCA1C237-F92B-4A21-B4C5-608FBE12435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Sheet1" sheetId="2" r:id="rId2"/>
  </sheets>
  <definedNames>
    <definedName name="_xlnm._FilterDatabase" localSheetId="1" hidden="1">Sheet1!$Q$3:$S$22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2" l="1"/>
  <c r="N5" i="2"/>
  <c r="N7" i="2"/>
  <c r="N9" i="2"/>
  <c r="N11" i="2"/>
  <c r="N13" i="2"/>
  <c r="N15" i="2"/>
  <c r="N17" i="2"/>
  <c r="N19" i="2"/>
  <c r="N3" i="2"/>
  <c r="J4" i="1"/>
  <c r="J3" i="1"/>
  <c r="I3" i="1"/>
  <c r="H6" i="1"/>
  <c r="I2" i="1" s="1"/>
  <c r="N23" i="2" l="1"/>
  <c r="Q5" i="2" s="1"/>
  <c r="J2" i="1"/>
  <c r="Q21" i="2" l="1"/>
  <c r="Q3" i="2"/>
  <c r="Q15" i="2"/>
  <c r="Q19" i="2"/>
  <c r="Q13" i="2"/>
  <c r="Q7" i="2"/>
  <c r="Q9" i="2"/>
  <c r="Q11" i="2"/>
  <c r="Q17" i="2"/>
  <c r="I5" i="1"/>
  <c r="I4" i="1"/>
  <c r="Q23" i="2" l="1"/>
  <c r="J5" i="1"/>
  <c r="I6" i="1"/>
</calcChain>
</file>

<file path=xl/sharedStrings.xml><?xml version="1.0" encoding="utf-8"?>
<sst xmlns="http://schemas.openxmlformats.org/spreadsheetml/2006/main" count="80" uniqueCount="49">
  <si>
    <t>Сума:</t>
  </si>
  <si>
    <t>Накопич. Сума</t>
  </si>
  <si>
    <t>Рейтинг</t>
  </si>
  <si>
    <t>%</t>
  </si>
  <si>
    <t>додаток</t>
  </si>
  <si>
    <t>Оплата готівкою</t>
  </si>
  <si>
    <t xml:space="preserve">Оплата онлайн </t>
  </si>
  <si>
    <t>Тип Рішення</t>
  </si>
  <si>
    <t>Спосіб кнфігурації замовлень</t>
  </si>
  <si>
    <t>Доступ до історії замовлень</t>
  </si>
  <si>
    <t>Рівень взаємодії з відповідальною особою</t>
  </si>
  <si>
    <t>можлива</t>
  </si>
  <si>
    <t>DPASS</t>
  </si>
  <si>
    <t>НМУ</t>
  </si>
  <si>
    <t>ФПК</t>
  </si>
  <si>
    <t>не можлива</t>
  </si>
  <si>
    <t>умовний процес</t>
  </si>
  <si>
    <t>Ідеальна система</t>
  </si>
  <si>
    <t>Спосіб конфігурації замовлень</t>
  </si>
  <si>
    <t>конструктор</t>
  </si>
  <si>
    <t>список</t>
  </si>
  <si>
    <t>можливий</t>
  </si>
  <si>
    <t>не можливий</t>
  </si>
  <si>
    <t>1 раз</t>
  </si>
  <si>
    <t xml:space="preserve"> більше 2 разів</t>
  </si>
  <si>
    <t>Стара система ДУТ</t>
  </si>
  <si>
    <t>веб додаток</t>
  </si>
  <si>
    <t>\</t>
  </si>
  <si>
    <t xml:space="preserve">Вимоги </t>
  </si>
  <si>
    <t>Оцінка часу розробки (год)</t>
  </si>
  <si>
    <t>Критерій необхідності (1-10)</t>
  </si>
  <si>
    <t>Відсоток</t>
  </si>
  <si>
    <t>№</t>
  </si>
  <si>
    <t xml:space="preserve">Оплатити замовлення </t>
  </si>
  <si>
    <t xml:space="preserve">Сформувати замовлення </t>
  </si>
  <si>
    <t xml:space="preserve">Вибрати ліміт проїзного </t>
  </si>
  <si>
    <t>Вибрати тип проїзного</t>
  </si>
  <si>
    <t xml:space="preserve">Заповнити особисті дані </t>
  </si>
  <si>
    <t xml:space="preserve">Змінювати статус замовлення </t>
  </si>
  <si>
    <t xml:space="preserve">Переглянути списки замовлень </t>
  </si>
  <si>
    <t xml:space="preserve">Адмін панель </t>
  </si>
  <si>
    <t xml:space="preserve">Категорія </t>
  </si>
  <si>
    <t>A</t>
  </si>
  <si>
    <t>B</t>
  </si>
  <si>
    <t>C</t>
  </si>
  <si>
    <t>Важливість</t>
  </si>
  <si>
    <t>Переглянути загальну історію замовлень(Адміністратор)</t>
  </si>
  <si>
    <t>Переглянути історію замовлень(Користувач)</t>
  </si>
  <si>
    <t>Назва рішення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</si>
</sst>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0" borderId="4" applyNumberFormat="0" applyFill="0" applyAlignment="0" applyProtection="0"/>
    <xf numFmtId="0" fontId="4" fillId="15" borderId="5" applyNumberFormat="0" applyAlignment="0" applyProtection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2" fillId="10" borderId="1" xfId="0" applyNumberFormat="1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2" fontId="2" fillId="13" borderId="1" xfId="0" applyNumberFormat="1" applyFont="1" applyFill="1" applyBorder="1"/>
    <xf numFmtId="2" fontId="1" fillId="13" borderId="1" xfId="0" applyNumberFormat="1" applyFont="1" applyFill="1" applyBorder="1"/>
    <xf numFmtId="0" fontId="1" fillId="0" borderId="0" xfId="0" applyFont="1" applyBorder="1"/>
    <xf numFmtId="2" fontId="1" fillId="14" borderId="1" xfId="0" applyNumberFormat="1" applyFont="1" applyFill="1" applyBorder="1"/>
    <xf numFmtId="0" fontId="1" fillId="0" borderId="3" xfId="0" applyFont="1" applyBorder="1"/>
    <xf numFmtId="0" fontId="1" fillId="6" borderId="2" xfId="0" applyFont="1" applyFill="1" applyBorder="1" applyAlignment="1">
      <alignment wrapText="1"/>
    </xf>
    <xf numFmtId="0" fontId="4" fillId="15" borderId="5" xfId="2" applyAlignment="1">
      <alignment horizontal="center" vertical="center"/>
    </xf>
    <xf numFmtId="0" fontId="4" fillId="15" borderId="5" xfId="2" applyAlignment="1">
      <alignment horizontal="center"/>
    </xf>
    <xf numFmtId="0" fontId="3" fillId="0" borderId="4" xfId="1" applyAlignment="1">
      <alignment horizontal="center"/>
    </xf>
    <xf numFmtId="0" fontId="3" fillId="0" borderId="4" xfId="1" applyAlignment="1">
      <alignment horizontal="center" vertical="center" wrapText="1"/>
    </xf>
    <xf numFmtId="0" fontId="3" fillId="0" borderId="4" xfId="1" applyAlignment="1">
      <alignment horizontal="center" vertical="center"/>
    </xf>
    <xf numFmtId="9" fontId="3" fillId="0" borderId="4" xfId="1" applyNumberFormat="1" applyAlignment="1">
      <alignment horizontal="center" vertical="center"/>
    </xf>
    <xf numFmtId="0" fontId="3" fillId="16" borderId="4" xfId="1" applyFill="1" applyAlignment="1">
      <alignment horizontal="center"/>
    </xf>
    <xf numFmtId="0" fontId="3" fillId="9" borderId="4" xfId="1" applyFill="1" applyAlignment="1">
      <alignment horizontal="center"/>
    </xf>
    <xf numFmtId="0" fontId="3" fillId="7" borderId="4" xfId="1" applyFill="1" applyAlignment="1">
      <alignment horizontal="center"/>
    </xf>
  </cellXfs>
  <cellStyles count="3">
    <cellStyle name="Check Cell" xfId="2" builtinId="23"/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238B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13770583294339E-2"/>
          <c:y val="3.0487101133881766E-2"/>
          <c:w val="0.88074745784685893"/>
          <c:h val="0.927201946194273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Лист1!$I$2:$I$5</c:f>
              <c:numCache>
                <c:formatCode>0.00</c:formatCode>
                <c:ptCount val="4"/>
                <c:pt idx="0">
                  <c:v>43.75</c:v>
                </c:pt>
                <c:pt idx="1">
                  <c:v>18.75</c:v>
                </c:pt>
                <c:pt idx="2">
                  <c:v>15.625</c:v>
                </c:pt>
                <c:pt idx="3">
                  <c:v>21.875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9-4747-83F7-67754010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89944"/>
        <c:axId val="301292296"/>
      </c:barChart>
      <c:lineChart>
        <c:grouping val="stacked"/>
        <c:varyColors val="0"/>
        <c:ser>
          <c:idx val="1"/>
          <c:order val="1"/>
          <c:val>
            <c:numRef>
              <c:f>Лист1!$J$2:$J$5</c:f>
              <c:numCache>
                <c:formatCode>0.00</c:formatCode>
                <c:ptCount val="4"/>
                <c:pt idx="0">
                  <c:v>43.75</c:v>
                </c:pt>
                <c:pt idx="1">
                  <c:v>62.5</c:v>
                </c:pt>
                <c:pt idx="2">
                  <c:v>78.125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747-83F7-67754010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89944"/>
        <c:axId val="301292296"/>
      </c:lineChart>
      <c:catAx>
        <c:axId val="30128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92296"/>
        <c:crosses val="autoZero"/>
        <c:auto val="1"/>
        <c:lblAlgn val="ctr"/>
        <c:lblOffset val="100"/>
        <c:noMultiLvlLbl val="0"/>
      </c:catAx>
      <c:valAx>
        <c:axId val="301292296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1289944"/>
        <c:crosses val="autoZero"/>
        <c:crossBetween val="between"/>
      </c:valAx>
      <c:spPr>
        <a:solidFill>
          <a:sysClr val="window" lastClr="FFFFFF"/>
        </a:solidFill>
      </c:spPr>
    </c:plotArea>
    <c:legend>
      <c:legendPos val="r"/>
      <c:layout>
        <c:manualLayout>
          <c:xMode val="edge"/>
          <c:yMode val="edge"/>
          <c:x val="0.94255432811100459"/>
          <c:y val="7.4975060580750777E-2"/>
          <c:w val="5.4227729792527192E-2"/>
          <c:h val="7.2821518739286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36</xdr:row>
      <xdr:rowOff>101022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47841" y="165677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418522</xdr:colOff>
      <xdr:row>10</xdr:row>
      <xdr:rowOff>155285</xdr:rowOff>
    </xdr:from>
    <xdr:to>
      <xdr:col>9</xdr:col>
      <xdr:colOff>450275</xdr:colOff>
      <xdr:row>40</xdr:row>
      <xdr:rowOff>76199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536121</xdr:colOff>
      <xdr:row>14</xdr:row>
      <xdr:rowOff>223239</xdr:rowOff>
    </xdr:from>
    <xdr:to>
      <xdr:col>9</xdr:col>
      <xdr:colOff>986395</xdr:colOff>
      <xdr:row>37</xdr:row>
      <xdr:rowOff>145059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857264" y="4795239"/>
          <a:ext cx="450274" cy="4657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ru-RU" sz="4000" b="0" i="1" u="sng">
              <a:latin typeface="Times New Roman" panose="02020603050405020304" pitchFamily="18" charset="0"/>
              <a:cs typeface="Times New Roman" panose="02020603050405020304" pitchFamily="18" charset="0"/>
            </a:rPr>
            <a:t>Метод Парето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0.27245</cdr:x>
      <cdr:y>0.02576</cdr:y>
    </cdr:from>
    <cdr:to>
      <cdr:x>0.27245</cdr:x>
      <cdr:y>0.95343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03C7AE8B-6910-4FA5-8A9C-A7184F23DD12}"/>
            </a:ext>
          </a:extLst>
        </cdr:cNvPr>
        <cdr:cNvCxnSpPr/>
      </cdr:nvCxnSpPr>
      <cdr:spPr>
        <a:xfrm xmlns:a="http://schemas.openxmlformats.org/drawingml/2006/main" flipH="1">
          <a:off x="3091295" y="156442"/>
          <a:ext cx="1" cy="56341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0.71028</cdr:x>
      <cdr:y>0.04274</cdr:y>
    </cdr:from>
    <cdr:to>
      <cdr:x>0.7108</cdr:x>
      <cdr:y>0.96126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48FB2228-42F6-489E-B07A-326617FD5E8D}"/>
            </a:ext>
          </a:extLst>
        </cdr:cNvPr>
        <cdr:cNvCxnSpPr/>
      </cdr:nvCxnSpPr>
      <cdr:spPr>
        <a:xfrm xmlns:a="http://schemas.openxmlformats.org/drawingml/2006/main" flipH="1">
          <a:off x="8063761" y="261834"/>
          <a:ext cx="5875" cy="56266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0.08605</cdr:x>
      <cdr:y>0.30229</cdr:y>
    </cdr:from>
    <cdr:to>
      <cdr:x>0.2348</cdr:x>
      <cdr:y>0.40297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6311" y="1835948"/>
          <a:ext cx="1687804" cy="611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Times New Roman" panose="02020603050405020304" pitchFamily="18" charset="0"/>
              <a:cs typeface="Times New Roman" panose="02020603050405020304" pitchFamily="18" charset="0"/>
            </a:rPr>
            <a:t>DPASS</a:t>
          </a:r>
          <a:endParaRPr lang="ru-RU" sz="3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0.54582</cdr:x>
      <cdr:y>0.30274</cdr:y>
    </cdr:from>
    <cdr:to>
      <cdr:x>0.66162</cdr:x>
      <cdr:y>0.40341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96641" y="1854546"/>
          <a:ext cx="1314665" cy="616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uk-UA" sz="3600">
              <a:latin typeface="Times New Roman" panose="02020603050405020304" pitchFamily="18" charset="0"/>
              <a:cs typeface="Times New Roman" panose="02020603050405020304" pitchFamily="18" charset="0"/>
            </a:rPr>
            <a:t>НМУ</a:t>
          </a:r>
          <a:endParaRPr lang="ru-RU" sz="3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0.73953</cdr:x>
      <cdr:y>0.3049</cdr:y>
    </cdr:from>
    <cdr:to>
      <cdr:x>0.85533</cdr:x>
      <cdr:y>0.40558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8390911" y="1851811"/>
          <a:ext cx="1313901" cy="611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uk-UA" sz="3600">
              <a:latin typeface="Times New Roman" panose="02020603050405020304" pitchFamily="18" charset="0"/>
              <a:cs typeface="Times New Roman" panose="02020603050405020304" pitchFamily="18" charset="0"/>
            </a:rPr>
            <a:t>ФПК</a:t>
          </a:r>
          <a:endParaRPr lang="ru-RU" sz="3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0.26134</cdr:x>
      <cdr:y>0.28913</cdr:y>
    </cdr:from>
    <cdr:to>
      <cdr:x>0.50314</cdr:x>
      <cdr:y>0.3898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0105D31-973B-42A3-B891-EDA4F1AD10C1}"/>
            </a:ext>
          </a:extLst>
        </cdr:cNvPr>
        <cdr:cNvSpPr txBox="1"/>
      </cdr:nvSpPr>
      <cdr:spPr>
        <a:xfrm xmlns:a="http://schemas.openxmlformats.org/drawingml/2006/main">
          <a:off x="2966934" y="1771151"/>
          <a:ext cx="2745167" cy="616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2400" b="1">
              <a:latin typeface="Times New Roman" panose="02020603050405020304" pitchFamily="18" charset="0"/>
              <a:cs typeface="Times New Roman" panose="02020603050405020304" pitchFamily="18" charset="0"/>
            </a:rPr>
            <a:t>Стара</a:t>
          </a:r>
          <a:r>
            <a:rPr lang="ru-RU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система</a:t>
          </a:r>
        </a:p>
        <a:p xmlns:a="http://schemas.openxmlformats.org/drawingml/2006/main">
          <a:pPr algn="ctr"/>
          <a:r>
            <a:rPr lang="ru-RU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ДУТ </a:t>
          </a:r>
          <a:endParaRPr lang="ru-RU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0.49242</cdr:x>
      <cdr:y>0.03152</cdr:y>
    </cdr:from>
    <cdr:to>
      <cdr:x>0.49349</cdr:x>
      <cdr:y>0.96334</cdr:y>
    </cdr:to>
    <cdr:cxnSp macro="">
      <cdr:nvCxnSpPr>
        <cdr:cNvPr id="1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8B14A973-B7E5-4AFD-9972-F80CAF40E092}"/>
            </a:ext>
          </a:extLst>
        </cdr:cNvPr>
        <cdr:cNvCxnSpPr/>
      </cdr:nvCxnSpPr>
      <cdr:spPr>
        <a:xfrm xmlns:a="http://schemas.openxmlformats.org/drawingml/2006/main">
          <a:off x="5590392" y="193058"/>
          <a:ext cx="12126" cy="570813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="70" zoomScaleNormal="70" workbookViewId="0">
      <selection activeCell="N4" sqref="N4"/>
    </sheetView>
  </sheetViews>
  <sheetFormatPr defaultRowHeight="14.4" x14ac:dyDescent="0.3"/>
  <cols>
    <col min="1" max="1" width="29.44140625" customWidth="1"/>
    <col min="2" max="2" width="16.21875" customWidth="1"/>
    <col min="3" max="3" width="16.77734375" customWidth="1"/>
    <col min="4" max="4" width="21.6640625" customWidth="1"/>
    <col min="5" max="5" width="14.6640625" customWidth="1"/>
    <col min="6" max="6" width="20.88671875" customWidth="1"/>
    <col min="7" max="7" width="19.88671875" customWidth="1"/>
    <col min="8" max="8" width="14.88671875" customWidth="1"/>
    <col min="9" max="9" width="18.44140625" customWidth="1"/>
    <col min="10" max="10" width="20" customWidth="1"/>
    <col min="11" max="11" width="16.33203125" customWidth="1"/>
  </cols>
  <sheetData>
    <row r="1" spans="1:15" ht="72" x14ac:dyDescent="0.35">
      <c r="A1" s="8" t="s">
        <v>48</v>
      </c>
      <c r="B1" s="1" t="s">
        <v>5</v>
      </c>
      <c r="C1" s="2" t="s">
        <v>6</v>
      </c>
      <c r="D1" s="3" t="s">
        <v>7</v>
      </c>
      <c r="E1" s="4" t="s">
        <v>18</v>
      </c>
      <c r="F1" s="5" t="s">
        <v>9</v>
      </c>
      <c r="G1" s="6" t="s">
        <v>10</v>
      </c>
      <c r="H1" s="14" t="s">
        <v>2</v>
      </c>
      <c r="I1" s="15" t="s">
        <v>3</v>
      </c>
      <c r="J1" s="16" t="s">
        <v>1</v>
      </c>
      <c r="K1" s="9"/>
    </row>
    <row r="2" spans="1:15" ht="18" x14ac:dyDescent="0.35">
      <c r="A2" s="7" t="s">
        <v>12</v>
      </c>
      <c r="B2" s="12" t="s">
        <v>15</v>
      </c>
      <c r="C2" s="12" t="s">
        <v>11</v>
      </c>
      <c r="D2" s="7" t="s">
        <v>4</v>
      </c>
      <c r="E2" s="7" t="s">
        <v>19</v>
      </c>
      <c r="F2" s="7" t="s">
        <v>21</v>
      </c>
      <c r="G2" s="7" t="s">
        <v>23</v>
      </c>
      <c r="H2" s="17">
        <v>7</v>
      </c>
      <c r="I2" s="17">
        <f>100*H2/$H$6</f>
        <v>43.75</v>
      </c>
      <c r="J2" s="17">
        <f>I2</f>
        <v>43.75</v>
      </c>
      <c r="K2" s="9"/>
    </row>
    <row r="3" spans="1:15" ht="18" x14ac:dyDescent="0.35">
      <c r="A3" s="7" t="s">
        <v>25</v>
      </c>
      <c r="B3" s="12" t="s">
        <v>11</v>
      </c>
      <c r="C3" s="12" t="s">
        <v>11</v>
      </c>
      <c r="D3" s="7" t="s">
        <v>16</v>
      </c>
      <c r="E3" s="7" t="s">
        <v>20</v>
      </c>
      <c r="F3" s="7" t="s">
        <v>22</v>
      </c>
      <c r="G3" s="7" t="s">
        <v>24</v>
      </c>
      <c r="H3" s="17">
        <v>3</v>
      </c>
      <c r="I3" s="17">
        <f>100*H3/$H$6</f>
        <v>18.75</v>
      </c>
      <c r="J3" s="17">
        <f>I3+J2</f>
        <v>62.5</v>
      </c>
      <c r="K3" s="9"/>
    </row>
    <row r="4" spans="1:15" ht="18" x14ac:dyDescent="0.35">
      <c r="A4" s="7" t="s">
        <v>13</v>
      </c>
      <c r="B4" s="12" t="s">
        <v>11</v>
      </c>
      <c r="C4" s="12" t="s">
        <v>15</v>
      </c>
      <c r="D4" s="7" t="s">
        <v>16</v>
      </c>
      <c r="E4" s="7" t="s">
        <v>20</v>
      </c>
      <c r="F4" s="7" t="s">
        <v>22</v>
      </c>
      <c r="G4" s="7" t="s">
        <v>24</v>
      </c>
      <c r="H4" s="17">
        <v>2.5</v>
      </c>
      <c r="I4" s="17">
        <f>100*H4/$H$6</f>
        <v>15.625</v>
      </c>
      <c r="J4" s="17">
        <f>I4+J3</f>
        <v>78.125</v>
      </c>
      <c r="K4" s="9"/>
    </row>
    <row r="5" spans="1:15" ht="18" x14ac:dyDescent="0.35">
      <c r="A5" s="7" t="s">
        <v>14</v>
      </c>
      <c r="B5" s="12" t="s">
        <v>11</v>
      </c>
      <c r="C5" s="12" t="s">
        <v>11</v>
      </c>
      <c r="D5" s="7" t="s">
        <v>16</v>
      </c>
      <c r="E5" s="7" t="s">
        <v>20</v>
      </c>
      <c r="F5" s="7" t="s">
        <v>22</v>
      </c>
      <c r="G5" s="7" t="s">
        <v>24</v>
      </c>
      <c r="H5" s="17">
        <v>3.5</v>
      </c>
      <c r="I5" s="17">
        <f>100*H5/$H$6</f>
        <v>21.875</v>
      </c>
      <c r="J5" s="17">
        <f>I5+J4</f>
        <v>100</v>
      </c>
      <c r="K5" s="9"/>
    </row>
    <row r="6" spans="1:15" ht="18" x14ac:dyDescent="0.35">
      <c r="A6" s="11"/>
      <c r="B6" s="13"/>
      <c r="C6" s="9"/>
      <c r="D6" s="9"/>
      <c r="E6" s="9"/>
      <c r="F6" s="9"/>
      <c r="G6" s="9"/>
      <c r="H6" s="18">
        <f>SUM(H2:H5)</f>
        <v>16</v>
      </c>
      <c r="I6" s="17">
        <f>SUM(I2:I5)</f>
        <v>100</v>
      </c>
      <c r="J6" s="20"/>
      <c r="K6" s="21"/>
    </row>
    <row r="7" spans="1:15" ht="18" x14ac:dyDescent="0.35">
      <c r="A7" s="9"/>
      <c r="B7" s="9"/>
      <c r="C7" s="9"/>
      <c r="D7" s="9"/>
      <c r="E7" s="9"/>
      <c r="F7" s="9"/>
      <c r="G7" s="9"/>
      <c r="H7" s="9"/>
      <c r="I7" s="9"/>
      <c r="J7" s="19"/>
      <c r="K7" s="9"/>
    </row>
    <row r="8" spans="1:15" ht="18" x14ac:dyDescent="0.35">
      <c r="A8" s="9"/>
      <c r="B8" s="9"/>
      <c r="C8" s="9"/>
      <c r="D8" s="9"/>
      <c r="E8" s="9"/>
      <c r="F8" s="9"/>
      <c r="G8" s="9"/>
      <c r="H8" s="9"/>
      <c r="I8" s="9"/>
      <c r="J8" s="19"/>
      <c r="K8" s="9"/>
    </row>
    <row r="9" spans="1:15" ht="72" x14ac:dyDescent="0.35">
      <c r="A9" s="10"/>
      <c r="B9" s="1" t="s">
        <v>5</v>
      </c>
      <c r="C9" s="2" t="s">
        <v>6</v>
      </c>
      <c r="D9" s="3" t="s">
        <v>7</v>
      </c>
      <c r="E9" s="4" t="s">
        <v>8</v>
      </c>
      <c r="F9" s="5" t="s">
        <v>9</v>
      </c>
      <c r="G9" s="6" t="s">
        <v>10</v>
      </c>
      <c r="H9" s="9"/>
      <c r="I9" s="9"/>
      <c r="J9" s="9"/>
      <c r="K9" s="9"/>
      <c r="O9" t="s">
        <v>27</v>
      </c>
    </row>
    <row r="10" spans="1:15" ht="18" x14ac:dyDescent="0.35">
      <c r="A10" s="22" t="s">
        <v>17</v>
      </c>
      <c r="B10" s="12" t="s">
        <v>11</v>
      </c>
      <c r="C10" s="12" t="s">
        <v>11</v>
      </c>
      <c r="D10" s="10" t="s">
        <v>26</v>
      </c>
      <c r="E10" s="7" t="s">
        <v>19</v>
      </c>
      <c r="F10" s="7" t="s">
        <v>21</v>
      </c>
      <c r="G10" s="7" t="s">
        <v>23</v>
      </c>
      <c r="H10" s="9"/>
      <c r="I10" s="9"/>
      <c r="J10" s="9"/>
      <c r="K10" s="9"/>
    </row>
    <row r="11" spans="1:15" ht="18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5" ht="18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5" ht="18" x14ac:dyDescent="0.35">
      <c r="J13" s="9"/>
    </row>
    <row r="14" spans="1:15" ht="18" x14ac:dyDescent="0.35">
      <c r="J14" s="9"/>
      <c r="K14" s="9"/>
    </row>
    <row r="15" spans="1:15" ht="18" x14ac:dyDescent="0.35">
      <c r="B15" s="9"/>
      <c r="J15" s="9"/>
    </row>
    <row r="16" spans="1:15" ht="18" x14ac:dyDescent="0.35">
      <c r="B16" s="9"/>
    </row>
    <row r="17" spans="2:11" ht="18" x14ac:dyDescent="0.35">
      <c r="B17" s="9"/>
    </row>
    <row r="18" spans="2:11" ht="18" x14ac:dyDescent="0.35">
      <c r="B18" s="9"/>
    </row>
    <row r="24" spans="2:11" ht="18" x14ac:dyDescent="0.35">
      <c r="J24" s="9"/>
    </row>
    <row r="25" spans="2:11" ht="18" x14ac:dyDescent="0.35">
      <c r="J25" s="9"/>
    </row>
    <row r="26" spans="2:11" ht="18" x14ac:dyDescent="0.35">
      <c r="J26" s="9"/>
    </row>
    <row r="27" spans="2:11" ht="18" x14ac:dyDescent="0.35">
      <c r="J27" s="9"/>
    </row>
    <row r="28" spans="2:11" ht="18" x14ac:dyDescent="0.35">
      <c r="J28" s="9"/>
    </row>
    <row r="29" spans="2:11" ht="18" x14ac:dyDescent="0.35">
      <c r="B29" s="9"/>
    </row>
    <row r="31" spans="2:11" ht="18" x14ac:dyDescent="0.35">
      <c r="K31" s="9"/>
    </row>
  </sheetData>
  <sortState xmlns:xlrd2="http://schemas.microsoft.com/office/spreadsheetml/2017/richdata2" ref="J2:J5">
    <sortCondition ref="J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994F-AD37-45BA-B671-9C2E35A95B44}">
  <dimension ref="A1:V25"/>
  <sheetViews>
    <sheetView tabSelected="1" zoomScale="85" zoomScaleNormal="85" workbookViewId="0">
      <selection activeCell="G31" sqref="G31"/>
    </sheetView>
  </sheetViews>
  <sheetFormatPr defaultRowHeight="14.4" x14ac:dyDescent="0.3"/>
  <sheetData>
    <row r="1" spans="1:22" ht="15.6" thickTop="1" thickBot="1" x14ac:dyDescent="0.35">
      <c r="A1" s="24" t="s">
        <v>32</v>
      </c>
      <c r="B1" s="23" t="s">
        <v>28</v>
      </c>
      <c r="C1" s="23"/>
      <c r="D1" s="23"/>
      <c r="E1" s="23"/>
      <c r="F1" s="23" t="s">
        <v>30</v>
      </c>
      <c r="G1" s="23"/>
      <c r="H1" s="23"/>
      <c r="I1" s="23"/>
      <c r="J1" s="23" t="s">
        <v>29</v>
      </c>
      <c r="K1" s="23"/>
      <c r="L1" s="23"/>
      <c r="M1" s="23"/>
      <c r="N1" s="23" t="s">
        <v>45</v>
      </c>
      <c r="O1" s="23"/>
      <c r="P1" s="23"/>
      <c r="Q1" s="23" t="s">
        <v>31</v>
      </c>
      <c r="R1" s="23"/>
      <c r="S1" s="23"/>
      <c r="T1" s="23" t="s">
        <v>41</v>
      </c>
      <c r="U1" s="23"/>
      <c r="V1" s="23"/>
    </row>
    <row r="2" spans="1:22" ht="15.6" thickTop="1" thickBot="1" x14ac:dyDescent="0.35">
      <c r="A2" s="2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15.6" thickTop="1" thickBot="1" x14ac:dyDescent="0.35">
      <c r="A3" s="25">
        <v>1</v>
      </c>
      <c r="B3" s="26" t="s">
        <v>47</v>
      </c>
      <c r="C3" s="26"/>
      <c r="D3" s="26"/>
      <c r="E3" s="26"/>
      <c r="F3" s="27">
        <v>7</v>
      </c>
      <c r="G3" s="27"/>
      <c r="H3" s="27"/>
      <c r="I3" s="27"/>
      <c r="J3" s="27">
        <v>25</v>
      </c>
      <c r="K3" s="27"/>
      <c r="L3" s="27"/>
      <c r="M3" s="27"/>
      <c r="N3" s="27">
        <f>F3*J3</f>
        <v>175</v>
      </c>
      <c r="O3" s="27"/>
      <c r="P3" s="27"/>
      <c r="Q3" s="28">
        <f>N3/$N$23</f>
        <v>9.4339622641509441E-2</v>
      </c>
      <c r="R3" s="28"/>
      <c r="S3" s="28"/>
      <c r="T3" s="31" t="s">
        <v>43</v>
      </c>
      <c r="U3" s="31"/>
      <c r="V3" s="31"/>
    </row>
    <row r="4" spans="1:22" ht="33.6" customHeight="1" thickTop="1" thickBot="1" x14ac:dyDescent="0.35">
      <c r="A4" s="25"/>
      <c r="B4" s="26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  <c r="R4" s="28"/>
      <c r="S4" s="28"/>
      <c r="T4" s="31"/>
      <c r="U4" s="31"/>
      <c r="V4" s="31"/>
    </row>
    <row r="5" spans="1:22" ht="15.6" thickTop="1" thickBot="1" x14ac:dyDescent="0.35">
      <c r="A5" s="25">
        <v>2</v>
      </c>
      <c r="B5" s="26" t="s">
        <v>33</v>
      </c>
      <c r="C5" s="26"/>
      <c r="D5" s="26"/>
      <c r="E5" s="26"/>
      <c r="F5" s="27">
        <v>5</v>
      </c>
      <c r="G5" s="27"/>
      <c r="H5" s="27"/>
      <c r="I5" s="27"/>
      <c r="J5" s="27">
        <v>50</v>
      </c>
      <c r="K5" s="27"/>
      <c r="L5" s="27"/>
      <c r="M5" s="27"/>
      <c r="N5" s="27">
        <f t="shared" ref="N5" si="0">F5*J5</f>
        <v>250</v>
      </c>
      <c r="O5" s="27"/>
      <c r="P5" s="27"/>
      <c r="Q5" s="28">
        <f>N5/$N$23</f>
        <v>0.13477088948787061</v>
      </c>
      <c r="R5" s="28"/>
      <c r="S5" s="28"/>
      <c r="T5" s="30" t="s">
        <v>42</v>
      </c>
      <c r="U5" s="30"/>
      <c r="V5" s="30"/>
    </row>
    <row r="6" spans="1:22" ht="21" customHeight="1" thickTop="1" thickBot="1" x14ac:dyDescent="0.35">
      <c r="A6" s="25"/>
      <c r="B6" s="26"/>
      <c r="C6" s="26"/>
      <c r="D6" s="26"/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8"/>
      <c r="S6" s="28"/>
      <c r="T6" s="30"/>
      <c r="U6" s="30"/>
      <c r="V6" s="30"/>
    </row>
    <row r="7" spans="1:22" ht="15.6" thickTop="1" thickBot="1" x14ac:dyDescent="0.35">
      <c r="A7" s="25">
        <v>3</v>
      </c>
      <c r="B7" s="26" t="s">
        <v>34</v>
      </c>
      <c r="C7" s="26"/>
      <c r="D7" s="26"/>
      <c r="E7" s="26"/>
      <c r="F7" s="27">
        <v>10</v>
      </c>
      <c r="G7" s="27"/>
      <c r="H7" s="27"/>
      <c r="I7" s="27"/>
      <c r="J7" s="27">
        <v>30</v>
      </c>
      <c r="K7" s="27"/>
      <c r="L7" s="27"/>
      <c r="M7" s="27"/>
      <c r="N7" s="27">
        <f t="shared" ref="N7" si="1">F7*J7</f>
        <v>300</v>
      </c>
      <c r="O7" s="27"/>
      <c r="P7" s="27"/>
      <c r="Q7" s="28">
        <f>N7/$N$23</f>
        <v>0.16172506738544473</v>
      </c>
      <c r="R7" s="28"/>
      <c r="S7" s="28"/>
      <c r="T7" s="30" t="s">
        <v>42</v>
      </c>
      <c r="U7" s="30"/>
      <c r="V7" s="30"/>
    </row>
    <row r="8" spans="1:22" ht="15.6" thickTop="1" thickBot="1" x14ac:dyDescent="0.35">
      <c r="A8" s="25"/>
      <c r="B8" s="26"/>
      <c r="C8" s="26"/>
      <c r="D8" s="26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8"/>
      <c r="T8" s="30"/>
      <c r="U8" s="30"/>
      <c r="V8" s="30"/>
    </row>
    <row r="9" spans="1:22" ht="15.6" thickTop="1" thickBot="1" x14ac:dyDescent="0.35">
      <c r="A9" s="25">
        <v>4</v>
      </c>
      <c r="B9" s="26" t="s">
        <v>35</v>
      </c>
      <c r="C9" s="26"/>
      <c r="D9" s="26"/>
      <c r="E9" s="26"/>
      <c r="F9" s="27">
        <v>10</v>
      </c>
      <c r="G9" s="27"/>
      <c r="H9" s="27"/>
      <c r="I9" s="27"/>
      <c r="J9" s="27">
        <v>5</v>
      </c>
      <c r="K9" s="27"/>
      <c r="L9" s="27"/>
      <c r="M9" s="27"/>
      <c r="N9" s="27">
        <f t="shared" ref="N9" si="2">F9*J9</f>
        <v>50</v>
      </c>
      <c r="O9" s="27"/>
      <c r="P9" s="27"/>
      <c r="Q9" s="28">
        <f>N9/$N$23</f>
        <v>2.6954177897574125E-2</v>
      </c>
      <c r="R9" s="28"/>
      <c r="S9" s="28"/>
      <c r="T9" s="29" t="s">
        <v>44</v>
      </c>
      <c r="U9" s="29"/>
      <c r="V9" s="29"/>
    </row>
    <row r="10" spans="1:22" ht="15.6" thickTop="1" thickBot="1" x14ac:dyDescent="0.35">
      <c r="A10" s="25"/>
      <c r="B10" s="26"/>
      <c r="C10" s="26"/>
      <c r="D10" s="26"/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28"/>
      <c r="T10" s="29"/>
      <c r="U10" s="29"/>
      <c r="V10" s="29"/>
    </row>
    <row r="11" spans="1:22" ht="15.6" thickTop="1" thickBot="1" x14ac:dyDescent="0.35">
      <c r="A11" s="25">
        <v>5</v>
      </c>
      <c r="B11" s="26" t="s">
        <v>36</v>
      </c>
      <c r="C11" s="26"/>
      <c r="D11" s="26"/>
      <c r="E11" s="26"/>
      <c r="F11" s="27">
        <v>10</v>
      </c>
      <c r="G11" s="27"/>
      <c r="H11" s="27"/>
      <c r="I11" s="27"/>
      <c r="J11" s="27">
        <v>5</v>
      </c>
      <c r="K11" s="27"/>
      <c r="L11" s="27"/>
      <c r="M11" s="27"/>
      <c r="N11" s="27">
        <f t="shared" ref="N11" si="3">F11*J11</f>
        <v>50</v>
      </c>
      <c r="O11" s="27"/>
      <c r="P11" s="27"/>
      <c r="Q11" s="28">
        <f>N11/$N$23</f>
        <v>2.6954177897574125E-2</v>
      </c>
      <c r="R11" s="28"/>
      <c r="S11" s="28"/>
      <c r="T11" s="29" t="s">
        <v>44</v>
      </c>
      <c r="U11" s="29"/>
      <c r="V11" s="29"/>
    </row>
    <row r="12" spans="1:22" ht="15.6" thickTop="1" thickBot="1" x14ac:dyDescent="0.35">
      <c r="A12" s="25"/>
      <c r="B12" s="26"/>
      <c r="C12" s="26"/>
      <c r="D12" s="26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28"/>
      <c r="S12" s="28"/>
      <c r="T12" s="29"/>
      <c r="U12" s="29"/>
      <c r="V12" s="29"/>
    </row>
    <row r="13" spans="1:22" ht="15.6" thickTop="1" thickBot="1" x14ac:dyDescent="0.35">
      <c r="A13" s="25">
        <v>6</v>
      </c>
      <c r="B13" s="26" t="s">
        <v>37</v>
      </c>
      <c r="C13" s="26"/>
      <c r="D13" s="26"/>
      <c r="E13" s="26"/>
      <c r="F13" s="27">
        <v>10</v>
      </c>
      <c r="G13" s="27"/>
      <c r="H13" s="27"/>
      <c r="I13" s="27"/>
      <c r="J13" s="27">
        <v>7</v>
      </c>
      <c r="K13" s="27"/>
      <c r="L13" s="27"/>
      <c r="M13" s="27"/>
      <c r="N13" s="27">
        <f t="shared" ref="N13" si="4">F13*J13</f>
        <v>70</v>
      </c>
      <c r="O13" s="27"/>
      <c r="P13" s="27"/>
      <c r="Q13" s="28">
        <f>N13/$N$23</f>
        <v>3.7735849056603772E-2</v>
      </c>
      <c r="R13" s="28"/>
      <c r="S13" s="28"/>
      <c r="T13" s="29" t="s">
        <v>44</v>
      </c>
      <c r="U13" s="29"/>
      <c r="V13" s="29"/>
    </row>
    <row r="14" spans="1:22" ht="15.6" thickTop="1" thickBot="1" x14ac:dyDescent="0.35">
      <c r="A14" s="25"/>
      <c r="B14" s="26"/>
      <c r="C14" s="26"/>
      <c r="D14" s="26"/>
      <c r="E14" s="2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8"/>
      <c r="T14" s="29"/>
      <c r="U14" s="29"/>
      <c r="V14" s="29"/>
    </row>
    <row r="15" spans="1:22" ht="15.6" thickTop="1" thickBot="1" x14ac:dyDescent="0.35">
      <c r="A15" s="25">
        <v>7</v>
      </c>
      <c r="B15" s="26" t="s">
        <v>46</v>
      </c>
      <c r="C15" s="26"/>
      <c r="D15" s="26"/>
      <c r="E15" s="26"/>
      <c r="F15" s="27">
        <v>7</v>
      </c>
      <c r="G15" s="27"/>
      <c r="H15" s="27"/>
      <c r="I15" s="27"/>
      <c r="J15" s="27">
        <v>40</v>
      </c>
      <c r="K15" s="27"/>
      <c r="L15" s="27"/>
      <c r="M15" s="27"/>
      <c r="N15" s="27">
        <f t="shared" ref="N15" si="5">F15*J15</f>
        <v>280</v>
      </c>
      <c r="O15" s="27"/>
      <c r="P15" s="27"/>
      <c r="Q15" s="28">
        <f>N15/$N$23</f>
        <v>0.15094339622641509</v>
      </c>
      <c r="R15" s="28"/>
      <c r="S15" s="28"/>
      <c r="T15" s="30" t="s">
        <v>42</v>
      </c>
      <c r="U15" s="30"/>
      <c r="V15" s="30"/>
    </row>
    <row r="16" spans="1:22" ht="50.4" customHeight="1" thickTop="1" thickBot="1" x14ac:dyDescent="0.35">
      <c r="A16" s="25"/>
      <c r="B16" s="26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8"/>
      <c r="S16" s="28"/>
      <c r="T16" s="30"/>
      <c r="U16" s="30"/>
      <c r="V16" s="30"/>
    </row>
    <row r="17" spans="1:22" ht="15.6" thickTop="1" thickBot="1" x14ac:dyDescent="0.35">
      <c r="A17" s="25">
        <v>8</v>
      </c>
      <c r="B17" s="26" t="s">
        <v>38</v>
      </c>
      <c r="C17" s="26"/>
      <c r="D17" s="26"/>
      <c r="E17" s="26"/>
      <c r="F17" s="27">
        <v>10</v>
      </c>
      <c r="G17" s="27"/>
      <c r="H17" s="27"/>
      <c r="I17" s="27"/>
      <c r="J17" s="27">
        <v>30</v>
      </c>
      <c r="K17" s="27"/>
      <c r="L17" s="27"/>
      <c r="M17" s="27"/>
      <c r="N17" s="27">
        <f t="shared" ref="N17" si="6">F17*J17</f>
        <v>300</v>
      </c>
      <c r="O17" s="27"/>
      <c r="P17" s="27"/>
      <c r="Q17" s="28">
        <f>N17/$N$23</f>
        <v>0.16172506738544473</v>
      </c>
      <c r="R17" s="28"/>
      <c r="S17" s="28"/>
      <c r="T17" s="30" t="s">
        <v>42</v>
      </c>
      <c r="U17" s="30"/>
      <c r="V17" s="30"/>
    </row>
    <row r="18" spans="1:22" ht="26.4" customHeight="1" thickTop="1" thickBot="1" x14ac:dyDescent="0.35">
      <c r="A18" s="25"/>
      <c r="B18" s="26"/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8"/>
      <c r="S18" s="28"/>
      <c r="T18" s="30"/>
      <c r="U18" s="30"/>
      <c r="V18" s="30"/>
    </row>
    <row r="19" spans="1:22" ht="15.6" thickTop="1" thickBot="1" x14ac:dyDescent="0.35">
      <c r="A19" s="25">
        <v>9</v>
      </c>
      <c r="B19" s="26" t="s">
        <v>39</v>
      </c>
      <c r="C19" s="26"/>
      <c r="D19" s="26"/>
      <c r="E19" s="26"/>
      <c r="F19" s="27">
        <v>10</v>
      </c>
      <c r="G19" s="27"/>
      <c r="H19" s="27"/>
      <c r="I19" s="27"/>
      <c r="J19" s="27">
        <v>20</v>
      </c>
      <c r="K19" s="27"/>
      <c r="L19" s="27"/>
      <c r="M19" s="27"/>
      <c r="N19" s="27">
        <f t="shared" ref="N19" si="7">F19*J19</f>
        <v>200</v>
      </c>
      <c r="O19" s="27"/>
      <c r="P19" s="27"/>
      <c r="Q19" s="28">
        <f>N19/$N$23</f>
        <v>0.1078167115902965</v>
      </c>
      <c r="R19" s="28"/>
      <c r="S19" s="28"/>
      <c r="T19" s="30" t="s">
        <v>42</v>
      </c>
      <c r="U19" s="30"/>
      <c r="V19" s="30"/>
    </row>
    <row r="20" spans="1:22" ht="22.2" customHeight="1" thickTop="1" thickBot="1" x14ac:dyDescent="0.35">
      <c r="A20" s="25"/>
      <c r="B20" s="26"/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8"/>
      <c r="S20" s="28"/>
      <c r="T20" s="30"/>
      <c r="U20" s="30"/>
      <c r="V20" s="30"/>
    </row>
    <row r="21" spans="1:22" ht="15.6" thickTop="1" thickBot="1" x14ac:dyDescent="0.35">
      <c r="A21" s="25">
        <v>10</v>
      </c>
      <c r="B21" s="26" t="s">
        <v>40</v>
      </c>
      <c r="C21" s="26"/>
      <c r="D21" s="26"/>
      <c r="E21" s="26"/>
      <c r="F21" s="27">
        <v>3</v>
      </c>
      <c r="G21" s="27"/>
      <c r="H21" s="27"/>
      <c r="I21" s="27"/>
      <c r="J21" s="27">
        <v>60</v>
      </c>
      <c r="K21" s="27"/>
      <c r="L21" s="27"/>
      <c r="M21" s="27"/>
      <c r="N21" s="27">
        <f>F21*J21</f>
        <v>180</v>
      </c>
      <c r="O21" s="27"/>
      <c r="P21" s="27"/>
      <c r="Q21" s="28">
        <f>N21/$N$23</f>
        <v>9.7035040431266845E-2</v>
      </c>
      <c r="R21" s="28"/>
      <c r="S21" s="28"/>
      <c r="T21" s="31" t="s">
        <v>43</v>
      </c>
      <c r="U21" s="31"/>
      <c r="V21" s="31"/>
    </row>
    <row r="22" spans="1:22" ht="15.6" thickTop="1" thickBot="1" x14ac:dyDescent="0.35">
      <c r="A22" s="25"/>
      <c r="B22" s="26"/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8"/>
      <c r="S22" s="28"/>
      <c r="T22" s="31"/>
      <c r="U22" s="31"/>
      <c r="V22" s="31"/>
    </row>
    <row r="23" spans="1:22" ht="15.6" thickTop="1" thickBot="1" x14ac:dyDescent="0.35">
      <c r="J23" s="27" t="s">
        <v>0</v>
      </c>
      <c r="K23" s="27"/>
      <c r="L23" s="27"/>
      <c r="M23" s="27"/>
      <c r="N23" s="27">
        <f>SUM(N3:P22)</f>
        <v>1855</v>
      </c>
      <c r="O23" s="27"/>
      <c r="P23" s="27"/>
      <c r="Q23" s="28">
        <f>SUM(Q3:S22)</f>
        <v>1</v>
      </c>
      <c r="R23" s="28"/>
      <c r="S23" s="28"/>
    </row>
    <row r="24" spans="1:22" ht="15.6" thickTop="1" thickBot="1" x14ac:dyDescent="0.35">
      <c r="J24" s="27"/>
      <c r="K24" s="27"/>
      <c r="L24" s="27"/>
      <c r="M24" s="27"/>
      <c r="N24" s="27"/>
      <c r="O24" s="27"/>
      <c r="P24" s="27"/>
      <c r="Q24" s="28"/>
      <c r="R24" s="28"/>
      <c r="S24" s="28"/>
    </row>
    <row r="25" spans="1:22" ht="15" thickTop="1" x14ac:dyDescent="0.3"/>
  </sheetData>
  <mergeCells count="80">
    <mergeCell ref="Q23:S24"/>
    <mergeCell ref="J23:M24"/>
    <mergeCell ref="T11:V12"/>
    <mergeCell ref="T13:V14"/>
    <mergeCell ref="T15:V16"/>
    <mergeCell ref="T17:V18"/>
    <mergeCell ref="T19:V20"/>
    <mergeCell ref="T21:V22"/>
    <mergeCell ref="N23:P24"/>
    <mergeCell ref="T1:V2"/>
    <mergeCell ref="T3:V4"/>
    <mergeCell ref="T5:V6"/>
    <mergeCell ref="T7:V8"/>
    <mergeCell ref="T9:V10"/>
    <mergeCell ref="A15:A16"/>
    <mergeCell ref="A17:A18"/>
    <mergeCell ref="A19:A20"/>
    <mergeCell ref="A21:A22"/>
    <mergeCell ref="A1:A2"/>
    <mergeCell ref="A3:A4"/>
    <mergeCell ref="A5:A6"/>
    <mergeCell ref="A7:A8"/>
    <mergeCell ref="A9:A10"/>
    <mergeCell ref="A11:A12"/>
    <mergeCell ref="A13:A14"/>
    <mergeCell ref="Q15:S16"/>
    <mergeCell ref="Q17:S18"/>
    <mergeCell ref="Q19:S20"/>
    <mergeCell ref="Q21:S22"/>
    <mergeCell ref="Q5:S6"/>
    <mergeCell ref="Q7:S8"/>
    <mergeCell ref="Q9:S10"/>
    <mergeCell ref="Q11:S12"/>
    <mergeCell ref="Q13:S14"/>
    <mergeCell ref="N11:P12"/>
    <mergeCell ref="N13:P14"/>
    <mergeCell ref="N15:P16"/>
    <mergeCell ref="N17:P18"/>
    <mergeCell ref="N19:P20"/>
    <mergeCell ref="N21:P22"/>
    <mergeCell ref="N1:P2"/>
    <mergeCell ref="Q1:S2"/>
    <mergeCell ref="N3:P4"/>
    <mergeCell ref="Q3:S4"/>
    <mergeCell ref="N5:P6"/>
    <mergeCell ref="N7:P8"/>
    <mergeCell ref="N9:P10"/>
    <mergeCell ref="J17:M18"/>
    <mergeCell ref="J19:M20"/>
    <mergeCell ref="J21:M22"/>
    <mergeCell ref="J5:M6"/>
    <mergeCell ref="J7:M8"/>
    <mergeCell ref="J9:M10"/>
    <mergeCell ref="J11:M12"/>
    <mergeCell ref="J13:M14"/>
    <mergeCell ref="J15:M16"/>
    <mergeCell ref="F21:I22"/>
    <mergeCell ref="F5:I6"/>
    <mergeCell ref="F7:I8"/>
    <mergeCell ref="F9:I10"/>
    <mergeCell ref="F11:I12"/>
    <mergeCell ref="F13:I14"/>
    <mergeCell ref="F15:I16"/>
    <mergeCell ref="F17:I18"/>
    <mergeCell ref="F19:I20"/>
    <mergeCell ref="B17:E18"/>
    <mergeCell ref="B19:E20"/>
    <mergeCell ref="B21:E22"/>
    <mergeCell ref="B5:E6"/>
    <mergeCell ref="B7:E8"/>
    <mergeCell ref="B9:E10"/>
    <mergeCell ref="B11:E12"/>
    <mergeCell ref="B13:E14"/>
    <mergeCell ref="B15:E16"/>
    <mergeCell ref="B3:E4"/>
    <mergeCell ref="F1:I2"/>
    <mergeCell ref="B1:E2"/>
    <mergeCell ref="J1:M2"/>
    <mergeCell ref="F3:I4"/>
    <mergeCell ref="J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Паша</dc:creator>
  <cp:lastModifiedBy>Vitalii Slobodianyk</cp:lastModifiedBy>
  <dcterms:created xsi:type="dcterms:W3CDTF">2019-06-02T15:55:53Z</dcterms:created>
  <dcterms:modified xsi:type="dcterms:W3CDTF">2020-05-23T17:30:06Z</dcterms:modified>
</cp:coreProperties>
</file>