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allum\Documents\Uni\PPM\magnus-api\docs\"/>
    </mc:Choice>
  </mc:AlternateContent>
  <bookViews>
    <workbookView xWindow="675" yWindow="465" windowWidth="19575" windowHeight="19725"/>
  </bookViews>
  <sheets>
    <sheet name="GanttChart" sheetId="9" r:id="rId1"/>
  </sheets>
  <definedNames>
    <definedName name="prevWBS" localSheetId="0">GanttChart!$A1048576</definedName>
    <definedName name="_xlnm.Print_Area" localSheetId="0">GanttChart!$A$1:$BN$52</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9" l="1"/>
  <c r="I25" i="9" s="1"/>
  <c r="F26" i="9"/>
  <c r="I26" i="9" s="1"/>
  <c r="F27" i="9"/>
  <c r="I27" i="9" s="1"/>
  <c r="F28" i="9"/>
  <c r="I28" i="9" s="1"/>
  <c r="F29" i="9"/>
  <c r="I29" i="9" s="1"/>
  <c r="F30" i="9"/>
  <c r="I30" i="9" s="1"/>
  <c r="F31" i="9"/>
  <c r="I31" i="9" s="1"/>
  <c r="F14" i="9"/>
  <c r="I14" i="9" s="1"/>
  <c r="F15" i="9"/>
  <c r="I15" i="9" s="1"/>
  <c r="F16" i="9"/>
  <c r="I16" i="9" s="1"/>
  <c r="F17" i="9"/>
  <c r="I17" i="9" s="1"/>
  <c r="F32" i="9"/>
  <c r="I32" i="9" s="1"/>
  <c r="F18" i="9"/>
  <c r="I18" i="9" s="1"/>
  <c r="F19" i="9"/>
  <c r="I19" i="9" s="1"/>
  <c r="F20" i="9"/>
  <c r="I20" i="9" s="1"/>
  <c r="F21" i="9"/>
  <c r="I21" i="9" s="1"/>
  <c r="F22" i="9"/>
  <c r="I22" i="9" s="1"/>
  <c r="F23" i="9"/>
  <c r="I23" i="9" s="1"/>
  <c r="F24" i="9"/>
  <c r="I24" i="9" s="1"/>
  <c r="A33" i="9"/>
  <c r="F40" i="9" l="1"/>
  <c r="I40" i="9" s="1"/>
  <c r="F41" i="9"/>
  <c r="I41" i="9" s="1"/>
  <c r="F42" i="9"/>
  <c r="I42" i="9" s="1"/>
  <c r="F43" i="9"/>
  <c r="I43" i="9" s="1"/>
  <c r="F44" i="9"/>
  <c r="I44" i="9" s="1"/>
  <c r="F39" i="9"/>
  <c r="I39" i="9" s="1"/>
  <c r="F9" i="9"/>
  <c r="I52" i="9" l="1"/>
  <c r="I51" i="9"/>
  <c r="F8" i="9" l="1"/>
  <c r="I8" i="9" s="1"/>
  <c r="F45" i="9"/>
  <c r="I45" i="9" s="1"/>
  <c r="F33" i="9"/>
  <c r="I33" i="9" s="1"/>
  <c r="F12" i="9"/>
  <c r="I12" i="9" s="1"/>
  <c r="K6" i="9" l="1"/>
  <c r="F10" i="9" l="1"/>
  <c r="I10" i="9" s="1"/>
  <c r="I9" i="9"/>
  <c r="K7" i="9"/>
  <c r="K4" i="9"/>
  <c r="A8" i="9"/>
  <c r="L6" i="9" l="1"/>
  <c r="F13" i="9" l="1"/>
  <c r="I13" i="9" s="1"/>
  <c r="F35" i="9"/>
  <c r="I35" i="9" s="1"/>
  <c r="F34" i="9"/>
  <c r="I34" i="9" s="1"/>
  <c r="F47" i="9"/>
  <c r="I47" i="9" s="1"/>
  <c r="F46" i="9"/>
  <c r="I46" i="9" s="1"/>
  <c r="M6" i="9"/>
  <c r="F36" i="9"/>
  <c r="I36" i="9" s="1"/>
  <c r="F48" i="9" l="1"/>
  <c r="I48" i="9" s="1"/>
  <c r="N6" i="9"/>
  <c r="F49" i="9" l="1"/>
  <c r="I49" i="9" s="1"/>
  <c r="F37" i="9"/>
  <c r="I37" i="9" s="1"/>
  <c r="O6" i="9"/>
  <c r="K5" i="9"/>
  <c r="F38" i="9" l="1"/>
  <c r="I38"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O7" i="9" s="1"/>
  <c r="BK7" i="9"/>
  <c r="BO4" i="9" l="1"/>
  <c r="BP6" i="9"/>
  <c r="BO5" i="9"/>
  <c r="BL7" i="9"/>
  <c r="BQ6" i="9" l="1"/>
  <c r="BP7" i="9"/>
  <c r="BM7" i="9"/>
  <c r="BR6" i="9" l="1"/>
  <c r="BQ7" i="9"/>
  <c r="BN7" i="9"/>
  <c r="BS6" i="9" l="1"/>
  <c r="BR7" i="9"/>
  <c r="A9" i="9"/>
  <c r="A10" i="9" s="1"/>
  <c r="A11" i="9" s="1"/>
  <c r="BT6" i="9" l="1"/>
  <c r="BS7" i="9"/>
  <c r="A12" i="9"/>
  <c r="A13" i="9" s="1"/>
  <c r="BU6" i="9" l="1"/>
  <c r="BT7" i="9"/>
  <c r="A34" i="9"/>
  <c r="A35" i="9" s="1"/>
  <c r="A36" i="9" s="1"/>
  <c r="A37" i="9" s="1"/>
  <c r="BU7" i="9" l="1"/>
  <c r="BV6" i="9"/>
  <c r="A38" i="9"/>
  <c r="A45" i="9" s="1"/>
  <c r="A46" i="9" s="1"/>
  <c r="A47" i="9" s="1"/>
  <c r="A48" i="9" s="1"/>
  <c r="A49" i="9" s="1"/>
  <c r="BV4" i="9" l="1"/>
  <c r="BV7" i="9"/>
  <c r="BV5" i="9"/>
  <c r="BW6" i="9"/>
  <c r="BX6" i="9" l="1"/>
  <c r="BW7" i="9"/>
  <c r="BX7" i="9" l="1"/>
  <c r="BY6" i="9"/>
  <c r="BY7" i="9" l="1"/>
  <c r="BZ6" i="9"/>
  <c r="BZ7" i="9" l="1"/>
  <c r="CA6" i="9"/>
  <c r="CB6" i="9" l="1"/>
  <c r="CA7" i="9"/>
  <c r="CB7" i="9" l="1"/>
  <c r="CC6" i="9"/>
  <c r="CD6" i="9" l="1"/>
  <c r="CC5" i="9"/>
  <c r="CC4" i="9"/>
  <c r="CC7" i="9"/>
  <c r="CD7" i="9" l="1"/>
  <c r="CE6" i="9"/>
  <c r="CF6" i="9" l="1"/>
  <c r="CE7" i="9"/>
  <c r="CG6" i="9" l="1"/>
  <c r="CF7" i="9"/>
  <c r="CH6" i="9" l="1"/>
  <c r="CG7" i="9"/>
  <c r="CI6" i="9" l="1"/>
  <c r="CH7" i="9"/>
  <c r="CI7" i="9" l="1"/>
  <c r="CJ6" i="9"/>
  <c r="CJ4" i="9" l="1"/>
  <c r="CK6" i="9"/>
  <c r="CJ7" i="9"/>
  <c r="CJ5" i="9"/>
  <c r="CL6" i="9" l="1"/>
  <c r="CK7" i="9"/>
  <c r="CL7" i="9" l="1"/>
  <c r="CM6" i="9"/>
  <c r="CM7" i="9" l="1"/>
  <c r="CN6" i="9"/>
  <c r="CN7" i="9" l="1"/>
  <c r="CO6" i="9"/>
  <c r="CO7" i="9" l="1"/>
  <c r="CP6" i="9"/>
  <c r="CQ6" i="9" l="1"/>
  <c r="CP7" i="9"/>
  <c r="CQ4" i="9" l="1"/>
  <c r="CQ7" i="9"/>
  <c r="CR6" i="9"/>
  <c r="CQ5" i="9"/>
  <c r="CS6" i="9" l="1"/>
  <c r="CR7" i="9"/>
  <c r="CS7" i="9" l="1"/>
  <c r="CT6" i="9"/>
  <c r="CT7" i="9" l="1"/>
  <c r="CU6" i="9"/>
  <c r="CV6" i="9" l="1"/>
  <c r="CU7" i="9"/>
  <c r="CW6" i="9" l="1"/>
  <c r="CV7" i="9"/>
  <c r="CW7" i="9" l="1"/>
  <c r="CX6" i="9"/>
  <c r="CX4" i="9" l="1"/>
  <c r="CX7" i="9"/>
  <c r="CY6" i="9"/>
  <c r="CX5" i="9"/>
  <c r="CY7" i="9" l="1"/>
  <c r="CZ6" i="9"/>
  <c r="DA6" i="9" l="1"/>
  <c r="CZ7" i="9"/>
  <c r="DA7" i="9" l="1"/>
  <c r="DB6" i="9"/>
  <c r="DC6" i="9" l="1"/>
  <c r="DB7" i="9"/>
  <c r="DD6" i="9" l="1"/>
  <c r="DC7" i="9"/>
  <c r="DE6" i="9" l="1"/>
  <c r="DD7" i="9"/>
  <c r="DE7" i="9" l="1"/>
  <c r="DF6" i="9"/>
  <c r="DE4" i="9"/>
  <c r="DE5" i="9"/>
  <c r="DG6" i="9" l="1"/>
  <c r="DF7" i="9"/>
  <c r="DG7" i="9" l="1"/>
  <c r="DH6" i="9"/>
  <c r="DI6" i="9" l="1"/>
  <c r="DH7" i="9"/>
  <c r="DJ6" i="9" l="1"/>
  <c r="DI7" i="9"/>
  <c r="DJ7" i="9" l="1"/>
  <c r="DK6" i="9"/>
  <c r="DK7" i="9" l="1"/>
  <c r="DL6" i="9"/>
  <c r="DL5" i="9" l="1"/>
  <c r="DL4" i="9"/>
  <c r="DM6" i="9"/>
  <c r="DL7" i="9"/>
  <c r="DN6" i="9" l="1"/>
  <c r="DM7" i="9"/>
  <c r="DN7" i="9" l="1"/>
  <c r="DO6" i="9"/>
  <c r="DO7" i="9" l="1"/>
  <c r="DP6" i="9"/>
  <c r="DP7" i="9" l="1"/>
  <c r="DQ6" i="9"/>
  <c r="DQ7" i="9" l="1"/>
  <c r="DR6" i="9"/>
  <c r="DR7" i="9" l="1"/>
  <c r="DS6" i="9"/>
  <c r="DS5" i="9" l="1"/>
  <c r="DT6" i="9"/>
  <c r="DS4" i="9"/>
  <c r="DS7" i="9"/>
  <c r="DU6" i="9" l="1"/>
  <c r="DT7" i="9"/>
  <c r="DU7" i="9" l="1"/>
  <c r="DV6" i="9"/>
  <c r="DV7" i="9" l="1"/>
  <c r="DW6" i="9"/>
  <c r="DX6" i="9" l="1"/>
  <c r="DW7" i="9"/>
  <c r="DY6" i="9" l="1"/>
  <c r="DX7" i="9"/>
  <c r="DY7" i="9" l="1"/>
  <c r="DZ6" i="9"/>
  <c r="DZ4" i="9" l="1"/>
  <c r="DZ5" i="9"/>
  <c r="DZ7" i="9"/>
  <c r="EA6" i="9"/>
  <c r="EA7" i="9" l="1"/>
  <c r="EB6" i="9"/>
  <c r="EB7" i="9" l="1"/>
  <c r="EC6" i="9"/>
  <c r="EC7" i="9" l="1"/>
  <c r="ED6" i="9"/>
  <c r="ED7" i="9" l="1"/>
  <c r="EE6" i="9"/>
  <c r="EF6" i="9" l="1"/>
  <c r="EE7" i="9"/>
  <c r="EF7" i="9" l="1"/>
  <c r="EG6" i="9"/>
  <c r="EG5" i="9" l="1"/>
  <c r="EH6" i="9"/>
  <c r="EG4" i="9"/>
  <c r="EG7" i="9"/>
  <c r="EH7" i="9" l="1"/>
  <c r="EI6" i="9"/>
  <c r="EI7" i="9" l="1"/>
  <c r="EJ6" i="9"/>
  <c r="EJ7" i="9" l="1"/>
  <c r="EK6" i="9"/>
  <c r="EL6" i="9" l="1"/>
  <c r="EK7" i="9"/>
  <c r="EL7" i="9" l="1"/>
  <c r="EM6" i="9"/>
  <c r="EM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<sst xmlns="http://schemas.openxmlformats.org/spreadsheetml/2006/main" count="70" uniqueCount="70">
  <si>
    <t>WBS</t>
  </si>
  <si>
    <t>TASK</t>
  </si>
  <si>
    <t>START</t>
  </si>
  <si>
    <t>END</t>
  </si>
  <si>
    <t>DAYS</t>
  </si>
  <si>
    <t>WORK DAYS</t>
  </si>
  <si>
    <t>PREDECESSOR</t>
  </si>
  <si>
    <t xml:space="preserve">Display Week </t>
  </si>
  <si>
    <t xml:space="preserve">Project Start Date </t>
  </si>
  <si>
    <t xml:space="preserve">Project Lead </t>
  </si>
  <si>
    <t>[PPM Group Project] Project Schedule</t>
  </si>
  <si>
    <t>[PPM Group]</t>
  </si>
  <si>
    <t>Backend Components</t>
  </si>
  <si>
    <t>API</t>
  </si>
  <si>
    <t>Front End</t>
  </si>
  <si>
    <t>Facial Recognition</t>
  </si>
  <si>
    <t>Token based authentication for API routes</t>
  </si>
  <si>
    <t>Database Migrations for Storing Users</t>
  </si>
  <si>
    <t>Services for Generating Relevant Statistics</t>
  </si>
  <si>
    <t>Endpoint for Creating Users for the Monitoring Application</t>
  </si>
  <si>
    <t>Screen Designs (Stats, Administration and Dashboard)</t>
  </si>
  <si>
    <t>Login Page for Web Application</t>
  </si>
  <si>
    <t>Forgot Password Page For Web Application</t>
  </si>
  <si>
    <t>Basic Dashboard for Web Application</t>
  </si>
  <si>
    <t>Basic Statistics Page for Web Application</t>
  </si>
  <si>
    <t>Basic Administration Interface for Web Application</t>
  </si>
  <si>
    <t>Basic User Profile Page</t>
  </si>
  <si>
    <t>First Draft of Web Application</t>
  </si>
  <si>
    <t>Validation Errors for Web Application</t>
  </si>
  <si>
    <t>Second Draft of Web Application</t>
  </si>
  <si>
    <t>Completed Web Application</t>
  </si>
  <si>
    <t>Camera application</t>
  </si>
  <si>
    <t>Facial detection</t>
  </si>
  <si>
    <t>Model training</t>
  </si>
  <si>
    <t>Facial recognition application</t>
  </si>
  <si>
    <t>3.6.1</t>
  </si>
  <si>
    <t>3.7.1</t>
  </si>
  <si>
    <t>Gantt Chart Template © 2006-2018 by Vertex42.com.</t>
  </si>
  <si>
    <t>2.1.1</t>
  </si>
  <si>
    <t>2.1.2</t>
  </si>
  <si>
    <t>2.1.3</t>
  </si>
  <si>
    <t>2.1.4</t>
  </si>
  <si>
    <t>2.2.2</t>
  </si>
  <si>
    <t>2.2.1</t>
  </si>
  <si>
    <t>2.2.3</t>
  </si>
  <si>
    <t>2.3.1</t>
  </si>
  <si>
    <t>2.3.2</t>
  </si>
  <si>
    <t>2.3.3</t>
  </si>
  <si>
    <t>2.5.1</t>
  </si>
  <si>
    <t>2.6.1</t>
  </si>
  <si>
    <t>2.6.2</t>
  </si>
  <si>
    <t>Endpoint for Listing Users</t>
  </si>
  <si>
    <t>Endpoint for Adding Users</t>
  </si>
  <si>
    <t>Endpoint for Removing Users</t>
  </si>
  <si>
    <t>Endpoint for Updating Users</t>
  </si>
  <si>
    <t>Endpoint for Viewing Users</t>
  </si>
  <si>
    <t>Endpoint for Adding Campuses</t>
  </si>
  <si>
    <t>Endpoint for Updating Campuses</t>
  </si>
  <si>
    <t>Endpoint for Listing Campuses</t>
  </si>
  <si>
    <t>Endpoint for Removing Campuses</t>
  </si>
  <si>
    <t>Endpoint for Adding Buildings</t>
  </si>
  <si>
    <t>Endpoint for Listing Buildings</t>
  </si>
  <si>
    <t>Endpoint for Updating Buildings</t>
  </si>
  <si>
    <t>Endpoint for Removing Buildings</t>
  </si>
  <si>
    <t>Endpoint for Listing Statistics</t>
  </si>
  <si>
    <t>Endpoint for Listing Alerts</t>
  </si>
  <si>
    <t>Endpoint for Updating Alerts</t>
  </si>
  <si>
    <t>Endpoint for Enrolling Cameras</t>
  </si>
  <si>
    <t>Endpoint for Removing Cameras</t>
  </si>
  <si>
    <t>Endpoint for Listing Cameras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</si>
</sst>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8"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color rgb="FF0070C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9" fillId="0" borderId="0" xfId="0" applyNumberFormat="1" applyFont="1" applyFill="1" applyBorder="1" applyProtection="1"/>
    <xf numFmtId="0" fontId="29" fillId="0" borderId="0" xfId="0" applyFont="1" applyProtection="1"/>
    <xf numFmtId="0" fontId="29" fillId="0" borderId="0" xfId="0" applyNumberFormat="1" applyFont="1" applyProtection="1"/>
    <xf numFmtId="0" fontId="30" fillId="0" borderId="0" xfId="0" applyNumberFormat="1" applyFont="1" applyAlignment="1" applyProtection="1">
      <alignment vertical="center"/>
      <protection locked="0"/>
    </xf>
    <xf numFmtId="0" fontId="32" fillId="21" borderId="10" xfId="0" applyNumberFormat="1" applyFont="1" applyFill="1" applyBorder="1" applyAlignment="1" applyProtection="1">
      <alignment horizontal="left" vertical="center"/>
    </xf>
    <xf numFmtId="0" fontId="32" fillId="21" borderId="10" xfId="0" applyFont="1" applyFill="1" applyBorder="1" applyAlignment="1" applyProtection="1">
      <alignment vertical="center"/>
    </xf>
    <xf numFmtId="0" fontId="28" fillId="21" borderId="10" xfId="0" applyFont="1" applyFill="1" applyBorder="1" applyAlignment="1" applyProtection="1">
      <alignment vertical="center"/>
    </xf>
    <xf numFmtId="0" fontId="28" fillId="21" borderId="10" xfId="0" applyNumberFormat="1" applyFont="1" applyFill="1" applyBorder="1" applyAlignment="1" applyProtection="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1" fontId="28" fillId="21" borderId="10" xfId="0" applyNumberFormat="1" applyFont="1" applyFill="1" applyBorder="1" applyAlignment="1" applyProtection="1">
      <alignment horizontal="center"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1" fontId="33" fillId="23" borderId="11" xfId="0" applyNumberFormat="1" applyFont="1" applyFill="1" applyBorder="1" applyAlignment="1" applyProtection="1">
      <alignment horizontal="center" vertical="center"/>
    </xf>
    <xf numFmtId="9" fontId="33" fillId="23" borderId="11" xfId="40" applyFont="1" applyFill="1" applyBorder="1" applyAlignment="1" applyProtection="1">
      <alignment horizontal="center" vertical="center"/>
    </xf>
    <xf numFmtId="1" fontId="33" fillId="0" borderId="11" xfId="0" applyNumberFormat="1" applyFont="1" applyBorder="1" applyAlignment="1" applyProtection="1">
      <alignment horizontal="center" vertical="center"/>
    </xf>
    <xf numFmtId="0" fontId="34"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1" fontId="28" fillId="0" borderId="10" xfId="0" applyNumberFormat="1" applyFont="1" applyFill="1" applyBorder="1" applyAlignment="1" applyProtection="1">
      <alignment horizontal="center" vertical="center"/>
    </xf>
    <xf numFmtId="0" fontId="2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2" fillId="21" borderId="13" xfId="0" applyNumberFormat="1" applyFont="1" applyFill="1" applyBorder="1" applyAlignment="1" applyProtection="1">
      <alignment horizontal="left" vertical="center"/>
    </xf>
    <xf numFmtId="0" fontId="32" fillId="21" borderId="13" xfId="0" applyFont="1" applyFill="1" applyBorder="1" applyAlignment="1" applyProtection="1">
      <alignment vertical="center"/>
    </xf>
    <xf numFmtId="0" fontId="28" fillId="21" borderId="13" xfId="0" applyFont="1" applyFill="1" applyBorder="1" applyAlignment="1" applyProtection="1">
      <alignment vertical="center"/>
    </xf>
    <xf numFmtId="0" fontId="28" fillId="21" borderId="13" xfId="0" applyNumberFormat="1" applyFont="1" applyFill="1" applyBorder="1" applyAlignment="1" applyProtection="1">
      <alignment horizontal="center" vertical="center"/>
    </xf>
    <xf numFmtId="165" fontId="28" fillId="21" borderId="13" xfId="0" applyNumberFormat="1" applyFont="1" applyFill="1" applyBorder="1" applyAlignment="1" applyProtection="1">
      <alignment horizontal="right"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 fontId="28"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6" fillId="21" borderId="13" xfId="0" applyNumberFormat="1" applyFont="1" applyFill="1" applyBorder="1" applyAlignment="1" applyProtection="1">
      <alignment horizontal="center" vertical="center"/>
    </xf>
    <xf numFmtId="1" fontId="37" fillId="0" borderId="11" xfId="0" applyNumberFormat="1" applyFont="1" applyBorder="1" applyAlignment="1" applyProtection="1">
      <alignment horizontal="center" vertical="center"/>
    </xf>
    <xf numFmtId="1" fontId="36" fillId="21" borderId="10" xfId="0" applyNumberFormat="1" applyFont="1" applyFill="1" applyBorder="1" applyAlignment="1" applyProtection="1">
      <alignment horizontal="center" vertical="center"/>
    </xf>
    <xf numFmtId="1" fontId="36" fillId="0" borderId="10" xfId="0" applyNumberFormat="1" applyFont="1" applyFill="1" applyBorder="1" applyAlignment="1" applyProtection="1">
      <alignment horizontal="center" vertical="center"/>
    </xf>
    <xf numFmtId="165" fontId="33" fillId="22" borderId="11" xfId="0" applyNumberFormat="1" applyFont="1" applyFill="1" applyBorder="1" applyAlignment="1" applyProtection="1">
      <alignment horizontal="center" vertical="center"/>
    </xf>
    <xf numFmtId="165" fontId="33" fillId="0" borderId="11" xfId="0" applyNumberFormat="1" applyFont="1" applyBorder="1" applyAlignment="1" applyProtection="1">
      <alignment horizontal="center" vertical="center"/>
    </xf>
    <xf numFmtId="165" fontId="28" fillId="21" borderId="10" xfId="0" applyNumberFormat="1" applyFont="1" applyFill="1" applyBorder="1" applyAlignment="1" applyProtection="1">
      <alignment horizontal="center" vertical="center"/>
    </xf>
    <xf numFmtId="0" fontId="34" fillId="0" borderId="10" xfId="0" applyFont="1" applyFill="1" applyBorder="1" applyAlignment="1" applyProtection="1">
      <alignment horizontal="center" vertical="center"/>
    </xf>
    <xf numFmtId="0" fontId="28" fillId="21" borderId="13" xfId="0" applyFont="1" applyFill="1" applyBorder="1" applyAlignment="1" applyProtection="1">
      <alignment horizontal="left" vertical="center"/>
    </xf>
    <xf numFmtId="0" fontId="28" fillId="0" borderId="10" xfId="0" applyFont="1" applyFill="1" applyBorder="1" applyAlignment="1" applyProtection="1">
      <alignment horizontal="left" vertical="center"/>
    </xf>
    <xf numFmtId="9" fontId="28" fillId="0" borderId="10" xfId="0" applyNumberFormat="1" applyFont="1" applyFill="1" applyBorder="1" applyAlignment="1" applyProtection="1">
      <alignment horizontal="left" vertical="center"/>
    </xf>
    <xf numFmtId="0" fontId="28" fillId="21" borderId="10" xfId="0" applyFont="1" applyFill="1" applyBorder="1" applyAlignment="1" applyProtection="1">
      <alignment horizontal="left" vertical="center"/>
    </xf>
    <xf numFmtId="0" fontId="38" fillId="0" borderId="0" xfId="0" applyNumberFormat="1" applyFont="1" applyFill="1" applyBorder="1" applyProtection="1"/>
    <xf numFmtId="0" fontId="38" fillId="0" borderId="0" xfId="0" applyFont="1" applyFill="1" applyBorder="1" applyProtection="1"/>
    <xf numFmtId="0" fontId="1" fillId="0" borderId="0" xfId="0" applyFont="1" applyFill="1" applyBorder="1" applyProtection="1"/>
    <xf numFmtId="0" fontId="38" fillId="0" borderId="0" xfId="0" applyFont="1" applyProtection="1"/>
    <xf numFmtId="0" fontId="38" fillId="0" borderId="0" xfId="0" applyFont="1" applyFill="1" applyAlignment="1" applyProtection="1">
      <alignment horizontal="right" vertical="center"/>
    </xf>
    <xf numFmtId="165" fontId="28" fillId="21" borderId="13" xfId="0" applyNumberFormat="1" applyFont="1" applyFill="1" applyBorder="1" applyAlignment="1" applyProtection="1">
      <alignment horizontal="center" vertical="center"/>
    </xf>
    <xf numFmtId="0" fontId="39" fillId="0" borderId="17" xfId="0" applyNumberFormat="1" applyFont="1" applyFill="1" applyBorder="1" applyAlignment="1" applyProtection="1">
      <alignment horizontal="left" vertical="center"/>
    </xf>
    <xf numFmtId="0" fontId="39" fillId="0" borderId="17" xfId="0" applyFont="1" applyFill="1" applyBorder="1" applyAlignment="1" applyProtection="1">
      <alignment horizontal="left" vertical="center"/>
    </xf>
    <xf numFmtId="0" fontId="39" fillId="0" borderId="17" xfId="0" applyFont="1" applyFill="1" applyBorder="1" applyAlignment="1" applyProtection="1">
      <alignment horizontal="center" vertical="center" wrapText="1"/>
    </xf>
    <xf numFmtId="0" fontId="40" fillId="0" borderId="17" xfId="0" applyNumberFormat="1" applyFont="1" applyFill="1" applyBorder="1" applyAlignment="1" applyProtection="1">
      <alignment horizontal="center" vertical="center" wrapText="1"/>
    </xf>
    <xf numFmtId="0" fontId="39" fillId="0" borderId="17" xfId="0" applyFont="1" applyFill="1" applyBorder="1" applyAlignment="1" applyProtection="1">
      <alignment horizontal="center" vertical="center"/>
    </xf>
    <xf numFmtId="0" fontId="28" fillId="0" borderId="18" xfId="0" applyNumberFormat="1" applyFont="1" applyFill="1" applyBorder="1" applyAlignment="1" applyProtection="1">
      <alignment horizontal="center" vertical="center" shrinkToFit="1"/>
    </xf>
    <xf numFmtId="0" fontId="28" fillId="0" borderId="19" xfId="0" applyNumberFormat="1" applyFont="1" applyFill="1" applyBorder="1" applyAlignment="1" applyProtection="1">
      <alignment horizontal="center" vertical="center" shrinkToFit="1"/>
    </xf>
    <xf numFmtId="0" fontId="28"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1" fillId="0" borderId="0" xfId="0" applyNumberFormat="1" applyFont="1" applyFill="1" applyBorder="1" applyAlignment="1" applyProtection="1">
      <alignment vertical="center"/>
      <protection locked="0"/>
    </xf>
    <xf numFmtId="0" fontId="28" fillId="0" borderId="10" xfId="0" applyFont="1" applyFill="1" applyBorder="1" applyAlignment="1" applyProtection="1">
      <alignment vertical="center" wrapText="1"/>
    </xf>
    <xf numFmtId="0" fontId="33" fillId="0" borderId="11" xfId="0" applyFont="1" applyFill="1" applyBorder="1" applyAlignment="1" applyProtection="1">
      <alignment horizontal="center" vertical="center"/>
    </xf>
    <xf numFmtId="0" fontId="31"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3" fillId="0" borderId="0" xfId="0" applyFont="1" applyFill="1" applyBorder="1" applyAlignment="1" applyProtection="1">
      <alignment horizontal="center" vertical="center"/>
    </xf>
    <xf numFmtId="1" fontId="37" fillId="0" borderId="0" xfId="0" applyNumberFormat="1" applyFont="1" applyBorder="1" applyAlignment="1" applyProtection="1">
      <alignment horizontal="center" vertical="center"/>
    </xf>
    <xf numFmtId="0" fontId="28" fillId="24" borderId="10" xfId="0" applyFont="1" applyFill="1" applyBorder="1" applyAlignment="1" applyProtection="1">
      <alignment vertical="center"/>
    </xf>
    <xf numFmtId="0" fontId="28" fillId="24" borderId="10" xfId="0" applyFont="1" applyFill="1" applyBorder="1" applyAlignment="1" applyProtection="1">
      <alignment horizontal="left" vertical="center"/>
    </xf>
    <xf numFmtId="0" fontId="47" fillId="24" borderId="10" xfId="0" applyFont="1" applyFill="1" applyBorder="1" applyAlignment="1" applyProtection="1">
      <alignment vertical="center"/>
    </xf>
    <xf numFmtId="167" fontId="31" fillId="0" borderId="15" xfId="0" applyNumberFormat="1" applyFont="1" applyFill="1" applyBorder="1" applyAlignment="1" applyProtection="1">
      <alignment horizontal="center" vertical="center"/>
    </xf>
    <xf numFmtId="167" fontId="31" fillId="0" borderId="12" xfId="0" applyNumberFormat="1" applyFont="1" applyFill="1" applyBorder="1" applyAlignment="1" applyProtection="1">
      <alignment horizontal="center" vertical="center"/>
    </xf>
    <xf numFmtId="167" fontId="31" fillId="0" borderId="16" xfId="0" applyNumberFormat="1" applyFont="1" applyFill="1" applyBorder="1" applyAlignment="1" applyProtection="1">
      <alignment horizontal="center" vertical="center"/>
    </xf>
    <xf numFmtId="0" fontId="35" fillId="0" borderId="15" xfId="0" applyNumberFormat="1" applyFont="1" applyFill="1" applyBorder="1" applyAlignment="1" applyProtection="1">
      <alignment horizontal="center" vertical="center"/>
    </xf>
    <xf numFmtId="0" fontId="35" fillId="0" borderId="12" xfId="0" applyNumberFormat="1" applyFont="1" applyFill="1" applyBorder="1" applyAlignment="1" applyProtection="1">
      <alignment horizontal="center" vertical="center"/>
    </xf>
    <xf numFmtId="0" fontId="35" fillId="0" borderId="16" xfId="0" applyNumberFormat="1" applyFont="1" applyFill="1" applyBorder="1" applyAlignment="1" applyProtection="1">
      <alignment horizontal="center" vertical="center"/>
    </xf>
    <xf numFmtId="0" fontId="42" fillId="0" borderId="0" xfId="34" applyFont="1" applyBorder="1" applyAlignment="1" applyProtection="1">
      <alignment horizontal="left" vertical="center"/>
    </xf>
    <xf numFmtId="164" fontId="31" fillId="0" borderId="14" xfId="0" applyNumberFormat="1" applyFont="1" applyFill="1" applyBorder="1" applyAlignment="1" applyProtection="1">
      <alignment horizontal="center" vertical="center" shrinkToFit="1"/>
      <protection locked="0"/>
    </xf>
    <xf numFmtId="164" fontId="31"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236220</xdr:colOff>
      <xdr:row>5</xdr:row>
      <xdr:rowOff>142875</xdr:rowOff>
    </xdr:from>
    <xdr:to>
      <xdr:col>29</xdr:col>
      <xdr:colOff>26670</xdr:colOff>
      <xdr:row>9</xdr:row>
      <xdr:rowOff>42333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104775</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M52"/>
  <sheetViews>
    <sheetView showGridLines="0" tabSelected="1" zoomScale="59" zoomScaleNormal="59" workbookViewId="0">
      <pane ySplit="7" topLeftCell="A8" activePane="bottomLeft" state="frozen"/>
      <selection pane="bottomLeft" activeCell="CY111" sqref="CY111"/>
    </sheetView>
  </sheetViews>
  <sheetFormatPr defaultColWidth="9.140625" defaultRowHeight="12.75" x14ac:dyDescent="0.2"/>
  <cols>
    <col min="1" max="1" width="7.14062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140625" style="3" customWidth="1"/>
    <col min="68" max="68" width="2.85546875" style="3" customWidth="1"/>
    <col min="69" max="72" width="2.7109375" style="3" customWidth="1"/>
    <col min="73" max="73" width="2.42578125" style="3" customWidth="1"/>
    <col min="74" max="74" width="1.85546875" style="3" customWidth="1"/>
    <col min="75" max="75" width="2.28515625" style="3" customWidth="1"/>
    <col min="76" max="76" width="2.42578125" style="3" customWidth="1"/>
    <col min="77" max="77" width="2.140625" style="3" customWidth="1"/>
    <col min="78" max="78" width="2.28515625" style="3" customWidth="1"/>
    <col min="79" max="79" width="1.7109375" style="3" customWidth="1"/>
    <col min="80" max="80" width="2.28515625" style="3" customWidth="1"/>
    <col min="81" max="81" width="2.42578125" style="3" customWidth="1"/>
    <col min="82" max="82" width="2.140625" style="3" customWidth="1"/>
    <col min="83" max="83" width="2.7109375" style="3" customWidth="1"/>
    <col min="84" max="84" width="2.140625" style="3" customWidth="1"/>
    <col min="85" max="85" width="3" style="3" customWidth="1"/>
    <col min="86" max="86" width="2.85546875" style="3" customWidth="1"/>
    <col min="87" max="87" width="3" style="3" customWidth="1"/>
    <col min="88" max="88" width="2.28515625" style="3" customWidth="1"/>
    <col min="89" max="89" width="2.42578125" style="3" customWidth="1"/>
    <col min="90" max="90" width="2.140625" style="3" customWidth="1"/>
    <col min="91" max="91" width="2.28515625" style="3" customWidth="1"/>
    <col min="92" max="92" width="2.7109375" style="3" customWidth="1"/>
    <col min="93" max="93" width="2" style="3" customWidth="1"/>
    <col min="94" max="94" width="3.140625" style="3" customWidth="1"/>
    <col min="95" max="95" width="2.42578125" style="3" customWidth="1"/>
    <col min="96" max="96" width="3.140625" style="3" customWidth="1"/>
    <col min="97" max="97" width="3.85546875" style="3" customWidth="1"/>
    <col min="98" max="98" width="2" style="3" customWidth="1"/>
    <col min="99" max="99" width="2.85546875" style="3" customWidth="1"/>
    <col min="100" max="100" width="2.42578125" style="3" customWidth="1"/>
    <col min="101" max="102" width="3.140625" style="3" customWidth="1"/>
    <col min="103" max="103" width="2.85546875" style="3" customWidth="1"/>
    <col min="104" max="104" width="2.140625" style="3" customWidth="1"/>
    <col min="105" max="105" width="2.7109375" style="3" customWidth="1"/>
    <col min="106" max="107" width="3" style="3" customWidth="1"/>
    <col min="108" max="108" width="3.140625" style="3" customWidth="1"/>
    <col min="109" max="109" width="3.42578125" style="3" customWidth="1"/>
    <col min="110" max="110" width="3.28515625" style="3" customWidth="1"/>
    <col min="111" max="111" width="2.42578125" style="3" customWidth="1"/>
    <col min="112" max="112" width="2.140625" style="3" customWidth="1"/>
    <col min="113" max="113" width="2.28515625" style="3" customWidth="1"/>
    <col min="114" max="114" width="2.140625" style="3" customWidth="1"/>
    <col min="115" max="115" width="2.7109375" style="3" customWidth="1"/>
    <col min="116" max="116" width="3.28515625" style="3" customWidth="1"/>
    <col min="117" max="117" width="2.85546875" style="3" customWidth="1"/>
    <col min="118" max="118" width="2.7109375" style="3" customWidth="1"/>
    <col min="119" max="119" width="3" style="3" customWidth="1"/>
    <col min="120" max="120" width="2.7109375" style="3" customWidth="1"/>
    <col min="121" max="121" width="2.140625" style="3" customWidth="1"/>
    <col min="122" max="122" width="3.85546875" style="3" customWidth="1"/>
    <col min="123" max="124" width="2.7109375" style="3" customWidth="1"/>
    <col min="125" max="125" width="2.28515625" style="3" customWidth="1"/>
    <col min="126" max="126" width="2.85546875" style="3" customWidth="1"/>
    <col min="127" max="127" width="2.28515625" style="3" customWidth="1"/>
    <col min="128" max="128" width="2.42578125" style="3" customWidth="1"/>
    <col min="129" max="129" width="3.140625" style="3" customWidth="1"/>
    <col min="130" max="130" width="2.42578125" style="3" customWidth="1"/>
    <col min="131" max="131" width="2" style="3" customWidth="1"/>
    <col min="132" max="132" width="3" style="3" customWidth="1"/>
    <col min="133" max="134" width="3.140625" style="3" customWidth="1"/>
    <col min="135" max="135" width="3.7109375" style="3" customWidth="1"/>
    <col min="136" max="136" width="3.85546875" style="3" customWidth="1"/>
    <col min="137" max="137" width="3.7109375" style="3" customWidth="1"/>
    <col min="138" max="138" width="2.7109375" style="3" customWidth="1"/>
    <col min="139" max="139" width="3.7109375" style="3" customWidth="1"/>
    <col min="140" max="140" width="2" style="3" customWidth="1"/>
    <col min="141" max="141" width="3.140625" style="3" customWidth="1"/>
    <col min="142" max="142" width="2.85546875" style="3" customWidth="1"/>
    <col min="143" max="143" width="2.28515625" style="3" customWidth="1"/>
    <col min="144" max="16384" width="9.140625" style="3"/>
  </cols>
  <sheetData>
    <row r="1" spans="1:143" ht="30" customHeight="1" x14ac:dyDescent="0.2">
      <c r="A1" s="72" t="s">
        <v>10</v>
      </c>
      <c r="B1" s="10"/>
      <c r="C1" s="10"/>
      <c r="D1" s="10"/>
      <c r="E1" s="10"/>
      <c r="F1" s="10"/>
      <c r="I1" s="76"/>
      <c r="K1" s="89" t="s">
        <v>37</v>
      </c>
      <c r="L1" s="89"/>
      <c r="M1" s="89"/>
      <c r="N1" s="89"/>
      <c r="O1" s="89"/>
      <c r="P1" s="89"/>
      <c r="Q1" s="89"/>
      <c r="R1" s="89"/>
      <c r="S1" s="89"/>
      <c r="T1" s="89"/>
      <c r="U1" s="89"/>
      <c r="V1" s="89"/>
      <c r="W1" s="89"/>
      <c r="X1" s="89"/>
      <c r="Y1" s="89"/>
      <c r="Z1" s="89"/>
      <c r="AA1" s="89"/>
      <c r="AB1" s="89"/>
      <c r="AC1" s="89"/>
      <c r="AD1" s="89"/>
      <c r="AE1" s="89"/>
    </row>
    <row r="2" spans="1:143" ht="18" customHeight="1" x14ac:dyDescent="0.2">
      <c r="A2" s="15" t="s">
        <v>11</v>
      </c>
      <c r="B2" s="7"/>
      <c r="C2" s="7"/>
      <c r="D2" s="9"/>
      <c r="E2" s="77"/>
      <c r="F2" s="77"/>
      <c r="H2" s="2"/>
    </row>
    <row r="3" spans="1:143" ht="14.25" x14ac:dyDescent="0.2">
      <c r="A3" s="15"/>
      <c r="B3" s="11"/>
      <c r="C3" s="4"/>
      <c r="D3" s="4"/>
      <c r="E3" s="4"/>
      <c r="F3" s="4"/>
      <c r="G3" s="4"/>
      <c r="H3" s="2"/>
      <c r="K3" s="8"/>
      <c r="L3" s="8"/>
      <c r="M3" s="8"/>
      <c r="N3" s="8"/>
      <c r="O3" s="8"/>
      <c r="P3" s="8"/>
      <c r="Q3" s="8"/>
      <c r="R3" s="8"/>
      <c r="S3" s="8"/>
      <c r="T3" s="8"/>
      <c r="U3" s="8"/>
      <c r="V3" s="8"/>
      <c r="W3" s="8"/>
      <c r="X3" s="8"/>
      <c r="Y3" s="8"/>
      <c r="Z3" s="8"/>
      <c r="AA3" s="8"/>
    </row>
    <row r="4" spans="1:143" ht="17.25" customHeight="1" x14ac:dyDescent="0.2">
      <c r="A4" s="57"/>
      <c r="B4" s="61" t="s">
        <v>8</v>
      </c>
      <c r="C4" s="91">
        <v>43466</v>
      </c>
      <c r="D4" s="91"/>
      <c r="E4" s="91"/>
      <c r="F4" s="58"/>
      <c r="G4" s="61" t="s">
        <v>7</v>
      </c>
      <c r="H4" s="75">
        <v>1</v>
      </c>
      <c r="I4" s="59"/>
      <c r="J4" s="13"/>
      <c r="K4" s="86" t="str">
        <f>"Week "&amp;(K6-($C$4-WEEKDAY($C$4,1)+2))/7+1</f>
        <v>Week 1</v>
      </c>
      <c r="L4" s="87"/>
      <c r="M4" s="87"/>
      <c r="N4" s="87"/>
      <c r="O4" s="87"/>
      <c r="P4" s="87"/>
      <c r="Q4" s="88"/>
      <c r="R4" s="86" t="str">
        <f>"Week "&amp;(R6-($C$4-WEEKDAY($C$4,1)+2))/7+1</f>
        <v>Week 2</v>
      </c>
      <c r="S4" s="87"/>
      <c r="T4" s="87"/>
      <c r="U4" s="87"/>
      <c r="V4" s="87"/>
      <c r="W4" s="87"/>
      <c r="X4" s="88"/>
      <c r="Y4" s="86" t="str">
        <f>"Week "&amp;(Y6-($C$4-WEEKDAY($C$4,1)+2))/7+1</f>
        <v>Week 3</v>
      </c>
      <c r="Z4" s="87"/>
      <c r="AA4" s="87"/>
      <c r="AB4" s="87"/>
      <c r="AC4" s="87"/>
      <c r="AD4" s="87"/>
      <c r="AE4" s="88"/>
      <c r="AF4" s="86" t="str">
        <f>"Week "&amp;(AF6-($C$4-WEEKDAY($C$4,1)+2))/7+1</f>
        <v>Week 4</v>
      </c>
      <c r="AG4" s="87"/>
      <c r="AH4" s="87"/>
      <c r="AI4" s="87"/>
      <c r="AJ4" s="87"/>
      <c r="AK4" s="87"/>
      <c r="AL4" s="88"/>
      <c r="AM4" s="86" t="str">
        <f>"Week "&amp;(AM6-($C$4-WEEKDAY($C$4,1)+2))/7+1</f>
        <v>Week 5</v>
      </c>
      <c r="AN4" s="87"/>
      <c r="AO4" s="87"/>
      <c r="AP4" s="87"/>
      <c r="AQ4" s="87"/>
      <c r="AR4" s="87"/>
      <c r="AS4" s="88"/>
      <c r="AT4" s="86" t="str">
        <f>"Week "&amp;(AT6-($C$4-WEEKDAY($C$4,1)+2))/7+1</f>
        <v>Week 6</v>
      </c>
      <c r="AU4" s="87"/>
      <c r="AV4" s="87"/>
      <c r="AW4" s="87"/>
      <c r="AX4" s="87"/>
      <c r="AY4" s="87"/>
      <c r="AZ4" s="88"/>
      <c r="BA4" s="86" t="str">
        <f>"Week "&amp;(BA6-($C$4-WEEKDAY($C$4,1)+2))/7+1</f>
        <v>Week 7</v>
      </c>
      <c r="BB4" s="87"/>
      <c r="BC4" s="87"/>
      <c r="BD4" s="87"/>
      <c r="BE4" s="87"/>
      <c r="BF4" s="87"/>
      <c r="BG4" s="88"/>
      <c r="BH4" s="86" t="str">
        <f>"Week "&amp;(BH6-($C$4-WEEKDAY($C$4,1)+2))/7+1</f>
        <v>Week 8</v>
      </c>
      <c r="BI4" s="87"/>
      <c r="BJ4" s="87"/>
      <c r="BK4" s="87"/>
      <c r="BL4" s="87"/>
      <c r="BM4" s="87"/>
      <c r="BN4" s="88"/>
      <c r="BO4" s="86" t="str">
        <f>"Week "&amp;(BO6-($C$4-WEEKDAY($C$4,1)+2))/7+1</f>
        <v>Week 9</v>
      </c>
      <c r="BP4" s="87"/>
      <c r="BQ4" s="87"/>
      <c r="BR4" s="87"/>
      <c r="BS4" s="87"/>
      <c r="BT4" s="87"/>
      <c r="BU4" s="88"/>
      <c r="BV4" s="86" t="str">
        <f>"Week "&amp;(BV6-($C$4-WEEKDAY($C$4,1)+2))/7+1</f>
        <v>Week 10</v>
      </c>
      <c r="BW4" s="87"/>
      <c r="BX4" s="87"/>
      <c r="BY4" s="87"/>
      <c r="BZ4" s="87"/>
      <c r="CA4" s="87"/>
      <c r="CB4" s="88"/>
      <c r="CC4" s="86" t="str">
        <f>"Week "&amp;(CC6-($C$4-WEEKDAY($C$4,1)+2))/7+1</f>
        <v>Week 11</v>
      </c>
      <c r="CD4" s="87"/>
      <c r="CE4" s="87"/>
      <c r="CF4" s="87"/>
      <c r="CG4" s="87"/>
      <c r="CH4" s="87"/>
      <c r="CI4" s="88"/>
      <c r="CJ4" s="86" t="str">
        <f>"Week "&amp;(CJ6-($C$4-WEEKDAY($C$4,1)+2))/7+1</f>
        <v>Week 12</v>
      </c>
      <c r="CK4" s="87"/>
      <c r="CL4" s="87"/>
      <c r="CM4" s="87"/>
      <c r="CN4" s="87"/>
      <c r="CO4" s="87"/>
      <c r="CP4" s="88"/>
      <c r="CQ4" s="86" t="str">
        <f>"Week "&amp;(CQ6-($C$4-WEEKDAY($C$4,1)+2))/7+1</f>
        <v>Week 13</v>
      </c>
      <c r="CR4" s="87"/>
      <c r="CS4" s="87"/>
      <c r="CT4" s="87"/>
      <c r="CU4" s="87"/>
      <c r="CV4" s="87"/>
      <c r="CW4" s="88"/>
      <c r="CX4" s="86" t="str">
        <f>"Week "&amp;(CX6-($C$4-WEEKDAY($C$4,1)+2))/7+1</f>
        <v>Week 14</v>
      </c>
      <c r="CY4" s="87"/>
      <c r="CZ4" s="87"/>
      <c r="DA4" s="87"/>
      <c r="DB4" s="87"/>
      <c r="DC4" s="87"/>
      <c r="DD4" s="88"/>
      <c r="DE4" s="86" t="str">
        <f>"Week "&amp;(DE6-($C$4-WEEKDAY($C$4,1)+2))/7+1</f>
        <v>Week 15</v>
      </c>
      <c r="DF4" s="87"/>
      <c r="DG4" s="87"/>
      <c r="DH4" s="87"/>
      <c r="DI4" s="87"/>
      <c r="DJ4" s="87"/>
      <c r="DK4" s="88"/>
      <c r="DL4" s="86" t="str">
        <f>"Week "&amp;(DL6-($C$4-WEEKDAY($C$4,1)+2))/7+1</f>
        <v>Week 16</v>
      </c>
      <c r="DM4" s="87"/>
      <c r="DN4" s="87"/>
      <c r="DO4" s="87"/>
      <c r="DP4" s="87"/>
      <c r="DQ4" s="87"/>
      <c r="DR4" s="88"/>
      <c r="DS4" s="86" t="str">
        <f>"Week "&amp;(DS6-($C$4-WEEKDAY($C$4,1)+2))/7+1</f>
        <v>Week 17</v>
      </c>
      <c r="DT4" s="87"/>
      <c r="DU4" s="87"/>
      <c r="DV4" s="87"/>
      <c r="DW4" s="87"/>
      <c r="DX4" s="87"/>
      <c r="DY4" s="88"/>
      <c r="DZ4" s="86" t="str">
        <f>"Week "&amp;(DZ6-($C$4-WEEKDAY($C$4,1)+2))/7+1</f>
        <v>Week 18</v>
      </c>
      <c r="EA4" s="87"/>
      <c r="EB4" s="87"/>
      <c r="EC4" s="87"/>
      <c r="ED4" s="87"/>
      <c r="EE4" s="87"/>
      <c r="EF4" s="88"/>
      <c r="EG4" s="86" t="str">
        <f>"Week "&amp;(EG6-($C$4-WEEKDAY($C$4,1)+2))/7+1</f>
        <v>Week 19</v>
      </c>
      <c r="EH4" s="87"/>
      <c r="EI4" s="87"/>
      <c r="EJ4" s="87"/>
      <c r="EK4" s="87"/>
      <c r="EL4" s="87"/>
      <c r="EM4" s="88"/>
    </row>
    <row r="5" spans="1:143" ht="17.25" customHeight="1" x14ac:dyDescent="0.2">
      <c r="A5" s="57"/>
      <c r="B5" s="61" t="s">
        <v>9</v>
      </c>
      <c r="C5" s="90"/>
      <c r="D5" s="90"/>
      <c r="E5" s="90"/>
      <c r="F5" s="60"/>
      <c r="G5" s="60"/>
      <c r="H5" s="60"/>
      <c r="I5" s="60"/>
      <c r="J5" s="13"/>
      <c r="K5" s="83">
        <f>K6</f>
        <v>43465</v>
      </c>
      <c r="L5" s="84"/>
      <c r="M5" s="84"/>
      <c r="N5" s="84"/>
      <c r="O5" s="84"/>
      <c r="P5" s="84"/>
      <c r="Q5" s="85"/>
      <c r="R5" s="83">
        <f>R6</f>
        <v>43472</v>
      </c>
      <c r="S5" s="84"/>
      <c r="T5" s="84"/>
      <c r="U5" s="84"/>
      <c r="V5" s="84"/>
      <c r="W5" s="84"/>
      <c r="X5" s="85"/>
      <c r="Y5" s="83">
        <f>Y6</f>
        <v>43479</v>
      </c>
      <c r="Z5" s="84"/>
      <c r="AA5" s="84"/>
      <c r="AB5" s="84"/>
      <c r="AC5" s="84"/>
      <c r="AD5" s="84"/>
      <c r="AE5" s="85"/>
      <c r="AF5" s="83">
        <f>AF6</f>
        <v>43486</v>
      </c>
      <c r="AG5" s="84"/>
      <c r="AH5" s="84"/>
      <c r="AI5" s="84"/>
      <c r="AJ5" s="84"/>
      <c r="AK5" s="84"/>
      <c r="AL5" s="85"/>
      <c r="AM5" s="83">
        <f>AM6</f>
        <v>43493</v>
      </c>
      <c r="AN5" s="84"/>
      <c r="AO5" s="84"/>
      <c r="AP5" s="84"/>
      <c r="AQ5" s="84"/>
      <c r="AR5" s="84"/>
      <c r="AS5" s="85"/>
      <c r="AT5" s="83">
        <f>AT6</f>
        <v>43500</v>
      </c>
      <c r="AU5" s="84"/>
      <c r="AV5" s="84"/>
      <c r="AW5" s="84"/>
      <c r="AX5" s="84"/>
      <c r="AY5" s="84"/>
      <c r="AZ5" s="85"/>
      <c r="BA5" s="83">
        <f>BA6</f>
        <v>43507</v>
      </c>
      <c r="BB5" s="84"/>
      <c r="BC5" s="84"/>
      <c r="BD5" s="84"/>
      <c r="BE5" s="84"/>
      <c r="BF5" s="84"/>
      <c r="BG5" s="85"/>
      <c r="BH5" s="83">
        <f>BH6</f>
        <v>43514</v>
      </c>
      <c r="BI5" s="84"/>
      <c r="BJ5" s="84"/>
      <c r="BK5" s="84"/>
      <c r="BL5" s="84"/>
      <c r="BM5" s="84"/>
      <c r="BN5" s="85"/>
      <c r="BO5" s="83">
        <f>BO6</f>
        <v>43521</v>
      </c>
      <c r="BP5" s="84"/>
      <c r="BQ5" s="84"/>
      <c r="BR5" s="84"/>
      <c r="BS5" s="84"/>
      <c r="BT5" s="84"/>
      <c r="BU5" s="85"/>
      <c r="BV5" s="83">
        <f>BV6</f>
        <v>43528</v>
      </c>
      <c r="BW5" s="84"/>
      <c r="BX5" s="84"/>
      <c r="BY5" s="84"/>
      <c r="BZ5" s="84"/>
      <c r="CA5" s="84"/>
      <c r="CB5" s="85"/>
      <c r="CC5" s="83">
        <f>CC6</f>
        <v>43535</v>
      </c>
      <c r="CD5" s="84"/>
      <c r="CE5" s="84"/>
      <c r="CF5" s="84"/>
      <c r="CG5" s="84"/>
      <c r="CH5" s="84"/>
      <c r="CI5" s="85"/>
      <c r="CJ5" s="83">
        <f>CJ6</f>
        <v>43542</v>
      </c>
      <c r="CK5" s="84"/>
      <c r="CL5" s="84"/>
      <c r="CM5" s="84"/>
      <c r="CN5" s="84"/>
      <c r="CO5" s="84"/>
      <c r="CP5" s="85"/>
      <c r="CQ5" s="83">
        <f>CQ6</f>
        <v>43549</v>
      </c>
      <c r="CR5" s="84"/>
      <c r="CS5" s="84"/>
      <c r="CT5" s="84"/>
      <c r="CU5" s="84"/>
      <c r="CV5" s="84"/>
      <c r="CW5" s="85"/>
      <c r="CX5" s="83">
        <f>CX6</f>
        <v>43556</v>
      </c>
      <c r="CY5" s="84"/>
      <c r="CZ5" s="84"/>
      <c r="DA5" s="84"/>
      <c r="DB5" s="84"/>
      <c r="DC5" s="84"/>
      <c r="DD5" s="85"/>
      <c r="DE5" s="83">
        <f>DE6</f>
        <v>43563</v>
      </c>
      <c r="DF5" s="84"/>
      <c r="DG5" s="84"/>
      <c r="DH5" s="84"/>
      <c r="DI5" s="84"/>
      <c r="DJ5" s="84"/>
      <c r="DK5" s="85"/>
      <c r="DL5" s="83">
        <f>DL6</f>
        <v>43570</v>
      </c>
      <c r="DM5" s="84"/>
      <c r="DN5" s="84"/>
      <c r="DO5" s="84"/>
      <c r="DP5" s="84"/>
      <c r="DQ5" s="84"/>
      <c r="DR5" s="85"/>
      <c r="DS5" s="83">
        <f>DS6</f>
        <v>43577</v>
      </c>
      <c r="DT5" s="84"/>
      <c r="DU5" s="84"/>
      <c r="DV5" s="84"/>
      <c r="DW5" s="84"/>
      <c r="DX5" s="84"/>
      <c r="DY5" s="85"/>
      <c r="DZ5" s="83">
        <f>DZ6</f>
        <v>43584</v>
      </c>
      <c r="EA5" s="84"/>
      <c r="EB5" s="84"/>
      <c r="EC5" s="84"/>
      <c r="ED5" s="84"/>
      <c r="EE5" s="84"/>
      <c r="EF5" s="85"/>
      <c r="EG5" s="83">
        <f>EG6</f>
        <v>43591</v>
      </c>
      <c r="EH5" s="84"/>
      <c r="EI5" s="84"/>
      <c r="EJ5" s="84"/>
      <c r="EK5" s="84"/>
      <c r="EL5" s="84"/>
      <c r="EM5" s="85"/>
    </row>
    <row r="6" spans="1:143" x14ac:dyDescent="0.2">
      <c r="A6" s="12"/>
      <c r="B6" s="13"/>
      <c r="C6" s="13"/>
      <c r="D6" s="14"/>
      <c r="E6" s="13"/>
      <c r="F6" s="13"/>
      <c r="G6" s="13"/>
      <c r="H6" s="13"/>
      <c r="I6" s="13"/>
      <c r="J6" s="13"/>
      <c r="K6" s="43">
        <f>C4-WEEKDAY(C4,1)+2+7*(H4-1)</f>
        <v>43465</v>
      </c>
      <c r="L6" s="34">
        <f t="shared" ref="L6:AQ6" si="0">K6+1</f>
        <v>43466</v>
      </c>
      <c r="M6" s="34">
        <f t="shared" si="0"/>
        <v>43467</v>
      </c>
      <c r="N6" s="34">
        <f t="shared" si="0"/>
        <v>43468</v>
      </c>
      <c r="O6" s="34">
        <f t="shared" si="0"/>
        <v>43469</v>
      </c>
      <c r="P6" s="34">
        <f t="shared" si="0"/>
        <v>43470</v>
      </c>
      <c r="Q6" s="44">
        <f t="shared" si="0"/>
        <v>43471</v>
      </c>
      <c r="R6" s="43">
        <f t="shared" si="0"/>
        <v>43472</v>
      </c>
      <c r="S6" s="34">
        <f t="shared" si="0"/>
        <v>43473</v>
      </c>
      <c r="T6" s="34">
        <f t="shared" si="0"/>
        <v>43474</v>
      </c>
      <c r="U6" s="34">
        <f t="shared" si="0"/>
        <v>43475</v>
      </c>
      <c r="V6" s="34">
        <f t="shared" si="0"/>
        <v>43476</v>
      </c>
      <c r="W6" s="34">
        <f t="shared" si="0"/>
        <v>43477</v>
      </c>
      <c r="X6" s="44">
        <f t="shared" si="0"/>
        <v>43478</v>
      </c>
      <c r="Y6" s="43">
        <f t="shared" si="0"/>
        <v>43479</v>
      </c>
      <c r="Z6" s="34">
        <f t="shared" si="0"/>
        <v>43480</v>
      </c>
      <c r="AA6" s="34">
        <f t="shared" si="0"/>
        <v>43481</v>
      </c>
      <c r="AB6" s="34">
        <f t="shared" si="0"/>
        <v>43482</v>
      </c>
      <c r="AC6" s="34">
        <f t="shared" si="0"/>
        <v>43483</v>
      </c>
      <c r="AD6" s="34">
        <f t="shared" si="0"/>
        <v>43484</v>
      </c>
      <c r="AE6" s="44">
        <f t="shared" si="0"/>
        <v>43485</v>
      </c>
      <c r="AF6" s="43">
        <f t="shared" si="0"/>
        <v>43486</v>
      </c>
      <c r="AG6" s="34">
        <f t="shared" si="0"/>
        <v>43487</v>
      </c>
      <c r="AH6" s="34">
        <f t="shared" si="0"/>
        <v>43488</v>
      </c>
      <c r="AI6" s="34">
        <f t="shared" si="0"/>
        <v>43489</v>
      </c>
      <c r="AJ6" s="34">
        <f t="shared" si="0"/>
        <v>43490</v>
      </c>
      <c r="AK6" s="34">
        <f t="shared" si="0"/>
        <v>43491</v>
      </c>
      <c r="AL6" s="44">
        <f t="shared" si="0"/>
        <v>43492</v>
      </c>
      <c r="AM6" s="43">
        <f t="shared" si="0"/>
        <v>43493</v>
      </c>
      <c r="AN6" s="34">
        <f t="shared" si="0"/>
        <v>43494</v>
      </c>
      <c r="AO6" s="34">
        <f t="shared" si="0"/>
        <v>43495</v>
      </c>
      <c r="AP6" s="34">
        <f t="shared" si="0"/>
        <v>43496</v>
      </c>
      <c r="AQ6" s="34">
        <f t="shared" si="0"/>
        <v>43497</v>
      </c>
      <c r="AR6" s="34">
        <f t="shared" ref="AR6:BN6" si="1">AQ6+1</f>
        <v>43498</v>
      </c>
      <c r="AS6" s="44">
        <f t="shared" si="1"/>
        <v>43499</v>
      </c>
      <c r="AT6" s="43">
        <f t="shared" si="1"/>
        <v>43500</v>
      </c>
      <c r="AU6" s="34">
        <f t="shared" si="1"/>
        <v>43501</v>
      </c>
      <c r="AV6" s="34">
        <f t="shared" si="1"/>
        <v>43502</v>
      </c>
      <c r="AW6" s="34">
        <f t="shared" si="1"/>
        <v>43503</v>
      </c>
      <c r="AX6" s="34">
        <f t="shared" si="1"/>
        <v>43504</v>
      </c>
      <c r="AY6" s="34">
        <f t="shared" si="1"/>
        <v>43505</v>
      </c>
      <c r="AZ6" s="44">
        <f t="shared" si="1"/>
        <v>43506</v>
      </c>
      <c r="BA6" s="43">
        <f t="shared" si="1"/>
        <v>43507</v>
      </c>
      <c r="BB6" s="34">
        <f t="shared" si="1"/>
        <v>43508</v>
      </c>
      <c r="BC6" s="34">
        <f t="shared" si="1"/>
        <v>43509</v>
      </c>
      <c r="BD6" s="34">
        <f t="shared" si="1"/>
        <v>43510</v>
      </c>
      <c r="BE6" s="34">
        <f t="shared" si="1"/>
        <v>43511</v>
      </c>
      <c r="BF6" s="34">
        <f t="shared" si="1"/>
        <v>43512</v>
      </c>
      <c r="BG6" s="44">
        <f t="shared" si="1"/>
        <v>43513</v>
      </c>
      <c r="BH6" s="43">
        <f t="shared" si="1"/>
        <v>43514</v>
      </c>
      <c r="BI6" s="34">
        <f t="shared" si="1"/>
        <v>43515</v>
      </c>
      <c r="BJ6" s="34">
        <f t="shared" si="1"/>
        <v>43516</v>
      </c>
      <c r="BK6" s="34">
        <f t="shared" si="1"/>
        <v>43517</v>
      </c>
      <c r="BL6" s="34">
        <f t="shared" si="1"/>
        <v>43518</v>
      </c>
      <c r="BM6" s="34">
        <f t="shared" si="1"/>
        <v>43519</v>
      </c>
      <c r="BN6" s="44">
        <f t="shared" si="1"/>
        <v>43520</v>
      </c>
      <c r="BO6" s="43">
        <f t="shared" ref="BO6" si="2">BN6+1</f>
        <v>43521</v>
      </c>
      <c r="BP6" s="34">
        <f t="shared" ref="BP6" si="3">BO6+1</f>
        <v>43522</v>
      </c>
      <c r="BQ6" s="34">
        <f t="shared" ref="BQ6" si="4">BP6+1</f>
        <v>43523</v>
      </c>
      <c r="BR6" s="34">
        <f t="shared" ref="BR6" si="5">BQ6+1</f>
        <v>43524</v>
      </c>
      <c r="BS6" s="34">
        <f t="shared" ref="BS6" si="6">BR6+1</f>
        <v>43525</v>
      </c>
      <c r="BT6" s="34">
        <f t="shared" ref="BT6" si="7">BS6+1</f>
        <v>43526</v>
      </c>
      <c r="BU6" s="44">
        <f t="shared" ref="BU6" si="8">BT6+1</f>
        <v>43527</v>
      </c>
      <c r="BV6" s="43">
        <f t="shared" ref="BV6" si="9">BU6+1</f>
        <v>43528</v>
      </c>
      <c r="BW6" s="34">
        <f t="shared" ref="BW6" si="10">BV6+1</f>
        <v>43529</v>
      </c>
      <c r="BX6" s="34">
        <f t="shared" ref="BX6" si="11">BW6+1</f>
        <v>43530</v>
      </c>
      <c r="BY6" s="34">
        <f t="shared" ref="BY6" si="12">BX6+1</f>
        <v>43531</v>
      </c>
      <c r="BZ6" s="34">
        <f t="shared" ref="BZ6" si="13">BY6+1</f>
        <v>43532</v>
      </c>
      <c r="CA6" s="34">
        <f t="shared" ref="CA6" si="14">BZ6+1</f>
        <v>43533</v>
      </c>
      <c r="CB6" s="44">
        <f t="shared" ref="CB6" si="15">CA6+1</f>
        <v>43534</v>
      </c>
      <c r="CC6" s="43">
        <f t="shared" ref="CC6" si="16">CB6+1</f>
        <v>43535</v>
      </c>
      <c r="CD6" s="34">
        <f t="shared" ref="CD6" si="17">CC6+1</f>
        <v>43536</v>
      </c>
      <c r="CE6" s="34">
        <f t="shared" ref="CE6" si="18">CD6+1</f>
        <v>43537</v>
      </c>
      <c r="CF6" s="34">
        <f t="shared" ref="CF6" si="19">CE6+1</f>
        <v>43538</v>
      </c>
      <c r="CG6" s="34">
        <f t="shared" ref="CG6" si="20">CF6+1</f>
        <v>43539</v>
      </c>
      <c r="CH6" s="34">
        <f t="shared" ref="CH6" si="21">CG6+1</f>
        <v>43540</v>
      </c>
      <c r="CI6" s="44">
        <f t="shared" ref="CI6" si="22">CH6+1</f>
        <v>43541</v>
      </c>
      <c r="CJ6" s="43">
        <f t="shared" ref="CJ6" si="23">CI6+1</f>
        <v>43542</v>
      </c>
      <c r="CK6" s="34">
        <f t="shared" ref="CK6" si="24">CJ6+1</f>
        <v>43543</v>
      </c>
      <c r="CL6" s="34">
        <f t="shared" ref="CL6" si="25">CK6+1</f>
        <v>43544</v>
      </c>
      <c r="CM6" s="34">
        <f t="shared" ref="CM6" si="26">CL6+1</f>
        <v>43545</v>
      </c>
      <c r="CN6" s="34">
        <f t="shared" ref="CN6" si="27">CM6+1</f>
        <v>43546</v>
      </c>
      <c r="CO6" s="34">
        <f t="shared" ref="CO6" si="28">CN6+1</f>
        <v>43547</v>
      </c>
      <c r="CP6" s="44">
        <f t="shared" ref="CP6" si="29">CO6+1</f>
        <v>43548</v>
      </c>
      <c r="CQ6" s="43">
        <f t="shared" ref="CQ6" si="30">CP6+1</f>
        <v>43549</v>
      </c>
      <c r="CR6" s="34">
        <f t="shared" ref="CR6" si="31">CQ6+1</f>
        <v>43550</v>
      </c>
      <c r="CS6" s="34">
        <f t="shared" ref="CS6" si="32">CR6+1</f>
        <v>43551</v>
      </c>
      <c r="CT6" s="34">
        <f t="shared" ref="CT6" si="33">CS6+1</f>
        <v>43552</v>
      </c>
      <c r="CU6" s="34">
        <f t="shared" ref="CU6" si="34">CT6+1</f>
        <v>43553</v>
      </c>
      <c r="CV6" s="34">
        <f t="shared" ref="CV6" si="35">CU6+1</f>
        <v>43554</v>
      </c>
      <c r="CW6" s="44">
        <f t="shared" ref="CW6" si="36">CV6+1</f>
        <v>43555</v>
      </c>
      <c r="CX6" s="43">
        <f t="shared" ref="CX6" si="37">CW6+1</f>
        <v>43556</v>
      </c>
      <c r="CY6" s="34">
        <f t="shared" ref="CY6" si="38">CX6+1</f>
        <v>43557</v>
      </c>
      <c r="CZ6" s="34">
        <f t="shared" ref="CZ6" si="39">CY6+1</f>
        <v>43558</v>
      </c>
      <c r="DA6" s="34">
        <f t="shared" ref="DA6" si="40">CZ6+1</f>
        <v>43559</v>
      </c>
      <c r="DB6" s="34">
        <f t="shared" ref="DB6" si="41">DA6+1</f>
        <v>43560</v>
      </c>
      <c r="DC6" s="34">
        <f t="shared" ref="DC6" si="42">DB6+1</f>
        <v>43561</v>
      </c>
      <c r="DD6" s="44">
        <f t="shared" ref="DD6" si="43">DC6+1</f>
        <v>43562</v>
      </c>
      <c r="DE6" s="43">
        <f t="shared" ref="DE6" si="44">DD6+1</f>
        <v>43563</v>
      </c>
      <c r="DF6" s="34">
        <f t="shared" ref="DF6" si="45">DE6+1</f>
        <v>43564</v>
      </c>
      <c r="DG6" s="34">
        <f t="shared" ref="DG6" si="46">DF6+1</f>
        <v>43565</v>
      </c>
      <c r="DH6" s="34">
        <f t="shared" ref="DH6" si="47">DG6+1</f>
        <v>43566</v>
      </c>
      <c r="DI6" s="34">
        <f t="shared" ref="DI6" si="48">DH6+1</f>
        <v>43567</v>
      </c>
      <c r="DJ6" s="34">
        <f t="shared" ref="DJ6" si="49">DI6+1</f>
        <v>43568</v>
      </c>
      <c r="DK6" s="44">
        <f t="shared" ref="DK6" si="50">DJ6+1</f>
        <v>43569</v>
      </c>
      <c r="DL6" s="43">
        <f t="shared" ref="DL6" si="51">DK6+1</f>
        <v>43570</v>
      </c>
      <c r="DM6" s="34">
        <f t="shared" ref="DM6" si="52">DL6+1</f>
        <v>43571</v>
      </c>
      <c r="DN6" s="34">
        <f t="shared" ref="DN6" si="53">DM6+1</f>
        <v>43572</v>
      </c>
      <c r="DO6" s="34">
        <f t="shared" ref="DO6" si="54">DN6+1</f>
        <v>43573</v>
      </c>
      <c r="DP6" s="34">
        <f t="shared" ref="DP6" si="55">DO6+1</f>
        <v>43574</v>
      </c>
      <c r="DQ6" s="34">
        <f t="shared" ref="DQ6" si="56">DP6+1</f>
        <v>43575</v>
      </c>
      <c r="DR6" s="44">
        <f t="shared" ref="DR6" si="57">DQ6+1</f>
        <v>43576</v>
      </c>
      <c r="DS6" s="43">
        <f t="shared" ref="DS6" si="58">DR6+1</f>
        <v>43577</v>
      </c>
      <c r="DT6" s="34">
        <f t="shared" ref="DT6" si="59">DS6+1</f>
        <v>43578</v>
      </c>
      <c r="DU6" s="34">
        <f t="shared" ref="DU6" si="60">DT6+1</f>
        <v>43579</v>
      </c>
      <c r="DV6" s="34">
        <f t="shared" ref="DV6" si="61">DU6+1</f>
        <v>43580</v>
      </c>
      <c r="DW6" s="34">
        <f t="shared" ref="DW6" si="62">DV6+1</f>
        <v>43581</v>
      </c>
      <c r="DX6" s="34">
        <f t="shared" ref="DX6" si="63">DW6+1</f>
        <v>43582</v>
      </c>
      <c r="DY6" s="44">
        <f t="shared" ref="DY6" si="64">DX6+1</f>
        <v>43583</v>
      </c>
      <c r="DZ6" s="43">
        <f t="shared" ref="DZ6" si="65">DY6+1</f>
        <v>43584</v>
      </c>
      <c r="EA6" s="34">
        <f t="shared" ref="EA6" si="66">DZ6+1</f>
        <v>43585</v>
      </c>
      <c r="EB6" s="34">
        <f t="shared" ref="EB6" si="67">EA6+1</f>
        <v>43586</v>
      </c>
      <c r="EC6" s="34">
        <f t="shared" ref="EC6" si="68">EB6+1</f>
        <v>43587</v>
      </c>
      <c r="ED6" s="34">
        <f t="shared" ref="ED6" si="69">EC6+1</f>
        <v>43588</v>
      </c>
      <c r="EE6" s="34">
        <f t="shared" ref="EE6" si="70">ED6+1</f>
        <v>43589</v>
      </c>
      <c r="EF6" s="44">
        <f t="shared" ref="EF6" si="71">EE6+1</f>
        <v>43590</v>
      </c>
      <c r="EG6" s="43">
        <f t="shared" ref="EG6" si="72">EF6+1</f>
        <v>43591</v>
      </c>
      <c r="EH6" s="34">
        <f t="shared" ref="EH6" si="73">EG6+1</f>
        <v>43592</v>
      </c>
      <c r="EI6" s="34">
        <f t="shared" ref="EI6" si="74">EH6+1</f>
        <v>43593</v>
      </c>
      <c r="EJ6" s="34">
        <f t="shared" ref="EJ6" si="75">EI6+1</f>
        <v>43594</v>
      </c>
      <c r="EK6" s="34">
        <f t="shared" ref="EK6" si="76">EJ6+1</f>
        <v>43595</v>
      </c>
      <c r="EL6" s="34">
        <f t="shared" ref="EL6" si="77">EK6+1</f>
        <v>43596</v>
      </c>
      <c r="EM6" s="44">
        <f t="shared" ref="EM6" si="78">EL6+1</f>
        <v>43597</v>
      </c>
    </row>
    <row r="7" spans="1:143" s="71" customFormat="1" ht="24.75" thickBot="1" x14ac:dyDescent="0.25">
      <c r="A7" s="63" t="s">
        <v>0</v>
      </c>
      <c r="B7" s="64" t="s">
        <v>1</v>
      </c>
      <c r="C7" s="65"/>
      <c r="D7" s="66" t="s">
        <v>6</v>
      </c>
      <c r="E7" s="67" t="s">
        <v>2</v>
      </c>
      <c r="F7" s="67" t="s">
        <v>3</v>
      </c>
      <c r="G7" s="65" t="s">
        <v>4</v>
      </c>
      <c r="H7" s="65"/>
      <c r="I7" s="65" t="s">
        <v>5</v>
      </c>
      <c r="J7" s="65"/>
      <c r="K7" s="68" t="str">
        <f t="shared" ref="K7:AP7" si="79">CHOOSE(WEEKDAY(K6,1),"S","M","T","W","T","F","S")</f>
        <v>M</v>
      </c>
      <c r="L7" s="69" t="str">
        <f t="shared" si="79"/>
        <v>T</v>
      </c>
      <c r="M7" s="69" t="str">
        <f t="shared" si="79"/>
        <v>W</v>
      </c>
      <c r="N7" s="69" t="str">
        <f t="shared" si="79"/>
        <v>T</v>
      </c>
      <c r="O7" s="69" t="str">
        <f t="shared" si="79"/>
        <v>F</v>
      </c>
      <c r="P7" s="69" t="str">
        <f t="shared" si="79"/>
        <v>S</v>
      </c>
      <c r="Q7" s="70" t="str">
        <f t="shared" si="79"/>
        <v>S</v>
      </c>
      <c r="R7" s="68" t="str">
        <f t="shared" si="79"/>
        <v>M</v>
      </c>
      <c r="S7" s="69" t="str">
        <f t="shared" si="79"/>
        <v>T</v>
      </c>
      <c r="T7" s="69" t="str">
        <f t="shared" si="79"/>
        <v>W</v>
      </c>
      <c r="U7" s="69" t="str">
        <f t="shared" si="79"/>
        <v>T</v>
      </c>
      <c r="V7" s="69" t="str">
        <f t="shared" si="79"/>
        <v>F</v>
      </c>
      <c r="W7" s="69" t="str">
        <f t="shared" si="79"/>
        <v>S</v>
      </c>
      <c r="X7" s="70" t="str">
        <f t="shared" si="79"/>
        <v>S</v>
      </c>
      <c r="Y7" s="68" t="str">
        <f t="shared" si="79"/>
        <v>M</v>
      </c>
      <c r="Z7" s="69" t="str">
        <f t="shared" si="79"/>
        <v>T</v>
      </c>
      <c r="AA7" s="69" t="str">
        <f t="shared" si="79"/>
        <v>W</v>
      </c>
      <c r="AB7" s="69" t="str">
        <f t="shared" si="79"/>
        <v>T</v>
      </c>
      <c r="AC7" s="69" t="str">
        <f t="shared" si="79"/>
        <v>F</v>
      </c>
      <c r="AD7" s="69" t="str">
        <f t="shared" si="79"/>
        <v>S</v>
      </c>
      <c r="AE7" s="70" t="str">
        <f t="shared" si="79"/>
        <v>S</v>
      </c>
      <c r="AF7" s="68" t="str">
        <f t="shared" si="79"/>
        <v>M</v>
      </c>
      <c r="AG7" s="69" t="str">
        <f t="shared" si="79"/>
        <v>T</v>
      </c>
      <c r="AH7" s="69" t="str">
        <f t="shared" si="79"/>
        <v>W</v>
      </c>
      <c r="AI7" s="69" t="str">
        <f t="shared" si="79"/>
        <v>T</v>
      </c>
      <c r="AJ7" s="69" t="str">
        <f t="shared" si="79"/>
        <v>F</v>
      </c>
      <c r="AK7" s="69" t="str">
        <f t="shared" si="79"/>
        <v>S</v>
      </c>
      <c r="AL7" s="70" t="str">
        <f t="shared" si="79"/>
        <v>S</v>
      </c>
      <c r="AM7" s="68" t="str">
        <f t="shared" si="79"/>
        <v>M</v>
      </c>
      <c r="AN7" s="69" t="str">
        <f t="shared" si="79"/>
        <v>T</v>
      </c>
      <c r="AO7" s="69" t="str">
        <f t="shared" si="79"/>
        <v>W</v>
      </c>
      <c r="AP7" s="69" t="str">
        <f t="shared" si="79"/>
        <v>T</v>
      </c>
      <c r="AQ7" s="69" t="str">
        <f t="shared" ref="AQ7:BN7" si="80">CHOOSE(WEEKDAY(AQ6,1),"S","M","T","W","T","F","S")</f>
        <v>F</v>
      </c>
      <c r="AR7" s="69" t="str">
        <f t="shared" si="80"/>
        <v>S</v>
      </c>
      <c r="AS7" s="70" t="str">
        <f t="shared" si="80"/>
        <v>S</v>
      </c>
      <c r="AT7" s="68" t="str">
        <f t="shared" si="80"/>
        <v>M</v>
      </c>
      <c r="AU7" s="69" t="str">
        <f t="shared" si="80"/>
        <v>T</v>
      </c>
      <c r="AV7" s="69" t="str">
        <f t="shared" si="80"/>
        <v>W</v>
      </c>
      <c r="AW7" s="69" t="str">
        <f t="shared" si="80"/>
        <v>T</v>
      </c>
      <c r="AX7" s="69" t="str">
        <f t="shared" si="80"/>
        <v>F</v>
      </c>
      <c r="AY7" s="69" t="str">
        <f t="shared" si="80"/>
        <v>S</v>
      </c>
      <c r="AZ7" s="70" t="str">
        <f t="shared" si="80"/>
        <v>S</v>
      </c>
      <c r="BA7" s="68" t="str">
        <f t="shared" si="80"/>
        <v>M</v>
      </c>
      <c r="BB7" s="69" t="str">
        <f t="shared" si="80"/>
        <v>T</v>
      </c>
      <c r="BC7" s="69" t="str">
        <f t="shared" si="80"/>
        <v>W</v>
      </c>
      <c r="BD7" s="69" t="str">
        <f t="shared" si="80"/>
        <v>T</v>
      </c>
      <c r="BE7" s="69" t="str">
        <f t="shared" si="80"/>
        <v>F</v>
      </c>
      <c r="BF7" s="69" t="str">
        <f t="shared" si="80"/>
        <v>S</v>
      </c>
      <c r="BG7" s="70" t="str">
        <f t="shared" si="80"/>
        <v>S</v>
      </c>
      <c r="BH7" s="68" t="str">
        <f t="shared" si="80"/>
        <v>M</v>
      </c>
      <c r="BI7" s="69" t="str">
        <f t="shared" si="80"/>
        <v>T</v>
      </c>
      <c r="BJ7" s="69" t="str">
        <f t="shared" si="80"/>
        <v>W</v>
      </c>
      <c r="BK7" s="69" t="str">
        <f t="shared" si="80"/>
        <v>T</v>
      </c>
      <c r="BL7" s="69" t="str">
        <f t="shared" si="80"/>
        <v>F</v>
      </c>
      <c r="BM7" s="69" t="str">
        <f t="shared" si="80"/>
        <v>S</v>
      </c>
      <c r="BN7" s="70" t="str">
        <f t="shared" si="80"/>
        <v>S</v>
      </c>
      <c r="BO7" s="68" t="str">
        <f t="shared" ref="BO7:CB7" si="81">CHOOSE(WEEKDAY(BO6,1),"S","M","T","W","T","F","S")</f>
        <v>M</v>
      </c>
      <c r="BP7" s="69" t="str">
        <f t="shared" si="81"/>
        <v>T</v>
      </c>
      <c r="BQ7" s="69" t="str">
        <f t="shared" si="81"/>
        <v>W</v>
      </c>
      <c r="BR7" s="69" t="str">
        <f t="shared" si="81"/>
        <v>T</v>
      </c>
      <c r="BS7" s="69" t="str">
        <f t="shared" si="81"/>
        <v>F</v>
      </c>
      <c r="BT7" s="69" t="str">
        <f t="shared" si="81"/>
        <v>S</v>
      </c>
      <c r="BU7" s="70" t="str">
        <f t="shared" si="81"/>
        <v>S</v>
      </c>
      <c r="BV7" s="68" t="str">
        <f t="shared" si="81"/>
        <v>M</v>
      </c>
      <c r="BW7" s="69" t="str">
        <f t="shared" si="81"/>
        <v>T</v>
      </c>
      <c r="BX7" s="69" t="str">
        <f t="shared" si="81"/>
        <v>W</v>
      </c>
      <c r="BY7" s="69" t="str">
        <f t="shared" si="81"/>
        <v>T</v>
      </c>
      <c r="BZ7" s="69" t="str">
        <f t="shared" si="81"/>
        <v>F</v>
      </c>
      <c r="CA7" s="69" t="str">
        <f t="shared" si="81"/>
        <v>S</v>
      </c>
      <c r="CB7" s="70" t="str">
        <f t="shared" si="81"/>
        <v>S</v>
      </c>
      <c r="CC7" s="68" t="str">
        <f t="shared" ref="CC7:DD7" si="82">CHOOSE(WEEKDAY(CC6,1),"S","M","T","W","T","F","S")</f>
        <v>M</v>
      </c>
      <c r="CD7" s="69" t="str">
        <f t="shared" si="82"/>
        <v>T</v>
      </c>
      <c r="CE7" s="69" t="str">
        <f t="shared" si="82"/>
        <v>W</v>
      </c>
      <c r="CF7" s="69" t="str">
        <f t="shared" si="82"/>
        <v>T</v>
      </c>
      <c r="CG7" s="69" t="str">
        <f t="shared" si="82"/>
        <v>F</v>
      </c>
      <c r="CH7" s="69" t="str">
        <f t="shared" si="82"/>
        <v>S</v>
      </c>
      <c r="CI7" s="70" t="str">
        <f t="shared" si="82"/>
        <v>S</v>
      </c>
      <c r="CJ7" s="68" t="str">
        <f t="shared" si="82"/>
        <v>M</v>
      </c>
      <c r="CK7" s="69" t="str">
        <f t="shared" si="82"/>
        <v>T</v>
      </c>
      <c r="CL7" s="69" t="str">
        <f t="shared" si="82"/>
        <v>W</v>
      </c>
      <c r="CM7" s="69" t="str">
        <f t="shared" si="82"/>
        <v>T</v>
      </c>
      <c r="CN7" s="69" t="str">
        <f t="shared" si="82"/>
        <v>F</v>
      </c>
      <c r="CO7" s="69" t="str">
        <f t="shared" si="82"/>
        <v>S</v>
      </c>
      <c r="CP7" s="70" t="str">
        <f t="shared" si="82"/>
        <v>S</v>
      </c>
      <c r="CQ7" s="68" t="str">
        <f t="shared" si="82"/>
        <v>M</v>
      </c>
      <c r="CR7" s="69" t="str">
        <f t="shared" si="82"/>
        <v>T</v>
      </c>
      <c r="CS7" s="69" t="str">
        <f t="shared" si="82"/>
        <v>W</v>
      </c>
      <c r="CT7" s="69" t="str">
        <f t="shared" si="82"/>
        <v>T</v>
      </c>
      <c r="CU7" s="69" t="str">
        <f t="shared" si="82"/>
        <v>F</v>
      </c>
      <c r="CV7" s="69" t="str">
        <f t="shared" si="82"/>
        <v>S</v>
      </c>
      <c r="CW7" s="70" t="str">
        <f t="shared" si="82"/>
        <v>S</v>
      </c>
      <c r="CX7" s="68" t="str">
        <f t="shared" si="82"/>
        <v>M</v>
      </c>
      <c r="CY7" s="69" t="str">
        <f t="shared" si="82"/>
        <v>T</v>
      </c>
      <c r="CZ7" s="69" t="str">
        <f t="shared" si="82"/>
        <v>W</v>
      </c>
      <c r="DA7" s="69" t="str">
        <f t="shared" si="82"/>
        <v>T</v>
      </c>
      <c r="DB7" s="69" t="str">
        <f t="shared" si="82"/>
        <v>F</v>
      </c>
      <c r="DC7" s="69" t="str">
        <f t="shared" si="82"/>
        <v>S</v>
      </c>
      <c r="DD7" s="70" t="str">
        <f t="shared" si="82"/>
        <v>S</v>
      </c>
      <c r="DE7" s="68" t="str">
        <f t="shared" ref="DE7:DK7" si="83">CHOOSE(WEEKDAY(DE6,1),"S","M","T","W","T","F","S")</f>
        <v>M</v>
      </c>
      <c r="DF7" s="69" t="str">
        <f t="shared" si="83"/>
        <v>T</v>
      </c>
      <c r="DG7" s="69" t="str">
        <f t="shared" si="83"/>
        <v>W</v>
      </c>
      <c r="DH7" s="69" t="str">
        <f t="shared" si="83"/>
        <v>T</v>
      </c>
      <c r="DI7" s="69" t="str">
        <f t="shared" si="83"/>
        <v>F</v>
      </c>
      <c r="DJ7" s="69" t="str">
        <f t="shared" si="83"/>
        <v>S</v>
      </c>
      <c r="DK7" s="70" t="str">
        <f t="shared" si="83"/>
        <v>S</v>
      </c>
      <c r="DL7" s="68" t="str">
        <f t="shared" ref="DL7:DY7" si="84">CHOOSE(WEEKDAY(DL6,1),"S","M","T","W","T","F","S")</f>
        <v>M</v>
      </c>
      <c r="DM7" s="69" t="str">
        <f t="shared" si="84"/>
        <v>T</v>
      </c>
      <c r="DN7" s="69" t="str">
        <f t="shared" si="84"/>
        <v>W</v>
      </c>
      <c r="DO7" s="69" t="str">
        <f t="shared" si="84"/>
        <v>T</v>
      </c>
      <c r="DP7" s="69" t="str">
        <f t="shared" si="84"/>
        <v>F</v>
      </c>
      <c r="DQ7" s="69" t="str">
        <f t="shared" si="84"/>
        <v>S</v>
      </c>
      <c r="DR7" s="70" t="str">
        <f t="shared" si="84"/>
        <v>S</v>
      </c>
      <c r="DS7" s="68" t="str">
        <f t="shared" si="84"/>
        <v>M</v>
      </c>
      <c r="DT7" s="69" t="str">
        <f t="shared" si="84"/>
        <v>T</v>
      </c>
      <c r="DU7" s="69" t="str">
        <f t="shared" si="84"/>
        <v>W</v>
      </c>
      <c r="DV7" s="69" t="str">
        <f t="shared" si="84"/>
        <v>T</v>
      </c>
      <c r="DW7" s="69" t="str">
        <f t="shared" si="84"/>
        <v>F</v>
      </c>
      <c r="DX7" s="69" t="str">
        <f t="shared" si="84"/>
        <v>S</v>
      </c>
      <c r="DY7" s="70" t="str">
        <f t="shared" si="84"/>
        <v>S</v>
      </c>
      <c r="DZ7" s="68" t="str">
        <f t="shared" ref="DZ7:EF7" si="85">CHOOSE(WEEKDAY(DZ6,1),"S","M","T","W","T","F","S")</f>
        <v>M</v>
      </c>
      <c r="EA7" s="69" t="str">
        <f t="shared" si="85"/>
        <v>T</v>
      </c>
      <c r="EB7" s="69" t="str">
        <f t="shared" si="85"/>
        <v>W</v>
      </c>
      <c r="EC7" s="69" t="str">
        <f t="shared" si="85"/>
        <v>T</v>
      </c>
      <c r="ED7" s="69" t="str">
        <f t="shared" si="85"/>
        <v>F</v>
      </c>
      <c r="EE7" s="69" t="str">
        <f t="shared" si="85"/>
        <v>S</v>
      </c>
      <c r="EF7" s="70" t="str">
        <f t="shared" si="85"/>
        <v>S</v>
      </c>
      <c r="EG7" s="68" t="str">
        <f t="shared" ref="EG7:EM7" si="86">CHOOSE(WEEKDAY(EG6,1),"S","M","T","W","T","F","S")</f>
        <v>M</v>
      </c>
      <c r="EH7" s="69" t="str">
        <f t="shared" si="86"/>
        <v>T</v>
      </c>
      <c r="EI7" s="69" t="str">
        <f t="shared" si="86"/>
        <v>W</v>
      </c>
      <c r="EJ7" s="69" t="str">
        <f t="shared" si="86"/>
        <v>T</v>
      </c>
      <c r="EK7" s="69" t="str">
        <f t="shared" si="86"/>
        <v>F</v>
      </c>
      <c r="EL7" s="69" t="str">
        <f t="shared" si="86"/>
        <v>S</v>
      </c>
      <c r="EM7" s="70" t="str">
        <f t="shared" si="86"/>
        <v>S</v>
      </c>
    </row>
    <row r="8" spans="1:143" s="18" customFormat="1" ht="18" x14ac:dyDescent="0.2">
      <c r="A8" s="35" t="str">
        <f>IF(ISERROR(VALUE(SUBSTITUTE(prevWBS,".",""))),"1",IF(ISERROR(FIND("`",SUBSTITUTE(prevWBS,".","`",1))),TEXT(VALUE(prevWBS)+1,"#"),TEXT(VALUE(LEFT(prevWBS,FIND("`",SUBSTITUTE(prevWBS,".","`",1))-1))+1,"#")))</f>
        <v>1</v>
      </c>
      <c r="B8" s="36" t="s">
        <v>12</v>
      </c>
      <c r="C8" s="37"/>
      <c r="D8" s="38"/>
      <c r="E8" s="39"/>
      <c r="F8" s="62" t="str">
        <f>IF(ISBLANK(E8)," - ",IF(G8=0,E8,E8+G8-1))</f>
        <v xml:space="preserve"> - </v>
      </c>
      <c r="G8" s="40"/>
      <c r="H8" s="41"/>
      <c r="I8" s="42" t="str">
        <f t="shared" ref="I8:I52" si="87">IF(OR(F8=0,E8=0)," - ",NETWORKDAYS(E8,F8))</f>
        <v xml:space="preserve"> - </v>
      </c>
      <c r="J8" s="45"/>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row>
    <row r="9" spans="1:143" s="24" customFormat="1" ht="36" x14ac:dyDescent="0.2">
      <c r="A9" s="23" t="str">
        <f t="shared" ref="A9:A11" si="8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3" t="s">
        <v>16</v>
      </c>
      <c r="D9" s="74"/>
      <c r="E9" s="49">
        <v>43479</v>
      </c>
      <c r="F9" s="50">
        <f>IF(ISBLANK(E9)," - ",IF(G9=0,E9,E9+G9-1))</f>
        <v>43490</v>
      </c>
      <c r="G9" s="25">
        <v>12</v>
      </c>
      <c r="H9" s="26"/>
      <c r="I9" s="27">
        <f t="shared" si="87"/>
        <v>10</v>
      </c>
      <c r="J9" s="46"/>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row>
    <row r="10" spans="1:143" s="24" customFormat="1" ht="42.95" customHeight="1" x14ac:dyDescent="0.2">
      <c r="A10" s="23" t="str">
        <f t="shared" si="88"/>
        <v>1.2</v>
      </c>
      <c r="B10" s="73" t="s">
        <v>17</v>
      </c>
      <c r="D10" s="74"/>
      <c r="E10" s="49">
        <v>43479</v>
      </c>
      <c r="F10" s="50">
        <f t="shared" ref="F10:F49" si="89">IF(ISBLANK(E10)," - ",IF(G10=0,E10,E10+G10-1))</f>
        <v>43490</v>
      </c>
      <c r="G10" s="25">
        <v>12</v>
      </c>
      <c r="H10" s="26"/>
      <c r="I10" s="27">
        <f t="shared" si="87"/>
        <v>10</v>
      </c>
      <c r="J10" s="46"/>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row>
    <row r="11" spans="1:143" s="24" customFormat="1" ht="38.1" customHeight="1" x14ac:dyDescent="0.2">
      <c r="A11" s="23" t="str">
        <f t="shared" si="88"/>
        <v>1.3</v>
      </c>
      <c r="B11" s="73" t="s">
        <v>18</v>
      </c>
      <c r="D11" s="74"/>
      <c r="E11" s="49">
        <v>43479</v>
      </c>
      <c r="F11" s="50">
        <f t="shared" si="89"/>
        <v>43496</v>
      </c>
      <c r="G11" s="25">
        <v>18</v>
      </c>
      <c r="H11" s="26"/>
      <c r="I11" s="27">
        <f t="shared" si="87"/>
        <v>14</v>
      </c>
      <c r="J11" s="46"/>
      <c r="K11" s="54"/>
      <c r="L11" s="54"/>
      <c r="M11" s="55"/>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row>
    <row r="12" spans="1:143" s="18" customFormat="1" ht="18" x14ac:dyDescent="0.2">
      <c r="A12" s="16" t="str">
        <f>IF(ISERROR(VALUE(SUBSTITUTE(prevWBS,".",""))),"1",IF(ISERROR(FIND("`",SUBSTITUTE(prevWBS,".","`",1))),TEXT(VALUE(prevWBS)+1,"#"),TEXT(VALUE(LEFT(prevWBS,FIND("`",SUBSTITUTE(prevWBS,".","`",1))-1))+1,"#")))</f>
        <v>2</v>
      </c>
      <c r="B12" s="17" t="s">
        <v>13</v>
      </c>
      <c r="D12" s="19"/>
      <c r="E12" s="51"/>
      <c r="F12" s="51" t="str">
        <f t="shared" si="89"/>
        <v xml:space="preserve"> - </v>
      </c>
      <c r="G12" s="20"/>
      <c r="H12" s="21"/>
      <c r="I12" s="22" t="str">
        <f t="shared" si="87"/>
        <v xml:space="preserve"> - </v>
      </c>
      <c r="J12" s="47"/>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row>
    <row r="13" spans="1:143" s="24" customFormat="1" ht="51" customHeight="1" x14ac:dyDescent="0.2">
      <c r="A1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3" t="s">
        <v>19</v>
      </c>
      <c r="D13" s="74"/>
      <c r="E13" s="49">
        <v>43490</v>
      </c>
      <c r="F13" s="50">
        <f t="shared" si="89"/>
        <v>43499</v>
      </c>
      <c r="G13" s="25">
        <v>10</v>
      </c>
      <c r="H13" s="26"/>
      <c r="I13" s="27">
        <f t="shared" ref="I13:I28" si="90">IF(OR(F13=0,E13=0)," - ",NETWORKDAYS(E13,F13))</f>
        <v>6</v>
      </c>
      <c r="J13" s="46"/>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row>
    <row r="14" spans="1:143" s="24" customFormat="1" ht="24" x14ac:dyDescent="0.2">
      <c r="A14" s="23" t="s">
        <v>38</v>
      </c>
      <c r="B14" s="73" t="s">
        <v>51</v>
      </c>
      <c r="D14" s="74"/>
      <c r="E14" s="49">
        <v>43499</v>
      </c>
      <c r="F14" s="50">
        <f t="shared" si="89"/>
        <v>43570</v>
      </c>
      <c r="G14" s="25">
        <v>72</v>
      </c>
      <c r="H14" s="26"/>
      <c r="I14" s="27">
        <f t="shared" si="90"/>
        <v>51</v>
      </c>
      <c r="J14" s="46"/>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row>
    <row r="15" spans="1:143" s="24" customFormat="1" ht="24" x14ac:dyDescent="0.2">
      <c r="A15" s="23" t="s">
        <v>39</v>
      </c>
      <c r="B15" s="73" t="s">
        <v>52</v>
      </c>
      <c r="D15" s="74"/>
      <c r="E15" s="49">
        <v>43499</v>
      </c>
      <c r="F15" s="50">
        <f t="shared" si="89"/>
        <v>43570</v>
      </c>
      <c r="G15" s="25">
        <v>72</v>
      </c>
      <c r="H15" s="26"/>
      <c r="I15" s="27">
        <f t="shared" si="90"/>
        <v>51</v>
      </c>
      <c r="J15" s="46"/>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row>
    <row r="16" spans="1:143" s="24" customFormat="1" ht="24" x14ac:dyDescent="0.2">
      <c r="A16" s="23" t="s">
        <v>40</v>
      </c>
      <c r="B16" s="73" t="s">
        <v>53</v>
      </c>
      <c r="D16" s="74"/>
      <c r="E16" s="49">
        <v>43499</v>
      </c>
      <c r="F16" s="50">
        <f t="shared" si="89"/>
        <v>43570</v>
      </c>
      <c r="G16" s="25">
        <v>72</v>
      </c>
      <c r="H16" s="26"/>
      <c r="I16" s="27">
        <f t="shared" si="90"/>
        <v>51</v>
      </c>
      <c r="J16" s="46"/>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row>
    <row r="17" spans="1:126" s="24" customFormat="1" ht="24" x14ac:dyDescent="0.2">
      <c r="A17" s="23" t="s">
        <v>41</v>
      </c>
      <c r="B17" s="73" t="s">
        <v>54</v>
      </c>
      <c r="D17" s="74"/>
      <c r="E17" s="49">
        <v>43499</v>
      </c>
      <c r="F17" s="50">
        <f t="shared" si="89"/>
        <v>43570</v>
      </c>
      <c r="G17" s="25">
        <v>72</v>
      </c>
      <c r="H17" s="26"/>
      <c r="I17" s="27">
        <f t="shared" si="90"/>
        <v>51</v>
      </c>
      <c r="J17" s="46"/>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row>
    <row r="18" spans="1:126" s="24" customFormat="1" ht="24" x14ac:dyDescent="0.2">
      <c r="A18" s="23">
        <v>2.2000000000000002</v>
      </c>
      <c r="B18" s="73" t="s">
        <v>56</v>
      </c>
      <c r="D18" s="74"/>
      <c r="E18" s="49">
        <v>43565</v>
      </c>
      <c r="F18" s="50">
        <f t="shared" si="89"/>
        <v>43572</v>
      </c>
      <c r="G18" s="25">
        <v>8</v>
      </c>
      <c r="H18" s="26"/>
      <c r="I18" s="27">
        <f t="shared" si="90"/>
        <v>6</v>
      </c>
      <c r="J18" s="46"/>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DG18" s="80"/>
      <c r="DH18" s="80"/>
      <c r="DI18" s="80"/>
      <c r="DJ18" s="80"/>
      <c r="DK18" s="80"/>
      <c r="DL18" s="80"/>
      <c r="DM18" s="80"/>
      <c r="DN18" s="80"/>
    </row>
    <row r="19" spans="1:126" s="24" customFormat="1" ht="24" x14ac:dyDescent="0.2">
      <c r="A19" s="23" t="s">
        <v>43</v>
      </c>
      <c r="B19" s="73" t="s">
        <v>57</v>
      </c>
      <c r="D19" s="74"/>
      <c r="E19" s="49">
        <v>43565</v>
      </c>
      <c r="F19" s="50">
        <f t="shared" si="89"/>
        <v>43572</v>
      </c>
      <c r="G19" s="25">
        <v>8</v>
      </c>
      <c r="H19" s="26"/>
      <c r="I19" s="27">
        <f t="shared" si="90"/>
        <v>6</v>
      </c>
      <c r="J19" s="46"/>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DG19" s="80"/>
      <c r="DH19" s="80"/>
      <c r="DI19" s="80"/>
      <c r="DJ19" s="80"/>
      <c r="DK19" s="80"/>
      <c r="DL19" s="80"/>
      <c r="DM19" s="80"/>
      <c r="DN19" s="80"/>
    </row>
    <row r="20" spans="1:126" s="24" customFormat="1" ht="24" x14ac:dyDescent="0.2">
      <c r="A20" s="23" t="s">
        <v>42</v>
      </c>
      <c r="B20" s="73" t="s">
        <v>58</v>
      </c>
      <c r="D20" s="74"/>
      <c r="E20" s="49">
        <v>43565</v>
      </c>
      <c r="F20" s="50">
        <f t="shared" si="89"/>
        <v>43572</v>
      </c>
      <c r="G20" s="25">
        <v>8</v>
      </c>
      <c r="H20" s="26"/>
      <c r="I20" s="27">
        <f t="shared" si="90"/>
        <v>6</v>
      </c>
      <c r="J20" s="46"/>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DG20" s="80"/>
      <c r="DH20" s="80"/>
      <c r="DI20" s="80"/>
      <c r="DJ20" s="80"/>
      <c r="DK20" s="80"/>
      <c r="DL20" s="80"/>
      <c r="DM20" s="80"/>
      <c r="DN20" s="80"/>
    </row>
    <row r="21" spans="1:126" s="24" customFormat="1" ht="24" x14ac:dyDescent="0.2">
      <c r="A21" s="23" t="s">
        <v>44</v>
      </c>
      <c r="B21" s="73" t="s">
        <v>59</v>
      </c>
      <c r="D21" s="74"/>
      <c r="E21" s="49">
        <v>43565</v>
      </c>
      <c r="F21" s="50">
        <f t="shared" si="89"/>
        <v>43572</v>
      </c>
      <c r="G21" s="25">
        <v>8</v>
      </c>
      <c r="H21" s="26"/>
      <c r="I21" s="27">
        <f t="shared" si="90"/>
        <v>6</v>
      </c>
      <c r="J21" s="46"/>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DG21" s="80"/>
      <c r="DH21" s="80"/>
      <c r="DI21" s="80"/>
      <c r="DJ21" s="80"/>
      <c r="DK21" s="80"/>
      <c r="DL21" s="80"/>
      <c r="DM21" s="80"/>
      <c r="DN21" s="80"/>
    </row>
    <row r="22" spans="1:126" s="24" customFormat="1" ht="24" x14ac:dyDescent="0.2">
      <c r="A22" s="23">
        <v>2.2999999999999998</v>
      </c>
      <c r="B22" s="73" t="s">
        <v>60</v>
      </c>
      <c r="D22" s="74"/>
      <c r="E22" s="49">
        <v>43567</v>
      </c>
      <c r="F22" s="50">
        <f t="shared" si="89"/>
        <v>43577</v>
      </c>
      <c r="G22" s="25">
        <v>11</v>
      </c>
      <c r="H22" s="26"/>
      <c r="I22" s="27">
        <f t="shared" si="90"/>
        <v>7</v>
      </c>
      <c r="J22" s="46"/>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DI22" s="80"/>
      <c r="DJ22" s="80"/>
      <c r="DK22" s="80"/>
      <c r="DL22" s="80"/>
      <c r="DM22" s="80"/>
      <c r="DN22" s="80"/>
      <c r="DO22" s="80"/>
      <c r="DP22" s="80"/>
      <c r="DQ22" s="80"/>
      <c r="DR22" s="80"/>
      <c r="DS22" s="80"/>
    </row>
    <row r="23" spans="1:126" s="24" customFormat="1" ht="24" x14ac:dyDescent="0.2">
      <c r="A23" s="23" t="s">
        <v>45</v>
      </c>
      <c r="B23" s="73" t="s">
        <v>61</v>
      </c>
      <c r="D23" s="74"/>
      <c r="E23" s="49">
        <v>43567</v>
      </c>
      <c r="F23" s="50">
        <f t="shared" si="89"/>
        <v>43577</v>
      </c>
      <c r="G23" s="25">
        <v>11</v>
      </c>
      <c r="H23" s="26"/>
      <c r="I23" s="27">
        <f t="shared" si="90"/>
        <v>7</v>
      </c>
      <c r="J23" s="46"/>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DI23" s="80"/>
      <c r="DJ23" s="80"/>
      <c r="DK23" s="80"/>
      <c r="DL23" s="80"/>
      <c r="DM23" s="80"/>
      <c r="DN23" s="80"/>
      <c r="DO23" s="80"/>
      <c r="DP23" s="80"/>
      <c r="DQ23" s="80"/>
      <c r="DR23" s="80"/>
      <c r="DS23" s="80"/>
    </row>
    <row r="24" spans="1:126" s="24" customFormat="1" ht="24" x14ac:dyDescent="0.2">
      <c r="A24" s="23" t="s">
        <v>46</v>
      </c>
      <c r="B24" s="73" t="s">
        <v>62</v>
      </c>
      <c r="D24" s="74"/>
      <c r="E24" s="49">
        <v>43567</v>
      </c>
      <c r="F24" s="50">
        <f t="shared" si="89"/>
        <v>43577</v>
      </c>
      <c r="G24" s="25">
        <v>11</v>
      </c>
      <c r="H24" s="26"/>
      <c r="I24" s="27">
        <f t="shared" si="90"/>
        <v>7</v>
      </c>
      <c r="J24" s="46"/>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DI24" s="80"/>
      <c r="DJ24" s="80"/>
      <c r="DK24" s="80"/>
      <c r="DL24" s="80"/>
      <c r="DM24" s="80"/>
      <c r="DN24" s="80"/>
      <c r="DO24" s="80"/>
      <c r="DP24" s="80"/>
      <c r="DQ24" s="80"/>
      <c r="DR24" s="80"/>
      <c r="DS24" s="80"/>
    </row>
    <row r="25" spans="1:126" s="24" customFormat="1" ht="24" x14ac:dyDescent="0.2">
      <c r="A25" s="23" t="s">
        <v>47</v>
      </c>
      <c r="B25" s="73" t="s">
        <v>63</v>
      </c>
      <c r="D25" s="74"/>
      <c r="E25" s="49">
        <v>43567</v>
      </c>
      <c r="F25" s="50">
        <f t="shared" si="89"/>
        <v>43577</v>
      </c>
      <c r="G25" s="25">
        <v>11</v>
      </c>
      <c r="H25" s="26"/>
      <c r="I25" s="27">
        <f t="shared" si="90"/>
        <v>7</v>
      </c>
      <c r="J25" s="46"/>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DI25" s="80"/>
      <c r="DJ25" s="80"/>
      <c r="DK25" s="80"/>
      <c r="DL25" s="80"/>
      <c r="DM25" s="80"/>
      <c r="DN25" s="80"/>
      <c r="DO25" s="80"/>
      <c r="DP25" s="80"/>
      <c r="DQ25" s="80"/>
      <c r="DR25" s="80"/>
      <c r="DS25" s="80"/>
    </row>
    <row r="26" spans="1:126" s="24" customFormat="1" ht="24" x14ac:dyDescent="0.2">
      <c r="A26" s="23">
        <v>2.4</v>
      </c>
      <c r="B26" s="73" t="s">
        <v>64</v>
      </c>
      <c r="D26" s="74"/>
      <c r="E26" s="49">
        <v>43577</v>
      </c>
      <c r="F26" s="50">
        <f t="shared" si="89"/>
        <v>43579</v>
      </c>
      <c r="G26" s="25">
        <v>3</v>
      </c>
      <c r="H26" s="26"/>
      <c r="I26" s="27">
        <f t="shared" si="90"/>
        <v>3</v>
      </c>
      <c r="J26" s="46"/>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DS26" s="80"/>
      <c r="DT26" s="80"/>
      <c r="DU26" s="80"/>
    </row>
    <row r="27" spans="1:126" s="24" customFormat="1" ht="24" x14ac:dyDescent="0.2">
      <c r="A27" s="23">
        <v>2.5</v>
      </c>
      <c r="B27" s="73" t="s">
        <v>65</v>
      </c>
      <c r="D27" s="74"/>
      <c r="E27" s="49">
        <v>43575</v>
      </c>
      <c r="F27" s="50">
        <f t="shared" si="89"/>
        <v>43580</v>
      </c>
      <c r="G27" s="25">
        <v>6</v>
      </c>
      <c r="H27" s="26"/>
      <c r="I27" s="27">
        <f t="shared" si="90"/>
        <v>4</v>
      </c>
      <c r="J27" s="46"/>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DQ27" s="80"/>
      <c r="DR27" s="80"/>
      <c r="DS27" s="80"/>
      <c r="DT27" s="80"/>
      <c r="DU27" s="80"/>
      <c r="DV27" s="80"/>
    </row>
    <row r="28" spans="1:126" s="24" customFormat="1" ht="24" x14ac:dyDescent="0.2">
      <c r="A28" s="23" t="s">
        <v>48</v>
      </c>
      <c r="B28" s="73" t="s">
        <v>66</v>
      </c>
      <c r="D28" s="74"/>
      <c r="E28" s="49">
        <v>43575</v>
      </c>
      <c r="F28" s="50">
        <f t="shared" si="89"/>
        <v>43580</v>
      </c>
      <c r="G28" s="25">
        <v>6</v>
      </c>
      <c r="H28" s="26"/>
      <c r="I28" s="27">
        <f t="shared" si="90"/>
        <v>4</v>
      </c>
      <c r="J28" s="46"/>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DQ28" s="80"/>
      <c r="DR28" s="80"/>
      <c r="DS28" s="80"/>
      <c r="DT28" s="80"/>
      <c r="DU28" s="80"/>
      <c r="DV28" s="80"/>
    </row>
    <row r="29" spans="1:126" s="24" customFormat="1" ht="24" x14ac:dyDescent="0.2">
      <c r="A29" s="23">
        <v>2.6</v>
      </c>
      <c r="B29" s="73" t="s">
        <v>67</v>
      </c>
      <c r="D29" s="74"/>
      <c r="E29" s="49">
        <v>43575</v>
      </c>
      <c r="F29" s="50">
        <f t="shared" si="89"/>
        <v>43580</v>
      </c>
      <c r="G29" s="25">
        <v>6</v>
      </c>
      <c r="H29" s="26"/>
      <c r="I29" s="27">
        <f t="shared" ref="I29:I31" si="91">IF(OR(F29=0,E29=0)," - ",NETWORKDAYS(E29,F29))</f>
        <v>4</v>
      </c>
      <c r="J29" s="46"/>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DQ29" s="80"/>
      <c r="DR29" s="80"/>
      <c r="DS29" s="80"/>
      <c r="DT29" s="80"/>
      <c r="DU29" s="80"/>
      <c r="DV29" s="80"/>
    </row>
    <row r="30" spans="1:126" s="24" customFormat="1" ht="24" x14ac:dyDescent="0.2">
      <c r="A30" s="23" t="s">
        <v>49</v>
      </c>
      <c r="B30" s="73" t="s">
        <v>68</v>
      </c>
      <c r="D30" s="74"/>
      <c r="E30" s="49">
        <v>43575</v>
      </c>
      <c r="F30" s="50">
        <f t="shared" si="89"/>
        <v>43580</v>
      </c>
      <c r="G30" s="25">
        <v>6</v>
      </c>
      <c r="H30" s="26"/>
      <c r="I30" s="27">
        <f t="shared" si="91"/>
        <v>4</v>
      </c>
      <c r="J30" s="46"/>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DQ30" s="80"/>
      <c r="DR30" s="80"/>
      <c r="DS30" s="80"/>
      <c r="DT30" s="80"/>
      <c r="DU30" s="80"/>
      <c r="DV30" s="80"/>
    </row>
    <row r="31" spans="1:126" s="24" customFormat="1" ht="24" x14ac:dyDescent="0.2">
      <c r="A31" s="23" t="s">
        <v>50</v>
      </c>
      <c r="B31" s="73" t="s">
        <v>69</v>
      </c>
      <c r="D31" s="74"/>
      <c r="E31" s="49">
        <v>43575</v>
      </c>
      <c r="F31" s="50">
        <f t="shared" si="89"/>
        <v>43580</v>
      </c>
      <c r="G31" s="25">
        <v>6</v>
      </c>
      <c r="H31" s="26"/>
      <c r="I31" s="27">
        <f t="shared" si="91"/>
        <v>4</v>
      </c>
      <c r="J31" s="46"/>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DQ31" s="80"/>
      <c r="DR31" s="80"/>
      <c r="DS31" s="80"/>
      <c r="DT31" s="80"/>
      <c r="DU31" s="80"/>
      <c r="DV31" s="80"/>
    </row>
    <row r="32" spans="1:126" s="24" customFormat="1" ht="18" x14ac:dyDescent="0.2">
      <c r="A32" s="54">
        <v>2.7</v>
      </c>
      <c r="B32" s="24" t="s">
        <v>55</v>
      </c>
      <c r="D32" s="74"/>
      <c r="E32" s="49">
        <v>43565</v>
      </c>
      <c r="F32" s="50">
        <f>IF(ISBLANK(E32)," - ",IF(G32=0,E32,E32+G32-1))</f>
        <v>43580</v>
      </c>
      <c r="G32" s="25">
        <v>16</v>
      </c>
      <c r="H32" s="26"/>
      <c r="I32" s="27">
        <f>IF(OR(F32=0,E32=0)," - ",NETWORKDAYS(E32,F32))</f>
        <v>12</v>
      </c>
      <c r="J32" s="46"/>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DG32" s="80"/>
      <c r="DH32" s="80"/>
      <c r="DI32" s="80"/>
      <c r="DJ32" s="80"/>
      <c r="DK32" s="80"/>
      <c r="DL32" s="80"/>
      <c r="DM32" s="80"/>
      <c r="DN32" s="80"/>
      <c r="DO32" s="80"/>
      <c r="DP32" s="80"/>
      <c r="DQ32" s="80"/>
      <c r="DR32" s="80"/>
      <c r="DS32" s="80"/>
      <c r="DT32" s="80"/>
      <c r="DU32" s="82"/>
      <c r="DV32" s="82"/>
    </row>
    <row r="33" spans="1:122" s="18" customFormat="1" ht="18" x14ac:dyDescent="0.2">
      <c r="A33" s="16" t="str">
        <f>IF(ISERROR(VALUE(SUBSTITUTE(prevWBS,".",""))),"1",IF(ISERROR(FIND("`",SUBSTITUTE(prevWBS,".","`",1))),TEXT(VALUE(prevWBS)+1,"#"),TEXT(VALUE(LEFT(prevWBS,FIND("`",SUBSTITUTE(prevWBS,".","`",1))-1))+1,"#")))</f>
        <v>3</v>
      </c>
      <c r="B33" s="17" t="s">
        <v>14</v>
      </c>
      <c r="D33" s="19"/>
      <c r="E33" s="51"/>
      <c r="F33" s="51" t="str">
        <f t="shared" si="89"/>
        <v xml:space="preserve"> - </v>
      </c>
      <c r="G33" s="20"/>
      <c r="H33" s="21"/>
      <c r="I33" s="22" t="str">
        <f t="shared" si="87"/>
        <v xml:space="preserve"> - </v>
      </c>
      <c r="J33" s="47"/>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row>
    <row r="34" spans="1:122" s="24" customFormat="1" ht="36" x14ac:dyDescent="0.2">
      <c r="A3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73" t="s">
        <v>20</v>
      </c>
      <c r="D34" s="74"/>
      <c r="E34" s="49">
        <v>43480</v>
      </c>
      <c r="F34" s="50">
        <f t="shared" si="89"/>
        <v>43493</v>
      </c>
      <c r="G34" s="25">
        <v>14</v>
      </c>
      <c r="H34" s="26"/>
      <c r="I34" s="27">
        <f t="shared" si="87"/>
        <v>10</v>
      </c>
      <c r="J34" s="46"/>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row>
    <row r="35" spans="1:122" s="24" customFormat="1" ht="24" x14ac:dyDescent="0.2">
      <c r="A3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73" t="s">
        <v>21</v>
      </c>
      <c r="D35" s="74"/>
      <c r="E35" s="49">
        <v>43479</v>
      </c>
      <c r="F35" s="50">
        <f t="shared" si="89"/>
        <v>43500</v>
      </c>
      <c r="G35" s="25">
        <v>22</v>
      </c>
      <c r="H35" s="26"/>
      <c r="I35" s="27">
        <f t="shared" si="87"/>
        <v>16</v>
      </c>
      <c r="J35" s="46"/>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row>
    <row r="36" spans="1:122" s="24" customFormat="1" ht="36" x14ac:dyDescent="0.2">
      <c r="A3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73" t="s">
        <v>22</v>
      </c>
      <c r="D36" s="74"/>
      <c r="E36" s="49">
        <v>43479</v>
      </c>
      <c r="F36" s="50">
        <f t="shared" si="89"/>
        <v>43500</v>
      </c>
      <c r="G36" s="25">
        <v>22</v>
      </c>
      <c r="H36" s="26"/>
      <c r="I36" s="27">
        <f t="shared" si="87"/>
        <v>16</v>
      </c>
      <c r="J36" s="46"/>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row>
    <row r="37" spans="1:122" s="24" customFormat="1" ht="24" x14ac:dyDescent="0.2">
      <c r="A3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73" t="s">
        <v>23</v>
      </c>
      <c r="D37" s="74"/>
      <c r="E37" s="49">
        <v>43479</v>
      </c>
      <c r="F37" s="50">
        <f t="shared" si="89"/>
        <v>43518</v>
      </c>
      <c r="G37" s="25">
        <v>40</v>
      </c>
      <c r="H37" s="26"/>
      <c r="I37" s="27">
        <f t="shared" si="87"/>
        <v>30</v>
      </c>
      <c r="J37" s="46"/>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row>
    <row r="38" spans="1:122" s="24" customFormat="1" ht="29.1" customHeight="1" x14ac:dyDescent="0.2">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8" s="73" t="s">
        <v>24</v>
      </c>
      <c r="D38" s="74"/>
      <c r="E38" s="49">
        <v>43479</v>
      </c>
      <c r="F38" s="50">
        <f t="shared" si="89"/>
        <v>43518</v>
      </c>
      <c r="G38" s="25">
        <v>40</v>
      </c>
      <c r="H38" s="26"/>
      <c r="I38" s="27">
        <f t="shared" si="87"/>
        <v>30</v>
      </c>
      <c r="J38" s="46"/>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row>
    <row r="39" spans="1:122" s="24" customFormat="1" ht="48" customHeight="1" x14ac:dyDescent="0.2">
      <c r="A39" s="23">
        <v>3.6</v>
      </c>
      <c r="B39" s="73" t="s">
        <v>25</v>
      </c>
      <c r="D39" s="78"/>
      <c r="E39" s="49">
        <v>43479</v>
      </c>
      <c r="F39" s="50">
        <f t="shared" si="89"/>
        <v>43518</v>
      </c>
      <c r="G39" s="25">
        <v>40</v>
      </c>
      <c r="H39" s="26"/>
      <c r="I39" s="27">
        <f t="shared" si="87"/>
        <v>30</v>
      </c>
      <c r="J39" s="79"/>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row>
    <row r="40" spans="1:122" s="24" customFormat="1" ht="48" customHeight="1" x14ac:dyDescent="0.2">
      <c r="A40" s="23" t="s">
        <v>35</v>
      </c>
      <c r="B40" s="73" t="s">
        <v>26</v>
      </c>
      <c r="D40" s="78"/>
      <c r="E40" s="49">
        <v>43479</v>
      </c>
      <c r="F40" s="50">
        <f t="shared" si="89"/>
        <v>43518</v>
      </c>
      <c r="G40" s="25">
        <v>40</v>
      </c>
      <c r="H40" s="26"/>
      <c r="I40" s="27">
        <f t="shared" si="87"/>
        <v>30</v>
      </c>
      <c r="J40" s="79"/>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row>
    <row r="41" spans="1:122" s="24" customFormat="1" ht="48" customHeight="1" x14ac:dyDescent="0.2">
      <c r="A41" s="23">
        <v>3.7</v>
      </c>
      <c r="B41" s="73" t="s">
        <v>27</v>
      </c>
      <c r="D41" s="78"/>
      <c r="E41" s="49">
        <v>43482</v>
      </c>
      <c r="F41" s="50">
        <f t="shared" si="89"/>
        <v>43521</v>
      </c>
      <c r="G41" s="25">
        <v>40</v>
      </c>
      <c r="H41" s="26"/>
      <c r="I41" s="27">
        <f t="shared" si="87"/>
        <v>28</v>
      </c>
      <c r="J41" s="79"/>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row>
    <row r="42" spans="1:122" s="24" customFormat="1" ht="48" customHeight="1" x14ac:dyDescent="0.2">
      <c r="A42" s="23" t="s">
        <v>36</v>
      </c>
      <c r="B42" s="73" t="s">
        <v>28</v>
      </c>
      <c r="D42" s="78"/>
      <c r="E42" s="49">
        <v>43521</v>
      </c>
      <c r="F42" s="50">
        <f t="shared" si="89"/>
        <v>43549</v>
      </c>
      <c r="G42" s="25">
        <v>29</v>
      </c>
      <c r="H42" s="26"/>
      <c r="I42" s="27">
        <f t="shared" si="87"/>
        <v>21</v>
      </c>
      <c r="J42" s="79"/>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row>
    <row r="43" spans="1:122" s="24" customFormat="1" ht="48" customHeight="1" x14ac:dyDescent="0.2">
      <c r="A43" s="23">
        <v>3.8</v>
      </c>
      <c r="B43" s="73" t="s">
        <v>29</v>
      </c>
      <c r="D43" s="78"/>
      <c r="E43" s="49">
        <v>43521</v>
      </c>
      <c r="F43" s="50">
        <f t="shared" si="89"/>
        <v>43549</v>
      </c>
      <c r="G43" s="25">
        <v>29</v>
      </c>
      <c r="H43" s="26"/>
      <c r="I43" s="27">
        <f t="shared" si="87"/>
        <v>21</v>
      </c>
      <c r="J43" s="79"/>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row>
    <row r="44" spans="1:122" s="24" customFormat="1" ht="48" customHeight="1" x14ac:dyDescent="0.2">
      <c r="A44" s="23">
        <v>3.9</v>
      </c>
      <c r="B44" s="73" t="s">
        <v>30</v>
      </c>
      <c r="D44" s="78"/>
      <c r="E44" s="49">
        <v>43549</v>
      </c>
      <c r="F44" s="50">
        <f t="shared" si="89"/>
        <v>43577</v>
      </c>
      <c r="G44" s="25">
        <v>29</v>
      </c>
      <c r="H44" s="26"/>
      <c r="I44" s="27">
        <f t="shared" si="87"/>
        <v>21</v>
      </c>
      <c r="J44" s="79"/>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CR44" s="80"/>
      <c r="CS44" s="80"/>
      <c r="CT44" s="80"/>
      <c r="CU44" s="80"/>
      <c r="CV44" s="80"/>
      <c r="CW44" s="80"/>
      <c r="CX44" s="80"/>
      <c r="CY44" s="80"/>
      <c r="CZ44" s="80"/>
      <c r="DA44" s="80"/>
      <c r="DB44" s="80"/>
      <c r="DC44" s="80"/>
      <c r="DD44" s="80"/>
      <c r="DE44" s="80"/>
      <c r="DF44" s="80"/>
      <c r="DG44" s="80"/>
      <c r="DH44" s="80"/>
      <c r="DI44" s="80"/>
      <c r="DJ44" s="80"/>
      <c r="DK44" s="80"/>
      <c r="DL44" s="80"/>
      <c r="DM44" s="80"/>
      <c r="DN44" s="80"/>
      <c r="DO44" s="80"/>
      <c r="DP44" s="80"/>
      <c r="DQ44" s="80"/>
      <c r="DR44" s="80"/>
    </row>
    <row r="45" spans="1:122" s="18" customFormat="1" ht="18" x14ac:dyDescent="0.2">
      <c r="A45" s="16" t="str">
        <f>IF(ISERROR(VALUE(SUBSTITUTE(prevWBS,".",""))),"1",IF(ISERROR(FIND("`",SUBSTITUTE(prevWBS,".","`",1))),TEXT(VALUE(prevWBS)+1,"#"),TEXT(VALUE(LEFT(prevWBS,FIND("`",SUBSTITUTE(prevWBS,".","`",1))-1))+1,"#")))</f>
        <v>4</v>
      </c>
      <c r="B45" s="17" t="s">
        <v>15</v>
      </c>
      <c r="D45" s="19"/>
      <c r="E45" s="51"/>
      <c r="F45" s="51" t="str">
        <f t="shared" si="89"/>
        <v xml:space="preserve"> - </v>
      </c>
      <c r="G45" s="20"/>
      <c r="H45" s="21"/>
      <c r="I45" s="22" t="str">
        <f t="shared" si="87"/>
        <v xml:space="preserve"> - </v>
      </c>
      <c r="J45" s="47"/>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row>
    <row r="46" spans="1:122" s="24" customFormat="1" ht="18" x14ac:dyDescent="0.2">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6" s="73" t="s">
        <v>31</v>
      </c>
      <c r="D46" s="74"/>
      <c r="E46" s="49">
        <v>43479</v>
      </c>
      <c r="F46" s="50">
        <f t="shared" si="89"/>
        <v>43492</v>
      </c>
      <c r="G46" s="25">
        <v>14</v>
      </c>
      <c r="H46" s="26"/>
      <c r="I46" s="27">
        <f t="shared" si="87"/>
        <v>10</v>
      </c>
      <c r="J46" s="46"/>
      <c r="K46" s="54"/>
      <c r="L46" s="54"/>
      <c r="M46" s="54"/>
      <c r="N46" s="54"/>
      <c r="V46" s="54"/>
      <c r="W46" s="54"/>
      <c r="X46" s="54"/>
      <c r="Y46" s="81"/>
      <c r="Z46" s="81"/>
      <c r="AA46" s="81"/>
      <c r="AB46" s="81"/>
      <c r="AC46" s="81"/>
      <c r="AD46" s="81"/>
      <c r="AE46" s="81"/>
      <c r="AF46" s="81"/>
      <c r="AG46" s="81"/>
      <c r="AH46" s="81"/>
      <c r="AI46" s="81"/>
      <c r="AJ46" s="81"/>
      <c r="AK46" s="81"/>
      <c r="AL46" s="81"/>
      <c r="AM46" s="54"/>
      <c r="AN46" s="54"/>
      <c r="AO46" s="54"/>
      <c r="AP46" s="54"/>
      <c r="AQ46" s="54"/>
      <c r="AR46" s="54"/>
      <c r="AS46" s="54"/>
      <c r="BG46" s="54"/>
      <c r="BH46" s="54"/>
      <c r="BI46" s="54"/>
      <c r="BJ46" s="54"/>
      <c r="BK46" s="54"/>
      <c r="BL46" s="54"/>
      <c r="BM46" s="54"/>
      <c r="BN46" s="54"/>
      <c r="BO46" s="54"/>
      <c r="BP46" s="54"/>
      <c r="BQ46" s="54"/>
      <c r="BR46" s="54"/>
      <c r="BS46" s="54"/>
      <c r="BT46" s="54"/>
      <c r="BU46" s="54"/>
      <c r="BV46" s="54"/>
      <c r="BW46" s="54"/>
      <c r="BX46" s="54"/>
      <c r="BY46" s="54"/>
      <c r="BZ46" s="54"/>
      <c r="CA46" s="54"/>
    </row>
    <row r="47" spans="1:122" s="24" customFormat="1" ht="18" x14ac:dyDescent="0.2">
      <c r="A4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7" s="73" t="s">
        <v>32</v>
      </c>
      <c r="D47" s="74"/>
      <c r="E47" s="49">
        <v>43492</v>
      </c>
      <c r="F47" s="50">
        <f t="shared" si="89"/>
        <v>43534</v>
      </c>
      <c r="G47" s="25">
        <v>43</v>
      </c>
      <c r="H47" s="26"/>
      <c r="I47" s="27">
        <f t="shared" si="87"/>
        <v>30</v>
      </c>
      <c r="J47" s="46"/>
      <c r="K47" s="54"/>
      <c r="L47" s="54"/>
      <c r="M47" s="54"/>
      <c r="N47" s="54"/>
      <c r="O47" s="54"/>
      <c r="P47" s="54"/>
      <c r="Q47" s="54"/>
      <c r="R47" s="54"/>
      <c r="S47" s="54"/>
      <c r="T47" s="54"/>
      <c r="U47" s="54"/>
      <c r="V47" s="54"/>
      <c r="W47" s="54"/>
      <c r="Y47" s="54"/>
      <c r="Z47" s="54"/>
      <c r="AA47" s="54"/>
      <c r="AB47" s="54"/>
      <c r="AC47" s="54"/>
      <c r="AD47" s="54"/>
      <c r="AE47" s="54"/>
      <c r="AF47" s="54"/>
      <c r="AG47" s="54"/>
      <c r="AH47" s="54"/>
      <c r="AI47" s="54"/>
      <c r="AJ47" s="54"/>
      <c r="AK47" s="54"/>
      <c r="AL47" s="81"/>
      <c r="AM47" s="81"/>
      <c r="AN47" s="81"/>
      <c r="AO47" s="81"/>
      <c r="AP47" s="81"/>
      <c r="AQ47" s="81"/>
      <c r="AR47" s="81"/>
      <c r="AS47" s="81"/>
      <c r="AT47" s="81"/>
      <c r="AU47" s="81"/>
      <c r="AV47" s="81"/>
      <c r="AW47" s="80"/>
      <c r="AX47" s="80"/>
      <c r="AY47" s="80"/>
      <c r="AZ47" s="80"/>
      <c r="BA47" s="80"/>
      <c r="BB47" s="81"/>
      <c r="BC47" s="81"/>
      <c r="BD47" s="81"/>
      <c r="BE47" s="81"/>
      <c r="BF47" s="81"/>
      <c r="BG47" s="81"/>
      <c r="BH47" s="81"/>
      <c r="BI47" s="81"/>
      <c r="BJ47" s="81"/>
      <c r="BK47" s="81"/>
      <c r="BL47" s="81"/>
      <c r="BM47" s="81"/>
      <c r="BN47" s="81"/>
      <c r="BO47" s="80"/>
      <c r="BP47" s="80"/>
      <c r="BQ47" s="80"/>
      <c r="BR47" s="80"/>
      <c r="BS47" s="80"/>
      <c r="BT47" s="80"/>
      <c r="BU47" s="80"/>
      <c r="BV47" s="80"/>
      <c r="BW47" s="80"/>
      <c r="BX47" s="80"/>
      <c r="BY47" s="80"/>
      <c r="BZ47" s="80"/>
      <c r="CA47" s="80"/>
      <c r="CB47" s="80"/>
    </row>
    <row r="48" spans="1:122" s="24" customFormat="1" ht="18" x14ac:dyDescent="0.2">
      <c r="A4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8" s="73" t="s">
        <v>33</v>
      </c>
      <c r="D48" s="74"/>
      <c r="E48" s="49">
        <v>43492</v>
      </c>
      <c r="F48" s="50">
        <f t="shared" si="89"/>
        <v>43534</v>
      </c>
      <c r="G48" s="25">
        <v>43</v>
      </c>
      <c r="H48" s="26"/>
      <c r="I48" s="27">
        <f t="shared" si="87"/>
        <v>30</v>
      </c>
      <c r="J48" s="46"/>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0"/>
      <c r="BP48" s="80"/>
      <c r="BQ48" s="80"/>
      <c r="BR48" s="80"/>
      <c r="BS48" s="80"/>
      <c r="BT48" s="80"/>
      <c r="BU48" s="80"/>
      <c r="BV48" s="80"/>
      <c r="BW48" s="80"/>
      <c r="BX48" s="80"/>
      <c r="BY48" s="80"/>
      <c r="BZ48" s="80"/>
      <c r="CA48" s="80"/>
      <c r="CB48" s="80"/>
    </row>
    <row r="49" spans="1:114" s="24" customFormat="1" ht="24" x14ac:dyDescent="0.2">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9" s="73" t="s">
        <v>34</v>
      </c>
      <c r="D49" s="74"/>
      <c r="E49" s="49">
        <v>43529</v>
      </c>
      <c r="F49" s="50">
        <f t="shared" si="89"/>
        <v>43568</v>
      </c>
      <c r="G49" s="25">
        <v>40</v>
      </c>
      <c r="H49" s="26"/>
      <c r="I49" s="27">
        <f t="shared" si="87"/>
        <v>29</v>
      </c>
      <c r="J49" s="46"/>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U49" s="80"/>
      <c r="BV49" s="80"/>
      <c r="BW49" s="80"/>
      <c r="BX49" s="80"/>
      <c r="BY49" s="80"/>
      <c r="BZ49" s="80"/>
      <c r="CA49" s="80"/>
      <c r="CB49" s="80"/>
      <c r="CC49" s="80"/>
      <c r="CD49" s="80"/>
      <c r="CE49" s="80"/>
      <c r="CF49" s="80"/>
      <c r="CG49" s="80"/>
      <c r="CH49" s="80"/>
      <c r="CI49" s="80"/>
      <c r="CJ49" s="80"/>
      <c r="CK49" s="80"/>
      <c r="CL49" s="80"/>
      <c r="CM49" s="80"/>
      <c r="CN49" s="80"/>
      <c r="CO49" s="80"/>
      <c r="CP49" s="80"/>
      <c r="CQ49" s="80"/>
      <c r="CR49" s="80"/>
      <c r="CS49" s="80"/>
      <c r="CT49" s="80"/>
      <c r="CU49" s="80"/>
      <c r="CV49" s="80"/>
      <c r="CW49" s="80"/>
      <c r="CX49" s="80"/>
      <c r="CY49" s="80"/>
      <c r="CZ49" s="80"/>
      <c r="DA49" s="80"/>
      <c r="DB49" s="80"/>
      <c r="DC49" s="80"/>
      <c r="DD49" s="80"/>
      <c r="DE49" s="80"/>
      <c r="DF49" s="80"/>
      <c r="DG49" s="80"/>
      <c r="DH49" s="80"/>
      <c r="DI49" s="80"/>
      <c r="DJ49" s="80"/>
    </row>
    <row r="50" spans="1:114" s="24" customFormat="1" ht="18" x14ac:dyDescent="0.2">
      <c r="A50" s="23"/>
      <c r="B50" s="73"/>
      <c r="D50" s="74"/>
      <c r="E50" s="49"/>
      <c r="F50" s="50"/>
      <c r="G50" s="25"/>
      <c r="H50" s="26"/>
      <c r="I50" s="27"/>
      <c r="J50" s="46"/>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row>
    <row r="51" spans="1:114" s="33" customFormat="1" ht="18" x14ac:dyDescent="0.2">
      <c r="A51" s="23"/>
      <c r="B51" s="28"/>
      <c r="C51" s="28"/>
      <c r="D51" s="29"/>
      <c r="E51" s="52"/>
      <c r="F51" s="52"/>
      <c r="G51" s="30"/>
      <c r="H51" s="31"/>
      <c r="I51" s="32" t="str">
        <f t="shared" si="87"/>
        <v xml:space="preserve"> - </v>
      </c>
      <c r="J51" s="48"/>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row>
    <row r="52" spans="1:114" s="33" customFormat="1" ht="18" x14ac:dyDescent="0.2">
      <c r="A52" s="23"/>
      <c r="B52" s="28"/>
      <c r="C52" s="28"/>
      <c r="D52" s="29"/>
      <c r="E52" s="52"/>
      <c r="F52" s="52"/>
      <c r="G52" s="30"/>
      <c r="H52" s="31"/>
      <c r="I52" s="32" t="str">
        <f t="shared" si="87"/>
        <v xml:space="preserve"> - </v>
      </c>
      <c r="J52" s="48"/>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row>
  </sheetData>
  <sheetProtection formatCells="0" formatColumns="0" formatRows="0" insertRows="0" deleteRows="0"/>
  <mergeCells count="41">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 ref="BO4:BU4"/>
    <mergeCell ref="BO5:BU5"/>
    <mergeCell ref="BV4:CB4"/>
    <mergeCell ref="CC4:CI4"/>
    <mergeCell ref="BV5:CB5"/>
    <mergeCell ref="CC5:CI5"/>
    <mergeCell ref="CJ4:CP4"/>
    <mergeCell ref="CQ4:CW4"/>
    <mergeCell ref="CX4:DD4"/>
    <mergeCell ref="DE4:DK4"/>
    <mergeCell ref="CJ5:CP5"/>
    <mergeCell ref="CQ5:CW5"/>
    <mergeCell ref="CX5:DD5"/>
    <mergeCell ref="DE5:DK5"/>
    <mergeCell ref="DL5:DR5"/>
    <mergeCell ref="DS5:DY5"/>
    <mergeCell ref="DZ5:EF5"/>
    <mergeCell ref="EG5:EM5"/>
    <mergeCell ref="DL4:DR4"/>
    <mergeCell ref="DS4:DY4"/>
    <mergeCell ref="DZ4:EF4"/>
    <mergeCell ref="EG4:EM4"/>
  </mergeCells>
  <phoneticPr fontId="3" type="noConversion"/>
  <conditionalFormatting sqref="H8:H5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EM7">
    <cfRule type="expression" dxfId="11" priority="45">
      <formula>K$6=TODAY()</formula>
    </cfRule>
  </conditionalFormatting>
  <conditionalFormatting sqref="BO14:DL17 K8:BN45 K46:N46 K47:W47 K48:BN52 Z47:AS47 BB47:BN47">
    <cfRule type="expression" dxfId="10" priority="48">
      <formula>AND($E8&lt;=K$6,ROUNDDOWN(($F8-$E8+1)*$H8,0)+$E8-1&gt;=K$6)</formula>
    </cfRule>
    <cfRule type="expression" dxfId="9" priority="49">
      <formula>AND(NOT(ISBLANK($E8)),$E8&lt;=K$6,$F8&gt;=K$6)</formula>
    </cfRule>
  </conditionalFormatting>
  <conditionalFormatting sqref="BO6:FO7 K46:N46 K48:BN52 K47:W47 Z47:BN47 BO14:DL17 K6:BN45">
    <cfRule type="expression" dxfId="8" priority="8">
      <formula>K$6=TODAY()</formula>
    </cfRule>
  </conditionalFormatting>
  <conditionalFormatting sqref="BG46:CA46 V46:AS46 AT47:AV47">
    <cfRule type="expression" dxfId="7" priority="57">
      <formula>AN$6=TODAY()</formula>
    </cfRule>
  </conditionalFormatting>
  <conditionalFormatting sqref="V46:AS46 BG46:CA46">
    <cfRule type="expression" dxfId="6" priority="60">
      <formula>AND($E46&lt;=AN$6,ROUNDDOWN(($F46-$E46+1)*$H46,0)+$E46-1&gt;=AN$6)</formula>
    </cfRule>
    <cfRule type="expression" dxfId="5" priority="61">
      <formula>AND(NOT(ISBLANK($E46)),$E46&lt;=AN$6,$F46&gt;=AN$6)</formula>
    </cfRule>
  </conditionalFormatting>
  <conditionalFormatting sqref="Y47">
    <cfRule type="expression" dxfId="4" priority="64">
      <formula>AND($E47&lt;=X$6,ROUNDDOWN(($F47-$E47+1)*$H47,0)+$E47-1&gt;=X$6)</formula>
    </cfRule>
    <cfRule type="expression" dxfId="3" priority="65">
      <formula>AND(NOT(ISBLANK($E47)),$E47&lt;=X$6,$F47&gt;=X$6)</formula>
    </cfRule>
  </conditionalFormatting>
  <conditionalFormatting sqref="Y47">
    <cfRule type="expression" dxfId="2" priority="67">
      <formula>X$6=TODAY()</formula>
    </cfRule>
  </conditionalFormatting>
  <conditionalFormatting sqref="AT47:AV47">
    <cfRule type="expression" dxfId="1" priority="76">
      <formula>AND($E46&lt;=BL$6,ROUNDDOWN(($F46-$E46+1)*$H46,0)+$E46-1&gt;=BL$6)</formula>
    </cfRule>
    <cfRule type="expression" dxfId="0" priority="77">
      <formula>AND(NOT(ISBLANK($E46)),$E46&lt;=BL$6,$F46&gt;=BL$6)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51:B52 E12 E33 E45 E51:H52 G12 G33 G45" unlockedFormula="1"/>
    <ignoredError sqref="A45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104775</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Callum</cp:lastModifiedBy>
  <cp:lastPrinted>2019-05-06T00:33:11Z</cp:lastPrinted>
  <dcterms:created xsi:type="dcterms:W3CDTF">2010-06-09T16:05:03Z</dcterms:created>
  <dcterms:modified xsi:type="dcterms:W3CDTF">2019-05-06T00:34:13Z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