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M10" i="1" l="1"/>
  <c r="M9" i="1"/>
  <c r="L12" i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M6" i="1"/>
  <c r="L5" i="1"/>
  <c r="M5" i="1" s="1"/>
  <c r="L4" i="1"/>
  <c r="M4" i="1" s="1"/>
  <c r="I12" i="1"/>
  <c r="I13" i="1"/>
  <c r="I14" i="1"/>
  <c r="M16" i="1" s="1"/>
  <c r="I11" i="1"/>
  <c r="I5" i="1"/>
  <c r="I6" i="1"/>
  <c r="M3" i="1" s="1"/>
  <c r="I7" i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<sst xmlns="http://schemas.openxmlformats.org/spreadsheetml/2006/main" count="23" uniqueCount="13">
  <si>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</si>
  <si>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</si>
  <si>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</si>
  <si>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</si>
  <si>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</si>
  <si>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Roulette Selection</t>
  </si>
  <si>
    <t>Roulette Selection With Elitism</t>
  </si>
  <si>
    <t>Box Plot</t>
  </si>
  <si>
    <t>Median</t>
  </si>
  <si>
    <t>Min</t>
  </si>
  <si>
    <t>Max</t>
  </si>
  <si>
    <t>Quartile 1</t>
  </si>
  <si>
    <t>Quartile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</si>
</sst>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849408"/>
        <c:axId val="95196800"/>
      </c:barChart>
      <c:catAx>
        <c:axId val="536849408"/>
        <c:scaling>
          <c:orientation val="minMax"/>
        </c:scaling>
        <c:delete val="1"/>
        <c:axPos val="l"/>
        <c:majorTickMark val="out"/>
        <c:minorTickMark val="none"/>
        <c:tickLblPos val="nextTo"/>
        <c:crossAx val="95196800"/>
        <c:crosses val="autoZero"/>
        <c:auto val="1"/>
        <c:lblAlgn val="ctr"/>
        <c:lblOffset val="100"/>
        <c:noMultiLvlLbl val="0"/>
      </c:catAx>
      <c:valAx>
        <c:axId val="9519680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6849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734528"/>
        <c:axId val="536911872"/>
      </c:barChart>
      <c:catAx>
        <c:axId val="539734528"/>
        <c:scaling>
          <c:orientation val="minMax"/>
        </c:scaling>
        <c:delete val="1"/>
        <c:axPos val="l"/>
        <c:majorTickMark val="out"/>
        <c:minorTickMark val="none"/>
        <c:tickLblPos val="nextTo"/>
        <c:crossAx val="536911872"/>
        <c:crosses val="autoZero"/>
        <c:auto val="1"/>
        <c:lblAlgn val="ctr"/>
        <c:lblOffset val="100"/>
        <c:noMultiLvlLbl val="0"/>
      </c:catAx>
      <c:valAx>
        <c:axId val="53691187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97345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1728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24399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10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829201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11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628900" y="2933700"/>
            <a:ext cx="125970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Roulette Selection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26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162175" y="2895600"/>
            <a:ext cx="200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Roulette Selection With Elitism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304800</xdr:colOff>
      <xdr:row>29</xdr:row>
      <xdr:rowOff>114300</xdr:rowOff>
    </xdr:from>
    <xdr:ext cx="1897635" cy="264560"/>
    <xdr:sp macro="" textlink="$M3">
      <xdr:nvSpPr>
        <xdr:cNvPr id="20" name="TextBox 19"/>
        <xdr:cNvSpPr txBox="1"/>
      </xdr:nvSpPr>
      <xdr:spPr>
        <a:xfrm>
          <a:off x="1924050" y="5638800"/>
          <a:ext cx="189763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1.11999986</a:t>
          </a:fld>
          <a:endParaRPr lang="en-GB" sz="1100"/>
        </a:p>
      </xdr:txBody>
    </xdr:sp>
    <xdr:clientData/>
  </xdr:oneCellAnchor>
  <xdr:oneCellAnchor>
    <xdr:from>
      <xdr:col>4</xdr:col>
      <xdr:colOff>981074</xdr:colOff>
      <xdr:row>29</xdr:row>
      <xdr:rowOff>114300</xdr:rowOff>
    </xdr:from>
    <xdr:ext cx="2066925" cy="264560"/>
    <xdr:sp macro="" textlink="$M9">
      <xdr:nvSpPr>
        <xdr:cNvPr id="21" name="TextBox 20"/>
        <xdr:cNvSpPr txBox="1"/>
      </xdr:nvSpPr>
      <xdr:spPr>
        <a:xfrm>
          <a:off x="3819524" y="5638800"/>
          <a:ext cx="20669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4.21254</a:t>
          </a:fld>
          <a:endParaRPr lang="en-GB" sz="1100"/>
        </a:p>
      </xdr:txBody>
    </xdr:sp>
    <xdr:clientData/>
  </xdr:oneCellAnchor>
  <xdr:oneCellAnchor>
    <xdr:from>
      <xdr:col>9</xdr:col>
      <xdr:colOff>133350</xdr:colOff>
      <xdr:row>29</xdr:row>
      <xdr:rowOff>95250</xdr:rowOff>
    </xdr:from>
    <xdr:ext cx="1826141" cy="264560"/>
    <xdr:sp macro="" textlink="$M10">
      <xdr:nvSpPr>
        <xdr:cNvPr id="22" name="TextBox 21"/>
        <xdr:cNvSpPr txBox="1"/>
      </xdr:nvSpPr>
      <xdr:spPr>
        <a:xfrm>
          <a:off x="6419850" y="5619750"/>
          <a:ext cx="182614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4.4733326</a:t>
          </a:fld>
          <a:endParaRPr lang="en-GB" sz="1100"/>
        </a:p>
      </xdr:txBody>
    </xdr:sp>
    <xdr:clientData/>
  </xdr:oneCellAnchor>
  <xdr:oneCellAnchor>
    <xdr:from>
      <xdr:col>12</xdr:col>
      <xdr:colOff>57150</xdr:colOff>
      <xdr:row>29</xdr:row>
      <xdr:rowOff>104775</xdr:rowOff>
    </xdr:from>
    <xdr:ext cx="2286000" cy="264560"/>
    <xdr:sp macro="" textlink="$M16">
      <xdr:nvSpPr>
        <xdr:cNvPr id="23" name="TextBox 22"/>
        <xdr:cNvSpPr txBox="1"/>
      </xdr:nvSpPr>
      <xdr:spPr>
        <a:xfrm>
          <a:off x="8210550" y="5629275"/>
          <a:ext cx="22860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9.6217438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>
      <selection activeCell="S9" sqref="S9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5</v>
      </c>
    </row>
    <row r="3" spans="2:13" x14ac:dyDescent="0.25">
      <c r="I3" t="s">
        <v>4</v>
      </c>
      <c r="K3" t="s">
        <v>7</v>
      </c>
      <c r="M3" t="str">
        <f>CONCATENATE("Average Fitness = ", $I6)</f>
        <v>Average Fitness = 1.11999986</v>
      </c>
    </row>
    <row r="4" spans="2:13" x14ac:dyDescent="0.25">
      <c r="B4" t="s">
        <v>0</v>
      </c>
      <c r="C4">
        <v>7397</v>
      </c>
      <c r="D4">
        <v>7577</v>
      </c>
      <c r="E4">
        <v>7149</v>
      </c>
      <c r="F4">
        <v>7044</v>
      </c>
      <c r="G4">
        <v>7000</v>
      </c>
      <c r="I4">
        <f>AVERAGE(C4:G4)</f>
        <v>7233.4</v>
      </c>
      <c r="K4" t="s">
        <v>9</v>
      </c>
      <c r="L4">
        <f>QUARTILE(C5:G5,)</f>
        <v>9</v>
      </c>
      <c r="M4" t="str">
        <f>CONCATENATE("Min = ", L4)</f>
        <v>Min = 9</v>
      </c>
    </row>
    <row r="5" spans="2:13" x14ac:dyDescent="0.25">
      <c r="B5" t="s">
        <v>1</v>
      </c>
      <c r="C5">
        <v>11</v>
      </c>
      <c r="D5">
        <v>9</v>
      </c>
      <c r="E5">
        <v>9</v>
      </c>
      <c r="F5">
        <v>9</v>
      </c>
      <c r="G5">
        <v>10</v>
      </c>
      <c r="I5">
        <f t="shared" ref="I5:I7" si="0">AVERAGE(C5:G5)</f>
        <v>9.6</v>
      </c>
      <c r="K5" t="s">
        <v>11</v>
      </c>
      <c r="L5">
        <f>QUARTILE(C5:G5,)</f>
        <v>9</v>
      </c>
      <c r="M5" t="str">
        <f>CONCATENATE("Lower Quartile = ", L5)</f>
        <v>Lower Quartile = 9</v>
      </c>
    </row>
    <row r="6" spans="2:13" x14ac:dyDescent="0.25">
      <c r="B6" t="s">
        <v>2</v>
      </c>
      <c r="C6">
        <v>1.4</v>
      </c>
      <c r="D6">
        <v>0.93333330000000003</v>
      </c>
      <c r="E6">
        <v>1.0666659999999999</v>
      </c>
      <c r="F6">
        <v>1</v>
      </c>
      <c r="G6">
        <v>1.2</v>
      </c>
      <c r="I6">
        <f t="shared" si="0"/>
        <v>1.1199998600000001</v>
      </c>
      <c r="K6" t="s">
        <v>8</v>
      </c>
      <c r="L6">
        <f>QUARTILE(C5:G5,2)</f>
        <v>9</v>
      </c>
      <c r="M6" t="str">
        <f>CONCATENATE("Median = ", L6)</f>
        <v>Median = 9</v>
      </c>
    </row>
    <row r="7" spans="2:13" x14ac:dyDescent="0.25">
      <c r="B7" t="s">
        <v>3</v>
      </c>
      <c r="C7">
        <v>4.8</v>
      </c>
      <c r="D7">
        <v>3.88</v>
      </c>
      <c r="E7">
        <v>3.9826999999999999</v>
      </c>
      <c r="F7">
        <v>4</v>
      </c>
      <c r="G7">
        <v>4.4000000000000004</v>
      </c>
      <c r="I7">
        <f t="shared" si="0"/>
        <v>4.2125399999999997</v>
      </c>
      <c r="K7" t="s">
        <v>12</v>
      </c>
      <c r="L7">
        <f>QUARTILE(C5:G5,3)</f>
        <v>10</v>
      </c>
      <c r="M7" t="str">
        <f>CONCATENATE("Upper Quartile = ", L7)</f>
        <v>Upper Quartile = 10</v>
      </c>
    </row>
    <row r="8" spans="2:13" x14ac:dyDescent="0.25">
      <c r="K8" t="s">
        <v>10</v>
      </c>
      <c r="L8">
        <f>QUARTILE(C5:G5,4)</f>
        <v>11</v>
      </c>
      <c r="M8" t="str">
        <f>CONCATENATE("Max = ", L8)</f>
        <v>Max = 11</v>
      </c>
    </row>
    <row r="9" spans="2:13" x14ac:dyDescent="0.25">
      <c r="B9" t="s">
        <v>6</v>
      </c>
      <c r="M9" t="str">
        <f>CONCATENATE("Fitness Std. Dev = ", $I7)</f>
        <v>Fitness Std. Dev = 4.21254</v>
      </c>
    </row>
    <row r="10" spans="2:13" x14ac:dyDescent="0.25">
      <c r="K10" t="s">
        <v>7</v>
      </c>
      <c r="M10" t="str">
        <f>CONCATENATE("Average Fitness = ", $I13)</f>
        <v>Average Fitness = 4.4733326</v>
      </c>
    </row>
    <row r="11" spans="2:13" x14ac:dyDescent="0.25">
      <c r="B11" t="s">
        <v>0</v>
      </c>
      <c r="C11">
        <v>6941</v>
      </c>
      <c r="D11">
        <v>7007</v>
      </c>
      <c r="E11">
        <v>6929</v>
      </c>
      <c r="F11">
        <v>7115</v>
      </c>
      <c r="G11">
        <v>7109</v>
      </c>
      <c r="I11">
        <f>AVERAGE(C11:G11)</f>
        <v>7020.2</v>
      </c>
      <c r="K11" t="s">
        <v>9</v>
      </c>
      <c r="L11">
        <f>QUARTILE(C12:G12,)</f>
        <v>19</v>
      </c>
      <c r="M11" t="str">
        <f>CONCATENATE("Min = ", L11)</f>
        <v>Min = 19</v>
      </c>
    </row>
    <row r="12" spans="2:13" x14ac:dyDescent="0.25">
      <c r="B12" t="s">
        <v>1</v>
      </c>
      <c r="C12">
        <v>22</v>
      </c>
      <c r="D12">
        <v>19</v>
      </c>
      <c r="E12">
        <v>26</v>
      </c>
      <c r="F12">
        <v>24</v>
      </c>
      <c r="G12">
        <v>19</v>
      </c>
      <c r="I12">
        <f t="shared" ref="I12:I14" si="1">AVERAGE(C12:G12)</f>
        <v>22</v>
      </c>
      <c r="K12" t="s">
        <v>11</v>
      </c>
      <c r="L12">
        <f>QUARTILE(C12:G12,1)</f>
        <v>19</v>
      </c>
      <c r="M12" t="str">
        <f>CONCATENATE("Lower Quartile = ", L12)</f>
        <v>Lower Quartile = 19</v>
      </c>
    </row>
    <row r="13" spans="2:13" x14ac:dyDescent="0.25">
      <c r="B13" t="s">
        <v>2</v>
      </c>
      <c r="C13">
        <v>3.6</v>
      </c>
      <c r="D13">
        <v>3.1</v>
      </c>
      <c r="E13">
        <v>5.3</v>
      </c>
      <c r="F13">
        <v>6.233333</v>
      </c>
      <c r="G13">
        <v>4.1333299999999999</v>
      </c>
      <c r="I13">
        <f t="shared" si="1"/>
        <v>4.4733326000000009</v>
      </c>
      <c r="K13" t="s">
        <v>8</v>
      </c>
      <c r="L13">
        <f>QUARTILE(C12:G12,2)</f>
        <v>22</v>
      </c>
      <c r="M13" t="str">
        <f>CONCATENATE("Median = ", L13)</f>
        <v>Median = 22</v>
      </c>
    </row>
    <row r="14" spans="2:13" x14ac:dyDescent="0.25">
      <c r="B14" t="s">
        <v>3</v>
      </c>
      <c r="C14">
        <v>9.1999999999999993</v>
      </c>
      <c r="D14">
        <v>7.968</v>
      </c>
      <c r="E14">
        <v>11.417918999999999</v>
      </c>
      <c r="F14">
        <v>11.089499999999999</v>
      </c>
      <c r="G14">
        <v>8.4332999999999991</v>
      </c>
      <c r="I14">
        <f t="shared" si="1"/>
        <v>9.6217437999999991</v>
      </c>
      <c r="K14" t="s">
        <v>12</v>
      </c>
      <c r="L14">
        <f>QUARTILE(C12:G12,3)</f>
        <v>24</v>
      </c>
      <c r="M14" t="str">
        <f>CONCATENATE("Upper Quartile = ", L14)</f>
        <v>Upper Quartile = 24</v>
      </c>
    </row>
    <row r="15" spans="2:13" x14ac:dyDescent="0.25">
      <c r="K15" t="s">
        <v>10</v>
      </c>
      <c r="L15">
        <f>QUARTILE(C12:G12,4)</f>
        <v>26</v>
      </c>
      <c r="M15" t="str">
        <f>CONCATENATE("Max = ", L15)</f>
        <v>Max = 26</v>
      </c>
    </row>
    <row r="16" spans="2:13" x14ac:dyDescent="0.25">
      <c r="M16" t="str">
        <f>CONCATENATE("Fitness Std. Dev = ", $I14)</f>
        <v>Fitness Std. Dev = 9.6217438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2014-01-07T23:41:16Z</dcterms:modified>
</cp:coreProperties>
</file>