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Offices\ASUP\Акты\ИНСТРУКЦИЯ ПО СПИСАНИЮ\01. ИСХОДНИКИ\"/>
    </mc:Choice>
  </mc:AlternateContent>
  <xr:revisionPtr revIDLastSave="0" documentId="13_ncr:1_{AA2D235B-5768-4887-B066-9EB3CD0EB6F8}" xr6:coauthVersionLast="40" xr6:coauthVersionMax="40" xr10:uidLastSave="{00000000-0000-0000-0000-000000000000}"/>
  <bookViews>
    <workbookView xWindow="25080" yWindow="-120" windowWidth="25440" windowHeight="15390" tabRatio="879" activeTab="8" xr2:uid="{00000000-000D-0000-FFFF-FFFF00000000}"/>
  </bookViews>
  <sheets>
    <sheet name="1(а). Деф. mat" sheetId="5" r:id="rId1"/>
    <sheet name="1(б). Деф. mat-org" sheetId="10" r:id="rId2"/>
    <sheet name="2. Ведомость потр." sheetId="4" r:id="rId3"/>
    <sheet name="3. Смета" sheetId="7" r:id="rId4"/>
    <sheet name="4. Акт на спис." sheetId="6" r:id="rId5"/>
    <sheet name="5. Акт демонтажа" sheetId="1" r:id="rId6"/>
    <sheet name="6. Прих. ордер лома" sheetId="3" r:id="rId7"/>
    <sheet name="7. Акт комисс. опр." sheetId="2" r:id="rId8"/>
    <sheet name="Сводная таблица" sheetId="9" r:id="rId9"/>
    <sheet name="Списки" sheetId="11" state="hidden" r:id="rId10"/>
  </sheets>
  <definedNames>
    <definedName name="АСУТП">Списки!$D$2:$D$3</definedName>
    <definedName name="АСУТП_1">Списки!$H$30:$H$35</definedName>
    <definedName name="блок_питания">Списки!$R$16:$R$22</definedName>
    <definedName name="Бухгалтерия">Списки!$D$4:$D$5</definedName>
    <definedName name="Бухгалтерия_1">Списки!$H$8:$H$11</definedName>
    <definedName name="видеокарта">Списки!$Q$16:$Q$19</definedName>
    <definedName name="жесткий_диск">Списки!$V$3:$V$8</definedName>
    <definedName name="ИБП">Списки!$V$16:$V$20</definedName>
    <definedName name="ИБП_1">Списки!$N$53:$N$56</definedName>
    <definedName name="КОПИРОВАЛЬНЫЙ_АППАРАТ">Списки!$N$118:$N$127</definedName>
    <definedName name="корпус_системного_блока">Списки!$R$3:$R$9</definedName>
    <definedName name="КТЦ">Списки!$D$6:$D$7</definedName>
    <definedName name="куллер_охлаждения">Списки!$S$16:$S$19</definedName>
    <definedName name="ЛАЗЕРНОЕ_МФУ">Списки!$N$88:$N$96</definedName>
    <definedName name="ЛАЗЕРНЫЙ_ПРИНТЕР">Списки!$N$58:$N$66</definedName>
    <definedName name="ЛмиС">Списки!$D$8:$D$9</definedName>
    <definedName name="материнская_плата">Списки!$S$3:$S$11</definedName>
    <definedName name="МАТРИЧНЫЙ_ПРИНТЕР">Списки!$N$78:$N$86</definedName>
    <definedName name="модуль_памяти">Списки!$U$3:$U$4</definedName>
    <definedName name="МОЛ">Списки!$A$2:$A$15</definedName>
    <definedName name="монитор_ЖКИ">Списки!$T$16:$T$23</definedName>
    <definedName name="НОУТБУК">Списки!$N$32:$N$51</definedName>
    <definedName name="_xlnm.Print_Area" localSheetId="0">'1(а). Деф. mat'!$A$1:$CV$127</definedName>
    <definedName name="_xlnm.Print_Area" localSheetId="1">'1(б). Деф. mat-org'!$A$1:$CV$114</definedName>
    <definedName name="_xlnm.Print_Area" localSheetId="2">'2. Ведомость потр.'!$A$1:$BI$78</definedName>
    <definedName name="_xlnm.Print_Area" localSheetId="4">'4. Акт на спис.'!$A$1:$AN$165</definedName>
    <definedName name="_xlnm.Print_Area" localSheetId="7">'7. Акт комисс. опр.'!$A$1:$AN$64</definedName>
    <definedName name="ОМТС">Списки!$D$10:$D$12</definedName>
    <definedName name="ОМТС_1">Списки!$H$13:$H$16</definedName>
    <definedName name="принтер">Списки!$U$16:$U$26</definedName>
    <definedName name="процессор">Списки!$T$3:$T$4</definedName>
    <definedName name="ПТО">Списки!$D$15:$D$17</definedName>
    <definedName name="ПТО_1">Списки!$H$24:$H$25</definedName>
    <definedName name="ПЭВМ">Списки!$N$8:$N$30</definedName>
    <definedName name="ПЭО">Списки!$D$13:$D$14</definedName>
    <definedName name="ПЭО_1">Списки!$H$18:$H$19</definedName>
    <definedName name="ПЭО_2">Списки!$H$20:$H$22</definedName>
    <definedName name="РСУ">Списки!$D$18:$D$20</definedName>
    <definedName name="СЕРВЕР_RACK">Списки!$N$150:$N$163</definedName>
    <definedName name="СЕРВЕР_TOWER">Списки!$N$135:$N$148</definedName>
    <definedName name="СЕРВЕРНАЯ_СТОЙКА">Списки!$N$165:$N$168</definedName>
    <definedName name="СКАНИРУЮЩЕЕ_УСТРОЙСТВО">Списки!$N$108:$N$116</definedName>
    <definedName name="СТРУЙНОЕ_МФУ">Списки!$N$98:$N$106</definedName>
    <definedName name="СТРУЙНЫЙ_ПРИНТЕР">Списки!$N$68:$N$76</definedName>
    <definedName name="ТТЦ">Списки!$D$21:$D$22</definedName>
    <definedName name="Узел">Списки!$Q$3:$Q$14</definedName>
    <definedName name="Управление">Списки!$D$23:$D$27</definedName>
    <definedName name="УСТРОЙСТВО">Списки!$K$2:$K$15</definedName>
    <definedName name="УТВЕРЖДАЮ">Списки!$H$2:$H$3</definedName>
    <definedName name="УТВЕРЖДАЮ_Смета">Списки!$H$5:$H$6</definedName>
    <definedName name="ХЦ">Списки!$D$28:$D$29</definedName>
    <definedName name="ЦТАИ">Списки!$D$30:$D$32</definedName>
    <definedName name="ЦТАИ_1">Списки!$H$27:$H$28</definedName>
    <definedName name="ЭЦ">Списки!$D$33:$D$37</definedName>
  </definedNames>
  <calcPr calcId="191029"/>
</workbook>
</file>

<file path=xl/calcChain.xml><?xml version="1.0" encoding="utf-8"?>
<calcChain xmlns="http://schemas.openxmlformats.org/spreadsheetml/2006/main">
  <c r="AZ16" i="4" l="1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15" i="4"/>
  <c r="L23" i="9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81" i="6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AR46" i="10"/>
  <c r="AR47" i="10"/>
  <c r="AR48" i="10"/>
  <c r="AR49" i="10"/>
  <c r="AR50" i="10"/>
  <c r="AR51" i="10"/>
  <c r="AR52" i="10"/>
  <c r="AR53" i="10"/>
  <c r="AR54" i="10"/>
  <c r="AR55" i="10"/>
  <c r="AR56" i="10"/>
  <c r="AR57" i="10"/>
  <c r="AR58" i="10"/>
  <c r="AR59" i="10"/>
  <c r="AR60" i="10"/>
  <c r="AR61" i="10"/>
  <c r="AR62" i="10"/>
  <c r="AR63" i="10"/>
  <c r="AR64" i="10"/>
  <c r="AR65" i="10"/>
  <c r="AR66" i="10"/>
  <c r="AR67" i="10"/>
  <c r="AR68" i="10"/>
  <c r="AR69" i="10"/>
  <c r="AR70" i="10"/>
  <c r="AR71" i="10"/>
  <c r="AR72" i="10"/>
  <c r="AR73" i="10"/>
  <c r="AR74" i="10"/>
  <c r="AR75" i="10"/>
  <c r="AR76" i="10"/>
  <c r="AR77" i="10"/>
  <c r="AR78" i="10"/>
  <c r="AR79" i="10"/>
  <c r="AR80" i="10"/>
  <c r="AR81" i="10"/>
  <c r="AR82" i="10"/>
  <c r="AR83" i="10"/>
  <c r="AR84" i="10"/>
  <c r="AR85" i="10"/>
  <c r="AR86" i="10"/>
  <c r="AR87" i="10"/>
  <c r="AR88" i="10"/>
  <c r="AR89" i="10"/>
  <c r="AR90" i="10"/>
  <c r="AR91" i="10"/>
  <c r="AR92" i="10"/>
  <c r="AR93" i="10"/>
  <c r="AR94" i="10"/>
  <c r="AR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0" i="10"/>
  <c r="AI91" i="10"/>
  <c r="AI92" i="10"/>
  <c r="AI93" i="10"/>
  <c r="AI94" i="10"/>
  <c r="AI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45" i="10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87" i="5"/>
  <c r="BS88" i="5"/>
  <c r="BS89" i="5"/>
  <c r="BS90" i="5"/>
  <c r="BS91" i="5"/>
  <c r="BS92" i="5"/>
  <c r="BS93" i="5"/>
  <c r="BS94" i="5"/>
  <c r="BS95" i="5"/>
  <c r="BS96" i="5"/>
  <c r="BS97" i="5"/>
  <c r="BS98" i="5"/>
  <c r="BS99" i="5"/>
  <c r="BS100" i="5"/>
  <c r="BS101" i="5"/>
  <c r="BS102" i="5"/>
  <c r="BS103" i="5"/>
  <c r="BS104" i="5"/>
  <c r="BS105" i="5"/>
  <c r="BS106" i="5"/>
  <c r="BS107" i="5"/>
  <c r="BS108" i="5"/>
  <c r="BS109" i="5"/>
  <c r="BS110" i="5"/>
  <c r="BS111" i="5"/>
  <c r="BS112" i="5"/>
  <c r="BS113" i="5"/>
  <c r="BS114" i="5"/>
  <c r="BS115" i="5"/>
  <c r="BS116" i="5"/>
  <c r="BS117" i="5"/>
  <c r="BS118" i="5"/>
  <c r="BS119" i="5"/>
  <c r="BS120" i="5"/>
  <c r="BS121" i="5"/>
  <c r="BS122" i="5"/>
  <c r="BS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73" i="5"/>
  <c r="AZ46" i="10" l="1"/>
  <c r="AZ47" i="10"/>
  <c r="AZ48" i="10"/>
  <c r="AZ49" i="10"/>
  <c r="AZ50" i="10"/>
  <c r="AZ51" i="10"/>
  <c r="AZ52" i="10"/>
  <c r="AZ53" i="10"/>
  <c r="AZ54" i="10"/>
  <c r="AZ55" i="10"/>
  <c r="AZ56" i="10"/>
  <c r="AZ57" i="10"/>
  <c r="AZ58" i="10"/>
  <c r="AZ59" i="10"/>
  <c r="AZ60" i="10"/>
  <c r="AZ61" i="10"/>
  <c r="AZ62" i="10"/>
  <c r="AZ63" i="10"/>
  <c r="AZ64" i="10"/>
  <c r="AZ65" i="10"/>
  <c r="AZ66" i="10"/>
  <c r="AZ67" i="10"/>
  <c r="AZ68" i="10"/>
  <c r="AZ69" i="10"/>
  <c r="AZ70" i="10"/>
  <c r="AZ71" i="10"/>
  <c r="AZ72" i="10"/>
  <c r="AZ73" i="10"/>
  <c r="AZ74" i="10"/>
  <c r="AZ75" i="10"/>
  <c r="AZ76" i="10"/>
  <c r="AZ77" i="10"/>
  <c r="AZ78" i="10"/>
  <c r="AZ79" i="10"/>
  <c r="AZ80" i="10"/>
  <c r="AZ81" i="10"/>
  <c r="AZ82" i="10"/>
  <c r="AZ83" i="10"/>
  <c r="AZ84" i="10"/>
  <c r="AZ85" i="10"/>
  <c r="AZ86" i="10"/>
  <c r="AZ87" i="10"/>
  <c r="AZ88" i="10"/>
  <c r="AZ89" i="10"/>
  <c r="AZ90" i="10"/>
  <c r="AZ91" i="10"/>
  <c r="AZ92" i="10"/>
  <c r="AZ93" i="10"/>
  <c r="AZ94" i="10"/>
  <c r="AZ45" i="10"/>
  <c r="CH73" i="5"/>
  <c r="S4" i="9" l="1"/>
  <c r="S5" i="9"/>
  <c r="S6" i="9"/>
  <c r="S7" i="9"/>
  <c r="S8" i="9"/>
  <c r="S9" i="9"/>
  <c r="S10" i="9"/>
  <c r="S11" i="9"/>
  <c r="S12" i="9"/>
  <c r="S13" i="9"/>
  <c r="S14" i="9"/>
  <c r="T3" i="9" l="1"/>
  <c r="C16" i="9"/>
  <c r="U39" i="3"/>
  <c r="U36" i="3"/>
  <c r="U33" i="3"/>
  <c r="U30" i="3"/>
  <c r="U27" i="3"/>
  <c r="AB27" i="3"/>
  <c r="O39" i="3"/>
  <c r="O36" i="3"/>
  <c r="O33" i="3"/>
  <c r="O30" i="3"/>
  <c r="O27" i="3"/>
  <c r="AA141" i="6"/>
  <c r="AA140" i="6"/>
  <c r="AA139" i="6"/>
  <c r="AA138" i="6"/>
  <c r="AA137" i="6"/>
  <c r="AA57" i="1"/>
  <c r="AA56" i="1"/>
  <c r="AA55" i="1"/>
  <c r="AA54" i="1"/>
  <c r="AA53" i="1"/>
  <c r="L53" i="1"/>
  <c r="G53" i="1"/>
  <c r="J11" i="9"/>
  <c r="K11" i="9" s="1"/>
  <c r="AK57" i="1" s="1"/>
  <c r="J10" i="9"/>
  <c r="K10" i="9" s="1"/>
  <c r="AK56" i="1" s="1"/>
  <c r="J9" i="9"/>
  <c r="K9" i="9" s="1"/>
  <c r="AK55" i="1" s="1"/>
  <c r="J8" i="9"/>
  <c r="K8" i="9" s="1"/>
  <c r="AK54" i="1" s="1"/>
  <c r="J7" i="9"/>
  <c r="K7" i="9" s="1"/>
  <c r="AK53" i="1" s="1"/>
  <c r="AE42" i="2" l="1"/>
  <c r="R27" i="3"/>
  <c r="R36" i="3"/>
  <c r="L42" i="2"/>
  <c r="R39" i="3"/>
  <c r="P42" i="2"/>
  <c r="X139" i="6"/>
  <c r="X140" i="6"/>
  <c r="X137" i="6"/>
  <c r="X141" i="6"/>
  <c r="R30" i="3"/>
  <c r="U42" i="2"/>
  <c r="X138" i="6"/>
  <c r="R33" i="3"/>
  <c r="Z42" i="2"/>
  <c r="AF55" i="1"/>
  <c r="AF56" i="1"/>
  <c r="AF53" i="1"/>
  <c r="AF57" i="1"/>
  <c r="AF54" i="1"/>
  <c r="B38" i="1" l="1"/>
  <c r="AC73" i="4"/>
  <c r="G18" i="9"/>
  <c r="W30" i="10" s="1"/>
  <c r="T106" i="10" s="1"/>
  <c r="F79" i="7"/>
  <c r="M27" i="1"/>
  <c r="M31" i="1"/>
  <c r="M29" i="1"/>
  <c r="J157" i="6"/>
  <c r="J54" i="3"/>
  <c r="M24" i="2"/>
  <c r="M22" i="2"/>
  <c r="M20" i="2"/>
  <c r="J153" i="6"/>
  <c r="M25" i="1"/>
  <c r="W25" i="10"/>
  <c r="F77" i="7"/>
  <c r="M26" i="2"/>
  <c r="C61" i="2" s="1"/>
  <c r="J48" i="3"/>
  <c r="M66" i="4"/>
  <c r="AC75" i="4" s="1"/>
  <c r="J155" i="6"/>
  <c r="M33" i="1"/>
  <c r="C74" i="1" s="1"/>
  <c r="W32" i="10"/>
  <c r="T108" i="10" s="1"/>
  <c r="W32" i="5"/>
  <c r="U66" i="5" s="1"/>
  <c r="W28" i="10"/>
  <c r="T104" i="10" s="1"/>
  <c r="W28" i="5"/>
  <c r="U62" i="5" s="1"/>
  <c r="J124" i="5" s="1"/>
  <c r="AC71" i="4"/>
  <c r="J151" i="6"/>
  <c r="F81" i="7"/>
  <c r="W25" i="5"/>
  <c r="M18" i="2"/>
  <c r="J149" i="6"/>
  <c r="M22" i="1"/>
  <c r="J18" i="3"/>
  <c r="J17" i="3"/>
  <c r="W22" i="10"/>
  <c r="W22" i="5"/>
  <c r="AC3" i="7"/>
  <c r="AU75" i="4"/>
  <c r="G18" i="7"/>
  <c r="AS16" i="4"/>
  <c r="AS17" i="4"/>
  <c r="AS18" i="4"/>
  <c r="AS19" i="4"/>
  <c r="AS15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15" i="4"/>
  <c r="Y7" i="2"/>
  <c r="X7" i="6"/>
  <c r="Y7" i="1"/>
  <c r="BI8" i="10"/>
  <c r="BI8" i="5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81" i="6"/>
  <c r="AH81" i="6" s="1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81" i="6"/>
  <c r="G24" i="9"/>
  <c r="F24" i="9" s="1"/>
  <c r="AD24" i="7" s="1"/>
  <c r="AA24" i="7"/>
  <c r="AJ24" i="7"/>
  <c r="G25" i="9"/>
  <c r="F25" i="9" s="1"/>
  <c r="AD25" i="7" s="1"/>
  <c r="AA25" i="7"/>
  <c r="AJ25" i="7"/>
  <c r="G26" i="9"/>
  <c r="F26" i="9" s="1"/>
  <c r="AD26" i="7" s="1"/>
  <c r="AA26" i="7"/>
  <c r="AJ26" i="7"/>
  <c r="G27" i="9"/>
  <c r="F27" i="9" s="1"/>
  <c r="AD27" i="7" s="1"/>
  <c r="AA27" i="7"/>
  <c r="AJ27" i="7"/>
  <c r="G28" i="9"/>
  <c r="F28" i="9" s="1"/>
  <c r="AD28" i="7" s="1"/>
  <c r="AA28" i="7"/>
  <c r="AJ28" i="7"/>
  <c r="G29" i="9"/>
  <c r="F29" i="9" s="1"/>
  <c r="AD29" i="7" s="1"/>
  <c r="AA29" i="7"/>
  <c r="AJ29" i="7"/>
  <c r="G30" i="9"/>
  <c r="F30" i="9" s="1"/>
  <c r="AD30" i="7" s="1"/>
  <c r="AA30" i="7"/>
  <c r="AJ30" i="7"/>
  <c r="G31" i="9"/>
  <c r="F31" i="9" s="1"/>
  <c r="AD31" i="7" s="1"/>
  <c r="AA31" i="7"/>
  <c r="AJ31" i="7"/>
  <c r="G32" i="9"/>
  <c r="F32" i="9" s="1"/>
  <c r="AD32" i="7" s="1"/>
  <c r="AA32" i="7"/>
  <c r="AJ32" i="7"/>
  <c r="G33" i="9"/>
  <c r="F33" i="9" s="1"/>
  <c r="AD33" i="7" s="1"/>
  <c r="AA33" i="7"/>
  <c r="AJ33" i="7"/>
  <c r="AA34" i="7"/>
  <c r="G34" i="9"/>
  <c r="F34" i="9" s="1"/>
  <c r="AD34" i="7" s="1"/>
  <c r="AJ34" i="7"/>
  <c r="AA35" i="7"/>
  <c r="G35" i="9"/>
  <c r="F35" i="9" s="1"/>
  <c r="AD35" i="7"/>
  <c r="AG35" i="7"/>
  <c r="AJ35" i="7"/>
  <c r="AN35" i="7"/>
  <c r="AA38" i="6"/>
  <c r="AA36" i="7"/>
  <c r="G36" i="9"/>
  <c r="F36" i="9" s="1"/>
  <c r="AD36" i="7"/>
  <c r="AG36" i="7"/>
  <c r="AJ36" i="7"/>
  <c r="AN36" i="7"/>
  <c r="AA39" i="6"/>
  <c r="AA37" i="7"/>
  <c r="G37" i="9"/>
  <c r="F37" i="9" s="1"/>
  <c r="AD37" i="7"/>
  <c r="AG37" i="7"/>
  <c r="AJ37" i="7"/>
  <c r="AN37" i="7"/>
  <c r="AA40" i="6"/>
  <c r="AA38" i="7"/>
  <c r="G38" i="9"/>
  <c r="F38" i="9" s="1"/>
  <c r="AD38" i="7"/>
  <c r="AG38" i="7"/>
  <c r="AJ38" i="7"/>
  <c r="AN38" i="7"/>
  <c r="AA41" i="6"/>
  <c r="AA39" i="7"/>
  <c r="G39" i="9"/>
  <c r="F39" i="9" s="1"/>
  <c r="AD39" i="7"/>
  <c r="AG39" i="7" s="1"/>
  <c r="AN39" i="7" s="1"/>
  <c r="AA42" i="6" s="1"/>
  <c r="AH42" i="6" s="1"/>
  <c r="AJ39" i="7"/>
  <c r="AA40" i="7"/>
  <c r="G40" i="9"/>
  <c r="F40" i="9" s="1"/>
  <c r="AD40" i="7"/>
  <c r="AG40" i="7"/>
  <c r="AJ40" i="7"/>
  <c r="AN40" i="7"/>
  <c r="AA43" i="6"/>
  <c r="AA41" i="7"/>
  <c r="G41" i="9"/>
  <c r="F41" i="9" s="1"/>
  <c r="AD41" i="7"/>
  <c r="AG41" i="7"/>
  <c r="AJ41" i="7"/>
  <c r="AN41" i="7"/>
  <c r="AA44" i="6"/>
  <c r="AA42" i="7"/>
  <c r="G42" i="9"/>
  <c r="F42" i="9" s="1"/>
  <c r="AD42" i="7"/>
  <c r="AG42" i="7"/>
  <c r="AJ42" i="7"/>
  <c r="AN42" i="7"/>
  <c r="AA45" i="6"/>
  <c r="AA43" i="7"/>
  <c r="G43" i="9"/>
  <c r="F43" i="9" s="1"/>
  <c r="AD43" i="7"/>
  <c r="AG43" i="7"/>
  <c r="AJ43" i="7"/>
  <c r="AN43" i="7"/>
  <c r="AA46" i="6"/>
  <c r="AA44" i="7"/>
  <c r="G44" i="9"/>
  <c r="F44" i="9" s="1"/>
  <c r="AD44" i="7"/>
  <c r="AG44" i="7"/>
  <c r="AJ44" i="7"/>
  <c r="AN44" i="7"/>
  <c r="AA47" i="6"/>
  <c r="AA45" i="7"/>
  <c r="G45" i="9"/>
  <c r="F45" i="9" s="1"/>
  <c r="AD45" i="7"/>
  <c r="AG45" i="7"/>
  <c r="AJ45" i="7"/>
  <c r="AN45" i="7"/>
  <c r="AA48" i="6"/>
  <c r="AA46" i="7"/>
  <c r="G46" i="9"/>
  <c r="F46" i="9" s="1"/>
  <c r="AD46" i="7"/>
  <c r="AG46" i="7"/>
  <c r="AJ46" i="7"/>
  <c r="AN46" i="7"/>
  <c r="AA49" i="6"/>
  <c r="AA47" i="7"/>
  <c r="G47" i="9"/>
  <c r="F47" i="9" s="1"/>
  <c r="AD47" i="7"/>
  <c r="AG47" i="7"/>
  <c r="AJ47" i="7"/>
  <c r="AN47" i="7"/>
  <c r="AA50" i="6"/>
  <c r="AA48" i="7"/>
  <c r="G48" i="9"/>
  <c r="F48" i="9" s="1"/>
  <c r="AD48" i="7"/>
  <c r="AG48" i="7"/>
  <c r="AJ48" i="7"/>
  <c r="AN48" i="7"/>
  <c r="AA51" i="6"/>
  <c r="AA49" i="7"/>
  <c r="G49" i="9"/>
  <c r="F49" i="9" s="1"/>
  <c r="AD49" i="7"/>
  <c r="AG49" i="7"/>
  <c r="AJ49" i="7"/>
  <c r="AN49" i="7"/>
  <c r="AA52" i="6"/>
  <c r="AA50" i="7"/>
  <c r="G50" i="9"/>
  <c r="F50" i="9" s="1"/>
  <c r="AD50" i="7"/>
  <c r="AG50" i="7"/>
  <c r="AJ50" i="7"/>
  <c r="AN50" i="7"/>
  <c r="AA53" i="6"/>
  <c r="AA51" i="7"/>
  <c r="G51" i="9"/>
  <c r="F51" i="9" s="1"/>
  <c r="AD51" i="7"/>
  <c r="AG51" i="7"/>
  <c r="AJ51" i="7"/>
  <c r="AN51" i="7"/>
  <c r="AA54" i="6"/>
  <c r="AA52" i="7"/>
  <c r="G52" i="9"/>
  <c r="F52" i="9" s="1"/>
  <c r="AD52" i="7"/>
  <c r="AG52" i="7"/>
  <c r="AJ52" i="7"/>
  <c r="AN52" i="7"/>
  <c r="AA55" i="6"/>
  <c r="AA53" i="7"/>
  <c r="G53" i="9"/>
  <c r="F53" i="9" s="1"/>
  <c r="AD53" i="7"/>
  <c r="AG53" i="7"/>
  <c r="AJ53" i="7"/>
  <c r="AN53" i="7"/>
  <c r="AA56" i="6"/>
  <c r="AA54" i="7"/>
  <c r="G54" i="9"/>
  <c r="F54" i="9" s="1"/>
  <c r="AD54" i="7"/>
  <c r="AG54" i="7"/>
  <c r="AJ54" i="7"/>
  <c r="AN54" i="7"/>
  <c r="AA57" i="6"/>
  <c r="AA55" i="7"/>
  <c r="G55" i="9"/>
  <c r="F55" i="9" s="1"/>
  <c r="AD55" i="7"/>
  <c r="AG55" i="7"/>
  <c r="AJ55" i="7"/>
  <c r="AN55" i="7"/>
  <c r="AA58" i="6"/>
  <c r="AA56" i="7"/>
  <c r="G56" i="9"/>
  <c r="F56" i="9" s="1"/>
  <c r="AD56" i="7"/>
  <c r="AG56" i="7"/>
  <c r="AJ56" i="7"/>
  <c r="AN56" i="7"/>
  <c r="AA59" i="6"/>
  <c r="AA57" i="7"/>
  <c r="G57" i="9"/>
  <c r="F57" i="9" s="1"/>
  <c r="AD57" i="7"/>
  <c r="AG57" i="7"/>
  <c r="AJ57" i="7"/>
  <c r="AN57" i="7"/>
  <c r="AA60" i="6"/>
  <c r="AA58" i="7"/>
  <c r="G58" i="9"/>
  <c r="F58" i="9" s="1"/>
  <c r="AD58" i="7"/>
  <c r="AG58" i="7"/>
  <c r="AJ58" i="7"/>
  <c r="AN58" i="7"/>
  <c r="AA61" i="6"/>
  <c r="AA59" i="7"/>
  <c r="G59" i="9"/>
  <c r="F59" i="9" s="1"/>
  <c r="AD59" i="7"/>
  <c r="AG59" i="7"/>
  <c r="AJ59" i="7"/>
  <c r="AN59" i="7"/>
  <c r="AA62" i="6"/>
  <c r="AA60" i="7"/>
  <c r="G60" i="9"/>
  <c r="F60" i="9" s="1"/>
  <c r="AD60" i="7"/>
  <c r="AG60" i="7"/>
  <c r="AJ60" i="7"/>
  <c r="AN60" i="7"/>
  <c r="AA63" i="6"/>
  <c r="AA61" i="7"/>
  <c r="G61" i="9"/>
  <c r="F61" i="9" s="1"/>
  <c r="AD61" i="7"/>
  <c r="AG61" i="7"/>
  <c r="AJ61" i="7"/>
  <c r="AN61" i="7"/>
  <c r="AA64" i="6"/>
  <c r="AA62" i="7"/>
  <c r="G62" i="9"/>
  <c r="F62" i="9" s="1"/>
  <c r="AD62" i="7"/>
  <c r="AG62" i="7"/>
  <c r="AJ62" i="7"/>
  <c r="AN62" i="7"/>
  <c r="AA65" i="6"/>
  <c r="AA63" i="7"/>
  <c r="G63" i="9"/>
  <c r="F63" i="9" s="1"/>
  <c r="AD63" i="7"/>
  <c r="AG63" i="7"/>
  <c r="AJ63" i="7"/>
  <c r="AN63" i="7"/>
  <c r="AA66" i="6"/>
  <c r="AA64" i="7"/>
  <c r="G64" i="9"/>
  <c r="F64" i="9" s="1"/>
  <c r="AD64" i="7"/>
  <c r="AG64" i="7"/>
  <c r="AJ64" i="7"/>
  <c r="AN64" i="7"/>
  <c r="AA67" i="6"/>
  <c r="AA65" i="7"/>
  <c r="G65" i="9"/>
  <c r="F65" i="9" s="1"/>
  <c r="AD65" i="7"/>
  <c r="AG65" i="7"/>
  <c r="AJ65" i="7"/>
  <c r="AN65" i="7"/>
  <c r="AA68" i="6"/>
  <c r="AA66" i="7"/>
  <c r="G66" i="9"/>
  <c r="F66" i="9" s="1"/>
  <c r="AD66" i="7"/>
  <c r="AG66" i="7"/>
  <c r="AJ66" i="7"/>
  <c r="AN66" i="7"/>
  <c r="AA69" i="6"/>
  <c r="AA67" i="7"/>
  <c r="G67" i="9"/>
  <c r="F67" i="9" s="1"/>
  <c r="AD67" i="7"/>
  <c r="AG67" i="7"/>
  <c r="AJ67" i="7"/>
  <c r="AN67" i="7"/>
  <c r="AA70" i="6"/>
  <c r="AA68" i="7"/>
  <c r="G68" i="9"/>
  <c r="F68" i="9" s="1"/>
  <c r="AD68" i="7"/>
  <c r="AG68" i="7"/>
  <c r="AJ68" i="7"/>
  <c r="AN68" i="7"/>
  <c r="AA71" i="6"/>
  <c r="AA69" i="7"/>
  <c r="G69" i="9"/>
  <c r="F69" i="9" s="1"/>
  <c r="AD69" i="7"/>
  <c r="AG69" i="7"/>
  <c r="AJ69" i="7"/>
  <c r="AN69" i="7"/>
  <c r="AA72" i="6"/>
  <c r="AA70" i="7"/>
  <c r="G70" i="9"/>
  <c r="F70" i="9" s="1"/>
  <c r="AD70" i="7"/>
  <c r="AG70" i="7"/>
  <c r="AJ70" i="7"/>
  <c r="AN70" i="7"/>
  <c r="AA73" i="6"/>
  <c r="AA71" i="7"/>
  <c r="G71" i="9"/>
  <c r="F71" i="9" s="1"/>
  <c r="AD71" i="7"/>
  <c r="AG71" i="7"/>
  <c r="AJ71" i="7"/>
  <c r="AN71" i="7"/>
  <c r="AA74" i="6"/>
  <c r="AA72" i="7"/>
  <c r="G72" i="9"/>
  <c r="F72" i="9" s="1"/>
  <c r="AD72" i="7"/>
  <c r="AG72" i="7"/>
  <c r="AJ72" i="7"/>
  <c r="AN72" i="7"/>
  <c r="AA75" i="6"/>
  <c r="G23" i="9"/>
  <c r="F23" i="9" s="1"/>
  <c r="AD23" i="7" s="1"/>
  <c r="AA23" i="7"/>
  <c r="AJ23" i="7"/>
  <c r="X27" i="6"/>
  <c r="X28" i="6"/>
  <c r="X29" i="6"/>
  <c r="X30" i="6"/>
  <c r="X31" i="6"/>
  <c r="X32" i="6"/>
  <c r="X33" i="6"/>
  <c r="X34" i="6"/>
  <c r="X35" i="6"/>
  <c r="X36" i="6"/>
  <c r="X37" i="6"/>
  <c r="X38" i="6"/>
  <c r="AH38" i="6"/>
  <c r="X39" i="6"/>
  <c r="AH39" i="6"/>
  <c r="X40" i="6"/>
  <c r="AH40" i="6"/>
  <c r="X41" i="6"/>
  <c r="AH41" i="6"/>
  <c r="X42" i="6"/>
  <c r="X43" i="6"/>
  <c r="AH43" i="6"/>
  <c r="X44" i="6"/>
  <c r="AH44" i="6"/>
  <c r="X45" i="6"/>
  <c r="AH45" i="6"/>
  <c r="X46" i="6"/>
  <c r="AH46" i="6"/>
  <c r="X47" i="6"/>
  <c r="AH47" i="6"/>
  <c r="X48" i="6"/>
  <c r="AH48" i="6"/>
  <c r="X49" i="6"/>
  <c r="AH49" i="6"/>
  <c r="X50" i="6"/>
  <c r="AH50" i="6"/>
  <c r="X51" i="6"/>
  <c r="AH51" i="6"/>
  <c r="X52" i="6"/>
  <c r="AH52" i="6"/>
  <c r="X53" i="6"/>
  <c r="AH53" i="6"/>
  <c r="X54" i="6"/>
  <c r="AH54" i="6"/>
  <c r="X55" i="6"/>
  <c r="AH55" i="6"/>
  <c r="X56" i="6"/>
  <c r="AH56" i="6"/>
  <c r="X57" i="6"/>
  <c r="AH57" i="6"/>
  <c r="X58" i="6"/>
  <c r="AH58" i="6"/>
  <c r="X59" i="6"/>
  <c r="AH59" i="6"/>
  <c r="X60" i="6"/>
  <c r="AH60" i="6"/>
  <c r="X61" i="6"/>
  <c r="AH61" i="6"/>
  <c r="X62" i="6"/>
  <c r="AH62" i="6"/>
  <c r="X63" i="6"/>
  <c r="AH63" i="6"/>
  <c r="X64" i="6"/>
  <c r="AH64" i="6"/>
  <c r="X65" i="6"/>
  <c r="AH65" i="6"/>
  <c r="X66" i="6"/>
  <c r="AH66" i="6"/>
  <c r="X67" i="6"/>
  <c r="AH67" i="6"/>
  <c r="X68" i="6"/>
  <c r="AH68" i="6"/>
  <c r="X69" i="6"/>
  <c r="AH69" i="6"/>
  <c r="X70" i="6"/>
  <c r="AH70" i="6"/>
  <c r="X71" i="6"/>
  <c r="AH71" i="6"/>
  <c r="X72" i="6"/>
  <c r="AH72" i="6"/>
  <c r="X73" i="6"/>
  <c r="AH73" i="6"/>
  <c r="X74" i="6"/>
  <c r="AH74" i="6"/>
  <c r="X75" i="6"/>
  <c r="AH75" i="6"/>
  <c r="X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26" i="6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23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23" i="7"/>
  <c r="CH74" i="5"/>
  <c r="CH75" i="5"/>
  <c r="CH76" i="5"/>
  <c r="CH77" i="5"/>
  <c r="CH78" i="5"/>
  <c r="CH79" i="5"/>
  <c r="CH80" i="5"/>
  <c r="CH81" i="5"/>
  <c r="CH82" i="5"/>
  <c r="CH83" i="5"/>
  <c r="CH84" i="5"/>
  <c r="CH85" i="5"/>
  <c r="CH86" i="5"/>
  <c r="CH87" i="5"/>
  <c r="CH88" i="5"/>
  <c r="CH89" i="5"/>
  <c r="CH90" i="5"/>
  <c r="CH91" i="5"/>
  <c r="CH92" i="5"/>
  <c r="CH93" i="5"/>
  <c r="CH94" i="5"/>
  <c r="CH95" i="5"/>
  <c r="CH96" i="5"/>
  <c r="CH97" i="5"/>
  <c r="CH98" i="5"/>
  <c r="CH99" i="5"/>
  <c r="CH100" i="5"/>
  <c r="CH101" i="5"/>
  <c r="CH102" i="5"/>
  <c r="CH103" i="5"/>
  <c r="CH104" i="5"/>
  <c r="CH105" i="5"/>
  <c r="CH106" i="5"/>
  <c r="CH107" i="5"/>
  <c r="CH108" i="5"/>
  <c r="CH109" i="5"/>
  <c r="CH110" i="5"/>
  <c r="CH111" i="5"/>
  <c r="CH112" i="5"/>
  <c r="CH113" i="5"/>
  <c r="CH114" i="5"/>
  <c r="CH115" i="5"/>
  <c r="CH116" i="5"/>
  <c r="CH117" i="5"/>
  <c r="CH118" i="5"/>
  <c r="CH119" i="5"/>
  <c r="CH120" i="5"/>
  <c r="CH121" i="5"/>
  <c r="CH122" i="5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26" i="6"/>
  <c r="C5" i="9"/>
  <c r="AA7" i="4" s="1"/>
  <c r="C6" i="9"/>
  <c r="A68" i="4" s="1"/>
  <c r="E44" i="2"/>
  <c r="A42" i="2"/>
  <c r="I33" i="2"/>
  <c r="D33" i="2"/>
  <c r="AD28" i="2"/>
  <c r="AC63" i="2" s="1"/>
  <c r="AF27" i="3"/>
  <c r="W18" i="3"/>
  <c r="AD51" i="3" s="1"/>
  <c r="AG17" i="3"/>
  <c r="AG18" i="3"/>
  <c r="AK18" i="3"/>
  <c r="AK17" i="3"/>
  <c r="W10" i="3"/>
  <c r="E11" i="3"/>
  <c r="AU77" i="4"/>
  <c r="AD161" i="6"/>
  <c r="AF8" i="4"/>
  <c r="AA8" i="4"/>
  <c r="J75" i="7"/>
  <c r="S16" i="7"/>
  <c r="A14" i="7"/>
  <c r="Y15" i="7"/>
  <c r="O10" i="7"/>
  <c r="F16" i="9"/>
  <c r="O9" i="7" s="1"/>
  <c r="Y146" i="6"/>
  <c r="L21" i="6"/>
  <c r="V18" i="6"/>
  <c r="J15" i="6"/>
  <c r="J16" i="6" s="1"/>
  <c r="J14" i="6"/>
  <c r="AC16" i="1"/>
  <c r="F83" i="1" s="1"/>
  <c r="G41" i="1"/>
  <c r="AI40" i="1"/>
  <c r="G36" i="1"/>
  <c r="AG16" i="1"/>
  <c r="A114" i="10"/>
  <c r="BK36" i="10"/>
  <c r="B35" i="10"/>
  <c r="BM16" i="10"/>
  <c r="A127" i="5"/>
  <c r="BK36" i="5"/>
  <c r="B35" i="5"/>
  <c r="BM16" i="5"/>
  <c r="AO7" i="7"/>
  <c r="AD163" i="6"/>
  <c r="AD159" i="6"/>
  <c r="J163" i="6"/>
  <c r="J159" i="6"/>
  <c r="P146" i="6"/>
  <c r="BR104" i="10"/>
  <c r="BR62" i="5"/>
  <c r="BS124" i="5"/>
  <c r="BR111" i="10"/>
  <c r="BQ30" i="5"/>
  <c r="BR64" i="5" s="1"/>
  <c r="CN14" i="10"/>
  <c r="AJ11" i="6"/>
  <c r="AK11" i="2"/>
  <c r="AK11" i="1"/>
  <c r="CN14" i="5"/>
  <c r="BQ30" i="10"/>
  <c r="BR106" i="10" s="1"/>
  <c r="AD85" i="1"/>
  <c r="C85" i="1"/>
  <c r="AD79" i="1"/>
  <c r="C79" i="1"/>
  <c r="U45" i="2"/>
  <c r="AC61" i="2"/>
  <c r="AC59" i="2"/>
  <c r="C59" i="2"/>
  <c r="AC57" i="2"/>
  <c r="C57" i="2"/>
  <c r="AC54" i="2"/>
  <c r="C54" i="2"/>
  <c r="AC51" i="2"/>
  <c r="C51" i="2"/>
  <c r="AD88" i="1"/>
  <c r="AD74" i="1"/>
  <c r="AD72" i="1"/>
  <c r="AD70" i="1"/>
  <c r="AD68" i="1"/>
  <c r="AD66" i="1"/>
  <c r="AD64" i="1"/>
  <c r="BR108" i="10"/>
  <c r="BR102" i="10"/>
  <c r="BR99" i="10"/>
  <c r="BR66" i="5"/>
  <c r="BR60" i="5"/>
  <c r="BR57" i="5"/>
  <c r="C72" i="1"/>
  <c r="T57" i="5"/>
  <c r="T102" i="10"/>
  <c r="T99" i="10"/>
  <c r="C88" i="1"/>
  <c r="C70" i="1"/>
  <c r="C68" i="1"/>
  <c r="C66" i="1"/>
  <c r="C64" i="1"/>
  <c r="U60" i="5"/>
  <c r="Z45" i="2"/>
  <c r="J111" i="10" l="1"/>
  <c r="AG34" i="7"/>
  <c r="AN34" i="7" s="1"/>
  <c r="AA37" i="6" s="1"/>
  <c r="AH37" i="6" s="1"/>
  <c r="A42" i="10"/>
  <c r="A42" i="5"/>
  <c r="W30" i="5"/>
  <c r="U64" i="5" s="1"/>
  <c r="AC77" i="4"/>
  <c r="J161" i="6"/>
  <c r="W17" i="3"/>
  <c r="J51" i="3" s="1"/>
  <c r="M28" i="2"/>
  <c r="C63" i="2" s="1"/>
  <c r="AG23" i="7"/>
  <c r="AN23" i="7" s="1"/>
  <c r="AG33" i="7"/>
  <c r="AN33" i="7" s="1"/>
  <c r="AA36" i="6" s="1"/>
  <c r="AH36" i="6" s="1"/>
  <c r="AG29" i="7"/>
  <c r="AN29" i="7" s="1"/>
  <c r="AA32" i="6" s="1"/>
  <c r="AH32" i="6" s="1"/>
  <c r="AG25" i="7"/>
  <c r="AN25" i="7" s="1"/>
  <c r="AA28" i="6" s="1"/>
  <c r="AH28" i="6" s="1"/>
  <c r="J13" i="6"/>
  <c r="AG30" i="7"/>
  <c r="AN30" i="7" s="1"/>
  <c r="AA33" i="6" s="1"/>
  <c r="AH33" i="6" s="1"/>
  <c r="AG26" i="7"/>
  <c r="AN26" i="7" s="1"/>
  <c r="AA29" i="6" s="1"/>
  <c r="AH29" i="6" s="1"/>
  <c r="Y30" i="3"/>
  <c r="AH138" i="6"/>
  <c r="AG31" i="7"/>
  <c r="AN31" i="7" s="1"/>
  <c r="AA34" i="6" s="1"/>
  <c r="AH34" i="6" s="1"/>
  <c r="AG27" i="7"/>
  <c r="AN27" i="7" s="1"/>
  <c r="AA30" i="6" s="1"/>
  <c r="AH30" i="6" s="1"/>
  <c r="AG32" i="7"/>
  <c r="AN32" i="7" s="1"/>
  <c r="AA35" i="6" s="1"/>
  <c r="AH35" i="6" s="1"/>
  <c r="AG28" i="7"/>
  <c r="AN28" i="7" s="1"/>
  <c r="AA31" i="6" s="1"/>
  <c r="AH31" i="6" s="1"/>
  <c r="AG24" i="7"/>
  <c r="AN24" i="7" s="1"/>
  <c r="AA27" i="6" s="1"/>
  <c r="AH27" i="6" s="1"/>
  <c r="AH131" i="6" l="1"/>
  <c r="W145" i="6" s="1"/>
  <c r="AG73" i="7"/>
  <c r="AH140" i="6"/>
  <c r="Y27" i="3"/>
  <c r="AH137" i="6"/>
  <c r="Y39" i="3"/>
  <c r="AH141" i="6"/>
  <c r="AH139" i="6"/>
  <c r="P45" i="2"/>
  <c r="AA26" i="6"/>
  <c r="AH26" i="6" s="1"/>
  <c r="AH76" i="6" s="1"/>
  <c r="AN73" i="7"/>
  <c r="AH142" i="6" l="1"/>
  <c r="L45" i="2"/>
  <c r="AE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  <author>Шленчак А.А.</author>
  </authors>
  <commentList>
    <comment ref="G7" authorId="0" shapeId="0" xr:uid="{594842BA-FA5B-493A-A5D3-76C138CB08F2}">
      <text>
        <r>
          <rPr>
            <b/>
            <sz val="9"/>
            <color indexed="81"/>
            <rFont val="Tahoma"/>
            <family val="2"/>
            <charset val="204"/>
          </rPr>
          <t>Цена ДМ в ломе на месяц 
согласно 1С со скидкой!
РАЗ В Месяц!!!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7" authorId="1" shapeId="0" xr:uid="{E8DA8C2F-D72B-4A26-ACE1-74E2F415D43A}">
      <text>
        <r>
          <rPr>
            <b/>
            <sz val="9"/>
            <color indexed="81"/>
            <rFont val="Tahoma"/>
            <family val="2"/>
            <charset val="204"/>
          </rPr>
          <t>Содержание ДМ в импортных платах на год
согласно бумаги из УП УНИДРАГМЕТ БГУ
РАЗ В ГОД!!!</t>
        </r>
      </text>
    </comment>
    <comment ref="G13" authorId="0" shapeId="0" xr:uid="{99C8DE4F-FBD5-4420-A5C0-9038D8C2461D}">
      <text>
        <r>
          <rPr>
            <b/>
            <sz val="9"/>
            <color indexed="81"/>
            <rFont val="Tahoma"/>
            <family val="2"/>
            <charset val="204"/>
          </rPr>
          <t>Стоимость работы разбирающего ОС согласно нормам ПЭО
проверять Переодически!</t>
        </r>
      </text>
    </comment>
  </commentList>
</comments>
</file>

<file path=xl/sharedStrings.xml><?xml version="1.0" encoding="utf-8"?>
<sst xmlns="http://schemas.openxmlformats.org/spreadsheetml/2006/main" count="1446" uniqueCount="779">
  <si>
    <t>(должность)</t>
  </si>
  <si>
    <t>Филиал «Витебская ТЭЦ»</t>
  </si>
  <si>
    <t>(наименование организации)</t>
  </si>
  <si>
    <t>АКТ</t>
  </si>
  <si>
    <t xml:space="preserve">демонтажа имущества и изъятия деталей (узлов), </t>
  </si>
  <si>
    <t xml:space="preserve">содержащих драгоценные металлы, из ликвидируемого </t>
  </si>
  <si>
    <t>(ремонтируемого, реконструированного,</t>
  </si>
  <si>
    <t>модернизированого) имущества</t>
  </si>
  <si>
    <t>Номер</t>
  </si>
  <si>
    <t>Дата составления</t>
  </si>
  <si>
    <t>комиссия в составе:</t>
  </si>
  <si>
    <t>Члены комиссии:</t>
  </si>
  <si>
    <t>произвела демонтаж  и изъятие следующих  деталей (узлов), содержащих драгоценные</t>
  </si>
  <si>
    <t>(наименование изделия)*</t>
  </si>
  <si>
    <t>(наименование деталей (узлов)*</t>
  </si>
  <si>
    <t>способ определения содержания драгоценных металлов: 1- определено по статистическим</t>
  </si>
  <si>
    <t>данным о содержании драгметаллов в ломе импортных изделий, % от веса деталей в</t>
  </si>
  <si>
    <t>зачеркнуть)</t>
  </si>
  <si>
    <t>Наименова-ние деталей (узлов), содержащих драгметаллы</t>
  </si>
  <si>
    <t>Коли-чество деталей (узлов), шт.</t>
  </si>
  <si>
    <t>Вес деталей (узлов) в лигатуре, г.</t>
  </si>
  <si>
    <t>Наиме-нование драго-ценного металла</t>
  </si>
  <si>
    <t>Масса драгоценного металла, г.</t>
  </si>
  <si>
    <t>по данным учета</t>
  </si>
  <si>
    <t>изъято при ликви-дации</t>
  </si>
  <si>
    <t>Золото</t>
  </si>
  <si>
    <t>Серебро</t>
  </si>
  <si>
    <t>-</t>
  </si>
  <si>
    <t>Платина</t>
  </si>
  <si>
    <t>Отклоне-ния,  грамм</t>
  </si>
  <si>
    <t>Комплект плат</t>
  </si>
  <si>
    <t>Заключение комиссии:</t>
  </si>
  <si>
    <t>Данные детали подлежат сдачи в Государственный фонд.</t>
  </si>
  <si>
    <t>Комиссия в составе:</t>
  </si>
  <si>
    <t>(подпись)</t>
  </si>
  <si>
    <t>Содержание драгоценных металлов по данным бухгалтерского учета проверено</t>
  </si>
  <si>
    <t>в кладовую</t>
  </si>
  <si>
    <t xml:space="preserve">и отражены в учете: </t>
  </si>
  <si>
    <t>Составил:</t>
  </si>
  <si>
    <r>
      <t xml:space="preserve">металлы из </t>
    </r>
    <r>
      <rPr>
        <u/>
        <sz val="12"/>
        <color indexed="10"/>
        <rFont val="Times New Roman"/>
        <family val="1"/>
        <charset val="204"/>
      </rPr>
      <t/>
    </r>
  </si>
  <si>
    <t>, инвентарный (номенклатурный) №</t>
  </si>
  <si>
    <t>,</t>
  </si>
  <si>
    <t xml:space="preserve"> учитываемого в составе основных средств счет, субсчет,   01  *</t>
  </si>
  <si>
    <t>приказом РУП «Витебскэнерго»</t>
  </si>
  <si>
    <t>постановке на учет оборудования, приборов и других изделий.</t>
  </si>
  <si>
    <t>комиссионного определения содержания драгоценных металлов при</t>
  </si>
  <si>
    <t xml:space="preserve">произвела оценку содержания драгоценных металлов в  имуществе, в паспортах и формулярах на которые </t>
  </si>
  <si>
    <t>сведения о содержании драгоценных металлов отсутствуют. При этом были использованы сведения</t>
  </si>
  <si>
    <t>АКТ №</t>
  </si>
  <si>
    <t>от</t>
  </si>
  <si>
    <t>демонтажа имущества и изъятия деталей (узлов), содержащих</t>
  </si>
  <si>
    <t xml:space="preserve">драгоценные металлы, из ликвидируемого (ремонтируемого, реконструированного, модернизированого) </t>
  </si>
  <si>
    <t>комиссионно» инвентаризационной описи № ИНВ-8а и указываются без изменения до списания</t>
  </si>
  <si>
    <t>(ликвидации) имущества независимо от степени угара (износа) драгоценных металлов при эксплуатации</t>
  </si>
  <si>
    <t>Наименование приобретаемого имущества</t>
  </si>
  <si>
    <t>код</t>
  </si>
  <si>
    <t>Драгметаллы в единице, грамм</t>
  </si>
  <si>
    <t>золото</t>
  </si>
  <si>
    <t>серебро</t>
  </si>
  <si>
    <t>платина</t>
  </si>
  <si>
    <t>МПГ</t>
  </si>
  <si>
    <t>источник сведений</t>
  </si>
  <si>
    <t>ИТОГО</t>
  </si>
  <si>
    <t>Более точные сведения  о содержании драгоценных металлов в изделиях будут определены после списания</t>
  </si>
  <si>
    <t>имущества и сдачи лома на переработку</t>
  </si>
  <si>
    <t>Председатель комиссии</t>
  </si>
  <si>
    <t>Зам. пред. комиссии</t>
  </si>
  <si>
    <t>Члены комиссии</t>
  </si>
  <si>
    <t>ПРИХОДНЫЙ ОРДЕР ЛОМА ДРАГОЦЕННЫХ</t>
  </si>
  <si>
    <t>МЕТАЛЛОВ №</t>
  </si>
  <si>
    <t>Вид операции</t>
  </si>
  <si>
    <t>Место хранения</t>
  </si>
  <si>
    <t>МОЛ</t>
  </si>
  <si>
    <t>К/ счет</t>
  </si>
  <si>
    <t>МОЛ от кого поступил лом</t>
  </si>
  <si>
    <t>Номер и дата акта изъятия (демон-тажа)</t>
  </si>
  <si>
    <t>Номер и дата акта списания</t>
  </si>
  <si>
    <t>№</t>
  </si>
  <si>
    <t>Место хранения (полка и т.д)</t>
  </si>
  <si>
    <t>Золото  в ломе, содержащем драгоценные металлы</t>
  </si>
  <si>
    <t>Серебро  в ломе, содержащем драгоценные металлы</t>
  </si>
  <si>
    <t>Платина  в ломе, содержащем драгоценные металлы</t>
  </si>
  <si>
    <t>МПГ  в ломе, содержащем драгоценные металлы</t>
  </si>
  <si>
    <t>Наименование драгметалла</t>
  </si>
  <si>
    <t>Код (номенк-латурный номер)</t>
  </si>
  <si>
    <t>Код вида лома</t>
  </si>
  <si>
    <t>Содержание, грамм</t>
  </si>
  <si>
    <t>по паспо-рту</t>
  </si>
  <si>
    <t>Цена</t>
  </si>
  <si>
    <t>Сумма</t>
  </si>
  <si>
    <t>Итого:</t>
  </si>
  <si>
    <t>x</t>
  </si>
  <si>
    <t>Принял:</t>
  </si>
  <si>
    <t>Составил документ:</t>
  </si>
  <si>
    <t>*) заполняются при необходимости</t>
  </si>
  <si>
    <t>Ведомость потребности в материальных ресурсах</t>
  </si>
  <si>
    <t xml:space="preserve">к дефектному акту № </t>
  </si>
  <si>
    <t>по объекту №</t>
  </si>
  <si>
    <t>(инвентарный номер, наименование объекта)</t>
  </si>
  <si>
    <t>N п/п</t>
  </si>
  <si>
    <t>Наименование объекта ремонта/Виды выполняемых ремонтных работ</t>
  </si>
  <si>
    <t>Ед. изм.</t>
  </si>
  <si>
    <t>Объем</t>
  </si>
  <si>
    <t>Материалы</t>
  </si>
  <si>
    <t>Обоснование*</t>
  </si>
  <si>
    <t>Наименование</t>
  </si>
  <si>
    <t>Количество</t>
  </si>
  <si>
    <t>Стоимость</t>
  </si>
  <si>
    <t xml:space="preserve">Ведомость  составил: </t>
  </si>
  <si>
    <t>Ведомость проверена:</t>
  </si>
  <si>
    <t>Специалист производственно-технического подразделения:</t>
  </si>
  <si>
    <t>Специалист планово-экономического подразделения:</t>
  </si>
  <si>
    <t>Начальник подразделения, проводящего ремонтные работы:</t>
  </si>
  <si>
    <t xml:space="preserve">Начальник подразделения, ответственного за эксплуатацию объекта: </t>
  </si>
  <si>
    <t xml:space="preserve">Утверждено </t>
  </si>
  <si>
    <t>УТВЕРЖДАЮ</t>
  </si>
  <si>
    <t>"</t>
  </si>
  <si>
    <t>г.</t>
  </si>
  <si>
    <t xml:space="preserve">Комиссия, образованная в соответствии с приказом </t>
  </si>
  <si>
    <t>28</t>
  </si>
  <si>
    <t>12</t>
  </si>
  <si>
    <t>в составе:</t>
  </si>
  <si>
    <t>председателя комиссии</t>
  </si>
  <si>
    <t>членов комиссии:</t>
  </si>
  <si>
    <t>составила настоящий акт в том, что в результате обследования объекта</t>
  </si>
  <si>
    <t>(наименование объекта)</t>
  </si>
  <si>
    <t>установлено, что</t>
  </si>
  <si>
    <t>(описание дефектов,</t>
  </si>
  <si>
    <t xml:space="preserve">   Комиссией установлено наличие стесненных и усложненных условий роизводства работ, которые характеризуются </t>
  </si>
  <si>
    <t>следующими факторами</t>
  </si>
  <si>
    <t>(перечень</t>
  </si>
  <si>
    <t>факторов)</t>
  </si>
  <si>
    <t xml:space="preserve">   Работы следует производить с применением следующих механизмов:</t>
  </si>
  <si>
    <t>(грузоподъемные механизмы, люльки электрические, автовышки)</t>
  </si>
  <si>
    <t xml:space="preserve">   Другие сведения, учитываемые при определении стоимости работ</t>
  </si>
  <si>
    <t>Оборотная сторона</t>
  </si>
  <si>
    <t>№ п/п</t>
  </si>
  <si>
    <t>Единица измерения</t>
  </si>
  <si>
    <t>Примечание</t>
  </si>
  <si>
    <t>1</t>
  </si>
  <si>
    <t>2</t>
  </si>
  <si>
    <t xml:space="preserve">3 </t>
  </si>
  <si>
    <t>4</t>
  </si>
  <si>
    <t>5</t>
  </si>
  <si>
    <t>Составил</t>
  </si>
  <si>
    <t>Заказчик:</t>
  </si>
  <si>
    <t>Объект:</t>
  </si>
  <si>
    <t>Инвентарный  №</t>
  </si>
  <si>
    <t>АКТ  №</t>
  </si>
  <si>
    <t>на списание материалов ,</t>
  </si>
  <si>
    <t>приемки выполненных работ</t>
  </si>
  <si>
    <t>№
п/п</t>
  </si>
  <si>
    <t>Наименование работ</t>
  </si>
  <si>
    <t>Цена за единицу</t>
  </si>
  <si>
    <t>№ ед. расценки</t>
  </si>
  <si>
    <t>Ед. измер</t>
  </si>
  <si>
    <t>Итого</t>
  </si>
  <si>
    <t>Материалы, не учтенные ценником</t>
  </si>
  <si>
    <t>Номенклатурный номер</t>
  </si>
  <si>
    <t>В результате замены  запчастей и комплектующих подлежит оприходыванию утиль:</t>
  </si>
  <si>
    <t>Утиль</t>
  </si>
  <si>
    <t>Утиль, не подлежащий учету, уничтожен</t>
  </si>
  <si>
    <t>Материалы, согласно выше приведенного перечня, на сумму</t>
  </si>
  <si>
    <t xml:space="preserve">рублей подлежат списанию </t>
  </si>
  <si>
    <t>с подотчета</t>
  </si>
  <si>
    <t>в</t>
  </si>
  <si>
    <t>Комиссия:</t>
  </si>
  <si>
    <t>Золото в ломе</t>
  </si>
  <si>
    <t>Серебро в ломе</t>
  </si>
  <si>
    <t>МПГ в ломе</t>
  </si>
  <si>
    <t>Акт составлен</t>
  </si>
  <si>
    <t>Работу принял</t>
  </si>
  <si>
    <t>Работу сдал</t>
  </si>
  <si>
    <t>Используемая  документация:</t>
  </si>
  <si>
    <t>Смета</t>
  </si>
  <si>
    <t xml:space="preserve">на выполнение работ хозспособом по текущему  ремонту </t>
  </si>
  <si>
    <t>инв.№ обьекта</t>
  </si>
  <si>
    <t>Использованы</t>
  </si>
  <si>
    <t>Ср. разряд</t>
  </si>
  <si>
    <t>Коли               чество</t>
  </si>
  <si>
    <t>Стоимость 1 чел.        часа,руб.</t>
  </si>
  <si>
    <t>Стоимость по трудоемкости</t>
  </si>
  <si>
    <t>8.1</t>
  </si>
  <si>
    <t>Смета составлена</t>
  </si>
  <si>
    <t>ДЕФЕКТНЫЙ АКТ №</t>
  </si>
  <si>
    <t>Инв. №</t>
  </si>
  <si>
    <t xml:space="preserve">инвентарный (номенклатурный) № </t>
  </si>
  <si>
    <t>при проведении текущего ремонта</t>
  </si>
  <si>
    <t>6</t>
  </si>
  <si>
    <t>7</t>
  </si>
  <si>
    <t>8</t>
  </si>
  <si>
    <t>9</t>
  </si>
  <si>
    <t>10</t>
  </si>
  <si>
    <t>(фамилия, инициалы)</t>
  </si>
  <si>
    <t>произошёл выход из строя, следующих комплектующих:</t>
  </si>
  <si>
    <t>Наименование материала</t>
  </si>
  <si>
    <t>АСУТП</t>
  </si>
  <si>
    <t>Примерный (укрупненный) перечень видов ремонтных работ</t>
  </si>
  <si>
    <t xml:space="preserve">Виды выполняемых ремонтных работ </t>
  </si>
  <si>
    <t>Сдал документ:</t>
  </si>
  <si>
    <t>Принял документ:</t>
  </si>
  <si>
    <t>Постановление Министерства труда и социальной защиты Республики Беларусь от 23.03.2011 № 19 "Об утверждении Норм времени на работы по обслуживанию персональных электронно-вычислительных машин, организационной техники и офисного оборудования"</t>
  </si>
  <si>
    <t>№ нормы</t>
  </si>
  <si>
    <t>Наименование вида работ</t>
  </si>
  <si>
    <t>Выключение ПЭВМ</t>
  </si>
  <si>
    <t>Включение ПЭВМ</t>
  </si>
  <si>
    <t>Внешний осмотр ПЭВМ и компонентов</t>
  </si>
  <si>
    <t>Очистка внешних поверхностей ПЭВМ и компонентов</t>
  </si>
  <si>
    <t>Очистка внутренних поверхностей системного блока ПЭВМ  и компонентов</t>
  </si>
  <si>
    <t>Проверка накопителя на жестких магнитных дисках</t>
  </si>
  <si>
    <t>Контроль работы системного и прикладного программного обеспечения</t>
  </si>
  <si>
    <t>Создание резервной копии файлов</t>
  </si>
  <si>
    <t>Тестовая проверка работоспособности и конфигурации ПЭВМ</t>
  </si>
  <si>
    <t>Диагностика</t>
  </si>
  <si>
    <t>Замена материнской платы</t>
  </si>
  <si>
    <t>Замена процессора</t>
  </si>
  <si>
    <t>Замена видеокарты</t>
  </si>
  <si>
    <t>Замена накопителя на жестких магнитных дисках</t>
  </si>
  <si>
    <t>Замена блока питания</t>
  </si>
  <si>
    <t>Замена оптического привода</t>
  </si>
  <si>
    <t>Замена оперативной памяти</t>
  </si>
  <si>
    <t>Замена интерфейсной платы</t>
  </si>
  <si>
    <t>Установка (переустановка) операционной системы</t>
  </si>
  <si>
    <t>Диагностика монитора</t>
  </si>
  <si>
    <t>Замена отдельного элемента или блока монитора</t>
  </si>
  <si>
    <t>Тестовая проверка работоспособности монитора</t>
  </si>
  <si>
    <t>3.1.1.</t>
  </si>
  <si>
    <t>3.1.2.</t>
  </si>
  <si>
    <t>3.1.3.</t>
  </si>
  <si>
    <t>3.1.4.</t>
  </si>
  <si>
    <t>3.1.5.</t>
  </si>
  <si>
    <t>3.1.6.</t>
  </si>
  <si>
    <t>3.1.7.</t>
  </si>
  <si>
    <t>3.1.8.</t>
  </si>
  <si>
    <t>3.1.9.</t>
  </si>
  <si>
    <t>3.1.10.</t>
  </si>
  <si>
    <t>3.1.11.</t>
  </si>
  <si>
    <t>3.1.12.</t>
  </si>
  <si>
    <t>3.1.13.</t>
  </si>
  <si>
    <t>3.1.14.</t>
  </si>
  <si>
    <t>3.1.15.</t>
  </si>
  <si>
    <t>3.1.16.</t>
  </si>
  <si>
    <t>3.1.17.</t>
  </si>
  <si>
    <t>3.1.18.</t>
  </si>
  <si>
    <t>3.1.20.</t>
  </si>
  <si>
    <t>3.1.21.</t>
  </si>
  <si>
    <t>3.1.23.</t>
  </si>
  <si>
    <t>3.2.1.</t>
  </si>
  <si>
    <t>Внешний осмотр ноутбука</t>
  </si>
  <si>
    <t>3.2.2.</t>
  </si>
  <si>
    <t>Очистка внешних поверхностей ноутбука</t>
  </si>
  <si>
    <t>3.2.3.</t>
  </si>
  <si>
    <t>3.2.4.</t>
  </si>
  <si>
    <t>3.2.5.</t>
  </si>
  <si>
    <t>Тестовая проверка работоспособности и конфигурации ноутбука</t>
  </si>
  <si>
    <t>3.2.6.</t>
  </si>
  <si>
    <t>Калибровка батареи, замена батареи в случае несоответствия параметров</t>
  </si>
  <si>
    <t>3.2.7.</t>
  </si>
  <si>
    <t>3.2.8.</t>
  </si>
  <si>
    <t>Очистка внутренних поверхностей ноутбука с разборкой и сборкой</t>
  </si>
  <si>
    <t>3.2.9.</t>
  </si>
  <si>
    <t>3.2.10.</t>
  </si>
  <si>
    <t>Замена клавиатуры ноутбука</t>
  </si>
  <si>
    <t>3.2.11.</t>
  </si>
  <si>
    <t>Замена манипулятора типа "TouchPad"</t>
  </si>
  <si>
    <t>3.2.12.</t>
  </si>
  <si>
    <t>3.2.13.</t>
  </si>
  <si>
    <t>3.2.14.</t>
  </si>
  <si>
    <t>3.2.15.</t>
  </si>
  <si>
    <t>Замена аккумуляторных батарей (АКБ)</t>
  </si>
  <si>
    <t>3.2.16.</t>
  </si>
  <si>
    <t>3.2.17.</t>
  </si>
  <si>
    <t>3.2.18.</t>
  </si>
  <si>
    <t>3.2.19.</t>
  </si>
  <si>
    <t>3.3.1.</t>
  </si>
  <si>
    <t>3.3.2.</t>
  </si>
  <si>
    <t>3.3.3.</t>
  </si>
  <si>
    <t>3.4.1.</t>
  </si>
  <si>
    <t>Внешний осмотр принтера</t>
  </si>
  <si>
    <t>3.4.2.</t>
  </si>
  <si>
    <t>Отсоединение и подсоединение силового и интерфейсного кабелей принтера</t>
  </si>
  <si>
    <t>3.4.3.</t>
  </si>
  <si>
    <t>Очистка внутренних поверхностей принтера</t>
  </si>
  <si>
    <t>3.4.4.</t>
  </si>
  <si>
    <t>3.4.5.</t>
  </si>
  <si>
    <t>Очистка наружных поверхностей и вентиляционных отверстий принтера</t>
  </si>
  <si>
    <t>3.4.7.</t>
  </si>
  <si>
    <t>Разборка и сборка принтера</t>
  </si>
  <si>
    <t>3.4.8.</t>
  </si>
  <si>
    <t>Замена отдельного элемента или блока принтера</t>
  </si>
  <si>
    <t>3.4.9.</t>
  </si>
  <si>
    <t>Проверка работоспособности принтера</t>
  </si>
  <si>
    <t>3.5.1.</t>
  </si>
  <si>
    <t>3.5.2.</t>
  </si>
  <si>
    <t>3.5.3.</t>
  </si>
  <si>
    <t>3.5.4.</t>
  </si>
  <si>
    <t>3.5.5.</t>
  </si>
  <si>
    <t>3.5.7.</t>
  </si>
  <si>
    <t>3.5.8.</t>
  </si>
  <si>
    <t>3.5.9.</t>
  </si>
  <si>
    <t>3.6.1.</t>
  </si>
  <si>
    <t>3.6.2.</t>
  </si>
  <si>
    <t>3.6.3.</t>
  </si>
  <si>
    <t>3.6.4.</t>
  </si>
  <si>
    <t>3.6.5.</t>
  </si>
  <si>
    <t>3.6.7.</t>
  </si>
  <si>
    <t>3.6.8.</t>
  </si>
  <si>
    <t>3.6.9.</t>
  </si>
  <si>
    <t>3.7.1.</t>
  </si>
  <si>
    <t>Внешний осмотр МФУ</t>
  </si>
  <si>
    <t>3.7.2.</t>
  </si>
  <si>
    <t>Отсоединение и подсоединение силового и интерфейсного кабелей МФУ</t>
  </si>
  <si>
    <t>3.7.3.</t>
  </si>
  <si>
    <t>Очистка наружных поверхностей и вентиляционных отверстий МФУ</t>
  </si>
  <si>
    <t>3.7.4.</t>
  </si>
  <si>
    <t>Очистка внутренних поверхностей МФУ</t>
  </si>
  <si>
    <t>3.7.5.</t>
  </si>
  <si>
    <t>3.7.7.</t>
  </si>
  <si>
    <t>Разборка и сборка МФУ</t>
  </si>
  <si>
    <t>3.7.8.</t>
  </si>
  <si>
    <t>Замена отдельного элемента или блока МФУ</t>
  </si>
  <si>
    <t>3.7.9.</t>
  </si>
  <si>
    <t>Проверка работоспособности МФУ</t>
  </si>
  <si>
    <t>3.8.1.</t>
  </si>
  <si>
    <t>3.8.2.</t>
  </si>
  <si>
    <t>3.8.3.</t>
  </si>
  <si>
    <t>3.8.4.</t>
  </si>
  <si>
    <t>3.8.5.</t>
  </si>
  <si>
    <t>3.8.7.</t>
  </si>
  <si>
    <t>3.8.8.</t>
  </si>
  <si>
    <t>3.8.9.</t>
  </si>
  <si>
    <t>3.9.1.</t>
  </si>
  <si>
    <t>Внешний осмотр сканирующего устройства</t>
  </si>
  <si>
    <t>3.9.2.</t>
  </si>
  <si>
    <t>Отсоединение и подсоединение силового и интерфейсного кабелей сканирующего устройства</t>
  </si>
  <si>
    <t>3.9.3.</t>
  </si>
  <si>
    <t>Очистка наружных поверхностей и вентиляционных отверстий устройства</t>
  </si>
  <si>
    <t>3.9.4.</t>
  </si>
  <si>
    <t>Очистка внутренних поверхностей устройства</t>
  </si>
  <si>
    <t>3.9.5.</t>
  </si>
  <si>
    <t>3.9.7.</t>
  </si>
  <si>
    <t>Разборка и сборка сканирующего устройства</t>
  </si>
  <si>
    <t>3.9.8.</t>
  </si>
  <si>
    <t>Замена отдельного элемента или блока сканирующего устройства</t>
  </si>
  <si>
    <t>3.9.9.</t>
  </si>
  <si>
    <t>Проверка работоспособности устройства</t>
  </si>
  <si>
    <t>3.10.1.</t>
  </si>
  <si>
    <t>Внешний осмотр копировального аппарата</t>
  </si>
  <si>
    <t>Отсоединение и подсоединение силового и интерфейсного кабелей копировального аппарата</t>
  </si>
  <si>
    <t>Разборка и сборка копировального аппарата</t>
  </si>
  <si>
    <t>Замена отдельного элемента или блока копировального аппарата</t>
  </si>
  <si>
    <t>3.10.2.</t>
  </si>
  <si>
    <t>3.10.3.</t>
  </si>
  <si>
    <t>3.10.4.</t>
  </si>
  <si>
    <t>3.10.5.</t>
  </si>
  <si>
    <t>3.10.8.</t>
  </si>
  <si>
    <t>3.10.9.</t>
  </si>
  <si>
    <t>Проверка состояния расходных материалов копировального аппарата</t>
  </si>
  <si>
    <t>3.10.6.</t>
  </si>
  <si>
    <t>3.10.10.</t>
  </si>
  <si>
    <t>3.11.1.</t>
  </si>
  <si>
    <t>3.11.2.</t>
  </si>
  <si>
    <t>3.11.3.</t>
  </si>
  <si>
    <t>Замена отдельного элемента или блока факсимильного аппарата</t>
  </si>
  <si>
    <t>Проверка работоспособности факсимильного аппарата</t>
  </si>
  <si>
    <t>Техническое обслуживание сервера TOWER</t>
  </si>
  <si>
    <t>3.12.1.</t>
  </si>
  <si>
    <t>3.12.2.</t>
  </si>
  <si>
    <t>3.12.3.</t>
  </si>
  <si>
    <t>3.12.4.</t>
  </si>
  <si>
    <t>3.12.5.</t>
  </si>
  <si>
    <t>3.12.6.</t>
  </si>
  <si>
    <t>3.12.7.</t>
  </si>
  <si>
    <t>3.12.8.</t>
  </si>
  <si>
    <t>3.12.9.</t>
  </si>
  <si>
    <t>3.12.10.</t>
  </si>
  <si>
    <t>3.12.11.</t>
  </si>
  <si>
    <t>3.12.12.</t>
  </si>
  <si>
    <t>3.12.13.</t>
  </si>
  <si>
    <t>3.12.14.</t>
  </si>
  <si>
    <t>3.12.15.</t>
  </si>
  <si>
    <t>3.12.16.</t>
  </si>
  <si>
    <t>Перезагрузка сервера</t>
  </si>
  <si>
    <t>Внешний осмотр сервера</t>
  </si>
  <si>
    <t>Очистка внешних поверхностей сервера</t>
  </si>
  <si>
    <t>Очистка внутренних поверхностей сервера</t>
  </si>
  <si>
    <t>Тестовая проверка работоспособности и конфигурации сервера</t>
  </si>
  <si>
    <t>Диагностика и проверка работы резервной системы питания сервера</t>
  </si>
  <si>
    <t>3.12.17.</t>
  </si>
  <si>
    <t>3.12.18.</t>
  </si>
  <si>
    <t>3.12.19.</t>
  </si>
  <si>
    <t>3.12.20.</t>
  </si>
  <si>
    <t>3.12.21.</t>
  </si>
  <si>
    <t>3.12.22.</t>
  </si>
  <si>
    <t>3.12.23.</t>
  </si>
  <si>
    <t>3.12.24.</t>
  </si>
  <si>
    <t>3.12.25.</t>
  </si>
  <si>
    <t>3.12.26.</t>
  </si>
  <si>
    <t>Техническое обслуживание сервера в рэковом исполнении (Rack - стоечное исполнение)</t>
  </si>
  <si>
    <t>Диагностика и проверка работы  системы питания сервера</t>
  </si>
  <si>
    <t>Техническое обслуживание серверной стойки</t>
  </si>
  <si>
    <t>3.12.27.</t>
  </si>
  <si>
    <t>3.12.28.</t>
  </si>
  <si>
    <t>3.12.29.</t>
  </si>
  <si>
    <t>Внешний осмотр корпуса серверной стойки</t>
  </si>
  <si>
    <t>Очистка внешних поверхностей корпуса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</si>
  <si>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</si>
  <si>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</si>
  <si>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</si>
  <si>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</si>
  <si>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</si>
  <si>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</si>
  <si>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</si>
  <si>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</si>
  <si>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</si>
  <si>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</si>
  <si>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</si>
  <si>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</si>
  <si>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</si>
  <si>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</si>
  <si>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</si>
  <si>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</si>
  <si>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</si>
  <si>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</si>
  <si>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</si>
  <si>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</si>
  <si>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</si>
  <si>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</si>
  <si>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</si>
  <si>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</si>
  <si>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</si>
  <si>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</si>
  <si>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</si>
  <si>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</si>
  <si>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</si>
  <si>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</si>
  <si>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</si>
  <si>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</si>
  <si>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</si>
  <si>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</si>
  <si>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</si>
  <si>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</si>
  <si>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</si>
  <si>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</si>
  <si>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комиссионо</t>
  </si>
  <si>
    <t>Лигатурный вес лома, содержащего драгоценные металлы</t>
  </si>
  <si>
    <t>Номенклатурный номер лома, содержащего драгоценные металлы</t>
  </si>
  <si>
    <t>Устинков А.М.</t>
  </si>
  <si>
    <t>зам. пред. комиссии:</t>
  </si>
  <si>
    <t>Перечисленные в акте лом, содержащий драгметаллы оприходованы по приходному</t>
  </si>
  <si>
    <t>ордеру №</t>
  </si>
  <si>
    <t>по ремонту автотракторной и оргтехники</t>
  </si>
  <si>
    <t xml:space="preserve">составила настоящий акт в том, что в результате обследования </t>
  </si>
  <si>
    <t>(виды работ, описание дефектов)</t>
  </si>
  <si>
    <t>Наименование запасных частей</t>
  </si>
  <si>
    <t>Причина списания</t>
  </si>
  <si>
    <t>Другие сведения, учитываемые при определении стоимости работ</t>
  </si>
  <si>
    <t>—</t>
  </si>
  <si>
    <t>Расхождение веса по паспорту и лигатурного</t>
  </si>
  <si>
    <t>Директор</t>
  </si>
  <si>
    <t>Станьковский А.С.</t>
  </si>
  <si>
    <t>Главный инженер</t>
  </si>
  <si>
    <t>Соколовский П.С.</t>
  </si>
  <si>
    <t>Начальник ПТО</t>
  </si>
  <si>
    <t>Начальник уАСУТП</t>
  </si>
  <si>
    <t>Ведущий инженер уАСУТП</t>
  </si>
  <si>
    <t>Осмоловский А.В.</t>
  </si>
  <si>
    <t>Матвиевич А.П.</t>
  </si>
  <si>
    <t>Заместитель директора</t>
  </si>
  <si>
    <t>Начальник ЦТАИ</t>
  </si>
  <si>
    <t>Каплевский А.Я.</t>
  </si>
  <si>
    <t>Федоров С.Л.</t>
  </si>
  <si>
    <t>Начальник ОМТС</t>
  </si>
  <si>
    <t>Бухгалтер по материалам</t>
  </si>
  <si>
    <t>Бухгалтер по основным средствам</t>
  </si>
  <si>
    <t>Дюбов Е.А.</t>
  </si>
  <si>
    <t>Дубяга Е.Л.</t>
  </si>
  <si>
    <t>Начальник ПЭО</t>
  </si>
  <si>
    <t>Разбирающий уАСУТП</t>
  </si>
  <si>
    <t>Устинков М.Ю.</t>
  </si>
  <si>
    <t>Ильюшенко Т.Г.</t>
  </si>
  <si>
    <t>Экономист ПЭО</t>
  </si>
  <si>
    <t>Трофимов Р.А.</t>
  </si>
  <si>
    <t>Маренкова О.И.</t>
  </si>
  <si>
    <t>05</t>
  </si>
  <si>
    <t>`03</t>
  </si>
  <si>
    <t>2021 г.</t>
  </si>
  <si>
    <t>Палладий</t>
  </si>
  <si>
    <t>Палладий  в ломе, содержащем драгоценные металлы</t>
  </si>
  <si>
    <t>Платина в ломе</t>
  </si>
  <si>
    <t>Палладий в ломе</t>
  </si>
  <si>
    <t>палладий</t>
  </si>
  <si>
    <t>Количество драгоценных металлов изменилось, их количество будет определено после демонтажа и изъятия плат из объекта основных средств после получения разрешения на списание</t>
  </si>
  <si>
    <t>Бухгалтерия</t>
  </si>
  <si>
    <t>Котлотурбинный цех</t>
  </si>
  <si>
    <t>Лаборатория металлов и сварки</t>
  </si>
  <si>
    <t>Отдел материально-технического снабжения</t>
  </si>
  <si>
    <t>Планово-экономический отдел</t>
  </si>
  <si>
    <t>Производственно-технический отдел</t>
  </si>
  <si>
    <t>Ремонтно-строительный участок</t>
  </si>
  <si>
    <t>Топливно-транспортный цех</t>
  </si>
  <si>
    <t>Управление</t>
  </si>
  <si>
    <t>Химический цех</t>
  </si>
  <si>
    <t>Цех тепловой автоматики и измерений</t>
  </si>
  <si>
    <t>Электрический цех</t>
  </si>
  <si>
    <t>ФИО</t>
  </si>
  <si>
    <t>Костенко-Гаврилова Т.И.</t>
  </si>
  <si>
    <t>Главный бухгалтер</t>
  </si>
  <si>
    <t>КТЦ</t>
  </si>
  <si>
    <t>ЛмиС</t>
  </si>
  <si>
    <t>Шуляковский С.Г.</t>
  </si>
  <si>
    <t>Начальник КТЦ</t>
  </si>
  <si>
    <t>Стоимость 1 чел/часа, руб.</t>
  </si>
  <si>
    <t>Норма времени</t>
  </si>
  <si>
    <t>ОМТС</t>
  </si>
  <si>
    <t>ПЭО</t>
  </si>
  <si>
    <t>Яковлева Н.В.</t>
  </si>
  <si>
    <t>Начальник лаборатории металлов</t>
  </si>
  <si>
    <t>3.1.</t>
  </si>
  <si>
    <t>ПЭВМ</t>
  </si>
  <si>
    <t>ПТО</t>
  </si>
  <si>
    <t>РСУ</t>
  </si>
  <si>
    <t>ТТЦ</t>
  </si>
  <si>
    <t>Клюева Е.Г.</t>
  </si>
  <si>
    <t>Заведующая складом ОМТС</t>
  </si>
  <si>
    <t>Текущий год</t>
  </si>
  <si>
    <t>ХЦ</t>
  </si>
  <si>
    <t>ЦТАИ</t>
  </si>
  <si>
    <t xml:space="preserve">	Клименкова О.Л.</t>
  </si>
  <si>
    <t>Начальник лаборатории экологии</t>
  </si>
  <si>
    <t>ЭЦ</t>
  </si>
  <si>
    <t>АСУ ТП</t>
  </si>
  <si>
    <t>Астапов В.Н.</t>
  </si>
  <si>
    <t>Мастер РСУ</t>
  </si>
  <si>
    <t>Шепелев В.А.</t>
  </si>
  <si>
    <t>Начальник РСУ</t>
  </si>
  <si>
    <t>Фомин С.Я.</t>
  </si>
  <si>
    <t>Начальник ТТЦ</t>
  </si>
  <si>
    <t>Костюченко Т.Г.</t>
  </si>
  <si>
    <t>Экономист ОМТС</t>
  </si>
  <si>
    <t>МОЛ, Должность</t>
  </si>
  <si>
    <t>Мазенкова Л.П.</t>
  </si>
  <si>
    <t>Начальник ОПКОиД</t>
  </si>
  <si>
    <t>Тишкевич И.В.</t>
  </si>
  <si>
    <t>Назаров С.В.</t>
  </si>
  <si>
    <t>Ведущий инженер ОТ</t>
  </si>
  <si>
    <t>Количество деталей (узлов), шт.</t>
  </si>
  <si>
    <t>Якимова Ю.М.</t>
  </si>
  <si>
    <t>Специалист по кадрам</t>
  </si>
  <si>
    <t>Добрецов А.В.</t>
  </si>
  <si>
    <t>Начальник ХЦ</t>
  </si>
  <si>
    <t>Старший мастер  ЦТАИ</t>
  </si>
  <si>
    <t>Ермолаев С.А.</t>
  </si>
  <si>
    <t>Начальник ЭЦ</t>
  </si>
  <si>
    <t>НОУТБУК</t>
  </si>
  <si>
    <t>Касецкий А.А.</t>
  </si>
  <si>
    <t>Начальник эл.лаборатории ЭЦ</t>
  </si>
  <si>
    <t>ИБП</t>
  </si>
  <si>
    <t>Ходос С.В.</t>
  </si>
  <si>
    <t>Мастер участка ЭЦ</t>
  </si>
  <si>
    <t>ЛАЗЕРНЫЙ ПРИНТЕР</t>
  </si>
  <si>
    <t>Шевченко А.В.</t>
  </si>
  <si>
    <t>Ст. мастер эл.маст. ЭЦ</t>
  </si>
  <si>
    <t>СТРУЙНЫЙ ПРИНТЕР</t>
  </si>
  <si>
    <t>3.2.</t>
  </si>
  <si>
    <t>Начальник уч. АСУ ТП</t>
  </si>
  <si>
    <t>МАТРИЧНЫЙ ПРИНТЕР</t>
  </si>
  <si>
    <t>ЛАЗЕРНОЕ МФУ</t>
  </si>
  <si>
    <t>СТРУЙНОЕ МФУ</t>
  </si>
  <si>
    <t>СКАНИРУЮЩЕЕ УСТРОЙСТВО</t>
  </si>
  <si>
    <t>КОПИРОВАЛЬНЫЙ АППАРАТ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</si>
  <si>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</si>
  <si>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</si>
  <si>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</si>
  <si>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</si>
  <si>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</si>
  <si>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</si>
  <si>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</si>
  <si>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</si>
  <si>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</si>
  <si>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ФАКСИМИЛЬНЫЙ АППАРАТ</t>
  </si>
  <si>
    <t>3.12.</t>
  </si>
  <si>
    <t>СЕРВЕРНОЕ ОБОРУДОВАНИЕ</t>
  </si>
  <si>
    <t>текущий ремонт</t>
  </si>
  <si>
    <t>их местонахождение, площадь, объем)</t>
  </si>
  <si>
    <t>замена</t>
  </si>
  <si>
    <t>И.о. директора</t>
  </si>
  <si>
    <t>Зам.начальника ПТО</t>
  </si>
  <si>
    <t>Шуляковская И.И.</t>
  </si>
  <si>
    <t>Зам. начальника ЦТАИ</t>
  </si>
  <si>
    <t>Буяк Д.В.</t>
  </si>
  <si>
    <t>Станьковская С.В.</t>
  </si>
  <si>
    <t>Деф. акт mat</t>
  </si>
  <si>
    <t>Деф. акт mat-org</t>
  </si>
  <si>
    <t>Акт дем-жа и изъятия</t>
  </si>
  <si>
    <t>Акт на спис. мат.</t>
  </si>
  <si>
    <t>Ведомость потр. мат.</t>
  </si>
  <si>
    <t>Прих. ордер лома</t>
  </si>
  <si>
    <t>Акт комисс. определения</t>
  </si>
  <si>
    <t>Бухгалтер</t>
  </si>
  <si>
    <t>Козлова О.О.</t>
  </si>
  <si>
    <t>Бухгалтер основным средствам</t>
  </si>
  <si>
    <t>Супранкова Ж.Р.</t>
  </si>
  <si>
    <t>Бухгалтерия_1</t>
  </si>
  <si>
    <t>ПТО_1</t>
  </si>
  <si>
    <t>УТВЕРЖДАЮ_Смета</t>
  </si>
  <si>
    <t>ЦТАИ_1</t>
  </si>
  <si>
    <t>Белецкий И.П.</t>
  </si>
  <si>
    <t>Политов О.В.</t>
  </si>
  <si>
    <t>ОМТС_1</t>
  </si>
  <si>
    <t>ПЭО_1</t>
  </si>
  <si>
    <t>ПЭО_2</t>
  </si>
  <si>
    <t>АСУТП_1</t>
  </si>
  <si>
    <t>Ведущий инженер-программист</t>
  </si>
  <si>
    <t>Дулин Ю.И.</t>
  </si>
  <si>
    <t>Ульянов П.А.</t>
  </si>
  <si>
    <t>Шленчак А.А.</t>
  </si>
  <si>
    <t>ЗАКАЗЧИК</t>
  </si>
  <si>
    <t>ДОЛЖНОСТЬ</t>
  </si>
  <si>
    <t>УСТРОЙСТВО</t>
  </si>
  <si>
    <t>Постановление Мин.труда и соц. Защиты РБ № 19 от 23.03.2011 п.3</t>
  </si>
  <si>
    <t>Начальника ОМТС</t>
  </si>
  <si>
    <t xml:space="preserve">Начальника уАСУТП </t>
  </si>
  <si>
    <t>Вид оборудования</t>
  </si>
  <si>
    <t>Прочие основные средства (ремонт вычислительной и оргтехники)</t>
  </si>
  <si>
    <t>Теплотехническое оборудование (ремонт оборудования систем автоматизированного управления (теплотехн)</t>
  </si>
  <si>
    <t>для 075755</t>
  </si>
  <si>
    <t>для остальных</t>
  </si>
  <si>
    <t>Таблица текущего ремонта и потребностей материальных ресурсов</t>
  </si>
  <si>
    <t>Драгметаллы</t>
  </si>
  <si>
    <r>
      <t xml:space="preserve">от </t>
    </r>
    <r>
      <rPr>
        <u/>
        <sz val="10"/>
        <rFont val="Times New Roman CYR"/>
        <charset val="204"/>
      </rPr>
      <t xml:space="preserve"> 01.07.2011   №   583</t>
    </r>
  </si>
  <si>
    <t>Норма возврата,  %</t>
  </si>
  <si>
    <t>Трудо затраты по НВ</t>
  </si>
  <si>
    <t>Трудо                  емкость</t>
  </si>
  <si>
    <r>
      <t xml:space="preserve">от  </t>
    </r>
    <r>
      <rPr>
        <u/>
        <sz val="11"/>
        <rFont val="Times New Roman"/>
        <family val="1"/>
        <charset val="204"/>
      </rPr>
      <t>01.07.2011   №   583</t>
    </r>
    <r>
      <rPr>
        <sz val="11"/>
        <rFont val="Times New Roman"/>
        <family val="1"/>
        <charset val="204"/>
      </rPr>
      <t xml:space="preserve"> </t>
    </r>
  </si>
  <si>
    <r>
      <t>На основании приказа директора Витебской ТЭЦ от «</t>
    </r>
    <r>
      <rPr>
        <u/>
        <sz val="12"/>
        <rFont val="Times New Roman"/>
        <family val="1"/>
        <charset val="204"/>
      </rPr>
      <t xml:space="preserve"> 31 </t>
    </r>
    <r>
      <rPr>
        <sz val="12"/>
        <rFont val="Times New Roman"/>
        <family val="1"/>
        <charset val="204"/>
      </rPr>
      <t xml:space="preserve">» </t>
    </r>
    <r>
      <rPr>
        <u/>
        <sz val="12"/>
        <rFont val="Times New Roman"/>
        <family val="1"/>
        <charset val="204"/>
      </rPr>
      <t xml:space="preserve">  12  </t>
    </r>
    <r>
      <rPr>
        <sz val="12"/>
        <rFont val="Times New Roman"/>
        <family val="1"/>
        <charset val="204"/>
      </rPr>
      <t xml:space="preserve">  </t>
    </r>
    <r>
      <rPr>
        <u/>
        <sz val="12"/>
        <rFont val="Times New Roman"/>
        <family val="1"/>
        <charset val="204"/>
      </rPr>
      <t xml:space="preserve">2020 </t>
    </r>
    <r>
      <rPr>
        <sz val="12"/>
        <rFont val="Times New Roman"/>
        <family val="1"/>
        <charset val="204"/>
      </rPr>
      <t xml:space="preserve">г. № </t>
    </r>
    <r>
      <rPr>
        <u/>
        <sz val="12"/>
        <rFont val="Times New Roman"/>
        <family val="1"/>
        <charset val="204"/>
      </rPr>
      <t xml:space="preserve"> 287</t>
    </r>
  </si>
  <si>
    <r>
      <t>заводской №</t>
    </r>
    <r>
      <rPr>
        <sz val="10"/>
        <rFont val="Times New Roman"/>
        <family val="1"/>
        <charset val="204"/>
      </rPr>
      <t xml:space="preserve"> </t>
    </r>
  </si>
  <si>
    <r>
      <t xml:space="preserve">лигатуре; </t>
    </r>
    <r>
      <rPr>
        <strike/>
        <sz val="12"/>
        <rFont val="Times New Roman"/>
        <family val="1"/>
        <charset val="204"/>
      </rPr>
      <t>2 – с учетом норм возврата от первоначального  содержания (ненужное</t>
    </r>
    <r>
      <rPr>
        <sz val="12"/>
        <rFont val="Times New Roman"/>
        <family val="1"/>
        <charset val="204"/>
      </rPr>
      <t xml:space="preserve"> </t>
    </r>
  </si>
  <si>
    <r>
      <t xml:space="preserve">от </t>
    </r>
    <r>
      <rPr>
        <u/>
        <sz val="11"/>
        <rFont val="Times New Roman"/>
        <family val="1"/>
        <charset val="204"/>
      </rPr>
      <t xml:space="preserve"> 01.07.2011   №   583 </t>
    </r>
  </si>
  <si>
    <r>
      <t>имущества</t>
    </r>
    <r>
      <rPr>
        <sz val="10"/>
        <rFont val="Times New Roman"/>
        <family val="1"/>
        <charset val="204"/>
      </rPr>
      <t xml:space="preserve"> и метод </t>
    </r>
    <r>
      <rPr>
        <b/>
        <u/>
        <sz val="10"/>
        <rFont val="Times New Roman"/>
        <family val="1"/>
        <charset val="204"/>
      </rPr>
      <t>комиссионно</t>
    </r>
    <r>
      <rPr>
        <sz val="10"/>
        <rFont val="Times New Roman"/>
        <family val="1"/>
        <charset val="204"/>
      </rPr>
      <t>. Определенные комиссионно сведения заносятся в графу «определено</t>
    </r>
  </si>
  <si>
    <t>ЛАЗЕРНЫЙ_ПРИНТЕР</t>
  </si>
  <si>
    <t>СТРУЙНЫЙ_ПРИНТЕР</t>
  </si>
  <si>
    <t>МАТРИЧНЫЙ_ПРИНТЕР</t>
  </si>
  <si>
    <t>ЛАЗЕРНОЕ_МФУ</t>
  </si>
  <si>
    <t>СТРУЙНОЕ_МФУ</t>
  </si>
  <si>
    <t>СКАНИРУЮЩЕЕ_УСТРОЙСТВО</t>
  </si>
  <si>
    <t>КОПИРОВАЛЬНЫЙ_АППАРАТ</t>
  </si>
  <si>
    <t>СЕРВЕР_TOWER</t>
  </si>
  <si>
    <t>СЕРВЕР_RACK</t>
  </si>
  <si>
    <t>СЕРВЕРНАЯ_СТОЙКА</t>
  </si>
  <si>
    <t>Шашкова Н.О.</t>
  </si>
  <si>
    <t>Узел</t>
  </si>
  <si>
    <t>корпус_системного_блока</t>
  </si>
  <si>
    <t>материнская_плата</t>
  </si>
  <si>
    <t>процессор</t>
  </si>
  <si>
    <t>модуль_памяти</t>
  </si>
  <si>
    <t>жесткий_диск</t>
  </si>
  <si>
    <t>утеря внешнего вида в связи со старением материалов корпуса</t>
  </si>
  <si>
    <t>выход из строя чипа сетевой карты</t>
  </si>
  <si>
    <t>внутренние необратимые повреждения</t>
  </si>
  <si>
    <t>отказ микросхемы</t>
  </si>
  <si>
    <t>наличие битых секторов</t>
  </si>
  <si>
    <t>деформация несущих элементов корпуса</t>
  </si>
  <si>
    <t>выход из строя чипа звуковой карты</t>
  </si>
  <si>
    <t>выход из строя платы контроллера</t>
  </si>
  <si>
    <t>дефекты пластмассы корпуса</t>
  </si>
  <si>
    <t>внутренние повреждения микросхемы BIOS</t>
  </si>
  <si>
    <t>выход из строя блока магнитных головок</t>
  </si>
  <si>
    <t>коробление пластиковых деталей</t>
  </si>
  <si>
    <t>выход из строя мультиконтроллера</t>
  </si>
  <si>
    <t>выход из строя микросхемы управления двигателем</t>
  </si>
  <si>
    <t>неисправность элементов управления</t>
  </si>
  <si>
    <t>неисправность транзисторов и шинконтролеров</t>
  </si>
  <si>
    <t>выход из строя схемы предусилителя-коммутатора</t>
  </si>
  <si>
    <t>видеокарта</t>
  </si>
  <si>
    <t>неисправность шлейфов подключения</t>
  </si>
  <si>
    <t>проблемы с цепью питания</t>
  </si>
  <si>
    <t>блок_питания</t>
  </si>
  <si>
    <t>вздутие конденсаторов электролитических</t>
  </si>
  <si>
    <t>куллер_охлаждения</t>
  </si>
  <si>
    <t>неисправность портов подключения периферии</t>
  </si>
  <si>
    <t>монитор_ЖКИ</t>
  </si>
  <si>
    <t>принтер</t>
  </si>
  <si>
    <t>отслоение видеочипа видеокарты</t>
  </si>
  <si>
    <t>вышли из строя элементы входных цепей БП</t>
  </si>
  <si>
    <t>внутреннее повреждение обмотки</t>
  </si>
  <si>
    <t>неисправность блока обработки видеосигнала</t>
  </si>
  <si>
    <t>отказ платы управления</t>
  </si>
  <si>
    <t>проблемы с видеопамятью</t>
  </si>
  <si>
    <t>неисправны МКТ или схема управления</t>
  </si>
  <si>
    <t>заклинивание подшипника</t>
  </si>
  <si>
    <t>битые пиксели на матрице ЖКИ</t>
  </si>
  <si>
    <t>отказ платы форматера</t>
  </si>
  <si>
    <t>отказ куллера охлаждения</t>
  </si>
  <si>
    <t>пробита микросхема ШИМ-генератора</t>
  </si>
  <si>
    <t>износ втулки</t>
  </si>
  <si>
    <t>неисправна матрица ЖКИ</t>
  </si>
  <si>
    <t>отказ  платы интерфейса</t>
  </si>
  <si>
    <t>пробит импульсный трансформатор или образовались короткозамкнутые витки</t>
  </si>
  <si>
    <t>неисправны лампы подсветки</t>
  </si>
  <si>
    <t>механическое повреждение термобарабана</t>
  </si>
  <si>
    <t>неисправность вторичных цепей одной из обмоток трансформатора</t>
  </si>
  <si>
    <t>отказ модуля инвертора подсветки</t>
  </si>
  <si>
    <t>механический износ печатающего узла</t>
  </si>
  <si>
    <t>неисправность в фильтрующих и стабилизирующих цепях</t>
  </si>
  <si>
    <t>плата управления</t>
  </si>
  <si>
    <t>неисправен двигатель узла привода каретки картриджа</t>
  </si>
  <si>
    <t>неисправен импульсный блок питания</t>
  </si>
  <si>
    <t>неисправна печатающая головка принтера</t>
  </si>
  <si>
    <t>износ узла подачи бумаги</t>
  </si>
  <si>
    <t>обрыв шлейфа каретки</t>
  </si>
  <si>
    <t>неисправность блока питания</t>
  </si>
  <si>
    <t>Фиксированные или расчетные данные</t>
  </si>
  <si>
    <t>Неисправность</t>
  </si>
  <si>
    <t>Объединение данных</t>
  </si>
  <si>
    <t>Расчетное содержание по лигатурной массе</t>
  </si>
  <si>
    <t>Драгоценный металл (ДМ)</t>
  </si>
  <si>
    <t>01.06.21 г.</t>
  </si>
  <si>
    <t>Среднее содержание, %</t>
  </si>
  <si>
    <t>Содержание ДМ по паспорту</t>
  </si>
  <si>
    <t>Данные по Дефектному АКТу</t>
  </si>
  <si>
    <t>Данные по АКТам списания</t>
  </si>
  <si>
    <t>№ актов (mm/dd-№ за день)</t>
  </si>
  <si>
    <t>Дата_Ф1 ("29" июня 2021 г.)</t>
  </si>
  <si>
    <t>Дата_Ф2 (29.06.2021 г.)</t>
  </si>
  <si>
    <t>Дата_Ф3 (июне 2021 г.)</t>
  </si>
  <si>
    <t>Данные по основному средству (ОС)</t>
  </si>
  <si>
    <t>Принадлежнось основного средства (ОС)</t>
  </si>
  <si>
    <t xml:space="preserve">Стоимость ДМ в ломе на </t>
  </si>
  <si>
    <t>Вышли из строя деталей ОС</t>
  </si>
  <si>
    <t>Наименование по 1С</t>
  </si>
  <si>
    <t>Дефектный АКТ</t>
  </si>
  <si>
    <t>АКТы списания</t>
  </si>
  <si>
    <t>Основное средство (ОС)</t>
  </si>
  <si>
    <t>Выбор из списка</t>
  </si>
  <si>
    <t>Кол во</t>
  </si>
  <si>
    <t>Трудозатраты по НВ в мин</t>
  </si>
  <si>
    <t>Трудозатраты по НВ в час</t>
  </si>
  <si>
    <t>Актуальные даты по ДМ</t>
  </si>
  <si>
    <r>
      <t>МОЛ, ОС (</t>
    </r>
    <r>
      <rPr>
        <b/>
        <sz val="11"/>
        <color rgb="FFFF0000"/>
        <rFont val="Times New Roman"/>
        <family val="1"/>
        <charset val="204"/>
      </rPr>
      <t>1-й</t>
    </r>
    <r>
      <rPr>
        <b/>
        <sz val="11"/>
        <color rgb="FF7030A0"/>
        <rFont val="Times New Roman"/>
        <family val="1"/>
        <charset val="204"/>
      </rPr>
      <t>)</t>
    </r>
  </si>
  <si>
    <r>
      <t>Фамилия, инициалы (</t>
    </r>
    <r>
      <rPr>
        <b/>
        <sz val="11"/>
        <color rgb="FFFF0000"/>
        <rFont val="Times New Roman"/>
        <family val="1"/>
        <charset val="204"/>
      </rPr>
      <t>2-й</t>
    </r>
    <r>
      <rPr>
        <b/>
        <sz val="11"/>
        <color rgb="FF7030A0"/>
        <rFont val="Times New Roman"/>
        <family val="1"/>
        <charset val="204"/>
      </rPr>
      <t>)</t>
    </r>
  </si>
  <si>
    <r>
      <t>Наименование работ (</t>
    </r>
    <r>
      <rPr>
        <b/>
        <sz val="11"/>
        <color rgb="FFFF0000"/>
        <rFont val="Arial"/>
        <family val="2"/>
        <charset val="204"/>
      </rPr>
      <t>2-й выбор</t>
    </r>
    <r>
      <rPr>
        <b/>
        <sz val="11"/>
        <rFont val="Arial"/>
        <family val="2"/>
        <charset val="204"/>
      </rPr>
      <t>)</t>
    </r>
  </si>
  <si>
    <r>
      <t>Устройство (</t>
    </r>
    <r>
      <rPr>
        <b/>
        <sz val="11"/>
        <color rgb="FFFF0000"/>
        <rFont val="Arial"/>
        <family val="2"/>
        <charset val="204"/>
      </rPr>
      <t>1-й выбор</t>
    </r>
    <r>
      <rPr>
        <b/>
        <sz val="11"/>
        <rFont val="Arial"/>
        <family val="2"/>
        <charset val="204"/>
      </rPr>
      <t>)</t>
    </r>
  </si>
  <si>
    <t>Серийный №</t>
  </si>
  <si>
    <t>сбои в работе блока управления</t>
  </si>
  <si>
    <t>сбои в работе блока питания</t>
  </si>
  <si>
    <t>выход из строя инвертора</t>
  </si>
  <si>
    <t>неисправность входной цепи питания</t>
  </si>
  <si>
    <t>ИБП_1</t>
  </si>
  <si>
    <t>Таблица рассчета по Драгметаллам (ДМ)</t>
  </si>
  <si>
    <t>Оглавление столбцов/строк</t>
  </si>
  <si>
    <t>И.о. директора - главный инженер</t>
  </si>
  <si>
    <t>ИБП_2</t>
  </si>
  <si>
    <r>
      <t xml:space="preserve">Вводится "DEVIN" или </t>
    </r>
    <r>
      <rPr>
        <b/>
        <sz val="12"/>
        <color rgb="FFFF0000"/>
        <rFont val="Times New Roman"/>
        <family val="1"/>
        <charset val="204"/>
      </rPr>
      <t>вручную</t>
    </r>
  </si>
  <si>
    <t>ОС</t>
  </si>
  <si>
    <t>Выбор узла и вида неисправности</t>
  </si>
  <si>
    <t>З</t>
  </si>
  <si>
    <t>А</t>
  </si>
  <si>
    <t>Л</t>
  </si>
  <si>
    <t>И</t>
  </si>
  <si>
    <t>Н</t>
  </si>
  <si>
    <t>Ю</t>
  </si>
  <si>
    <t>Е</t>
  </si>
  <si>
    <t>Х</t>
  </si>
  <si>
    <t>О</t>
  </si>
  <si>
    <t>Д</t>
  </si>
  <si>
    <t>Т</t>
  </si>
  <si>
    <t>Ь</t>
  </si>
  <si>
    <t>!</t>
  </si>
  <si>
    <t>М</t>
  </si>
  <si>
    <t>Р</t>
  </si>
  <si>
    <t>С</t>
  </si>
  <si>
    <t>Ч</t>
  </si>
  <si>
    <t>Ё</t>
  </si>
  <si>
    <t>Ы</t>
  </si>
  <si>
    <t>Вводится раз в год в исходник</t>
  </si>
  <si>
    <t>Вводится вручную</t>
  </si>
  <si>
    <t>Если нужно скорректировать</t>
  </si>
  <si>
    <t>Инженер уАСУТП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</si>
</sst>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3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u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u/>
      <sz val="10"/>
      <name val="Times New Roman"/>
      <family val="1"/>
      <charset val="204"/>
    </font>
    <font>
      <i/>
      <sz val="8"/>
      <name val="Times New Roman CYR"/>
      <family val="1"/>
      <charset val="204"/>
    </font>
    <font>
      <b/>
      <sz val="11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Arial"/>
      <family val="2"/>
      <charset val="204"/>
    </font>
    <font>
      <sz val="8"/>
      <name val="Times New Roman CYR"/>
      <charset val="204"/>
    </font>
    <font>
      <sz val="7"/>
      <name val="Times New Roman CYR"/>
      <charset val="204"/>
    </font>
    <font>
      <i/>
      <sz val="8"/>
      <name val="Times New Roman CYR"/>
      <charset val="204"/>
    </font>
    <font>
      <b/>
      <sz val="11"/>
      <name val="Times New Roman CYR"/>
      <charset val="204"/>
    </font>
    <font>
      <sz val="9"/>
      <name val="Times New Roman CYR"/>
      <charset val="204"/>
    </font>
    <font>
      <b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 CYR"/>
      <charset val="204"/>
    </font>
    <font>
      <sz val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2"/>
      <color theme="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name val="Segoe UI"/>
      <family val="2"/>
      <charset val="204"/>
    </font>
    <font>
      <sz val="10"/>
      <color theme="1"/>
      <name val="Times New Roman"/>
      <family val="1"/>
      <charset val="204"/>
    </font>
    <font>
      <b/>
      <sz val="8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rgb="FF7030A0"/>
      <name val="Calibri"/>
      <family val="2"/>
      <charset val="204"/>
      <scheme val="minor"/>
    </font>
    <font>
      <sz val="10"/>
      <color rgb="FF0070C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8"/>
      <color theme="0"/>
      <name val="Arial"/>
      <family val="2"/>
      <charset val="204"/>
    </font>
    <font>
      <b/>
      <sz val="8"/>
      <color theme="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12"/>
      <color rgb="FFFFFF0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1"/>
      <color rgb="FFFFFF00"/>
      <name val="Times New Roman"/>
      <family val="1"/>
      <charset val="204"/>
    </font>
    <font>
      <b/>
      <sz val="12"/>
      <color theme="0"/>
      <name val="Calibri"/>
      <family val="2"/>
      <charset val="204"/>
    </font>
    <font>
      <sz val="12"/>
      <name val="Times New Roman CYR"/>
      <charset val="204"/>
    </font>
    <font>
      <u/>
      <sz val="10"/>
      <name val="Times New Roman CYR"/>
      <charset val="204"/>
    </font>
    <font>
      <sz val="13"/>
      <name val="Times New Roman"/>
      <family val="1"/>
      <charset val="204"/>
    </font>
    <font>
      <b/>
      <sz val="12"/>
      <name val="Times New Roman CYR"/>
      <charset val="204"/>
    </font>
    <font>
      <u/>
      <sz val="11"/>
      <name val="Times New Roman"/>
      <family val="1"/>
      <charset val="204"/>
    </font>
    <font>
      <u/>
      <sz val="12"/>
      <name val="Times New Roman"/>
      <family val="1"/>
      <charset val="204"/>
    </font>
    <font>
      <strike/>
      <sz val="12"/>
      <name val="Times New Roman"/>
      <family val="1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u/>
      <sz val="11"/>
      <name val="Arial"/>
      <family val="2"/>
      <charset val="204"/>
    </font>
    <font>
      <b/>
      <sz val="10"/>
      <name val="Arial"/>
      <family val="2"/>
      <charset val="204"/>
    </font>
    <font>
      <sz val="9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u/>
      <sz val="11"/>
      <name val="Calibri"/>
      <family val="2"/>
      <charset val="204"/>
    </font>
    <font>
      <i/>
      <sz val="8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3"/>
      <name val="Times New Roman"/>
      <family val="1"/>
      <charset val="204"/>
    </font>
    <font>
      <sz val="13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0"/>
      <name val="Times New Roman"/>
      <family val="1"/>
      <charset val="204"/>
    </font>
    <font>
      <b/>
      <sz val="10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theme="0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1"/>
      <color rgb="FF7030A0"/>
      <name val="Times New Roman"/>
      <family val="1"/>
      <charset val="204"/>
    </font>
    <font>
      <b/>
      <sz val="11"/>
      <color rgb="FF7030A0"/>
      <name val="Calibri"/>
      <family val="2"/>
      <charset val="204"/>
      <scheme val="minor"/>
    </font>
    <font>
      <b/>
      <sz val="12"/>
      <color rgb="FF7030A0"/>
      <name val="Times New Roman"/>
      <family val="1"/>
      <charset val="204"/>
    </font>
    <font>
      <b/>
      <sz val="11"/>
      <color rgb="FFFF0000"/>
      <name val="Arial"/>
      <family val="2"/>
      <charset val="204"/>
    </font>
    <font>
      <b/>
      <sz val="11"/>
      <color indexed="8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</font>
    <font>
      <sz val="12"/>
      <name val="Calibri"/>
      <family val="2"/>
      <charset val="204"/>
      <scheme val="minor"/>
    </font>
    <font>
      <sz val="12"/>
      <color rgb="FFFFFF00"/>
      <name val="Calibri"/>
      <family val="2"/>
      <charset val="204"/>
      <scheme val="minor"/>
    </font>
    <font>
      <sz val="12"/>
      <color theme="0"/>
      <name val="Calibri"/>
      <family val="2"/>
      <charset val="204"/>
    </font>
    <font>
      <b/>
      <sz val="9"/>
      <color rgb="FF7030A0"/>
      <name val="Times New Roman"/>
      <family val="1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Calibri"/>
      <family val="2"/>
      <charset val="204"/>
    </font>
    <font>
      <sz val="11"/>
      <color theme="0" tint="-0.499984740745262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6" fillId="0" borderId="0">
      <alignment horizontal="justify"/>
    </xf>
    <xf numFmtId="49" fontId="6" fillId="0" borderId="1">
      <alignment horizontal="left"/>
    </xf>
    <xf numFmtId="49" fontId="6" fillId="0" borderId="1">
      <alignment horizontal="center"/>
    </xf>
    <xf numFmtId="0" fontId="10" fillId="0" borderId="0">
      <alignment horizontal="center" vertical="top" wrapText="1"/>
    </xf>
    <xf numFmtId="0" fontId="12" fillId="0" borderId="1">
      <alignment horizontal="center" vertical="center" wrapText="1"/>
    </xf>
    <xf numFmtId="0" fontId="7" fillId="0" borderId="0">
      <alignment horizontal="right" vertical="top"/>
    </xf>
    <xf numFmtId="0" fontId="6" fillId="0" borderId="0">
      <alignment horizontal="left"/>
    </xf>
    <xf numFmtId="0" fontId="13" fillId="0" borderId="0"/>
    <xf numFmtId="0" fontId="11" fillId="0" borderId="0">
      <alignment horizontal="left"/>
    </xf>
    <xf numFmtId="49" fontId="9" fillId="0" borderId="0">
      <alignment horizontal="center" vertical="top"/>
    </xf>
    <xf numFmtId="0" fontId="6" fillId="0" borderId="2">
      <alignment horizontal="center"/>
    </xf>
    <xf numFmtId="0" fontId="7" fillId="0" borderId="0">
      <alignment horizontal="right" vertical="top" wrapText="1"/>
    </xf>
    <xf numFmtId="0" fontId="6" fillId="0" borderId="1">
      <alignment horizontal="center"/>
    </xf>
    <xf numFmtId="0" fontId="7" fillId="0" borderId="0">
      <alignment horizontal="justify"/>
    </xf>
  </cellStyleXfs>
  <cellXfs count="746">
    <xf numFmtId="0" fontId="0" fillId="0" borderId="0" xfId="0"/>
    <xf numFmtId="0" fontId="15" fillId="3" borderId="0" xfId="7" applyFont="1" applyFill="1">
      <alignment horizontal="left"/>
    </xf>
    <xf numFmtId="0" fontId="15" fillId="2" borderId="0" xfId="7" applyFont="1" applyFill="1">
      <alignment horizontal="left"/>
    </xf>
    <xf numFmtId="0" fontId="24" fillId="2" borderId="0" xfId="8" applyNumberFormat="1" applyFont="1" applyFill="1" applyAlignment="1"/>
    <xf numFmtId="0" fontId="15" fillId="2" borderId="0" xfId="1" applyFont="1" applyFill="1" applyBorder="1">
      <alignment horizontal="justify"/>
    </xf>
    <xf numFmtId="0" fontId="20" fillId="2" borderId="0" xfId="7" applyFont="1" applyFill="1" applyBorder="1" applyAlignment="1">
      <alignment vertical="top"/>
    </xf>
    <xf numFmtId="0" fontId="23" fillId="2" borderId="0" xfId="9" applyFont="1" applyFill="1">
      <alignment horizontal="left"/>
    </xf>
    <xf numFmtId="0" fontId="17" fillId="2" borderId="0" xfId="8" applyNumberFormat="1" applyFont="1" applyFill="1" applyBorder="1" applyAlignment="1"/>
    <xf numFmtId="0" fontId="29" fillId="2" borderId="0" xfId="8" applyNumberFormat="1" applyFont="1" applyFill="1" applyBorder="1" applyAlignment="1"/>
    <xf numFmtId="0" fontId="30" fillId="2" borderId="0" xfId="8" applyFont="1" applyFill="1" applyBorder="1" applyAlignment="1"/>
    <xf numFmtId="0" fontId="19" fillId="2" borderId="0" xfId="7" applyFont="1" applyFill="1">
      <alignment horizontal="left"/>
    </xf>
    <xf numFmtId="0" fontId="19" fillId="3" borderId="0" xfId="7" applyFont="1" applyFill="1">
      <alignment horizontal="left"/>
    </xf>
    <xf numFmtId="0" fontId="15" fillId="6" borderId="0" xfId="11" applyFont="1" applyFill="1" applyBorder="1" applyAlignment="1"/>
    <xf numFmtId="0" fontId="5" fillId="2" borderId="2" xfId="0" applyFont="1" applyFill="1" applyBorder="1" applyAlignment="1"/>
    <xf numFmtId="0" fontId="15" fillId="2" borderId="0" xfId="7" applyFont="1" applyFill="1" applyBorder="1">
      <alignment horizontal="left"/>
    </xf>
    <xf numFmtId="0" fontId="37" fillId="0" borderId="1" xfId="0" applyFont="1" applyBorder="1"/>
    <xf numFmtId="0" fontId="1" fillId="0" borderId="0" xfId="0" applyFont="1" applyAlignment="1">
      <alignment vertical="center"/>
    </xf>
    <xf numFmtId="0" fontId="38" fillId="0" borderId="0" xfId="0" applyFont="1"/>
    <xf numFmtId="0" fontId="0" fillId="0" borderId="0" xfId="0" applyAlignment="1">
      <alignment horizontal="center" vertical="center"/>
    </xf>
    <xf numFmtId="0" fontId="41" fillId="0" borderId="0" xfId="0" applyFont="1"/>
    <xf numFmtId="0" fontId="41" fillId="0" borderId="1" xfId="0" applyFont="1" applyBorder="1" applyAlignment="1">
      <alignment horizontal="left" vertical="center"/>
    </xf>
    <xf numFmtId="0" fontId="41" fillId="0" borderId="1" xfId="0" applyFont="1" applyBorder="1"/>
    <xf numFmtId="0" fontId="41" fillId="0" borderId="12" xfId="0" applyFont="1" applyBorder="1" applyAlignment="1">
      <alignment horizontal="left" vertical="center"/>
    </xf>
    <xf numFmtId="0" fontId="41" fillId="0" borderId="0" xfId="0" applyFont="1" applyBorder="1"/>
    <xf numFmtId="0" fontId="43" fillId="0" borderId="1" xfId="0" applyFont="1" applyBorder="1"/>
    <xf numFmtId="0" fontId="42" fillId="0" borderId="0" xfId="0" applyFont="1" applyBorder="1"/>
    <xf numFmtId="0" fontId="44" fillId="0" borderId="1" xfId="0" applyFont="1" applyBorder="1"/>
    <xf numFmtId="0" fontId="45" fillId="0" borderId="1" xfId="0" applyFont="1" applyBorder="1"/>
    <xf numFmtId="0" fontId="41" fillId="7" borderId="1" xfId="0" applyFont="1" applyFill="1" applyBorder="1"/>
    <xf numFmtId="0" fontId="41" fillId="9" borderId="1" xfId="0" applyFont="1" applyFill="1" applyBorder="1"/>
    <xf numFmtId="0" fontId="43" fillId="9" borderId="1" xfId="0" applyFont="1" applyFill="1" applyBorder="1"/>
    <xf numFmtId="0" fontId="42" fillId="0" borderId="0" xfId="0" applyFont="1"/>
    <xf numFmtId="0" fontId="43" fillId="0" borderId="1" xfId="0" applyFont="1" applyBorder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1" fillId="10" borderId="0" xfId="0" applyFont="1" applyFill="1"/>
    <xf numFmtId="0" fontId="43" fillId="10" borderId="0" xfId="0" applyFont="1" applyFill="1" applyBorder="1"/>
    <xf numFmtId="0" fontId="41" fillId="10" borderId="0" xfId="0" applyFont="1" applyFill="1" applyBorder="1"/>
    <xf numFmtId="0" fontId="41" fillId="10" borderId="0" xfId="0" applyFont="1" applyFill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2" fillId="0" borderId="3" xfId="0" applyFont="1" applyBorder="1" applyAlignment="1">
      <alignment horizontal="left" vertical="center"/>
    </xf>
    <xf numFmtId="0" fontId="41" fillId="0" borderId="3" xfId="0" applyFont="1" applyBorder="1" applyAlignment="1">
      <alignment horizontal="center" vertical="center"/>
    </xf>
    <xf numFmtId="0" fontId="41" fillId="0" borderId="3" xfId="0" applyFont="1" applyBorder="1" applyAlignment="1">
      <alignment horizontal="left" vertical="center"/>
    </xf>
    <xf numFmtId="0" fontId="42" fillId="0" borderId="12" xfId="0" applyFont="1" applyBorder="1" applyAlignment="1">
      <alignment horizontal="left" vertical="center"/>
    </xf>
    <xf numFmtId="0" fontId="41" fillId="0" borderId="12" xfId="0" applyFont="1" applyBorder="1" applyAlignment="1">
      <alignment horizontal="center" vertical="center"/>
    </xf>
    <xf numFmtId="0" fontId="42" fillId="10" borderId="0" xfId="0" applyFont="1" applyFill="1" applyBorder="1" applyAlignment="1">
      <alignment horizontal="left" vertical="center"/>
    </xf>
    <xf numFmtId="0" fontId="41" fillId="10" borderId="0" xfId="0" applyFont="1" applyFill="1" applyBorder="1" applyAlignment="1">
      <alignment horizontal="center" vertical="center"/>
    </xf>
    <xf numFmtId="0" fontId="41" fillId="10" borderId="0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vertical="center"/>
    </xf>
    <xf numFmtId="0" fontId="38" fillId="10" borderId="0" xfId="0" applyFont="1" applyFill="1" applyBorder="1"/>
    <xf numFmtId="0" fontId="28" fillId="5" borderId="3" xfId="0" applyFont="1" applyFill="1" applyBorder="1" applyAlignment="1">
      <alignment horizontal="center" vertical="center"/>
    </xf>
    <xf numFmtId="0" fontId="28" fillId="5" borderId="4" xfId="0" applyFont="1" applyFill="1" applyBorder="1" applyAlignment="1">
      <alignment vertical="center"/>
    </xf>
    <xf numFmtId="0" fontId="28" fillId="5" borderId="12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4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49" fontId="1" fillId="8" borderId="1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8" fillId="4" borderId="12" xfId="0" applyFont="1" applyFill="1" applyBorder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  <xf numFmtId="0" fontId="28" fillId="0" borderId="3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vertical="center"/>
    </xf>
    <xf numFmtId="0" fontId="28" fillId="0" borderId="12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41" fillId="0" borderId="1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41" fillId="0" borderId="0" xfId="0" applyFont="1" applyFill="1" applyAlignment="1">
      <alignment horizontal="center" vertical="center"/>
    </xf>
    <xf numFmtId="0" fontId="28" fillId="0" borderId="3" xfId="0" applyFont="1" applyFill="1" applyBorder="1" applyAlignment="1">
      <alignment vertical="center"/>
    </xf>
    <xf numFmtId="0" fontId="41" fillId="0" borderId="0" xfId="0" applyFont="1" applyFill="1" applyBorder="1"/>
    <xf numFmtId="49" fontId="21" fillId="6" borderId="0" xfId="10" applyFont="1" applyFill="1" applyAlignment="1">
      <alignment vertical="top"/>
    </xf>
    <xf numFmtId="0" fontId="4" fillId="2" borderId="0" xfId="0" applyFont="1" applyFill="1" applyAlignment="1">
      <alignment vertical="center"/>
    </xf>
    <xf numFmtId="49" fontId="8" fillId="2" borderId="0" xfId="8" applyNumberFormat="1" applyFont="1" applyFill="1" applyBorder="1" applyAlignment="1">
      <alignment horizontal="center" wrapText="1"/>
    </xf>
    <xf numFmtId="0" fontId="24" fillId="2" borderId="0" xfId="8" applyFont="1" applyFill="1" applyAlignment="1"/>
    <xf numFmtId="49" fontId="21" fillId="6" borderId="0" xfId="10" applyFont="1" applyFill="1">
      <alignment horizontal="center" vertical="top"/>
    </xf>
    <xf numFmtId="0" fontId="15" fillId="6" borderId="0" xfId="7" applyFont="1" applyFill="1">
      <alignment horizontal="left"/>
    </xf>
    <xf numFmtId="0" fontId="23" fillId="6" borderId="0" xfId="9" applyFont="1" applyFill="1">
      <alignment horizontal="left"/>
    </xf>
    <xf numFmtId="0" fontId="15" fillId="2" borderId="0" xfId="1" applyFont="1" applyFill="1" applyAlignment="1">
      <alignment horizontal="justify" vertical="top"/>
    </xf>
    <xf numFmtId="0" fontId="15" fillId="6" borderId="0" xfId="7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2" fillId="0" borderId="0" xfId="0" applyFont="1" applyFill="1" applyBorder="1" applyAlignment="1"/>
    <xf numFmtId="0" fontId="41" fillId="0" borderId="0" xfId="0" applyFont="1" applyFill="1" applyBorder="1" applyAlignment="1">
      <alignment horizontal="left"/>
    </xf>
    <xf numFmtId="0" fontId="15" fillId="3" borderId="0" xfId="7" applyFont="1" applyFill="1" applyAlignment="1"/>
    <xf numFmtId="0" fontId="15" fillId="6" borderId="0" xfId="7" applyFont="1" applyFill="1" applyAlignment="1"/>
    <xf numFmtId="0" fontId="23" fillId="6" borderId="0" xfId="9" applyFont="1" applyFill="1" applyAlignment="1">
      <alignment vertical="center"/>
    </xf>
    <xf numFmtId="0" fontId="15" fillId="6" borderId="0" xfId="7" applyFont="1" applyFill="1" applyAlignment="1">
      <alignment vertical="center"/>
    </xf>
    <xf numFmtId="0" fontId="15" fillId="2" borderId="0" xfId="7" applyFont="1" applyFill="1" applyAlignment="1">
      <alignment vertical="center"/>
    </xf>
    <xf numFmtId="0" fontId="15" fillId="2" borderId="0" xfId="7" applyFont="1" applyFill="1" applyAlignment="1">
      <alignment horizontal="center" vertical="top"/>
    </xf>
    <xf numFmtId="0" fontId="15" fillId="3" borderId="0" xfId="7" applyFont="1" applyFill="1" applyAlignment="1">
      <alignment horizontal="center" vertical="top"/>
    </xf>
    <xf numFmtId="0" fontId="15" fillId="6" borderId="0" xfId="7" applyFont="1" applyFill="1" applyAlignment="1">
      <alignment horizontal="center" vertical="top"/>
    </xf>
    <xf numFmtId="0" fontId="29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9" fillId="2" borderId="0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29" fillId="2" borderId="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top"/>
    </xf>
    <xf numFmtId="0" fontId="17" fillId="2" borderId="0" xfId="0" applyFont="1" applyFill="1" applyBorder="1" applyAlignment="1">
      <alignment horizontal="center" vertical="top"/>
    </xf>
    <xf numFmtId="0" fontId="17" fillId="0" borderId="0" xfId="0" applyFont="1" applyAlignment="1">
      <alignment vertical="top"/>
    </xf>
    <xf numFmtId="0" fontId="29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top"/>
    </xf>
    <xf numFmtId="0" fontId="59" fillId="2" borderId="0" xfId="0" applyFont="1" applyFill="1" applyAlignment="1">
      <alignment vertical="center"/>
    </xf>
    <xf numFmtId="0" fontId="29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4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29" fillId="2" borderId="0" xfId="0" applyFont="1" applyFill="1"/>
    <xf numFmtId="0" fontId="29" fillId="0" borderId="0" xfId="0" applyFont="1" applyAlignment="1"/>
    <xf numFmtId="0" fontId="29" fillId="0" borderId="0" xfId="0" applyFont="1"/>
    <xf numFmtId="0" fontId="29" fillId="2" borderId="0" xfId="0" applyFont="1" applyFill="1" applyBorder="1" applyAlignment="1"/>
    <xf numFmtId="0" fontId="17" fillId="2" borderId="0" xfId="0" applyFont="1" applyFill="1"/>
    <xf numFmtId="0" fontId="17" fillId="0" borderId="0" xfId="0" applyFont="1"/>
    <xf numFmtId="0" fontId="29" fillId="2" borderId="0" xfId="0" applyFont="1" applyFill="1" applyBorder="1"/>
    <xf numFmtId="0" fontId="16" fillId="2" borderId="0" xfId="0" applyFont="1" applyFill="1" applyBorder="1" applyAlignment="1"/>
    <xf numFmtId="0" fontId="61" fillId="2" borderId="0" xfId="0" applyFont="1" applyFill="1"/>
    <xf numFmtId="0" fontId="61" fillId="0" borderId="0" xfId="0" applyFont="1"/>
    <xf numFmtId="0" fontId="61" fillId="2" borderId="0" xfId="0" applyFont="1" applyFill="1" applyBorder="1" applyAlignment="1"/>
    <xf numFmtId="0" fontId="14" fillId="0" borderId="0" xfId="0" applyFont="1"/>
    <xf numFmtId="0" fontId="16" fillId="2" borderId="0" xfId="0" applyFont="1" applyFill="1"/>
    <xf numFmtId="0" fontId="16" fillId="0" borderId="0" xfId="0" applyFont="1"/>
    <xf numFmtId="0" fontId="29" fillId="2" borderId="0" xfId="0" applyFont="1" applyFill="1" applyAlignment="1">
      <alignment horizontal="center"/>
    </xf>
    <xf numFmtId="0" fontId="17" fillId="2" borderId="0" xfId="0" applyFont="1" applyFill="1" applyBorder="1"/>
    <xf numFmtId="0" fontId="61" fillId="0" borderId="0" xfId="0" applyFont="1" applyBorder="1"/>
    <xf numFmtId="0" fontId="14" fillId="0" borderId="0" xfId="0" applyFont="1" applyBorder="1" applyAlignment="1"/>
    <xf numFmtId="0" fontId="61" fillId="0" borderId="0" xfId="0" applyFont="1" applyBorder="1" applyAlignment="1"/>
    <xf numFmtId="0" fontId="17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8" fillId="2" borderId="0" xfId="0" applyFont="1" applyFill="1"/>
    <xf numFmtId="0" fontId="29" fillId="2" borderId="0" xfId="0" applyFont="1" applyFill="1" applyAlignment="1"/>
    <xf numFmtId="0" fontId="8" fillId="2" borderId="0" xfId="8" applyNumberFormat="1" applyFont="1" applyFill="1" applyBorder="1" applyAlignment="1">
      <alignment wrapText="1"/>
    </xf>
    <xf numFmtId="0" fontId="16" fillId="2" borderId="0" xfId="0" applyFont="1" applyFill="1" applyAlignment="1"/>
    <xf numFmtId="0" fontId="25" fillId="2" borderId="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top"/>
    </xf>
    <xf numFmtId="0" fontId="29" fillId="0" borderId="0" xfId="0" applyFont="1" applyAlignment="1">
      <alignment vertical="top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0" fontId="67" fillId="0" borderId="0" xfId="0" applyFont="1" applyAlignment="1"/>
    <xf numFmtId="0" fontId="67" fillId="0" borderId="0" xfId="0" applyFont="1"/>
    <xf numFmtId="0" fontId="67" fillId="2" borderId="0" xfId="0" applyFont="1" applyFill="1" applyAlignment="1"/>
    <xf numFmtId="0" fontId="67" fillId="2" borderId="0" xfId="0" applyFont="1" applyFill="1"/>
    <xf numFmtId="49" fontId="68" fillId="2" borderId="0" xfId="0" applyNumberFormat="1" applyFont="1" applyFill="1" applyBorder="1" applyAlignment="1">
      <alignment vertical="center"/>
    </xf>
    <xf numFmtId="0" fontId="68" fillId="2" borderId="0" xfId="0" applyNumberFormat="1" applyFont="1" applyFill="1" applyBorder="1" applyAlignment="1">
      <alignment vertical="center"/>
    </xf>
    <xf numFmtId="0" fontId="67" fillId="2" borderId="0" xfId="0" applyFont="1" applyFill="1" applyAlignment="1">
      <alignment horizontal="left"/>
    </xf>
    <xf numFmtId="0" fontId="67" fillId="2" borderId="6" xfId="0" applyFont="1" applyFill="1" applyBorder="1" applyAlignment="1">
      <alignment vertical="top"/>
    </xf>
    <xf numFmtId="0" fontId="67" fillId="2" borderId="5" xfId="0" applyFont="1" applyFill="1" applyBorder="1" applyAlignment="1"/>
    <xf numFmtId="0" fontId="56" fillId="2" borderId="0" xfId="0" applyFont="1" applyFill="1"/>
    <xf numFmtId="0" fontId="56" fillId="0" borderId="0" xfId="0" applyFont="1"/>
    <xf numFmtId="0" fontId="56" fillId="2" borderId="0" xfId="0" applyFont="1" applyFill="1" applyBorder="1" applyAlignment="1"/>
    <xf numFmtId="0" fontId="70" fillId="2" borderId="0" xfId="0" applyFont="1" applyFill="1" applyBorder="1" applyAlignment="1">
      <alignment vertical="top"/>
    </xf>
    <xf numFmtId="0" fontId="56" fillId="2" borderId="0" xfId="0" applyFont="1" applyFill="1" applyAlignment="1"/>
    <xf numFmtId="0" fontId="58" fillId="2" borderId="0" xfId="0" applyFont="1" applyFill="1"/>
    <xf numFmtId="0" fontId="67" fillId="2" borderId="0" xfId="0" applyFont="1" applyFill="1" applyBorder="1" applyAlignment="1"/>
    <xf numFmtId="0" fontId="68" fillId="2" borderId="0" xfId="0" applyNumberFormat="1" applyFont="1" applyFill="1" applyAlignment="1">
      <alignment horizontal="left"/>
    </xf>
    <xf numFmtId="0" fontId="24" fillId="2" borderId="0" xfId="0" applyFont="1" applyFill="1" applyAlignment="1"/>
    <xf numFmtId="0" fontId="24" fillId="2" borderId="0" xfId="0" applyFont="1" applyFill="1" applyAlignment="1">
      <alignment horizontal="left"/>
    </xf>
    <xf numFmtId="0" fontId="16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9" fillId="2" borderId="0" xfId="0" applyNumberFormat="1" applyFont="1" applyFill="1" applyAlignment="1">
      <alignment horizontal="center" vertical="center"/>
    </xf>
    <xf numFmtId="0" fontId="4" fillId="0" borderId="0" xfId="0" applyFont="1" applyBorder="1" applyAlignment="1"/>
    <xf numFmtId="0" fontId="67" fillId="0" borderId="0" xfId="0" applyFont="1" applyBorder="1"/>
    <xf numFmtId="0" fontId="67" fillId="0" borderId="0" xfId="0" applyFont="1" applyBorder="1" applyAlignment="1"/>
    <xf numFmtId="0" fontId="4" fillId="0" borderId="0" xfId="0" applyFont="1" applyBorder="1" applyAlignment="1">
      <alignment vertical="top"/>
    </xf>
    <xf numFmtId="0" fontId="41" fillId="0" borderId="0" xfId="0" applyFont="1" applyFill="1" applyBorder="1" applyAlignment="1"/>
    <xf numFmtId="0" fontId="17" fillId="2" borderId="0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0" fontId="72" fillId="0" borderId="1" xfId="0" applyFont="1" applyFill="1" applyBorder="1"/>
    <xf numFmtId="0" fontId="56" fillId="2" borderId="0" xfId="0" applyFont="1" applyFill="1" applyAlignment="1">
      <alignment vertical="center"/>
    </xf>
    <xf numFmtId="0" fontId="56" fillId="2" borderId="0" xfId="0" applyNumberFormat="1" applyFont="1" applyFill="1" applyBorder="1" applyAlignment="1" applyProtection="1">
      <alignment vertical="center"/>
      <protection locked="0"/>
    </xf>
    <xf numFmtId="0" fontId="56" fillId="2" borderId="2" xfId="0" applyFont="1" applyFill="1" applyBorder="1" applyAlignment="1"/>
    <xf numFmtId="0" fontId="67" fillId="2" borderId="2" xfId="0" applyFont="1" applyFill="1" applyBorder="1" applyAlignment="1"/>
    <xf numFmtId="0" fontId="73" fillId="2" borderId="0" xfId="0" applyFont="1" applyFill="1" applyAlignment="1">
      <alignment horizontal="center" vertical="center"/>
    </xf>
    <xf numFmtId="0" fontId="73" fillId="2" borderId="0" xfId="0" applyFont="1" applyFill="1" applyBorder="1" applyAlignment="1">
      <alignment vertical="center"/>
    </xf>
    <xf numFmtId="0" fontId="73" fillId="2" borderId="0" xfId="0" applyFont="1" applyFill="1" applyBorder="1" applyAlignment="1">
      <alignment horizontal="center" vertical="center"/>
    </xf>
    <xf numFmtId="0" fontId="73" fillId="0" borderId="0" xfId="0" applyFont="1"/>
    <xf numFmtId="0" fontId="74" fillId="2" borderId="0" xfId="0" applyFont="1" applyFill="1" applyAlignment="1">
      <alignment horizontal="center" vertical="top"/>
    </xf>
    <xf numFmtId="0" fontId="74" fillId="2" borderId="0" xfId="0" applyFont="1" applyFill="1" applyBorder="1" applyAlignment="1">
      <alignment horizontal="center" vertical="top"/>
    </xf>
    <xf numFmtId="0" fontId="74" fillId="0" borderId="0" xfId="0" applyFont="1" applyAlignment="1">
      <alignment horizontal="center" vertical="top"/>
    </xf>
    <xf numFmtId="0" fontId="73" fillId="2" borderId="0" xfId="0" applyFont="1" applyFill="1"/>
    <xf numFmtId="0" fontId="73" fillId="2" borderId="0" xfId="0" applyFont="1" applyFill="1" applyBorder="1" applyAlignment="1"/>
    <xf numFmtId="0" fontId="73" fillId="2" borderId="0" xfId="0" applyFont="1" applyFill="1" applyBorder="1"/>
    <xf numFmtId="0" fontId="56" fillId="2" borderId="0" xfId="0" applyFont="1" applyFill="1" applyBorder="1" applyAlignment="1">
      <alignment vertical="top"/>
    </xf>
    <xf numFmtId="0" fontId="17" fillId="2" borderId="0" xfId="0" applyFont="1" applyFill="1" applyAlignment="1">
      <alignment horizontal="center" vertical="top" wrapText="1"/>
    </xf>
    <xf numFmtId="0" fontId="76" fillId="2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0" fontId="41" fillId="0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8" fillId="7" borderId="1" xfId="0" applyFont="1" applyFill="1" applyBorder="1" applyAlignment="1">
      <alignment vertical="center"/>
    </xf>
    <xf numFmtId="0" fontId="7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52" fillId="10" borderId="0" xfId="0" applyFont="1" applyFill="1" applyBorder="1" applyAlignment="1">
      <alignment vertical="center"/>
    </xf>
    <xf numFmtId="0" fontId="82" fillId="10" borderId="0" xfId="0" applyFont="1" applyFill="1" applyBorder="1" applyAlignment="1">
      <alignment horizontal="center" vertical="center"/>
    </xf>
    <xf numFmtId="0" fontId="8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4" fillId="10" borderId="0" xfId="0" applyFont="1" applyFill="1" applyBorder="1" applyAlignment="1">
      <alignment vertical="center" wrapText="1"/>
    </xf>
    <xf numFmtId="0" fontId="50" fillId="10" borderId="0" xfId="0" applyFont="1" applyFill="1" applyBorder="1" applyAlignment="1">
      <alignment vertical="center"/>
    </xf>
    <xf numFmtId="0" fontId="27" fillId="10" borderId="0" xfId="0" applyFont="1" applyFill="1" applyBorder="1" applyAlignment="1">
      <alignment vertical="center"/>
    </xf>
    <xf numFmtId="0" fontId="35" fillId="10" borderId="0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33" fillId="10" borderId="0" xfId="0" applyFont="1" applyFill="1" applyAlignment="1">
      <alignment vertical="center"/>
    </xf>
    <xf numFmtId="164" fontId="33" fillId="16" borderId="16" xfId="0" applyNumberFormat="1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 wrapText="1"/>
    </xf>
    <xf numFmtId="0" fontId="91" fillId="10" borderId="0" xfId="0" applyFont="1" applyFill="1" applyBorder="1" applyAlignment="1">
      <alignment horizontal="center" vertical="center"/>
    </xf>
    <xf numFmtId="0" fontId="91" fillId="10" borderId="0" xfId="0" applyFont="1" applyFill="1" applyBorder="1" applyAlignment="1">
      <alignment horizontal="center" vertical="center" wrapText="1"/>
    </xf>
    <xf numFmtId="0" fontId="79" fillId="10" borderId="0" xfId="0" applyFont="1" applyFill="1" applyBorder="1" applyAlignment="1">
      <alignment horizontal="left" vertical="center"/>
    </xf>
    <xf numFmtId="0" fontId="77" fillId="10" borderId="0" xfId="0" applyFont="1" applyFill="1" applyAlignment="1">
      <alignment horizontal="left" vertical="center"/>
    </xf>
    <xf numFmtId="0" fontId="90" fillId="10" borderId="0" xfId="0" applyFont="1" applyFill="1" applyAlignment="1">
      <alignment vertical="center"/>
    </xf>
    <xf numFmtId="0" fontId="50" fillId="10" borderId="0" xfId="0" applyFont="1" applyFill="1" applyAlignment="1">
      <alignment vertical="center"/>
    </xf>
    <xf numFmtId="0" fontId="35" fillId="10" borderId="0" xfId="0" applyFont="1" applyFill="1" applyAlignment="1">
      <alignment vertical="center"/>
    </xf>
    <xf numFmtId="0" fontId="35" fillId="10" borderId="0" xfId="0" applyFont="1" applyFill="1" applyAlignment="1">
      <alignment horizontal="left" vertical="center" wrapText="1"/>
    </xf>
    <xf numFmtId="0" fontId="24" fillId="10" borderId="0" xfId="0" applyFont="1" applyFill="1" applyAlignment="1">
      <alignment horizontal="left" vertical="center" wrapText="1"/>
    </xf>
    <xf numFmtId="164" fontId="34" fillId="16" borderId="17" xfId="0" applyNumberFormat="1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left" vertical="center"/>
    </xf>
    <xf numFmtId="0" fontId="48" fillId="11" borderId="1" xfId="0" applyFont="1" applyFill="1" applyBorder="1" applyAlignment="1">
      <alignment horizontal="left" vertical="center"/>
    </xf>
    <xf numFmtId="2" fontId="79" fillId="13" borderId="1" xfId="0" applyNumberFormat="1" applyFont="1" applyFill="1" applyBorder="1" applyAlignment="1">
      <alignment vertical="center"/>
    </xf>
    <xf numFmtId="0" fontId="85" fillId="10" borderId="0" xfId="0" applyFont="1" applyFill="1" applyAlignment="1">
      <alignment vertical="center"/>
    </xf>
    <xf numFmtId="164" fontId="95" fillId="0" borderId="16" xfId="0" applyNumberFormat="1" applyFont="1" applyBorder="1" applyAlignment="1">
      <alignment vertical="center"/>
    </xf>
    <xf numFmtId="164" fontId="96" fillId="6" borderId="16" xfId="0" applyNumberFormat="1" applyFont="1" applyFill="1" applyBorder="1" applyAlignment="1">
      <alignment vertical="center"/>
    </xf>
    <xf numFmtId="164" fontId="95" fillId="0" borderId="17" xfId="0" applyNumberFormat="1" applyFont="1" applyBorder="1" applyAlignment="1">
      <alignment vertical="center"/>
    </xf>
    <xf numFmtId="164" fontId="96" fillId="6" borderId="17" xfId="0" applyNumberFormat="1" applyFont="1" applyFill="1" applyBorder="1" applyAlignment="1">
      <alignment vertical="center"/>
    </xf>
    <xf numFmtId="164" fontId="97" fillId="12" borderId="16" xfId="0" applyNumberFormat="1" applyFont="1" applyFill="1" applyBorder="1"/>
    <xf numFmtId="164" fontId="97" fillId="12" borderId="17" xfId="0" applyNumberFormat="1" applyFont="1" applyFill="1" applyBorder="1"/>
    <xf numFmtId="164" fontId="98" fillId="13" borderId="16" xfId="0" applyNumberFormat="1" applyFont="1" applyFill="1" applyBorder="1" applyAlignment="1">
      <alignment vertical="center"/>
    </xf>
    <xf numFmtId="164" fontId="98" fillId="13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94" fillId="7" borderId="1" xfId="0" applyFont="1" applyFill="1" applyBorder="1" applyAlignment="1">
      <alignment horizontal="left" vertical="center"/>
    </xf>
    <xf numFmtId="0" fontId="24" fillId="10" borderId="0" xfId="0" applyFont="1" applyFill="1" applyAlignment="1">
      <alignment vertical="center"/>
    </xf>
    <xf numFmtId="0" fontId="2" fillId="1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top"/>
    </xf>
    <xf numFmtId="0" fontId="81" fillId="4" borderId="37" xfId="0" applyFont="1" applyFill="1" applyBorder="1" applyAlignment="1">
      <alignment horizontal="left" vertical="center"/>
    </xf>
    <xf numFmtId="0" fontId="81" fillId="7" borderId="37" xfId="0" applyFont="1" applyFill="1" applyBorder="1" applyAlignment="1">
      <alignment vertical="center"/>
    </xf>
    <xf numFmtId="0" fontId="35" fillId="13" borderId="37" xfId="0" applyFont="1" applyFill="1" applyBorder="1" applyAlignment="1">
      <alignment horizontal="center" vertical="center"/>
    </xf>
    <xf numFmtId="2" fontId="53" fillId="13" borderId="37" xfId="0" applyNumberFormat="1" applyFont="1" applyFill="1" applyBorder="1" applyAlignment="1">
      <alignment horizontal="right" vertical="center"/>
    </xf>
    <xf numFmtId="164" fontId="98" fillId="13" borderId="18" xfId="0" applyNumberFormat="1" applyFont="1" applyFill="1" applyBorder="1" applyAlignment="1">
      <alignment vertical="center"/>
    </xf>
    <xf numFmtId="0" fontId="89" fillId="4" borderId="40" xfId="0" applyFont="1" applyFill="1" applyBorder="1" applyAlignment="1">
      <alignment horizontal="left" vertical="center"/>
    </xf>
    <xf numFmtId="0" fontId="89" fillId="4" borderId="38" xfId="0" applyFont="1" applyFill="1" applyBorder="1" applyAlignment="1">
      <alignment horizontal="left" vertical="center"/>
    </xf>
    <xf numFmtId="49" fontId="77" fillId="13" borderId="18" xfId="0" applyNumberFormat="1" applyFont="1" applyFill="1" applyBorder="1" applyAlignment="1">
      <alignment horizontal="left" vertical="center"/>
    </xf>
    <xf numFmtId="49" fontId="77" fillId="13" borderId="16" xfId="0" applyNumberFormat="1" applyFont="1" applyFill="1" applyBorder="1" applyAlignment="1">
      <alignment horizontal="left" vertical="center"/>
    </xf>
    <xf numFmtId="49" fontId="77" fillId="13" borderId="17" xfId="0" applyNumberFormat="1" applyFont="1" applyFill="1" applyBorder="1" applyAlignment="1">
      <alignment horizontal="left" vertical="center"/>
    </xf>
    <xf numFmtId="0" fontId="35" fillId="13" borderId="3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89" fillId="4" borderId="29" xfId="0" applyFont="1" applyFill="1" applyBorder="1" applyAlignment="1">
      <alignment vertical="center" wrapText="1"/>
    </xf>
    <xf numFmtId="0" fontId="51" fillId="15" borderId="41" xfId="0" applyFont="1" applyFill="1" applyBorder="1" applyAlignment="1">
      <alignment horizontal="left" vertical="center"/>
    </xf>
    <xf numFmtId="0" fontId="51" fillId="15" borderId="38" xfId="0" applyFont="1" applyFill="1" applyBorder="1" applyAlignment="1">
      <alignment horizontal="left" vertical="center"/>
    </xf>
    <xf numFmtId="0" fontId="51" fillId="15" borderId="39" xfId="0" applyFont="1" applyFill="1" applyBorder="1" applyAlignment="1">
      <alignment horizontal="left" vertical="center"/>
    </xf>
    <xf numFmtId="0" fontId="51" fillId="13" borderId="18" xfId="0" applyFont="1" applyFill="1" applyBorder="1" applyAlignment="1">
      <alignment horizontal="left" vertical="center"/>
    </xf>
    <xf numFmtId="0" fontId="51" fillId="13" borderId="16" xfId="0" applyFont="1" applyFill="1" applyBorder="1" applyAlignment="1">
      <alignment horizontal="left" vertical="center"/>
    </xf>
    <xf numFmtId="0" fontId="51" fillId="13" borderId="17" xfId="0" applyFont="1" applyFill="1" applyBorder="1" applyAlignment="1">
      <alignment horizontal="left" vertical="center"/>
    </xf>
    <xf numFmtId="0" fontId="81" fillId="14" borderId="41" xfId="0" applyFont="1" applyFill="1" applyBorder="1" applyAlignment="1">
      <alignment horizontal="left" vertical="center"/>
    </xf>
    <xf numFmtId="0" fontId="81" fillId="14" borderId="39" xfId="0" applyFont="1" applyFill="1" applyBorder="1" applyAlignment="1">
      <alignment horizontal="left" vertical="center"/>
    </xf>
    <xf numFmtId="0" fontId="86" fillId="17" borderId="18" xfId="0" applyFont="1" applyFill="1" applyBorder="1" applyAlignment="1">
      <alignment horizontal="left" vertical="center"/>
    </xf>
    <xf numFmtId="0" fontId="86" fillId="17" borderId="17" xfId="0" applyFont="1" applyFill="1" applyBorder="1" applyAlignment="1">
      <alignment horizontal="left" vertical="center"/>
    </xf>
    <xf numFmtId="0" fontId="51" fillId="10" borderId="0" xfId="0" applyFont="1" applyFill="1" applyAlignment="1">
      <alignment vertical="center"/>
    </xf>
    <xf numFmtId="0" fontId="90" fillId="7" borderId="37" xfId="0" applyFont="1" applyFill="1" applyBorder="1" applyAlignment="1">
      <alignment horizontal="center" vertical="center"/>
    </xf>
    <xf numFmtId="2" fontId="35" fillId="8" borderId="21" xfId="0" applyNumberFormat="1" applyFont="1" applyFill="1" applyBorder="1" applyAlignment="1">
      <alignment vertical="center"/>
    </xf>
    <xf numFmtId="0" fontId="100" fillId="17" borderId="1" xfId="0" applyFont="1" applyFill="1" applyBorder="1" applyAlignment="1">
      <alignment horizontal="center" vertical="center"/>
    </xf>
    <xf numFmtId="0" fontId="101" fillId="17" borderId="1" xfId="13" applyFont="1" applyFill="1" applyBorder="1" applyAlignment="1">
      <alignment horizontal="center" vertical="center" wrapText="1"/>
    </xf>
    <xf numFmtId="0" fontId="51" fillId="8" borderId="14" xfId="0" applyFont="1" applyFill="1" applyBorder="1" applyAlignment="1">
      <alignment horizontal="center" vertical="center"/>
    </xf>
    <xf numFmtId="0" fontId="51" fillId="8" borderId="15" xfId="0" applyFont="1" applyFill="1" applyBorder="1" applyAlignment="1">
      <alignment horizontal="center" vertical="center"/>
    </xf>
    <xf numFmtId="0" fontId="51" fillId="8" borderId="15" xfId="0" applyFont="1" applyFill="1" applyBorder="1" applyAlignment="1">
      <alignment horizontal="center" vertical="center" wrapText="1"/>
    </xf>
    <xf numFmtId="0" fontId="102" fillId="8" borderId="15" xfId="0" applyFont="1" applyFill="1" applyBorder="1" applyAlignment="1">
      <alignment vertical="center"/>
    </xf>
    <xf numFmtId="0" fontId="102" fillId="8" borderId="42" xfId="0" applyFont="1" applyFill="1" applyBorder="1" applyAlignment="1">
      <alignment vertical="center"/>
    </xf>
    <xf numFmtId="0" fontId="85" fillId="7" borderId="40" xfId="0" applyFont="1" applyFill="1" applyBorder="1" applyAlignment="1">
      <alignment vertical="center"/>
    </xf>
    <xf numFmtId="0" fontId="85" fillId="14" borderId="38" xfId="0" applyFont="1" applyFill="1" applyBorder="1" applyAlignment="1">
      <alignment vertical="center"/>
    </xf>
    <xf numFmtId="0" fontId="89" fillId="7" borderId="38" xfId="0" applyFont="1" applyFill="1" applyBorder="1" applyAlignment="1">
      <alignment vertical="center"/>
    </xf>
    <xf numFmtId="0" fontId="85" fillId="16" borderId="38" xfId="0" applyFont="1" applyFill="1" applyBorder="1" applyAlignment="1">
      <alignment vertical="center"/>
    </xf>
    <xf numFmtId="0" fontId="86" fillId="7" borderId="39" xfId="0" applyFont="1" applyFill="1" applyBorder="1" applyAlignment="1">
      <alignment vertical="center"/>
    </xf>
    <xf numFmtId="0" fontId="50" fillId="12" borderId="40" xfId="0" applyFont="1" applyFill="1" applyBorder="1" applyAlignment="1">
      <alignment vertical="center"/>
    </xf>
    <xf numFmtId="0" fontId="36" fillId="17" borderId="38" xfId="0" applyFont="1" applyFill="1" applyBorder="1" applyAlignment="1">
      <alignment horizontal="left" vertical="center" wrapText="1"/>
    </xf>
    <xf numFmtId="0" fontId="35" fillId="11" borderId="38" xfId="0" applyFont="1" applyFill="1" applyBorder="1" applyAlignment="1">
      <alignment vertical="center"/>
    </xf>
    <xf numFmtId="0" fontId="35" fillId="8" borderId="38" xfId="0" applyFont="1" applyFill="1" applyBorder="1" applyAlignment="1">
      <alignment vertical="center" wrapText="1"/>
    </xf>
    <xf numFmtId="49" fontId="79" fillId="13" borderId="1" xfId="0" applyNumberFormat="1" applyFont="1" applyFill="1" applyBorder="1" applyAlignment="1">
      <alignment horizontal="center" vertical="center"/>
    </xf>
    <xf numFmtId="2" fontId="87" fillId="13" borderId="16" xfId="0" applyNumberFormat="1" applyFont="1" applyFill="1" applyBorder="1" applyAlignment="1">
      <alignment vertical="center" wrapText="1"/>
    </xf>
    <xf numFmtId="2" fontId="87" fillId="13" borderId="17" xfId="0" applyNumberFormat="1" applyFont="1" applyFill="1" applyBorder="1" applyAlignment="1">
      <alignment vertical="center" wrapText="1"/>
    </xf>
    <xf numFmtId="49" fontId="21" fillId="6" borderId="0" xfId="10" applyFont="1" applyFill="1" applyAlignment="1">
      <alignment horizontal="center" vertical="top"/>
    </xf>
    <xf numFmtId="0" fontId="31" fillId="6" borderId="2" xfId="11" applyNumberFormat="1" applyFont="1" applyFill="1" applyBorder="1" applyAlignment="1">
      <alignment horizontal="center"/>
    </xf>
    <xf numFmtId="0" fontId="31" fillId="6" borderId="2" xfId="11" applyFont="1" applyFill="1" applyBorder="1" applyAlignment="1">
      <alignment horizontal="center"/>
    </xf>
    <xf numFmtId="0" fontId="15" fillId="6" borderId="2" xfId="11" applyFont="1" applyFill="1">
      <alignment horizontal="center"/>
    </xf>
    <xf numFmtId="49" fontId="21" fillId="6" borderId="0" xfId="10" applyFont="1" applyFill="1">
      <alignment horizontal="center" vertical="top"/>
    </xf>
    <xf numFmtId="0" fontId="15" fillId="6" borderId="0" xfId="7" applyFont="1" applyFill="1">
      <alignment horizontal="left"/>
    </xf>
    <xf numFmtId="0" fontId="15" fillId="2" borderId="0" xfId="1" applyFont="1" applyFill="1" applyAlignment="1">
      <alignment horizontal="justify" vertical="top"/>
    </xf>
    <xf numFmtId="0" fontId="15" fillId="6" borderId="0" xfId="7" applyFont="1" applyFill="1" applyAlignment="1">
      <alignment vertical="center"/>
    </xf>
    <xf numFmtId="0" fontId="31" fillId="2" borderId="2" xfId="11" applyFont="1" applyFill="1" applyBorder="1" applyAlignment="1">
      <alignment horizontal="center"/>
    </xf>
    <xf numFmtId="0" fontId="23" fillId="6" borderId="0" xfId="9" applyFont="1" applyFill="1" applyAlignment="1">
      <alignment vertical="center"/>
    </xf>
    <xf numFmtId="0" fontId="23" fillId="6" borderId="0" xfId="9" applyFont="1" applyFill="1">
      <alignment horizontal="left"/>
    </xf>
    <xf numFmtId="0" fontId="31" fillId="2" borderId="2" xfId="11" applyFont="1" applyFill="1">
      <alignment horizontal="center"/>
    </xf>
    <xf numFmtId="49" fontId="31" fillId="2" borderId="2" xfId="11" applyNumberFormat="1" applyFont="1" applyFill="1">
      <alignment horizontal="center"/>
    </xf>
    <xf numFmtId="0" fontId="15" fillId="2" borderId="1" xfId="13" applyFont="1" applyFill="1" applyAlignment="1">
      <alignment horizontal="center" vertical="center" wrapText="1"/>
    </xf>
    <xf numFmtId="49" fontId="15" fillId="2" borderId="1" xfId="13" applyNumberFormat="1" applyFont="1" applyFill="1" applyAlignment="1">
      <alignment horizontal="center" wrapText="1"/>
    </xf>
    <xf numFmtId="0" fontId="15" fillId="2" borderId="1" xfId="13" applyNumberFormat="1" applyFont="1" applyFill="1" applyAlignment="1">
      <alignment horizontal="left" vertical="center" wrapText="1"/>
    </xf>
    <xf numFmtId="0" fontId="15" fillId="2" borderId="0" xfId="7" applyNumberFormat="1" applyFont="1" applyFill="1" applyAlignment="1">
      <alignment horizontal="left"/>
    </xf>
    <xf numFmtId="0" fontId="19" fillId="2" borderId="0" xfId="7" applyFont="1" applyFill="1" applyAlignment="1">
      <alignment horizontal="right"/>
    </xf>
    <xf numFmtId="0" fontId="15" fillId="6" borderId="2" xfId="11" applyNumberFormat="1" applyFont="1" applyFill="1">
      <alignment horizontal="center"/>
    </xf>
    <xf numFmtId="49" fontId="15" fillId="2" borderId="2" xfId="11" applyNumberFormat="1" applyFont="1" applyFill="1">
      <alignment horizontal="center"/>
    </xf>
    <xf numFmtId="0" fontId="15" fillId="2" borderId="2" xfId="11" applyFont="1" applyFill="1" applyAlignment="1">
      <alignment horizontal="right"/>
    </xf>
    <xf numFmtId="49" fontId="57" fillId="2" borderId="2" xfId="11" applyNumberFormat="1" applyFont="1" applyFill="1" applyAlignment="1">
      <alignment horizontal="left"/>
    </xf>
    <xf numFmtId="0" fontId="57" fillId="2" borderId="2" xfId="11" applyNumberFormat="1" applyFont="1" applyFill="1" applyAlignment="1">
      <alignment horizontal="left"/>
    </xf>
    <xf numFmtId="0" fontId="15" fillId="2" borderId="2" xfId="11" applyFont="1" applyFill="1" applyAlignment="1">
      <alignment horizontal="left"/>
    </xf>
    <xf numFmtId="49" fontId="15" fillId="2" borderId="2" xfId="7" applyNumberFormat="1" applyFont="1" applyFill="1" applyBorder="1" applyAlignment="1">
      <alignment horizontal="center"/>
    </xf>
    <xf numFmtId="0" fontId="15" fillId="2" borderId="2" xfId="7" applyNumberFormat="1" applyFont="1" applyFill="1" applyBorder="1" applyAlignment="1">
      <alignment horizontal="center"/>
    </xf>
    <xf numFmtId="0" fontId="15" fillId="2" borderId="2" xfId="11" applyFont="1" applyFill="1">
      <alignment horizontal="center"/>
    </xf>
    <xf numFmtId="0" fontId="22" fillId="2" borderId="0" xfId="4" applyNumberFormat="1" applyFont="1" applyFill="1" applyAlignment="1">
      <alignment horizontal="left" vertical="top"/>
    </xf>
    <xf numFmtId="0" fontId="31" fillId="6" borderId="2" xfId="11" applyFont="1" applyFill="1">
      <alignment horizontal="center"/>
    </xf>
    <xf numFmtId="0" fontId="31" fillId="2" borderId="2" xfId="11" applyNumberFormat="1" applyFont="1" applyFill="1">
      <alignment horizontal="center"/>
    </xf>
    <xf numFmtId="0" fontId="15" fillId="2" borderId="2" xfId="11" applyNumberFormat="1" applyFont="1" applyFill="1">
      <alignment horizontal="center"/>
    </xf>
    <xf numFmtId="0" fontId="31" fillId="2" borderId="2" xfId="11" applyFont="1" applyFill="1" applyAlignment="1">
      <alignment horizontal="center" vertical="center"/>
    </xf>
    <xf numFmtId="0" fontId="15" fillId="6" borderId="2" xfId="11" applyFont="1" applyFill="1" applyAlignment="1">
      <alignment horizontal="center" vertical="center"/>
    </xf>
    <xf numFmtId="49" fontId="21" fillId="6" borderId="0" xfId="10" applyFont="1" applyFill="1" applyAlignment="1">
      <alignment horizontal="center" vertical="center"/>
    </xf>
    <xf numFmtId="0" fontId="15" fillId="2" borderId="0" xfId="7" applyFont="1" applyFill="1" applyAlignment="1">
      <alignment horizontal="right"/>
    </xf>
    <xf numFmtId="0" fontId="22" fillId="6" borderId="0" xfId="4" applyFont="1" applyFill="1" applyAlignment="1">
      <alignment horizontal="right" vertical="top" wrapText="1"/>
    </xf>
    <xf numFmtId="0" fontId="54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5" fillId="2" borderId="0" xfId="7" applyFont="1" applyFill="1" applyBorder="1" applyAlignment="1">
      <alignment horizontal="center" vertical="center"/>
    </xf>
    <xf numFmtId="0" fontId="15" fillId="6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center"/>
    </xf>
    <xf numFmtId="0" fontId="31" fillId="2" borderId="2" xfId="11" applyFont="1" applyFill="1" applyAlignment="1">
      <alignment horizontal="center"/>
    </xf>
    <xf numFmtId="49" fontId="21" fillId="6" borderId="7" xfId="10" applyFont="1" applyFill="1" applyBorder="1" applyAlignment="1">
      <alignment horizontal="center" vertical="top"/>
    </xf>
    <xf numFmtId="49" fontId="15" fillId="2" borderId="2" xfId="11" applyNumberFormat="1" applyFont="1" applyFill="1" applyBorder="1" applyAlignment="1">
      <alignment horizontal="center"/>
    </xf>
    <xf numFmtId="0" fontId="15" fillId="2" borderId="0" xfId="7" applyFont="1" applyFill="1" applyAlignment="1">
      <alignment horizontal="left"/>
    </xf>
    <xf numFmtId="49" fontId="15" fillId="2" borderId="2" xfId="11" applyNumberFormat="1" applyFont="1" applyFill="1" applyAlignment="1">
      <alignment horizontal="left" vertical="center" wrapText="1"/>
    </xf>
    <xf numFmtId="0" fontId="15" fillId="2" borderId="2" xfId="11" applyNumberFormat="1" applyFont="1" applyFill="1" applyAlignment="1">
      <alignment horizontal="left" vertical="center" wrapText="1"/>
    </xf>
    <xf numFmtId="0" fontId="15" fillId="6" borderId="0" xfId="7" applyFont="1" applyFill="1" applyAlignment="1">
      <alignment horizontal="center"/>
    </xf>
    <xf numFmtId="0" fontId="15" fillId="2" borderId="1" xfId="5" applyFont="1" applyFill="1">
      <alignment horizontal="center" vertical="center" wrapText="1"/>
    </xf>
    <xf numFmtId="0" fontId="15" fillId="6" borderId="1" xfId="7" applyFont="1" applyFill="1" applyBorder="1" applyAlignment="1">
      <alignment horizontal="center"/>
    </xf>
    <xf numFmtId="0" fontId="15" fillId="6" borderId="1" xfId="7" applyFont="1" applyFill="1" applyBorder="1" applyAlignment="1">
      <alignment horizontal="left" vertical="center" wrapText="1"/>
    </xf>
    <xf numFmtId="0" fontId="15" fillId="6" borderId="1" xfId="7" applyFont="1" applyFill="1" applyBorder="1" applyAlignment="1">
      <alignment horizontal="center" vertical="center"/>
    </xf>
    <xf numFmtId="0" fontId="15" fillId="6" borderId="2" xfId="7" applyFont="1" applyFill="1" applyBorder="1" applyAlignment="1">
      <alignment horizontal="center"/>
    </xf>
    <xf numFmtId="0" fontId="23" fillId="6" borderId="0" xfId="9" applyFont="1" applyFill="1" applyAlignment="1">
      <alignment horizontal="left" vertical="center"/>
    </xf>
    <xf numFmtId="0" fontId="31" fillId="6" borderId="2" xfId="11" applyNumberFormat="1" applyFont="1" applyFill="1">
      <alignment horizontal="center"/>
    </xf>
    <xf numFmtId="0" fontId="31" fillId="6" borderId="2" xfId="11" applyFont="1" applyFill="1" applyAlignment="1">
      <alignment horizontal="center"/>
    </xf>
    <xf numFmtId="0" fontId="32" fillId="6" borderId="2" xfId="7" applyFont="1" applyFill="1" applyBorder="1" applyAlignment="1">
      <alignment horizontal="center" vertical="center"/>
    </xf>
    <xf numFmtId="0" fontId="15" fillId="6" borderId="2" xfId="7" applyFont="1" applyFill="1" applyBorder="1" applyAlignment="1">
      <alignment horizontal="center" vertical="center"/>
    </xf>
    <xf numFmtId="0" fontId="15" fillId="6" borderId="2" xfId="11" applyFont="1" applyFill="1" applyAlignment="1">
      <alignment horizontal="left"/>
    </xf>
    <xf numFmtId="49" fontId="15" fillId="6" borderId="2" xfId="11" applyNumberFormat="1" applyFont="1" applyFill="1" applyAlignment="1">
      <alignment horizontal="left" vertical="center" wrapText="1"/>
    </xf>
    <xf numFmtId="0" fontId="15" fillId="6" borderId="2" xfId="11" applyNumberFormat="1" applyFont="1" applyFill="1" applyAlignment="1">
      <alignment horizontal="left" vertical="center" wrapText="1"/>
    </xf>
    <xf numFmtId="49" fontId="15" fillId="6" borderId="2" xfId="7" applyNumberFormat="1" applyFont="1" applyFill="1" applyBorder="1" applyAlignment="1">
      <alignment horizontal="center"/>
    </xf>
    <xf numFmtId="0" fontId="15" fillId="6" borderId="2" xfId="7" applyNumberFormat="1" applyFont="1" applyFill="1" applyBorder="1" applyAlignment="1">
      <alignment horizontal="center"/>
    </xf>
    <xf numFmtId="0" fontId="15" fillId="6" borderId="2" xfId="11" applyFont="1" applyFill="1" applyAlignment="1">
      <alignment horizontal="right"/>
    </xf>
    <xf numFmtId="49" fontId="31" fillId="6" borderId="2" xfId="11" applyNumberFormat="1" applyFont="1" applyFill="1">
      <alignment horizontal="center"/>
    </xf>
    <xf numFmtId="49" fontId="15" fillId="6" borderId="2" xfId="11" applyNumberFormat="1" applyFont="1" applyFill="1">
      <alignment horizontal="center"/>
    </xf>
    <xf numFmtId="0" fontId="15" fillId="6" borderId="0" xfId="7" applyFont="1" applyFill="1" applyAlignment="1">
      <alignment horizontal="right"/>
    </xf>
    <xf numFmtId="0" fontId="22" fillId="2" borderId="0" xfId="4" applyNumberFormat="1" applyFont="1" applyFill="1" applyAlignment="1">
      <alignment horizontal="left" vertical="top" wrapText="1"/>
    </xf>
    <xf numFmtId="0" fontId="22" fillId="6" borderId="0" xfId="4" applyFont="1" applyFill="1" applyAlignment="1">
      <alignment horizontal="center" vertical="top" wrapText="1"/>
    </xf>
    <xf numFmtId="0" fontId="56" fillId="2" borderId="2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top"/>
    </xf>
    <xf numFmtId="0" fontId="73" fillId="2" borderId="2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top"/>
    </xf>
    <xf numFmtId="0" fontId="29" fillId="2" borderId="2" xfId="0" applyFont="1" applyFill="1" applyBorder="1" applyAlignment="1">
      <alignment horizontal="center"/>
    </xf>
    <xf numFmtId="2" fontId="56" fillId="2" borderId="1" xfId="0" applyNumberFormat="1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left" vertical="center" wrapText="1"/>
    </xf>
    <xf numFmtId="0" fontId="56" fillId="2" borderId="1" xfId="0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/>
    </xf>
    <xf numFmtId="0" fontId="75" fillId="2" borderId="0" xfId="0" applyFont="1" applyFill="1" applyAlignment="1">
      <alignment horizontal="center"/>
    </xf>
    <xf numFmtId="0" fontId="56" fillId="2" borderId="0" xfId="0" applyFont="1" applyFill="1" applyAlignment="1">
      <alignment horizontal="left"/>
    </xf>
    <xf numFmtId="0" fontId="56" fillId="2" borderId="0" xfId="0" applyFont="1" applyFill="1" applyAlignment="1">
      <alignment horizontal="left" vertical="center" wrapText="1"/>
    </xf>
    <xf numFmtId="0" fontId="56" fillId="2" borderId="1" xfId="0" applyFont="1" applyFill="1" applyBorder="1" applyAlignment="1">
      <alignment horizontal="left" vertical="center"/>
    </xf>
    <xf numFmtId="0" fontId="56" fillId="2" borderId="0" xfId="0" applyFont="1" applyFill="1" applyAlignment="1">
      <alignment vertical="center"/>
    </xf>
    <xf numFmtId="0" fontId="56" fillId="2" borderId="2" xfId="0" applyNumberFormat="1" applyFont="1" applyFill="1" applyBorder="1" applyAlignment="1" applyProtection="1">
      <alignment horizontal="center" vertical="center"/>
      <protection locked="0"/>
    </xf>
    <xf numFmtId="0" fontId="29" fillId="2" borderId="0" xfId="0" applyFont="1" applyFill="1" applyAlignment="1">
      <alignment horizontal="left" vertical="center"/>
    </xf>
    <xf numFmtId="49" fontId="56" fillId="2" borderId="2" xfId="0" applyNumberFormat="1" applyFont="1" applyFill="1" applyBorder="1" applyAlignment="1">
      <alignment horizontal="center"/>
    </xf>
    <xf numFmtId="0" fontId="56" fillId="2" borderId="2" xfId="0" applyNumberFormat="1" applyFont="1" applyFill="1" applyBorder="1" applyAlignment="1">
      <alignment horizontal="center"/>
    </xf>
    <xf numFmtId="0" fontId="56" fillId="2" borderId="3" xfId="0" applyFont="1" applyFill="1" applyBorder="1" applyAlignment="1">
      <alignment horizontal="center" vertical="center" wrapText="1"/>
    </xf>
    <xf numFmtId="0" fontId="56" fillId="2" borderId="4" xfId="0" applyFont="1" applyFill="1" applyBorder="1" applyAlignment="1">
      <alignment horizontal="center" vertical="center" wrapText="1"/>
    </xf>
    <xf numFmtId="0" fontId="56" fillId="2" borderId="12" xfId="0" applyFont="1" applyFill="1" applyBorder="1" applyAlignment="1">
      <alignment horizontal="center" vertical="center" wrapText="1"/>
    </xf>
    <xf numFmtId="49" fontId="56" fillId="2" borderId="2" xfId="0" applyNumberFormat="1" applyFont="1" applyFill="1" applyBorder="1" applyAlignment="1">
      <alignment horizontal="left"/>
    </xf>
    <xf numFmtId="0" fontId="56" fillId="2" borderId="2" xfId="0" applyNumberFormat="1" applyFont="1" applyFill="1" applyBorder="1" applyAlignment="1">
      <alignment horizontal="left"/>
    </xf>
    <xf numFmtId="2" fontId="14" fillId="2" borderId="3" xfId="0" applyNumberFormat="1" applyFont="1" applyFill="1" applyBorder="1" applyAlignment="1">
      <alignment horizontal="center" vertical="center"/>
    </xf>
    <xf numFmtId="2" fontId="14" fillId="2" borderId="4" xfId="0" applyNumberFormat="1" applyFont="1" applyFill="1" applyBorder="1" applyAlignment="1">
      <alignment horizontal="center" vertical="center"/>
    </xf>
    <xf numFmtId="2" fontId="14" fillId="2" borderId="12" xfId="0" applyNumberFormat="1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65" fillId="2" borderId="1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right" vertical="center"/>
    </xf>
    <xf numFmtId="0" fontId="61" fillId="2" borderId="1" xfId="0" applyFont="1" applyFill="1" applyBorder="1" applyAlignment="1">
      <alignment horizontal="center" vertical="center"/>
    </xf>
    <xf numFmtId="4" fontId="14" fillId="2" borderId="1" xfId="0" applyNumberFormat="1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left" vertical="center" wrapText="1"/>
    </xf>
    <xf numFmtId="0" fontId="61" fillId="2" borderId="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49" fontId="14" fillId="2" borderId="1" xfId="0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4" fillId="2" borderId="1" xfId="8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top"/>
    </xf>
    <xf numFmtId="0" fontId="29" fillId="2" borderId="0" xfId="0" applyFont="1" applyFill="1" applyAlignment="1">
      <alignment horizontal="center"/>
    </xf>
    <xf numFmtId="0" fontId="29" fillId="2" borderId="0" xfId="0" applyFont="1" applyFill="1" applyAlignment="1"/>
    <xf numFmtId="0" fontId="29" fillId="2" borderId="2" xfId="8" applyNumberFormat="1" applyFont="1" applyFill="1" applyBorder="1" applyAlignment="1">
      <alignment horizontal="center"/>
    </xf>
    <xf numFmtId="49" fontId="64" fillId="2" borderId="0" xfId="0" applyNumberFormat="1" applyFont="1" applyFill="1" applyBorder="1" applyAlignment="1">
      <alignment horizontal="center"/>
    </xf>
    <xf numFmtId="0" fontId="64" fillId="2" borderId="0" xfId="0" applyNumberFormat="1" applyFont="1" applyFill="1" applyBorder="1" applyAlignment="1">
      <alignment horizontal="center"/>
    </xf>
    <xf numFmtId="0" fontId="17" fillId="2" borderId="7" xfId="8" applyNumberFormat="1" applyFont="1" applyFill="1" applyBorder="1" applyAlignment="1">
      <alignment horizontal="center" vertical="center"/>
    </xf>
    <xf numFmtId="0" fontId="16" fillId="2" borderId="0" xfId="8" applyFont="1" applyFill="1" applyAlignment="1">
      <alignment horizontal="left"/>
    </xf>
    <xf numFmtId="0" fontId="29" fillId="2" borderId="2" xfId="8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left"/>
    </xf>
    <xf numFmtId="49" fontId="16" fillId="2" borderId="4" xfId="0" applyNumberFormat="1" applyFont="1" applyFill="1" applyBorder="1" applyAlignment="1">
      <alignment horizontal="left"/>
    </xf>
    <xf numFmtId="0" fontId="16" fillId="2" borderId="4" xfId="0" applyNumberFormat="1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49" fontId="64" fillId="2" borderId="0" xfId="0" applyNumberFormat="1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1" fillId="2" borderId="0" xfId="0" applyFont="1" applyFill="1" applyAlignment="1">
      <alignment horizontal="righ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4" fontId="17" fillId="2" borderId="1" xfId="0" applyNumberFormat="1" applyFont="1" applyFill="1" applyBorder="1" applyAlignment="1">
      <alignment horizontal="right" vertical="center"/>
    </xf>
    <xf numFmtId="0" fontId="17" fillId="2" borderId="1" xfId="8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4" fontId="8" fillId="2" borderId="0" xfId="0" applyNumberFormat="1" applyFont="1" applyFill="1" applyBorder="1" applyAlignment="1">
      <alignment horizontal="left" vertical="center"/>
    </xf>
    <xf numFmtId="49" fontId="8" fillId="2" borderId="0" xfId="0" applyNumberFormat="1" applyFont="1" applyFill="1" applyBorder="1" applyAlignment="1">
      <alignment horizontal="left" vertical="center"/>
    </xf>
    <xf numFmtId="0" fontId="8" fillId="2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" fontId="17" fillId="2" borderId="3" xfId="0" applyNumberFormat="1" applyFont="1" applyFill="1" applyBorder="1" applyAlignment="1">
      <alignment horizontal="right" vertical="center"/>
    </xf>
    <xf numFmtId="4" fontId="17" fillId="2" borderId="4" xfId="0" applyNumberFormat="1" applyFont="1" applyFill="1" applyBorder="1" applyAlignment="1">
      <alignment horizontal="right" vertical="center"/>
    </xf>
    <xf numFmtId="4" fontId="17" fillId="2" borderId="12" xfId="0" applyNumberFormat="1" applyFont="1" applyFill="1" applyBorder="1" applyAlignment="1">
      <alignment horizontal="right" vertical="center"/>
    </xf>
    <xf numFmtId="0" fontId="17" fillId="2" borderId="3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66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7" fillId="2" borderId="12" xfId="0" applyFont="1" applyFill="1" applyBorder="1" applyAlignment="1">
      <alignment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 vertical="center"/>
    </xf>
    <xf numFmtId="2" fontId="16" fillId="2" borderId="2" xfId="0" applyNumberFormat="1" applyFont="1" applyFill="1" applyBorder="1" applyAlignment="1">
      <alignment horizontal="center"/>
    </xf>
    <xf numFmtId="0" fontId="17" fillId="2" borderId="0" xfId="8" applyFont="1" applyFill="1" applyBorder="1" applyAlignment="1">
      <alignment horizontal="left" vertical="center"/>
    </xf>
    <xf numFmtId="4" fontId="17" fillId="2" borderId="1" xfId="0" applyNumberFormat="1" applyFont="1" applyFill="1" applyBorder="1" applyAlignment="1">
      <alignment horizontal="right"/>
    </xf>
    <xf numFmtId="0" fontId="17" fillId="2" borderId="0" xfId="0" applyFont="1" applyFill="1" applyBorder="1" applyAlignment="1">
      <alignment horizontal="left" vertical="top" wrapText="1"/>
    </xf>
    <xf numFmtId="0" fontId="66" fillId="2" borderId="2" xfId="0" applyFont="1" applyFill="1" applyBorder="1" applyAlignment="1">
      <alignment horizontal="left" vertical="center"/>
    </xf>
    <xf numFmtId="0" fontId="66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 wrapText="1"/>
    </xf>
    <xf numFmtId="0" fontId="17" fillId="2" borderId="3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12" xfId="0" applyFont="1" applyFill="1" applyBorder="1" applyAlignment="1">
      <alignment vertical="center"/>
    </xf>
    <xf numFmtId="0" fontId="25" fillId="2" borderId="6" xfId="8" applyNumberFormat="1" applyFont="1" applyFill="1" applyBorder="1" applyAlignment="1">
      <alignment horizontal="left" vertical="center" wrapText="1"/>
    </xf>
    <xf numFmtId="0" fontId="25" fillId="2" borderId="7" xfId="8" applyNumberFormat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8" fillId="2" borderId="0" xfId="8" applyNumberFormat="1" applyFont="1" applyFill="1" applyBorder="1" applyAlignment="1">
      <alignment horizontal="left" vertical="center" wrapText="1"/>
    </xf>
    <xf numFmtId="49" fontId="16" fillId="2" borderId="2" xfId="8" applyNumberFormat="1" applyFont="1" applyFill="1" applyBorder="1" applyAlignment="1">
      <alignment horizontal="left" vertical="center" wrapText="1"/>
    </xf>
    <xf numFmtId="0" fontId="16" fillId="2" borderId="2" xfId="8" applyNumberFormat="1" applyFont="1" applyFill="1" applyBorder="1" applyAlignment="1">
      <alignment horizontal="left" vertical="center" wrapText="1"/>
    </xf>
    <xf numFmtId="49" fontId="8" fillId="2" borderId="0" xfId="8" applyNumberFormat="1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left"/>
    </xf>
    <xf numFmtId="164" fontId="29" fillId="2" borderId="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2" fontId="29" fillId="2" borderId="6" xfId="0" applyNumberFormat="1" applyFont="1" applyFill="1" applyBorder="1" applyAlignment="1">
      <alignment horizontal="center" vertical="center"/>
    </xf>
    <xf numFmtId="0" fontId="29" fillId="2" borderId="7" xfId="0" applyNumberFormat="1" applyFont="1" applyFill="1" applyBorder="1" applyAlignment="1">
      <alignment horizontal="center" vertical="center"/>
    </xf>
    <xf numFmtId="0" fontId="29" fillId="2" borderId="8" xfId="0" applyNumberFormat="1" applyFont="1" applyFill="1" applyBorder="1" applyAlignment="1">
      <alignment horizontal="center" vertical="center"/>
    </xf>
    <xf numFmtId="0" fontId="29" fillId="2" borderId="9" xfId="0" applyNumberFormat="1" applyFont="1" applyFill="1" applyBorder="1" applyAlignment="1">
      <alignment horizontal="center" vertical="center"/>
    </xf>
    <xf numFmtId="0" fontId="29" fillId="2" borderId="0" xfId="0" applyNumberFormat="1" applyFont="1" applyFill="1" applyBorder="1" applyAlignment="1">
      <alignment horizontal="center" vertical="center"/>
    </xf>
    <xf numFmtId="0" fontId="29" fillId="2" borderId="10" xfId="0" applyNumberFormat="1" applyFont="1" applyFill="1" applyBorder="1" applyAlignment="1">
      <alignment horizontal="center" vertical="center"/>
    </xf>
    <xf numFmtId="0" fontId="29" fillId="2" borderId="5" xfId="0" applyNumberFormat="1" applyFont="1" applyFill="1" applyBorder="1" applyAlignment="1">
      <alignment horizontal="center" vertical="center"/>
    </xf>
    <xf numFmtId="0" fontId="29" fillId="2" borderId="2" xfId="0" applyNumberFormat="1" applyFont="1" applyFill="1" applyBorder="1" applyAlignment="1">
      <alignment horizontal="center" vertical="center"/>
    </xf>
    <xf numFmtId="0" fontId="29" fillId="2" borderId="11" xfId="0" applyNumberFormat="1" applyFont="1" applyFill="1" applyBorder="1" applyAlignment="1">
      <alignment horizontal="center" vertical="center"/>
    </xf>
    <xf numFmtId="0" fontId="29" fillId="2" borderId="6" xfId="0" applyNumberFormat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left" vertical="center" wrapText="1"/>
    </xf>
    <xf numFmtId="0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9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9" fillId="2" borderId="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center" vertical="center" wrapText="1"/>
    </xf>
    <xf numFmtId="0" fontId="29" fillId="2" borderId="9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56" fillId="2" borderId="2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56" fillId="2" borderId="0" xfId="0" applyFont="1" applyFill="1" applyAlignment="1">
      <alignment horizontal="left" vertical="center"/>
    </xf>
    <xf numFmtId="0" fontId="70" fillId="2" borderId="7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left" wrapText="1"/>
    </xf>
    <xf numFmtId="0" fontId="6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left"/>
    </xf>
    <xf numFmtId="0" fontId="16" fillId="2" borderId="1" xfId="0" applyNumberFormat="1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68" fillId="2" borderId="7" xfId="0" applyFont="1" applyFill="1" applyBorder="1" applyAlignment="1">
      <alignment horizontal="center" vertical="top" wrapText="1"/>
    </xf>
    <xf numFmtId="0" fontId="68" fillId="2" borderId="8" xfId="0" applyFont="1" applyFill="1" applyBorder="1" applyAlignment="1">
      <alignment horizontal="center" vertical="top" wrapText="1"/>
    </xf>
    <xf numFmtId="0" fontId="67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68" fillId="2" borderId="2" xfId="0" applyFont="1" applyFill="1" applyBorder="1" applyAlignment="1">
      <alignment horizontal="center"/>
    </xf>
    <xf numFmtId="0" fontId="68" fillId="2" borderId="11" xfId="0" applyFont="1" applyFill="1" applyBorder="1" applyAlignment="1">
      <alignment horizontal="center"/>
    </xf>
    <xf numFmtId="0" fontId="67" fillId="2" borderId="5" xfId="0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67" fillId="2" borderId="6" xfId="0" applyFont="1" applyFill="1" applyBorder="1" applyAlignment="1">
      <alignment horizontal="center"/>
    </xf>
    <xf numFmtId="0" fontId="67" fillId="2" borderId="7" xfId="0" applyFont="1" applyFill="1" applyBorder="1" applyAlignment="1">
      <alignment horizontal="center"/>
    </xf>
    <xf numFmtId="0" fontId="67" fillId="2" borderId="8" xfId="0" applyFont="1" applyFill="1" applyBorder="1" applyAlignment="1">
      <alignment horizontal="center"/>
    </xf>
    <xf numFmtId="0" fontId="69" fillId="2" borderId="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NumberFormat="1" applyFont="1" applyFill="1" applyBorder="1" applyAlignment="1">
      <alignment horizontal="left"/>
    </xf>
    <xf numFmtId="0" fontId="67" fillId="2" borderId="1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4" fontId="66" fillId="2" borderId="1" xfId="0" applyNumberFormat="1" applyFont="1" applyFill="1" applyBorder="1" applyAlignment="1">
      <alignment horizontal="center" vertical="center"/>
    </xf>
    <xf numFmtId="164" fontId="66" fillId="2" borderId="1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left" wrapText="1"/>
    </xf>
    <xf numFmtId="0" fontId="16" fillId="2" borderId="7" xfId="0" applyFont="1" applyFill="1" applyBorder="1" applyAlignment="1">
      <alignment horizontal="left" wrapText="1"/>
    </xf>
    <xf numFmtId="0" fontId="16" fillId="2" borderId="8" xfId="0" applyFont="1" applyFill="1" applyBorder="1" applyAlignment="1">
      <alignment horizontal="left" wrapText="1"/>
    </xf>
    <xf numFmtId="0" fontId="16" fillId="2" borderId="9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 wrapText="1"/>
    </xf>
    <xf numFmtId="0" fontId="16" fillId="2" borderId="10" xfId="0" applyFont="1" applyFill="1" applyBorder="1" applyAlignment="1">
      <alignment horizontal="left" wrapText="1"/>
    </xf>
    <xf numFmtId="0" fontId="16" fillId="2" borderId="5" xfId="0" applyFont="1" applyFill="1" applyBorder="1" applyAlignment="1">
      <alignment horizontal="left" wrapText="1"/>
    </xf>
    <xf numFmtId="0" fontId="16" fillId="2" borderId="2" xfId="0" applyFont="1" applyFill="1" applyBorder="1" applyAlignment="1">
      <alignment horizontal="left" wrapText="1"/>
    </xf>
    <xf numFmtId="0" fontId="16" fillId="2" borderId="11" xfId="0" applyFont="1" applyFill="1" applyBorder="1" applyAlignment="1">
      <alignment horizontal="left" wrapText="1"/>
    </xf>
    <xf numFmtId="4" fontId="66" fillId="2" borderId="6" xfId="0" applyNumberFormat="1" applyFont="1" applyFill="1" applyBorder="1" applyAlignment="1">
      <alignment horizontal="center" vertical="center"/>
    </xf>
    <xf numFmtId="4" fontId="66" fillId="2" borderId="7" xfId="0" applyNumberFormat="1" applyFont="1" applyFill="1" applyBorder="1" applyAlignment="1">
      <alignment horizontal="center" vertical="center"/>
    </xf>
    <xf numFmtId="4" fontId="66" fillId="2" borderId="8" xfId="0" applyNumberFormat="1" applyFont="1" applyFill="1" applyBorder="1" applyAlignment="1">
      <alignment horizontal="center" vertical="center"/>
    </xf>
    <xf numFmtId="4" fontId="66" fillId="2" borderId="9" xfId="0" applyNumberFormat="1" applyFont="1" applyFill="1" applyBorder="1" applyAlignment="1">
      <alignment horizontal="center" vertical="center"/>
    </xf>
    <xf numFmtId="4" fontId="66" fillId="2" borderId="0" xfId="0" applyNumberFormat="1" applyFont="1" applyFill="1" applyBorder="1" applyAlignment="1">
      <alignment horizontal="center" vertical="center"/>
    </xf>
    <xf numFmtId="4" fontId="66" fillId="2" borderId="10" xfId="0" applyNumberFormat="1" applyFont="1" applyFill="1" applyBorder="1" applyAlignment="1">
      <alignment horizontal="center" vertical="center"/>
    </xf>
    <xf numFmtId="4" fontId="66" fillId="2" borderId="5" xfId="0" applyNumberFormat="1" applyFont="1" applyFill="1" applyBorder="1" applyAlignment="1">
      <alignment horizontal="center" vertical="center"/>
    </xf>
    <xf numFmtId="4" fontId="66" fillId="2" borderId="2" xfId="0" applyNumberFormat="1" applyFont="1" applyFill="1" applyBorder="1" applyAlignment="1">
      <alignment horizontal="center" vertical="center"/>
    </xf>
    <xf numFmtId="4" fontId="66" fillId="2" borderId="11" xfId="0" applyNumberFormat="1" applyFont="1" applyFill="1" applyBorder="1" applyAlignment="1">
      <alignment horizontal="center" vertical="center"/>
    </xf>
    <xf numFmtId="0" fontId="66" fillId="2" borderId="6" xfId="0" applyFont="1" applyFill="1" applyBorder="1" applyAlignment="1">
      <alignment horizontal="center" vertical="center"/>
    </xf>
    <xf numFmtId="0" fontId="66" fillId="2" borderId="7" xfId="0" applyFont="1" applyFill="1" applyBorder="1" applyAlignment="1">
      <alignment horizontal="center" vertical="center"/>
    </xf>
    <xf numFmtId="0" fontId="66" fillId="2" borderId="8" xfId="0" applyFont="1" applyFill="1" applyBorder="1" applyAlignment="1">
      <alignment horizontal="center" vertical="center"/>
    </xf>
    <xf numFmtId="0" fontId="66" fillId="2" borderId="9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/>
    </xf>
    <xf numFmtId="0" fontId="66" fillId="2" borderId="10" xfId="0" applyFont="1" applyFill="1" applyBorder="1" applyAlignment="1">
      <alignment horizontal="center" vertical="center"/>
    </xf>
    <xf numFmtId="0" fontId="66" fillId="2" borderId="5" xfId="0" applyFont="1" applyFill="1" applyBorder="1" applyAlignment="1">
      <alignment horizontal="center" vertical="center"/>
    </xf>
    <xf numFmtId="0" fontId="66" fillId="2" borderId="11" xfId="0" applyFont="1" applyFill="1" applyBorder="1" applyAlignment="1">
      <alignment horizontal="center" vertical="center"/>
    </xf>
    <xf numFmtId="2" fontId="66" fillId="2" borderId="6" xfId="0" applyNumberFormat="1" applyFont="1" applyFill="1" applyBorder="1" applyAlignment="1">
      <alignment horizontal="center" vertical="center"/>
    </xf>
    <xf numFmtId="2" fontId="66" fillId="2" borderId="7" xfId="0" applyNumberFormat="1" applyFont="1" applyFill="1" applyBorder="1" applyAlignment="1">
      <alignment horizontal="center" vertical="center"/>
    </xf>
    <xf numFmtId="2" fontId="66" fillId="2" borderId="8" xfId="0" applyNumberFormat="1" applyFont="1" applyFill="1" applyBorder="1" applyAlignment="1">
      <alignment horizontal="center" vertical="center"/>
    </xf>
    <xf numFmtId="2" fontId="66" fillId="2" borderId="9" xfId="0" applyNumberFormat="1" applyFont="1" applyFill="1" applyBorder="1" applyAlignment="1">
      <alignment horizontal="center" vertical="center"/>
    </xf>
    <xf numFmtId="2" fontId="66" fillId="2" borderId="0" xfId="0" applyNumberFormat="1" applyFont="1" applyFill="1" applyBorder="1" applyAlignment="1">
      <alignment horizontal="center" vertical="center"/>
    </xf>
    <xf numFmtId="2" fontId="66" fillId="2" borderId="10" xfId="0" applyNumberFormat="1" applyFont="1" applyFill="1" applyBorder="1" applyAlignment="1">
      <alignment horizontal="center" vertical="center"/>
    </xf>
    <xf numFmtId="2" fontId="66" fillId="2" borderId="5" xfId="0" applyNumberFormat="1" applyFont="1" applyFill="1" applyBorder="1" applyAlignment="1">
      <alignment horizontal="center" vertical="center"/>
    </xf>
    <xf numFmtId="2" fontId="66" fillId="2" borderId="2" xfId="0" applyNumberFormat="1" applyFont="1" applyFill="1" applyBorder="1" applyAlignment="1">
      <alignment horizontal="center" vertical="center"/>
    </xf>
    <xf numFmtId="2" fontId="66" fillId="2" borderId="11" xfId="0" applyNumberFormat="1" applyFont="1" applyFill="1" applyBorder="1" applyAlignment="1">
      <alignment horizontal="center" vertical="center"/>
    </xf>
    <xf numFmtId="49" fontId="66" fillId="2" borderId="6" xfId="0" applyNumberFormat="1" applyFont="1" applyFill="1" applyBorder="1" applyAlignment="1">
      <alignment horizontal="center" vertical="center"/>
    </xf>
    <xf numFmtId="0" fontId="66" fillId="2" borderId="7" xfId="0" applyNumberFormat="1" applyFont="1" applyFill="1" applyBorder="1" applyAlignment="1">
      <alignment horizontal="center" vertical="center"/>
    </xf>
    <xf numFmtId="0" fontId="66" fillId="2" borderId="8" xfId="0" applyNumberFormat="1" applyFont="1" applyFill="1" applyBorder="1" applyAlignment="1">
      <alignment horizontal="center" vertical="center"/>
    </xf>
    <xf numFmtId="0" fontId="66" fillId="2" borderId="9" xfId="0" applyNumberFormat="1" applyFont="1" applyFill="1" applyBorder="1" applyAlignment="1">
      <alignment horizontal="center" vertical="center"/>
    </xf>
    <xf numFmtId="0" fontId="66" fillId="2" borderId="0" xfId="0" applyNumberFormat="1" applyFont="1" applyFill="1" applyBorder="1" applyAlignment="1">
      <alignment horizontal="center" vertical="center"/>
    </xf>
    <xf numFmtId="0" fontId="66" fillId="2" borderId="10" xfId="0" applyNumberFormat="1" applyFont="1" applyFill="1" applyBorder="1" applyAlignment="1">
      <alignment horizontal="center" vertical="center"/>
    </xf>
    <xf numFmtId="0" fontId="66" fillId="2" borderId="5" xfId="0" applyNumberFormat="1" applyFont="1" applyFill="1" applyBorder="1" applyAlignment="1">
      <alignment horizontal="center" vertical="center"/>
    </xf>
    <xf numFmtId="0" fontId="66" fillId="2" borderId="2" xfId="0" applyNumberFormat="1" applyFont="1" applyFill="1" applyBorder="1" applyAlignment="1">
      <alignment horizontal="center" vertical="center"/>
    </xf>
    <xf numFmtId="0" fontId="66" fillId="2" borderId="11" xfId="0" applyNumberFormat="1" applyFont="1" applyFill="1" applyBorder="1" applyAlignment="1">
      <alignment horizontal="center" vertical="center"/>
    </xf>
    <xf numFmtId="0" fontId="29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71" fillId="2" borderId="7" xfId="0" applyFont="1" applyFill="1" applyBorder="1" applyAlignment="1">
      <alignment horizontal="left"/>
    </xf>
    <xf numFmtId="0" fontId="29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164" fontId="16" fillId="2" borderId="3" xfId="0" applyNumberFormat="1" applyFont="1" applyFill="1" applyBorder="1" applyAlignment="1">
      <alignment horizontal="center"/>
    </xf>
    <xf numFmtId="164" fontId="16" fillId="2" borderId="4" xfId="0" applyNumberFormat="1" applyFont="1" applyFill="1" applyBorder="1" applyAlignment="1">
      <alignment horizontal="center"/>
    </xf>
    <xf numFmtId="164" fontId="16" fillId="2" borderId="12" xfId="0" applyNumberFormat="1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164" fontId="16" fillId="2" borderId="6" xfId="0" applyNumberFormat="1" applyFont="1" applyFill="1" applyBorder="1" applyAlignment="1">
      <alignment horizontal="center" vertical="center"/>
    </xf>
    <xf numFmtId="164" fontId="16" fillId="2" borderId="7" xfId="0" applyNumberFormat="1" applyFont="1" applyFill="1" applyBorder="1" applyAlignment="1">
      <alignment horizontal="center" vertical="center"/>
    </xf>
    <xf numFmtId="164" fontId="16" fillId="2" borderId="8" xfId="0" applyNumberFormat="1" applyFont="1" applyFill="1" applyBorder="1" applyAlignment="1">
      <alignment horizontal="center" vertical="center"/>
    </xf>
    <xf numFmtId="164" fontId="16" fillId="2" borderId="9" xfId="0" applyNumberFormat="1" applyFont="1" applyFill="1" applyBorder="1" applyAlignment="1">
      <alignment horizontal="center" vertical="center"/>
    </xf>
    <xf numFmtId="164" fontId="16" fillId="2" borderId="0" xfId="0" applyNumberFormat="1" applyFont="1" applyFill="1" applyBorder="1" applyAlignment="1">
      <alignment horizontal="center" vertical="center"/>
    </xf>
    <xf numFmtId="164" fontId="16" fillId="2" borderId="10" xfId="0" applyNumberFormat="1" applyFont="1" applyFill="1" applyBorder="1" applyAlignment="1">
      <alignment horizontal="center" vertical="center"/>
    </xf>
    <xf numFmtId="164" fontId="16" fillId="2" borderId="5" xfId="0" applyNumberFormat="1" applyFont="1" applyFill="1" applyBorder="1" applyAlignment="1">
      <alignment horizontal="center" vertical="center"/>
    </xf>
    <xf numFmtId="164" fontId="16" fillId="2" borderId="2" xfId="0" applyNumberFormat="1" applyFont="1" applyFill="1" applyBorder="1" applyAlignment="1">
      <alignment horizontal="center" vertical="center"/>
    </xf>
    <xf numFmtId="164" fontId="16" fillId="2" borderId="1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67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top"/>
    </xf>
    <xf numFmtId="49" fontId="16" fillId="2" borderId="6" xfId="0" applyNumberFormat="1" applyFont="1" applyFill="1" applyBorder="1" applyAlignment="1">
      <alignment horizontal="left" vertical="center" wrapText="1"/>
    </xf>
    <xf numFmtId="0" fontId="16" fillId="2" borderId="7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49" fontId="16" fillId="2" borderId="2" xfId="0" applyNumberFormat="1" applyFont="1" applyFill="1" applyBorder="1" applyAlignment="1">
      <alignment horizontal="center" vertical="center" wrapText="1"/>
    </xf>
    <xf numFmtId="0" fontId="16" fillId="2" borderId="2" xfId="0" applyNumberFormat="1" applyFont="1" applyFill="1" applyBorder="1" applyAlignment="1">
      <alignment horizontal="center" vertical="center" wrapText="1"/>
    </xf>
    <xf numFmtId="0" fontId="16" fillId="2" borderId="1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91" fillId="7" borderId="22" xfId="0" applyFont="1" applyFill="1" applyBorder="1" applyAlignment="1">
      <alignment horizontal="center" vertical="center"/>
    </xf>
    <xf numFmtId="0" fontId="91" fillId="7" borderId="36" xfId="0" applyFont="1" applyFill="1" applyBorder="1" applyAlignment="1">
      <alignment horizontal="center" vertical="center"/>
    </xf>
    <xf numFmtId="0" fontId="91" fillId="7" borderId="43" xfId="0" applyFont="1" applyFill="1" applyBorder="1" applyAlignment="1">
      <alignment horizontal="center" vertical="center"/>
    </xf>
    <xf numFmtId="0" fontId="91" fillId="7" borderId="24" xfId="0" applyFont="1" applyFill="1" applyBorder="1" applyAlignment="1">
      <alignment horizontal="center" vertical="center" wrapText="1"/>
    </xf>
    <xf numFmtId="0" fontId="91" fillId="7" borderId="1" xfId="0" applyFont="1" applyFill="1" applyBorder="1" applyAlignment="1">
      <alignment horizontal="center" vertical="center" wrapText="1"/>
    </xf>
    <xf numFmtId="0" fontId="79" fillId="11" borderId="24" xfId="0" applyFont="1" applyFill="1" applyBorder="1" applyAlignment="1">
      <alignment horizontal="left" vertical="center"/>
    </xf>
    <xf numFmtId="0" fontId="79" fillId="11" borderId="1" xfId="0" applyFont="1" applyFill="1" applyBorder="1" applyAlignment="1">
      <alignment horizontal="left" vertical="center"/>
    </xf>
    <xf numFmtId="0" fontId="30" fillId="0" borderId="30" xfId="0" applyFont="1" applyFill="1" applyBorder="1" applyAlignment="1">
      <alignment horizontal="left" vertical="center"/>
    </xf>
    <xf numFmtId="0" fontId="30" fillId="0" borderId="31" xfId="0" applyFont="1" applyFill="1" applyBorder="1" applyAlignment="1">
      <alignment horizontal="left" vertical="center"/>
    </xf>
    <xf numFmtId="0" fontId="79" fillId="13" borderId="1" xfId="0" applyFont="1" applyFill="1" applyBorder="1" applyAlignment="1">
      <alignment horizontal="left" vertical="center"/>
    </xf>
    <xf numFmtId="0" fontId="79" fillId="11" borderId="3" xfId="0" applyFont="1" applyFill="1" applyBorder="1" applyAlignment="1">
      <alignment horizontal="left" vertical="center"/>
    </xf>
    <xf numFmtId="0" fontId="2" fillId="10" borderId="0" xfId="0" applyFont="1" applyFill="1" applyAlignment="1">
      <alignment horizontal="left" vertical="top" wrapText="1"/>
    </xf>
    <xf numFmtId="0" fontId="93" fillId="4" borderId="1" xfId="0" applyFont="1" applyFill="1" applyBorder="1" applyAlignment="1">
      <alignment horizontal="center" vertical="center"/>
    </xf>
    <xf numFmtId="0" fontId="18" fillId="4" borderId="1" xfId="8" applyFont="1" applyFill="1" applyBorder="1" applyAlignment="1">
      <alignment horizontal="center" vertical="center" wrapText="1"/>
    </xf>
    <xf numFmtId="0" fontId="89" fillId="7" borderId="19" xfId="0" applyFont="1" applyFill="1" applyBorder="1" applyAlignment="1">
      <alignment horizontal="center" vertical="center"/>
    </xf>
    <xf numFmtId="0" fontId="89" fillId="7" borderId="20" xfId="0" applyFont="1" applyFill="1" applyBorder="1" applyAlignment="1">
      <alignment horizontal="center" vertical="center"/>
    </xf>
    <xf numFmtId="0" fontId="89" fillId="7" borderId="21" xfId="0" applyFont="1" applyFill="1" applyBorder="1" applyAlignment="1">
      <alignment horizontal="center" vertical="center"/>
    </xf>
    <xf numFmtId="0" fontId="89" fillId="7" borderId="11" xfId="0" applyFont="1" applyFill="1" applyBorder="1" applyAlignment="1">
      <alignment horizontal="center" vertical="center"/>
    </xf>
    <xf numFmtId="0" fontId="89" fillId="7" borderId="13" xfId="0" applyFont="1" applyFill="1" applyBorder="1" applyAlignment="1">
      <alignment horizontal="center" vertical="center"/>
    </xf>
    <xf numFmtId="0" fontId="89" fillId="7" borderId="28" xfId="0" applyFont="1" applyFill="1" applyBorder="1" applyAlignment="1">
      <alignment horizontal="center" vertical="center"/>
    </xf>
    <xf numFmtId="0" fontId="51" fillId="11" borderId="34" xfId="0" applyFont="1" applyFill="1" applyBorder="1" applyAlignment="1">
      <alignment horizontal="center" vertical="center"/>
    </xf>
    <xf numFmtId="0" fontId="51" fillId="11" borderId="32" xfId="0" applyFont="1" applyFill="1" applyBorder="1" applyAlignment="1">
      <alignment horizontal="center" vertical="center"/>
    </xf>
    <xf numFmtId="0" fontId="51" fillId="11" borderId="26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 wrapText="1"/>
    </xf>
    <xf numFmtId="0" fontId="93" fillId="4" borderId="1" xfId="0" applyFont="1" applyFill="1" applyBorder="1" applyAlignment="1">
      <alignment horizontal="center" vertical="center" wrapText="1"/>
    </xf>
    <xf numFmtId="0" fontId="26" fillId="16" borderId="14" xfId="0" applyFont="1" applyFill="1" applyBorder="1" applyAlignment="1">
      <alignment horizontal="center" vertical="center" wrapText="1"/>
    </xf>
    <xf numFmtId="0" fontId="26" fillId="16" borderId="15" xfId="0" applyFont="1" applyFill="1" applyBorder="1" applyAlignment="1">
      <alignment horizontal="center" vertical="center" wrapText="1"/>
    </xf>
    <xf numFmtId="0" fontId="63" fillId="4" borderId="1" xfId="8" applyFont="1" applyFill="1" applyBorder="1" applyAlignment="1">
      <alignment horizontal="center" vertical="center"/>
    </xf>
    <xf numFmtId="0" fontId="18" fillId="4" borderId="1" xfId="5" applyFont="1" applyFill="1" applyBorder="1" applyAlignment="1">
      <alignment horizontal="center" vertical="center" wrapText="1"/>
    </xf>
    <xf numFmtId="0" fontId="89" fillId="4" borderId="38" xfId="0" applyFont="1" applyFill="1" applyBorder="1" applyAlignment="1">
      <alignment horizontal="left" vertical="center"/>
    </xf>
    <xf numFmtId="0" fontId="89" fillId="4" borderId="39" xfId="0" applyFont="1" applyFill="1" applyBorder="1" applyAlignment="1">
      <alignment horizontal="left" vertical="center"/>
    </xf>
    <xf numFmtId="0" fontId="80" fillId="0" borderId="18" xfId="0" applyNumberFormat="1" applyFont="1" applyFill="1" applyBorder="1" applyAlignment="1">
      <alignment horizontal="left" vertical="top" wrapText="1"/>
    </xf>
    <xf numFmtId="0" fontId="80" fillId="0" borderId="16" xfId="0" applyNumberFormat="1" applyFont="1" applyFill="1" applyBorder="1" applyAlignment="1">
      <alignment horizontal="left" vertical="top" wrapText="1"/>
    </xf>
    <xf numFmtId="0" fontId="80" fillId="0" borderId="17" xfId="0" applyNumberFormat="1" applyFont="1" applyFill="1" applyBorder="1" applyAlignment="1">
      <alignment horizontal="left" vertical="top" wrapText="1"/>
    </xf>
    <xf numFmtId="0" fontId="88" fillId="15" borderId="29" xfId="0" applyFont="1" applyFill="1" applyBorder="1" applyAlignment="1">
      <alignment horizontal="center" vertical="center" wrapText="1"/>
    </xf>
    <xf numFmtId="0" fontId="88" fillId="15" borderId="35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89" fillId="7" borderId="27" xfId="0" applyFont="1" applyFill="1" applyBorder="1" applyAlignment="1">
      <alignment horizontal="center" vertical="center" wrapText="1"/>
    </xf>
    <xf numFmtId="0" fontId="89" fillId="7" borderId="5" xfId="0" applyFont="1" applyFill="1" applyBorder="1" applyAlignment="1">
      <alignment horizontal="center" vertical="center" wrapText="1"/>
    </xf>
    <xf numFmtId="0" fontId="51" fillId="11" borderId="25" xfId="0" applyFont="1" applyFill="1" applyBorder="1" applyAlignment="1">
      <alignment horizontal="center" vertical="center" wrapText="1"/>
    </xf>
    <xf numFmtId="0" fontId="51" fillId="11" borderId="33" xfId="0" applyFont="1" applyFill="1" applyBorder="1" applyAlignment="1">
      <alignment horizontal="center" vertical="center" wrapText="1"/>
    </xf>
    <xf numFmtId="0" fontId="89" fillId="7" borderId="22" xfId="0" applyFont="1" applyFill="1" applyBorder="1" applyAlignment="1">
      <alignment horizontal="center" vertical="center"/>
    </xf>
    <xf numFmtId="0" fontId="89" fillId="7" borderId="23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85" fillId="14" borderId="19" xfId="0" applyFont="1" applyFill="1" applyBorder="1" applyAlignment="1">
      <alignment horizontal="center" vertical="center"/>
    </xf>
    <xf numFmtId="0" fontId="85" fillId="14" borderId="21" xfId="0" applyFont="1" applyFill="1" applyBorder="1" applyAlignment="1">
      <alignment horizontal="center" vertical="center"/>
    </xf>
    <xf numFmtId="0" fontId="51" fillId="15" borderId="19" xfId="0" applyFont="1" applyFill="1" applyBorder="1" applyAlignment="1">
      <alignment horizontal="center" vertical="center"/>
    </xf>
    <xf numFmtId="0" fontId="51" fillId="15" borderId="21" xfId="0" applyFont="1" applyFill="1" applyBorder="1" applyAlignment="1">
      <alignment horizontal="center" vertical="center"/>
    </xf>
    <xf numFmtId="0" fontId="99" fillId="7" borderId="14" xfId="0" applyFont="1" applyFill="1" applyBorder="1" applyAlignment="1">
      <alignment horizontal="center" vertical="center" wrapText="1"/>
    </xf>
    <xf numFmtId="0" fontId="99" fillId="7" borderId="15" xfId="0" applyFont="1" applyFill="1" applyBorder="1" applyAlignment="1">
      <alignment horizontal="center" vertical="center" wrapText="1"/>
    </xf>
    <xf numFmtId="0" fontId="83" fillId="16" borderId="14" xfId="0" applyFont="1" applyFill="1" applyBorder="1" applyAlignment="1">
      <alignment horizontal="center" wrapText="1"/>
    </xf>
    <xf numFmtId="0" fontId="83" fillId="16" borderId="15" xfId="0" applyFont="1" applyFill="1" applyBorder="1" applyAlignment="1">
      <alignment horizontal="center" wrapText="1"/>
    </xf>
    <xf numFmtId="0" fontId="91" fillId="7" borderId="3" xfId="0" applyFont="1" applyFill="1" applyBorder="1" applyAlignment="1">
      <alignment horizontal="center" vertical="center" wrapText="1"/>
    </xf>
    <xf numFmtId="0" fontId="79" fillId="11" borderId="25" xfId="0" applyFont="1" applyFill="1" applyBorder="1" applyAlignment="1">
      <alignment horizontal="left" vertical="center"/>
    </xf>
    <xf numFmtId="0" fontId="79" fillId="11" borderId="32" xfId="0" applyFont="1" applyFill="1" applyBorder="1" applyAlignment="1">
      <alignment horizontal="left" vertical="center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35" fillId="13" borderId="38" xfId="0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30" fillId="16" borderId="29" xfId="0" applyFont="1" applyFill="1" applyBorder="1" applyAlignment="1">
      <alignment horizontal="center" vertical="center"/>
    </xf>
    <xf numFmtId="0" fontId="30" fillId="16" borderId="30" xfId="0" applyFont="1" applyFill="1" applyBorder="1" applyAlignment="1">
      <alignment horizontal="center" vertical="center"/>
    </xf>
    <xf numFmtId="0" fontId="30" fillId="16" borderId="31" xfId="0" applyFont="1" applyFill="1" applyBorder="1" applyAlignment="1">
      <alignment horizontal="center" vertical="center"/>
    </xf>
    <xf numFmtId="0" fontId="79" fillId="11" borderId="33" xfId="0" applyFont="1" applyFill="1" applyBorder="1" applyAlignment="1">
      <alignment horizontal="left" vertical="center"/>
    </xf>
    <xf numFmtId="0" fontId="84" fillId="16" borderId="14" xfId="0" applyFont="1" applyFill="1" applyBorder="1" applyAlignment="1">
      <alignment horizontal="center" vertical="center" wrapText="1"/>
    </xf>
    <xf numFmtId="0" fontId="84" fillId="16" borderId="15" xfId="0" applyFont="1" applyFill="1" applyBorder="1" applyAlignment="1">
      <alignment horizontal="center" vertical="center" wrapText="1"/>
    </xf>
    <xf numFmtId="0" fontId="26" fillId="16" borderId="14" xfId="0" applyFont="1" applyFill="1" applyBorder="1" applyAlignment="1">
      <alignment horizontal="center" wrapText="1"/>
    </xf>
    <xf numFmtId="0" fontId="26" fillId="16" borderId="15" xfId="0" applyFont="1" applyFill="1" applyBorder="1" applyAlignment="1">
      <alignment horizontal="center" wrapText="1"/>
    </xf>
    <xf numFmtId="0" fontId="99" fillId="7" borderId="18" xfId="0" applyFont="1" applyFill="1" applyBorder="1" applyAlignment="1">
      <alignment horizontal="center" vertical="center" wrapText="1"/>
    </xf>
    <xf numFmtId="0" fontId="99" fillId="7" borderId="16" xfId="0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horizontal="center" vertical="center" wrapText="1"/>
    </xf>
    <xf numFmtId="0" fontId="28" fillId="4" borderId="7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wrapText="1"/>
    </xf>
  </cellXfs>
  <cellStyles count="15">
    <cellStyle name="Абзац" xfId="1" xr:uid="{00000000-0005-0000-0000-000000000000}"/>
    <cellStyle name="Блок" xfId="2" xr:uid="{00000000-0005-0000-0000-000001000000}"/>
    <cellStyle name="Дата" xfId="3" xr:uid="{00000000-0005-0000-0000-000002000000}"/>
    <cellStyle name="ЗаголовокБланка" xfId="4" xr:uid="{00000000-0005-0000-0000-000003000000}"/>
    <cellStyle name="ЗаголовокТаблицы" xfId="5" xr:uid="{00000000-0005-0000-0000-000004000000}"/>
    <cellStyle name="ЗвездочкаСноски" xfId="6" xr:uid="{00000000-0005-0000-0000-000005000000}"/>
    <cellStyle name="Обычный" xfId="0" builtinId="0"/>
    <cellStyle name="Обычный 2" xfId="7" xr:uid="{00000000-0005-0000-0000-000007000000}"/>
    <cellStyle name="Обычный 3" xfId="8" xr:uid="{00000000-0005-0000-0000-000008000000}"/>
    <cellStyle name="Подпись" xfId="9" xr:uid="{00000000-0005-0000-0000-000009000000}"/>
    <cellStyle name="Подстрочный" xfId="10" xr:uid="{00000000-0005-0000-0000-00000A000000}"/>
    <cellStyle name="ПоляЗаполнения" xfId="11" xr:uid="{00000000-0005-0000-0000-00000B000000}"/>
    <cellStyle name="Приложение" xfId="12" xr:uid="{00000000-0005-0000-0000-00000C000000}"/>
    <cellStyle name="Табличный" xfId="13" xr:uid="{00000000-0005-0000-0000-00000D000000}"/>
    <cellStyle name="ТекстСноски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C133"/>
  <sheetViews>
    <sheetView view="pageBreakPreview" topLeftCell="B1" zoomScaleSheetLayoutView="100" workbookViewId="0">
      <selection activeCell="B1" sqref="B1"/>
    </sheetView>
  </sheetViews>
  <sheetFormatPr defaultColWidth="0.85546875" defaultRowHeight="11.25" customHeight="1" x14ac:dyDescent="0.2"/>
  <cols>
    <col min="1" max="1" width="0" style="1" hidden="1" customWidth="1"/>
    <col min="2" max="7" width="0.85546875" style="1"/>
    <col min="8" max="8" width="3.5703125" style="1" customWidth="1"/>
    <col min="9" max="17" width="0.85546875" style="1"/>
    <col min="18" max="18" width="2.5703125" style="1" customWidth="1"/>
    <col min="19" max="45" width="0.85546875" style="1"/>
    <col min="46" max="46" width="5.28515625" style="1" customWidth="1"/>
    <col min="47" max="99" width="0.85546875" style="1"/>
    <col min="100" max="100" width="5" style="1" customWidth="1"/>
    <col min="101" max="16384" width="0.85546875" style="1"/>
  </cols>
  <sheetData>
    <row r="1" spans="1:107" ht="15" customHeight="1" x14ac:dyDescent="0.2">
      <c r="A1" s="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31" t="s">
        <v>114</v>
      </c>
      <c r="BJ1" s="331"/>
      <c r="BK1" s="331"/>
      <c r="BL1" s="331"/>
      <c r="BM1" s="331"/>
      <c r="BN1" s="331"/>
      <c r="BO1" s="331"/>
      <c r="BP1" s="331"/>
      <c r="BQ1" s="331"/>
      <c r="BR1" s="331"/>
      <c r="BS1" s="331"/>
      <c r="BT1" s="331"/>
      <c r="BU1" s="331"/>
      <c r="BV1" s="331"/>
      <c r="BW1" s="331"/>
      <c r="BX1" s="331"/>
      <c r="BY1" s="331"/>
      <c r="BZ1" s="331"/>
      <c r="CA1" s="331"/>
      <c r="CB1" s="331"/>
      <c r="CC1" s="331"/>
      <c r="CD1" s="331"/>
      <c r="CE1" s="331"/>
      <c r="CF1" s="331"/>
      <c r="CG1" s="331"/>
      <c r="CH1" s="331"/>
      <c r="CI1" s="331"/>
      <c r="CJ1" s="331"/>
      <c r="CK1" s="331"/>
      <c r="CL1" s="331"/>
      <c r="CM1" s="331"/>
      <c r="CN1" s="331"/>
      <c r="CO1" s="331"/>
      <c r="CP1" s="331"/>
      <c r="CQ1" s="331"/>
      <c r="CR1" s="331"/>
      <c r="CS1" s="331"/>
      <c r="CT1" s="331"/>
      <c r="CU1" s="331"/>
      <c r="CV1" s="331"/>
      <c r="CW1" s="83"/>
      <c r="CX1" s="83"/>
      <c r="CY1" s="83"/>
      <c r="CZ1" s="83"/>
      <c r="DA1" s="83"/>
      <c r="DB1" s="83"/>
      <c r="DC1" s="83"/>
    </row>
    <row r="2" spans="1:107" ht="15" customHeight="1" x14ac:dyDescent="0.2">
      <c r="A2" s="5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331" t="s">
        <v>43</v>
      </c>
      <c r="BJ2" s="331"/>
      <c r="BK2" s="331"/>
      <c r="BL2" s="331"/>
      <c r="BM2" s="331"/>
      <c r="BN2" s="331"/>
      <c r="BO2" s="331"/>
      <c r="BP2" s="331"/>
      <c r="BQ2" s="331"/>
      <c r="BR2" s="331"/>
      <c r="BS2" s="331"/>
      <c r="BT2" s="331"/>
      <c r="BU2" s="331"/>
      <c r="BV2" s="331"/>
      <c r="BW2" s="331"/>
      <c r="BX2" s="331"/>
      <c r="BY2" s="331"/>
      <c r="BZ2" s="331"/>
      <c r="CA2" s="331"/>
      <c r="CB2" s="331"/>
      <c r="CC2" s="331"/>
      <c r="CD2" s="331"/>
      <c r="CE2" s="331"/>
      <c r="CF2" s="331"/>
      <c r="CG2" s="331"/>
      <c r="CH2" s="331"/>
      <c r="CI2" s="331"/>
      <c r="CJ2" s="331"/>
      <c r="CK2" s="331"/>
      <c r="CL2" s="331"/>
      <c r="CM2" s="331"/>
      <c r="CN2" s="331"/>
      <c r="CO2" s="331"/>
      <c r="CP2" s="331"/>
      <c r="CQ2" s="331"/>
      <c r="CR2" s="331"/>
      <c r="CS2" s="331"/>
      <c r="CT2" s="331"/>
      <c r="CU2" s="331"/>
      <c r="CV2" s="331"/>
      <c r="CW2" s="83"/>
      <c r="CX2" s="83"/>
      <c r="CY2" s="83"/>
      <c r="CZ2" s="83"/>
      <c r="DA2" s="83"/>
      <c r="DB2" s="83"/>
      <c r="DC2" s="83"/>
    </row>
    <row r="3" spans="1:107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332" t="s">
        <v>630</v>
      </c>
      <c r="BJ3" s="332"/>
      <c r="BK3" s="332"/>
      <c r="BL3" s="332"/>
      <c r="BM3" s="332"/>
      <c r="BN3" s="332"/>
      <c r="BO3" s="332"/>
      <c r="BP3" s="332"/>
      <c r="BQ3" s="332"/>
      <c r="BR3" s="332"/>
      <c r="BS3" s="332"/>
      <c r="BT3" s="332"/>
      <c r="BU3" s="332"/>
      <c r="BV3" s="332"/>
      <c r="BW3" s="332"/>
      <c r="BX3" s="332"/>
      <c r="BY3" s="332"/>
      <c r="BZ3" s="332"/>
      <c r="CA3" s="332"/>
      <c r="CB3" s="332"/>
      <c r="CC3" s="332"/>
      <c r="CD3" s="332"/>
      <c r="CE3" s="332"/>
      <c r="CF3" s="332"/>
      <c r="CG3" s="332"/>
      <c r="CH3" s="332"/>
      <c r="CI3" s="332"/>
      <c r="CJ3" s="332"/>
      <c r="CK3" s="332"/>
      <c r="CL3" s="332"/>
      <c r="CM3" s="332"/>
      <c r="CN3" s="332"/>
      <c r="CO3" s="332"/>
      <c r="CP3" s="332"/>
      <c r="CQ3" s="332"/>
      <c r="CR3" s="332"/>
      <c r="CS3" s="332"/>
      <c r="CT3" s="332"/>
      <c r="CU3" s="332"/>
      <c r="CV3" s="332"/>
      <c r="CW3" s="83"/>
      <c r="CX3" s="83"/>
      <c r="CY3" s="83"/>
      <c r="CZ3" s="83"/>
      <c r="DA3" s="83"/>
      <c r="DB3" s="83"/>
      <c r="DC3" s="83"/>
    </row>
    <row r="4" spans="1:107" ht="15" customHeight="1" x14ac:dyDescent="0.25">
      <c r="A4" s="336" t="s">
        <v>1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  <c r="AI4" s="336"/>
      <c r="AJ4" s="336"/>
      <c r="AK4" s="336"/>
      <c r="AL4" s="336"/>
      <c r="AM4" s="336"/>
      <c r="AN4" s="336"/>
      <c r="AO4" s="336"/>
      <c r="AP4" s="336"/>
      <c r="AQ4" s="336"/>
      <c r="AR4" s="336"/>
      <c r="AS4" s="336"/>
      <c r="AT4" s="12"/>
      <c r="AU4" s="12"/>
      <c r="AV4" s="12"/>
      <c r="AW4" s="12"/>
      <c r="AX4" s="12"/>
      <c r="AY4" s="2"/>
      <c r="AZ4" s="2"/>
      <c r="BA4" s="2"/>
      <c r="BB4" s="2"/>
      <c r="BC4" s="2"/>
      <c r="BD4" s="2"/>
      <c r="BE4" s="2"/>
      <c r="BF4" s="2"/>
      <c r="BG4" s="2"/>
      <c r="BH4" s="2"/>
      <c r="BI4" s="333"/>
      <c r="BJ4" s="333"/>
      <c r="BK4" s="333"/>
      <c r="BL4" s="333"/>
      <c r="BM4" s="333"/>
      <c r="BN4" s="333"/>
      <c r="BO4" s="333"/>
      <c r="BP4" s="333"/>
      <c r="BQ4" s="333"/>
      <c r="BR4" s="333"/>
      <c r="BS4" s="333"/>
      <c r="BT4" s="333"/>
      <c r="BU4" s="333"/>
      <c r="BV4" s="333"/>
      <c r="BW4" s="333"/>
      <c r="BX4" s="333"/>
      <c r="BY4" s="333"/>
      <c r="BZ4" s="333"/>
      <c r="CA4" s="333"/>
      <c r="CB4" s="333"/>
      <c r="CC4" s="333"/>
      <c r="CD4" s="333"/>
      <c r="CE4" s="333"/>
      <c r="CF4" s="333"/>
      <c r="CG4" s="333"/>
      <c r="CH4" s="333"/>
      <c r="CI4" s="333"/>
      <c r="CJ4" s="333"/>
      <c r="CK4" s="333"/>
      <c r="CL4" s="333"/>
      <c r="CM4" s="333"/>
      <c r="CN4" s="333"/>
      <c r="CO4" s="333"/>
      <c r="CP4" s="333"/>
      <c r="CQ4" s="333"/>
      <c r="CR4" s="333"/>
      <c r="CS4" s="333"/>
      <c r="CT4" s="333"/>
      <c r="CU4" s="333"/>
      <c r="CV4" s="333"/>
      <c r="CW4" s="83"/>
      <c r="CX4" s="83"/>
      <c r="CY4" s="83"/>
      <c r="CZ4" s="83"/>
      <c r="DA4" s="83"/>
      <c r="DB4" s="83"/>
      <c r="DC4" s="83"/>
    </row>
    <row r="5" spans="1:107" ht="9.75" customHeight="1" x14ac:dyDescent="0.2">
      <c r="A5" s="337" t="s">
        <v>2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71"/>
      <c r="AU5" s="71"/>
      <c r="AV5" s="71"/>
      <c r="AW5" s="71"/>
      <c r="AX5" s="71"/>
      <c r="AY5" s="2"/>
      <c r="AZ5" s="2"/>
      <c r="BA5" s="2"/>
      <c r="BB5" s="2"/>
      <c r="BC5" s="2"/>
      <c r="BD5" s="2"/>
      <c r="BE5" s="2"/>
      <c r="BF5" s="2"/>
      <c r="BG5" s="2"/>
      <c r="BH5" s="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2"/>
      <c r="BT5" s="332"/>
      <c r="BU5" s="332"/>
      <c r="BV5" s="332"/>
      <c r="BW5" s="332"/>
      <c r="BX5" s="332"/>
      <c r="BY5" s="332"/>
      <c r="BZ5" s="332"/>
      <c r="CA5" s="332"/>
      <c r="CB5" s="332"/>
      <c r="CC5" s="332"/>
      <c r="CD5" s="332"/>
      <c r="CE5" s="332"/>
      <c r="CF5" s="332"/>
      <c r="CG5" s="332"/>
      <c r="CH5" s="332"/>
      <c r="CI5" s="332"/>
      <c r="CJ5" s="332"/>
      <c r="CK5" s="332"/>
      <c r="CL5" s="332"/>
      <c r="CM5" s="332"/>
      <c r="CN5" s="332"/>
      <c r="CO5" s="332"/>
      <c r="CP5" s="332"/>
      <c r="CQ5" s="332"/>
      <c r="CR5" s="332"/>
      <c r="CS5" s="332"/>
      <c r="CT5" s="332"/>
      <c r="CU5" s="332"/>
      <c r="CV5" s="332"/>
      <c r="CW5" s="83"/>
      <c r="CX5" s="83"/>
      <c r="CY5" s="83"/>
      <c r="CZ5" s="83"/>
      <c r="DA5" s="83"/>
      <c r="DB5" s="83"/>
      <c r="DC5" s="83"/>
    </row>
    <row r="6" spans="1:107" ht="1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334" t="s">
        <v>115</v>
      </c>
      <c r="BJ6" s="334"/>
      <c r="BK6" s="334"/>
      <c r="BL6" s="334"/>
      <c r="BM6" s="334"/>
      <c r="BN6" s="334"/>
      <c r="BO6" s="334"/>
      <c r="BP6" s="334"/>
      <c r="BQ6" s="334"/>
      <c r="BR6" s="334"/>
      <c r="BS6" s="334"/>
      <c r="BT6" s="334"/>
      <c r="BU6" s="334"/>
      <c r="BV6" s="334"/>
      <c r="BW6" s="334"/>
      <c r="BX6" s="334"/>
      <c r="BY6" s="334"/>
      <c r="BZ6" s="334"/>
      <c r="CA6" s="334"/>
      <c r="CB6" s="334"/>
      <c r="CC6" s="334"/>
      <c r="CD6" s="334"/>
      <c r="CE6" s="334"/>
      <c r="CF6" s="334"/>
      <c r="CG6" s="334"/>
      <c r="CH6" s="334"/>
      <c r="CI6" s="334"/>
      <c r="CJ6" s="334"/>
      <c r="CK6" s="334"/>
      <c r="CL6" s="334"/>
      <c r="CM6" s="334"/>
      <c r="CN6" s="334"/>
      <c r="CO6" s="334"/>
      <c r="CP6" s="334"/>
      <c r="CQ6" s="334"/>
      <c r="CR6" s="334"/>
      <c r="CS6" s="334"/>
      <c r="CT6" s="334"/>
      <c r="CU6" s="334"/>
      <c r="CV6" s="334"/>
      <c r="CW6" s="83"/>
      <c r="CX6" s="83"/>
      <c r="CY6" s="83"/>
      <c r="CZ6" s="83"/>
      <c r="DA6" s="83"/>
      <c r="DB6" s="83"/>
      <c r="DC6" s="83"/>
    </row>
    <row r="7" spans="1:107" ht="3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335"/>
      <c r="BJ7" s="335"/>
      <c r="BK7" s="335"/>
      <c r="BL7" s="335"/>
      <c r="BM7" s="335"/>
      <c r="BN7" s="335"/>
      <c r="BO7" s="335"/>
      <c r="BP7" s="335"/>
      <c r="BQ7" s="335"/>
      <c r="BR7" s="335"/>
      <c r="BS7" s="335"/>
      <c r="BT7" s="335"/>
      <c r="BU7" s="335"/>
      <c r="BV7" s="335"/>
      <c r="BW7" s="335"/>
      <c r="BX7" s="335"/>
      <c r="BY7" s="335"/>
      <c r="BZ7" s="335"/>
      <c r="CA7" s="335"/>
      <c r="CB7" s="335"/>
      <c r="CC7" s="335"/>
      <c r="CD7" s="335"/>
      <c r="CE7" s="335"/>
      <c r="CF7" s="335"/>
      <c r="CG7" s="335"/>
      <c r="CH7" s="335"/>
      <c r="CI7" s="335"/>
      <c r="CJ7" s="335"/>
      <c r="CK7" s="335"/>
      <c r="CL7" s="335"/>
      <c r="CM7" s="335"/>
      <c r="CN7" s="335"/>
      <c r="CO7" s="335"/>
      <c r="CP7" s="335"/>
      <c r="CQ7" s="335"/>
      <c r="CR7" s="335"/>
      <c r="CS7" s="335"/>
      <c r="CT7" s="335"/>
      <c r="CU7" s="335"/>
      <c r="CV7" s="335"/>
      <c r="CW7" s="83"/>
      <c r="CX7" s="83"/>
      <c r="CY7" s="83"/>
      <c r="CZ7" s="83"/>
      <c r="DA7" s="83"/>
      <c r="DB7" s="83"/>
      <c r="DC7" s="83"/>
    </row>
    <row r="8" spans="1:107" ht="11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326" t="str">
        <f>VLOOKUP(BZ11,Списки!H:I,2,0)</f>
        <v>Директор</v>
      </c>
      <c r="BJ8" s="327"/>
      <c r="BK8" s="327"/>
      <c r="BL8" s="327"/>
      <c r="BM8" s="327"/>
      <c r="BN8" s="327"/>
      <c r="BO8" s="327"/>
      <c r="BP8" s="327"/>
      <c r="BQ8" s="327"/>
      <c r="BR8" s="327"/>
      <c r="BS8" s="327"/>
      <c r="BT8" s="327"/>
      <c r="BU8" s="327"/>
      <c r="BV8" s="327"/>
      <c r="BW8" s="327"/>
      <c r="BX8" s="327"/>
      <c r="BY8" s="327"/>
      <c r="BZ8" s="327"/>
      <c r="CA8" s="327"/>
      <c r="CB8" s="327"/>
      <c r="CC8" s="327"/>
      <c r="CD8" s="327"/>
      <c r="CE8" s="327"/>
      <c r="CF8" s="327"/>
      <c r="CG8" s="327"/>
      <c r="CH8" s="327"/>
      <c r="CI8" s="327"/>
      <c r="CJ8" s="327"/>
      <c r="CK8" s="327"/>
      <c r="CL8" s="327"/>
      <c r="CM8" s="327"/>
      <c r="CN8" s="327"/>
      <c r="CO8" s="327"/>
      <c r="CP8" s="327"/>
      <c r="CQ8" s="327"/>
      <c r="CR8" s="327"/>
      <c r="CS8" s="327"/>
      <c r="CT8" s="327"/>
      <c r="CU8" s="327"/>
      <c r="CV8" s="327"/>
      <c r="CW8" s="83"/>
      <c r="CX8" s="83"/>
      <c r="CY8" s="83"/>
      <c r="CZ8" s="83"/>
      <c r="DA8" s="83"/>
      <c r="DB8" s="83"/>
      <c r="DC8" s="83"/>
    </row>
    <row r="9" spans="1:107" s="11" customFormat="1" ht="11.25" customHeight="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328" t="s">
        <v>0</v>
      </c>
      <c r="BJ9" s="328"/>
      <c r="BK9" s="328"/>
      <c r="BL9" s="328"/>
      <c r="BM9" s="328"/>
      <c r="BN9" s="328"/>
      <c r="BO9" s="328"/>
      <c r="BP9" s="328"/>
      <c r="BQ9" s="328"/>
      <c r="BR9" s="328"/>
      <c r="BS9" s="328"/>
      <c r="BT9" s="328"/>
      <c r="BU9" s="328"/>
      <c r="BV9" s="328"/>
      <c r="BW9" s="328"/>
      <c r="BX9" s="328"/>
      <c r="BY9" s="328"/>
      <c r="BZ9" s="328"/>
      <c r="CA9" s="328"/>
      <c r="CB9" s="328"/>
      <c r="CC9" s="328"/>
      <c r="CD9" s="328"/>
      <c r="CE9" s="328"/>
      <c r="CF9" s="328"/>
      <c r="CG9" s="328"/>
      <c r="CH9" s="328"/>
      <c r="CI9" s="328"/>
      <c r="CJ9" s="328"/>
      <c r="CK9" s="328"/>
      <c r="CL9" s="328"/>
      <c r="CM9" s="328"/>
      <c r="CN9" s="328"/>
      <c r="CO9" s="328"/>
      <c r="CP9" s="328"/>
      <c r="CQ9" s="328"/>
      <c r="CR9" s="328"/>
      <c r="CS9" s="328"/>
      <c r="CT9" s="328"/>
      <c r="CU9" s="328"/>
      <c r="CV9" s="328"/>
      <c r="CW9" s="83"/>
      <c r="CX9" s="83"/>
      <c r="CY9" s="83"/>
      <c r="CZ9" s="83"/>
      <c r="DA9" s="83"/>
      <c r="DB9" s="83"/>
      <c r="DC9" s="83"/>
    </row>
    <row r="10" spans="1:107" ht="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335"/>
      <c r="BJ10" s="335"/>
      <c r="BK10" s="335"/>
      <c r="BL10" s="335"/>
      <c r="BM10" s="335"/>
      <c r="BN10" s="335"/>
      <c r="BO10" s="335"/>
      <c r="BP10" s="335"/>
      <c r="BQ10" s="335"/>
      <c r="BR10" s="335"/>
      <c r="BS10" s="335"/>
      <c r="BT10" s="335"/>
      <c r="BU10" s="335"/>
      <c r="BV10" s="335"/>
      <c r="BW10" s="335"/>
      <c r="BX10" s="335"/>
      <c r="BY10" s="335"/>
      <c r="BZ10" s="335"/>
      <c r="CA10" s="335"/>
      <c r="CB10" s="335"/>
      <c r="CC10" s="335"/>
      <c r="CD10" s="335"/>
      <c r="CE10" s="335"/>
      <c r="CF10" s="335"/>
      <c r="CG10" s="335"/>
      <c r="CH10" s="335"/>
      <c r="CI10" s="335"/>
      <c r="CJ10" s="335"/>
      <c r="CK10" s="335"/>
      <c r="CL10" s="335"/>
      <c r="CM10" s="335"/>
      <c r="CN10" s="335"/>
      <c r="CO10" s="335"/>
      <c r="CP10" s="335"/>
      <c r="CQ10" s="335"/>
      <c r="CR10" s="335"/>
      <c r="CS10" s="335"/>
      <c r="CT10" s="335"/>
      <c r="CU10" s="335"/>
      <c r="CV10" s="335"/>
      <c r="CW10" s="83"/>
      <c r="CX10" s="83"/>
      <c r="CY10" s="83"/>
      <c r="CZ10" s="83"/>
      <c r="DA10" s="83"/>
      <c r="DB10" s="83"/>
      <c r="DC10" s="83"/>
    </row>
    <row r="11" spans="1:107" ht="11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327"/>
      <c r="BJ11" s="327"/>
      <c r="BK11" s="327"/>
      <c r="BL11" s="327"/>
      <c r="BM11" s="327"/>
      <c r="BN11" s="327"/>
      <c r="BO11" s="327"/>
      <c r="BP11" s="327"/>
      <c r="BQ11" s="327"/>
      <c r="BR11" s="327"/>
      <c r="BS11" s="327"/>
      <c r="BT11" s="327"/>
      <c r="BU11" s="327"/>
      <c r="BV11" s="327"/>
      <c r="BW11" s="327"/>
      <c r="BX11" s="327"/>
      <c r="BY11" s="2"/>
      <c r="BZ11" s="326" t="s">
        <v>460</v>
      </c>
      <c r="CA11" s="327"/>
      <c r="CB11" s="327"/>
      <c r="CC11" s="327"/>
      <c r="CD11" s="327"/>
      <c r="CE11" s="327"/>
      <c r="CF11" s="327"/>
      <c r="CG11" s="327"/>
      <c r="CH11" s="327"/>
      <c r="CI11" s="327"/>
      <c r="CJ11" s="327"/>
      <c r="CK11" s="327"/>
      <c r="CL11" s="327"/>
      <c r="CM11" s="327"/>
      <c r="CN11" s="327"/>
      <c r="CO11" s="327"/>
      <c r="CP11" s="327"/>
      <c r="CQ11" s="327"/>
      <c r="CR11" s="327"/>
      <c r="CS11" s="327"/>
      <c r="CT11" s="327"/>
      <c r="CU11" s="327"/>
      <c r="CV11" s="327"/>
      <c r="CW11" s="83"/>
      <c r="CX11" s="83"/>
      <c r="CY11" s="83"/>
      <c r="CZ11" s="83"/>
      <c r="DA11" s="83"/>
      <c r="DB11" s="83"/>
      <c r="DC11" s="83"/>
    </row>
    <row r="12" spans="1:107" s="11" customFormat="1" ht="11.25" customHeight="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328" t="s">
        <v>34</v>
      </c>
      <c r="BJ12" s="328"/>
      <c r="BK12" s="328"/>
      <c r="BL12" s="328"/>
      <c r="BM12" s="328"/>
      <c r="BN12" s="328"/>
      <c r="BO12" s="328"/>
      <c r="BP12" s="328"/>
      <c r="BQ12" s="328"/>
      <c r="BR12" s="328"/>
      <c r="BS12" s="328"/>
      <c r="BT12" s="328"/>
      <c r="BU12" s="328"/>
      <c r="BV12" s="328"/>
      <c r="BW12" s="328"/>
      <c r="BX12" s="328"/>
      <c r="BY12" s="10"/>
      <c r="BZ12" s="328" t="s">
        <v>193</v>
      </c>
      <c r="CA12" s="328"/>
      <c r="CB12" s="328"/>
      <c r="CC12" s="328"/>
      <c r="CD12" s="328"/>
      <c r="CE12" s="328"/>
      <c r="CF12" s="328"/>
      <c r="CG12" s="328"/>
      <c r="CH12" s="328"/>
      <c r="CI12" s="328"/>
      <c r="CJ12" s="328"/>
      <c r="CK12" s="328"/>
      <c r="CL12" s="328"/>
      <c r="CM12" s="328"/>
      <c r="CN12" s="328"/>
      <c r="CO12" s="328"/>
      <c r="CP12" s="328"/>
      <c r="CQ12" s="328"/>
      <c r="CR12" s="328"/>
      <c r="CS12" s="328"/>
      <c r="CT12" s="328"/>
      <c r="CU12" s="328"/>
      <c r="CV12" s="328"/>
      <c r="CW12" s="83"/>
      <c r="CX12" s="83"/>
      <c r="CY12" s="83"/>
      <c r="CZ12" s="83"/>
      <c r="DA12" s="83"/>
      <c r="DB12" s="83"/>
      <c r="DC12" s="83"/>
    </row>
    <row r="13" spans="1:107" ht="3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335"/>
      <c r="BJ13" s="335"/>
      <c r="BK13" s="335"/>
      <c r="BL13" s="335"/>
      <c r="BM13" s="335"/>
      <c r="BN13" s="335"/>
      <c r="BO13" s="335"/>
      <c r="BP13" s="335"/>
      <c r="BQ13" s="335"/>
      <c r="BR13" s="335"/>
      <c r="BS13" s="335"/>
      <c r="BT13" s="335"/>
      <c r="BU13" s="335"/>
      <c r="BV13" s="335"/>
      <c r="BW13" s="335"/>
      <c r="BX13" s="335"/>
      <c r="BY13" s="335"/>
      <c r="BZ13" s="335"/>
      <c r="CA13" s="335"/>
      <c r="CB13" s="335"/>
      <c r="CC13" s="335"/>
      <c r="CD13" s="335"/>
      <c r="CE13" s="335"/>
      <c r="CF13" s="335"/>
      <c r="CG13" s="335"/>
      <c r="CH13" s="335"/>
      <c r="CI13" s="335"/>
      <c r="CJ13" s="335"/>
      <c r="CK13" s="335"/>
      <c r="CL13" s="335"/>
      <c r="CM13" s="335"/>
      <c r="CN13" s="335"/>
      <c r="CO13" s="335"/>
      <c r="CP13" s="335"/>
      <c r="CQ13" s="335"/>
      <c r="CR13" s="335"/>
      <c r="CS13" s="335"/>
      <c r="CT13" s="335"/>
      <c r="CU13" s="335"/>
      <c r="CV13" s="335"/>
      <c r="CW13" s="83"/>
      <c r="CX13" s="83"/>
      <c r="CY13" s="83"/>
      <c r="CZ13" s="83"/>
      <c r="DA13" s="83"/>
      <c r="DB13" s="83"/>
      <c r="DC13" s="83"/>
    </row>
    <row r="14" spans="1:107" ht="11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300" t="s">
        <v>116</v>
      </c>
      <c r="BJ14" s="300"/>
      <c r="BK14" s="338"/>
      <c r="BL14" s="338"/>
      <c r="BM14" s="338"/>
      <c r="BN14" s="338"/>
      <c r="BO14" s="338"/>
      <c r="BP14" s="300" t="s">
        <v>116</v>
      </c>
      <c r="BQ14" s="300"/>
      <c r="BR14" s="338"/>
      <c r="BS14" s="338"/>
      <c r="BT14" s="338"/>
      <c r="BU14" s="338"/>
      <c r="BV14" s="338"/>
      <c r="BW14" s="338"/>
      <c r="BX14" s="338"/>
      <c r="BY14" s="338"/>
      <c r="BZ14" s="338"/>
      <c r="CA14" s="338"/>
      <c r="CB14" s="338"/>
      <c r="CC14" s="338"/>
      <c r="CD14" s="338"/>
      <c r="CE14" s="338"/>
      <c r="CF14" s="338"/>
      <c r="CG14" s="338"/>
      <c r="CH14" s="338"/>
      <c r="CI14" s="338"/>
      <c r="CJ14" s="338"/>
      <c r="CK14" s="338"/>
      <c r="CL14" s="338"/>
      <c r="CM14" s="338"/>
      <c r="CN14" s="339">
        <f>'Сводная таблица'!C3</f>
        <v>0</v>
      </c>
      <c r="CO14" s="339"/>
      <c r="CP14" s="339"/>
      <c r="CQ14" s="339"/>
      <c r="CR14" s="339"/>
      <c r="CS14" s="339"/>
      <c r="CT14" s="339"/>
      <c r="CU14" s="339"/>
      <c r="CV14" s="339"/>
      <c r="CW14" s="83"/>
      <c r="CX14" s="83"/>
      <c r="CY14" s="83"/>
      <c r="CZ14" s="83"/>
      <c r="DA14" s="83"/>
      <c r="DB14" s="83"/>
      <c r="DC14" s="83"/>
    </row>
    <row r="15" spans="1:107" ht="8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83"/>
      <c r="CX15" s="83"/>
      <c r="CY15" s="83"/>
      <c r="CZ15" s="83"/>
      <c r="DA15" s="83"/>
      <c r="DB15" s="83"/>
      <c r="DC15" s="83"/>
    </row>
    <row r="16" spans="1:107" ht="14.25" x14ac:dyDescent="0.2">
      <c r="A16" s="330" t="s">
        <v>184</v>
      </c>
      <c r="B16" s="330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30"/>
      <c r="X16" s="330"/>
      <c r="Y16" s="330"/>
      <c r="Z16" s="330"/>
      <c r="AA16" s="330"/>
      <c r="AB16" s="330"/>
      <c r="AC16" s="330"/>
      <c r="AD16" s="330"/>
      <c r="AE16" s="330"/>
      <c r="AF16" s="330"/>
      <c r="AG16" s="330"/>
      <c r="AH16" s="330"/>
      <c r="AI16" s="330"/>
      <c r="AJ16" s="330"/>
      <c r="AK16" s="330"/>
      <c r="AL16" s="330"/>
      <c r="AM16" s="330"/>
      <c r="AN16" s="330"/>
      <c r="AO16" s="330"/>
      <c r="AP16" s="330"/>
      <c r="AQ16" s="330"/>
      <c r="AR16" s="330"/>
      <c r="AS16" s="330"/>
      <c r="AT16" s="330"/>
      <c r="AU16" s="330"/>
      <c r="AV16" s="330"/>
      <c r="AW16" s="330"/>
      <c r="AX16" s="330"/>
      <c r="AY16" s="330"/>
      <c r="AZ16" s="330"/>
      <c r="BA16" s="330"/>
      <c r="BB16" s="330"/>
      <c r="BC16" s="330"/>
      <c r="BD16" s="330"/>
      <c r="BE16" s="330"/>
      <c r="BF16" s="330"/>
      <c r="BG16" s="330"/>
      <c r="BH16" s="330"/>
      <c r="BI16" s="330"/>
      <c r="BJ16" s="330"/>
      <c r="BK16" s="330"/>
      <c r="BL16" s="330"/>
      <c r="BM16" s="322">
        <f>'Сводная таблица'!C8</f>
        <v>0</v>
      </c>
      <c r="BN16" s="322"/>
      <c r="BO16" s="322"/>
      <c r="BP16" s="322"/>
      <c r="BQ16" s="322"/>
      <c r="BR16" s="322"/>
      <c r="BS16" s="322"/>
      <c r="BT16" s="322"/>
      <c r="BU16" s="322"/>
      <c r="BV16" s="322"/>
      <c r="BW16" s="322"/>
      <c r="BX16" s="322"/>
      <c r="BY16" s="322"/>
      <c r="BZ16" s="322"/>
      <c r="CA16" s="322"/>
      <c r="CB16" s="322"/>
      <c r="CC16" s="322"/>
      <c r="CD16" s="322"/>
      <c r="CE16" s="322"/>
      <c r="CF16" s="322"/>
      <c r="CG16" s="322"/>
      <c r="CH16" s="322"/>
      <c r="CI16" s="322"/>
      <c r="CJ16" s="322"/>
      <c r="CK16" s="322"/>
      <c r="CL16" s="322"/>
      <c r="CM16" s="322"/>
      <c r="CN16" s="322"/>
      <c r="CO16" s="322"/>
      <c r="CP16" s="322"/>
      <c r="CQ16" s="322"/>
      <c r="CR16" s="322"/>
      <c r="CS16" s="322"/>
      <c r="CT16" s="322"/>
      <c r="CU16" s="322"/>
      <c r="CV16" s="322"/>
      <c r="CW16" s="83"/>
      <c r="CX16" s="83"/>
      <c r="CY16" s="83"/>
      <c r="CZ16" s="83"/>
      <c r="DA16" s="83"/>
      <c r="DB16" s="83"/>
      <c r="DC16" s="83"/>
    </row>
    <row r="17" spans="1:107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83"/>
      <c r="CX17" s="83"/>
      <c r="CY17" s="83"/>
      <c r="CZ17" s="83"/>
      <c r="DA17" s="83"/>
      <c r="DB17" s="83"/>
      <c r="DC17" s="83"/>
    </row>
    <row r="18" spans="1:107" ht="15" x14ac:dyDescent="0.25">
      <c r="A18" s="2"/>
      <c r="B18" s="2"/>
      <c r="C18" s="2"/>
      <c r="D18" s="300" t="s">
        <v>118</v>
      </c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0"/>
      <c r="AN18" s="300"/>
      <c r="AO18" s="300"/>
      <c r="AP18" s="300"/>
      <c r="AQ18" s="300"/>
      <c r="AR18" s="300"/>
      <c r="AS18" s="300"/>
      <c r="AT18" s="300"/>
      <c r="AU18" s="300"/>
      <c r="AV18" s="329" t="s">
        <v>49</v>
      </c>
      <c r="AW18" s="329"/>
      <c r="AX18" s="329"/>
      <c r="AY18" s="2"/>
      <c r="AZ18" s="300" t="s">
        <v>116</v>
      </c>
      <c r="BA18" s="300"/>
      <c r="BB18" s="307" t="s">
        <v>484</v>
      </c>
      <c r="BC18" s="314"/>
      <c r="BD18" s="314"/>
      <c r="BE18" s="300" t="s">
        <v>116</v>
      </c>
      <c r="BF18" s="300"/>
      <c r="BG18" s="2"/>
      <c r="BH18" s="298" t="s">
        <v>485</v>
      </c>
      <c r="BI18" s="298"/>
      <c r="BJ18" s="298"/>
      <c r="BK18" s="298"/>
      <c r="BL18" s="298"/>
      <c r="BM18" s="298"/>
      <c r="BN18" s="298"/>
      <c r="BO18" s="298"/>
      <c r="BP18" s="298"/>
      <c r="BQ18" s="298"/>
      <c r="BR18" s="298"/>
      <c r="BS18" s="298"/>
      <c r="BT18" s="298"/>
      <c r="BU18" s="2"/>
      <c r="BV18" s="300">
        <v>20</v>
      </c>
      <c r="BW18" s="300"/>
      <c r="BX18" s="300"/>
      <c r="BY18" s="307" t="s">
        <v>413</v>
      </c>
      <c r="BZ18" s="314"/>
      <c r="CA18" s="314"/>
      <c r="CB18" s="2"/>
      <c r="CC18" s="300" t="s">
        <v>117</v>
      </c>
      <c r="CD18" s="300"/>
      <c r="CE18" s="2"/>
      <c r="CF18" s="329" t="s">
        <v>77</v>
      </c>
      <c r="CG18" s="329"/>
      <c r="CH18" s="329"/>
      <c r="CI18" s="2"/>
      <c r="CJ18" s="298">
        <v>57</v>
      </c>
      <c r="CK18" s="298"/>
      <c r="CL18" s="298"/>
      <c r="CM18" s="298"/>
      <c r="CN18" s="298"/>
      <c r="CO18" s="298"/>
      <c r="CP18" s="298"/>
      <c r="CQ18" s="298"/>
      <c r="CR18" s="298"/>
      <c r="CS18" s="298"/>
      <c r="CT18" s="298"/>
      <c r="CU18" s="298"/>
      <c r="CV18" s="298"/>
      <c r="CW18" s="83"/>
      <c r="CX18" s="83"/>
      <c r="CY18" s="83"/>
      <c r="CZ18" s="83"/>
      <c r="DA18" s="83"/>
      <c r="DB18" s="83"/>
      <c r="DC18" s="83"/>
    </row>
    <row r="19" spans="1:107" ht="3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83"/>
      <c r="CX19" s="83"/>
      <c r="CY19" s="83"/>
      <c r="CZ19" s="83"/>
      <c r="DA19" s="83"/>
      <c r="DB19" s="83"/>
      <c r="DC19" s="83"/>
    </row>
    <row r="20" spans="1:107" ht="11.25" customHeight="1" x14ac:dyDescent="0.2">
      <c r="A20" s="300" t="s">
        <v>121</v>
      </c>
      <c r="B20" s="300"/>
      <c r="C20" s="300"/>
      <c r="D20" s="300"/>
      <c r="E20" s="300"/>
      <c r="F20" s="300"/>
      <c r="G20" s="300"/>
      <c r="H20" s="300"/>
      <c r="I20" s="300"/>
      <c r="J20" s="30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83"/>
      <c r="CX20" s="83"/>
      <c r="CY20" s="83"/>
      <c r="CZ20" s="83"/>
      <c r="DA20" s="83"/>
      <c r="DB20" s="83"/>
      <c r="DC20" s="83"/>
    </row>
    <row r="21" spans="1:107" ht="3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83"/>
      <c r="CX21" s="83"/>
      <c r="CY21" s="83"/>
      <c r="CZ21" s="83"/>
      <c r="DA21" s="83"/>
      <c r="DB21" s="83"/>
      <c r="DC21" s="83"/>
    </row>
    <row r="22" spans="1:107" ht="11.25" customHeight="1" x14ac:dyDescent="0.25">
      <c r="A22" s="300" t="s">
        <v>122</v>
      </c>
      <c r="B22" s="300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2"/>
      <c r="W22" s="306" t="str">
        <f>VLOOKUP(BQ22,Списки!H5:I6,2,0)</f>
        <v>Главный инженер</v>
      </c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  <c r="BI22" s="298"/>
      <c r="BJ22" s="298"/>
      <c r="BK22" s="298"/>
      <c r="BL22" s="298"/>
      <c r="BM22" s="2"/>
      <c r="BN22" s="2"/>
      <c r="BO22" s="2"/>
      <c r="BP22" s="2"/>
      <c r="BQ22" s="306" t="s">
        <v>462</v>
      </c>
      <c r="BR22" s="298"/>
      <c r="BS22" s="298"/>
      <c r="BT22" s="298"/>
      <c r="BU22" s="298"/>
      <c r="BV22" s="298"/>
      <c r="BW22" s="298"/>
      <c r="BX22" s="298"/>
      <c r="BY22" s="298"/>
      <c r="BZ22" s="298"/>
      <c r="CA22" s="298"/>
      <c r="CB22" s="298"/>
      <c r="CC22" s="298"/>
      <c r="CD22" s="298"/>
      <c r="CE22" s="298"/>
      <c r="CF22" s="298"/>
      <c r="CG22" s="298"/>
      <c r="CH22" s="298"/>
      <c r="CI22" s="298"/>
      <c r="CJ22" s="298"/>
      <c r="CK22" s="298"/>
      <c r="CL22" s="298"/>
      <c r="CM22" s="298"/>
      <c r="CN22" s="298"/>
      <c r="CO22" s="298"/>
      <c r="CP22" s="298"/>
      <c r="CQ22" s="298"/>
      <c r="CR22" s="298"/>
      <c r="CS22" s="298"/>
      <c r="CT22" s="298"/>
      <c r="CU22" s="298"/>
      <c r="CV22" s="298"/>
      <c r="CW22" s="83"/>
      <c r="CX22" s="83"/>
      <c r="CY22" s="83"/>
      <c r="CZ22" s="83"/>
      <c r="DA22" s="83"/>
      <c r="DB22" s="83"/>
      <c r="DC22" s="83"/>
    </row>
    <row r="23" spans="1:107" ht="11.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99" t="s">
        <v>0</v>
      </c>
      <c r="X23" s="299"/>
      <c r="Y23" s="299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299"/>
      <c r="AU23" s="299"/>
      <c r="AV23" s="299"/>
      <c r="AW23" s="299"/>
      <c r="AX23" s="299"/>
      <c r="AY23" s="299"/>
      <c r="AZ23" s="299"/>
      <c r="BA23" s="299"/>
      <c r="BB23" s="299"/>
      <c r="BC23" s="299"/>
      <c r="BD23" s="299"/>
      <c r="BE23" s="299"/>
      <c r="BF23" s="299"/>
      <c r="BG23" s="299"/>
      <c r="BH23" s="299"/>
      <c r="BI23" s="299"/>
      <c r="BJ23" s="299"/>
      <c r="BK23" s="299"/>
      <c r="BL23" s="299"/>
      <c r="BM23" s="2"/>
      <c r="BN23" s="2"/>
      <c r="BO23" s="2"/>
      <c r="BP23" s="2"/>
      <c r="BQ23" s="299" t="s">
        <v>193</v>
      </c>
      <c r="BR23" s="299"/>
      <c r="BS23" s="299"/>
      <c r="BT23" s="299"/>
      <c r="BU23" s="299"/>
      <c r="BV23" s="299"/>
      <c r="BW23" s="299"/>
      <c r="BX23" s="299"/>
      <c r="BY23" s="299"/>
      <c r="BZ23" s="299"/>
      <c r="CA23" s="299"/>
      <c r="CB23" s="299"/>
      <c r="CC23" s="299"/>
      <c r="CD23" s="299"/>
      <c r="CE23" s="299"/>
      <c r="CF23" s="299"/>
      <c r="CG23" s="299"/>
      <c r="CH23" s="299"/>
      <c r="CI23" s="299"/>
      <c r="CJ23" s="299"/>
      <c r="CK23" s="299"/>
      <c r="CL23" s="299"/>
      <c r="CM23" s="299"/>
      <c r="CN23" s="299"/>
      <c r="CO23" s="299"/>
      <c r="CP23" s="299"/>
      <c r="CQ23" s="299"/>
      <c r="CR23" s="299"/>
      <c r="CS23" s="299"/>
      <c r="CT23" s="299"/>
      <c r="CU23" s="299"/>
      <c r="CV23" s="299"/>
      <c r="CW23" s="83"/>
      <c r="CX23" s="83"/>
      <c r="CY23" s="83"/>
      <c r="CZ23" s="83"/>
      <c r="DA23" s="83"/>
      <c r="DB23" s="83"/>
      <c r="DC23" s="83"/>
    </row>
    <row r="24" spans="1:107" ht="3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83"/>
      <c r="CX24" s="83"/>
      <c r="CY24" s="83"/>
      <c r="CZ24" s="83"/>
      <c r="DA24" s="83"/>
      <c r="DB24" s="83"/>
      <c r="DC24" s="83"/>
    </row>
    <row r="25" spans="1:107" ht="11.25" customHeight="1" x14ac:dyDescent="0.25">
      <c r="A25" s="300" t="s">
        <v>123</v>
      </c>
      <c r="B25" s="300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2"/>
      <c r="W25" s="306" t="str">
        <f>VLOOKUP(BQ25,Списки!H24:I25,2,0)</f>
        <v>Начальник ПТО</v>
      </c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  <c r="BI25" s="298"/>
      <c r="BJ25" s="298"/>
      <c r="BK25" s="298"/>
      <c r="BL25" s="298"/>
      <c r="BM25" s="2"/>
      <c r="BN25" s="2"/>
      <c r="BO25" s="2"/>
      <c r="BP25" s="2"/>
      <c r="BQ25" s="306" t="s">
        <v>467</v>
      </c>
      <c r="BR25" s="298"/>
      <c r="BS25" s="298"/>
      <c r="BT25" s="298"/>
      <c r="BU25" s="298"/>
      <c r="BV25" s="298"/>
      <c r="BW25" s="298"/>
      <c r="BX25" s="298"/>
      <c r="BY25" s="298"/>
      <c r="BZ25" s="298"/>
      <c r="CA25" s="298"/>
      <c r="CB25" s="298"/>
      <c r="CC25" s="298"/>
      <c r="CD25" s="298"/>
      <c r="CE25" s="298"/>
      <c r="CF25" s="298"/>
      <c r="CG25" s="298"/>
      <c r="CH25" s="298"/>
      <c r="CI25" s="298"/>
      <c r="CJ25" s="298"/>
      <c r="CK25" s="298"/>
      <c r="CL25" s="298"/>
      <c r="CM25" s="298"/>
      <c r="CN25" s="298"/>
      <c r="CO25" s="298"/>
      <c r="CP25" s="298"/>
      <c r="CQ25" s="298"/>
      <c r="CR25" s="298"/>
      <c r="CS25" s="298"/>
      <c r="CT25" s="298"/>
      <c r="CU25" s="298"/>
      <c r="CV25" s="298"/>
      <c r="CW25" s="83"/>
      <c r="CX25" s="83"/>
      <c r="CY25" s="83"/>
      <c r="CZ25" s="83"/>
      <c r="DA25" s="83"/>
      <c r="DB25" s="83"/>
      <c r="DC25" s="83"/>
    </row>
    <row r="26" spans="1:107" ht="11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99" t="s">
        <v>0</v>
      </c>
      <c r="X26" s="299"/>
      <c r="Y26" s="299"/>
      <c r="Z26" s="299"/>
      <c r="AA26" s="299"/>
      <c r="AB26" s="299"/>
      <c r="AC26" s="299"/>
      <c r="AD26" s="299"/>
      <c r="AE26" s="299"/>
      <c r="AF26" s="299"/>
      <c r="AG26" s="299"/>
      <c r="AH26" s="299"/>
      <c r="AI26" s="299"/>
      <c r="AJ26" s="299"/>
      <c r="AK26" s="299"/>
      <c r="AL26" s="299"/>
      <c r="AM26" s="299"/>
      <c r="AN26" s="299"/>
      <c r="AO26" s="299"/>
      <c r="AP26" s="299"/>
      <c r="AQ26" s="299"/>
      <c r="AR26" s="299"/>
      <c r="AS26" s="299"/>
      <c r="AT26" s="299"/>
      <c r="AU26" s="299"/>
      <c r="AV26" s="299"/>
      <c r="AW26" s="299"/>
      <c r="AX26" s="299"/>
      <c r="AY26" s="299"/>
      <c r="AZ26" s="299"/>
      <c r="BA26" s="299"/>
      <c r="BB26" s="299"/>
      <c r="BC26" s="299"/>
      <c r="BD26" s="299"/>
      <c r="BE26" s="299"/>
      <c r="BF26" s="299"/>
      <c r="BG26" s="299"/>
      <c r="BH26" s="299"/>
      <c r="BI26" s="299"/>
      <c r="BJ26" s="299"/>
      <c r="BK26" s="299"/>
      <c r="BL26" s="299"/>
      <c r="BM26" s="2"/>
      <c r="BN26" s="2"/>
      <c r="BO26" s="2"/>
      <c r="BP26" s="2"/>
      <c r="BQ26" s="299" t="s">
        <v>193</v>
      </c>
      <c r="BR26" s="299"/>
      <c r="BS26" s="299"/>
      <c r="BT26" s="299"/>
      <c r="BU26" s="299"/>
      <c r="BV26" s="299"/>
      <c r="BW26" s="299"/>
      <c r="BX26" s="299"/>
      <c r="BY26" s="299"/>
      <c r="BZ26" s="299"/>
      <c r="CA26" s="299"/>
      <c r="CB26" s="299"/>
      <c r="CC26" s="299"/>
      <c r="CD26" s="299"/>
      <c r="CE26" s="299"/>
      <c r="CF26" s="299"/>
      <c r="CG26" s="299"/>
      <c r="CH26" s="299"/>
      <c r="CI26" s="299"/>
      <c r="CJ26" s="299"/>
      <c r="CK26" s="299"/>
      <c r="CL26" s="299"/>
      <c r="CM26" s="299"/>
      <c r="CN26" s="299"/>
      <c r="CO26" s="299"/>
      <c r="CP26" s="299"/>
      <c r="CQ26" s="299"/>
      <c r="CR26" s="299"/>
      <c r="CS26" s="299"/>
      <c r="CT26" s="299"/>
      <c r="CU26" s="299"/>
      <c r="CV26" s="299"/>
      <c r="CW26" s="83"/>
      <c r="CX26" s="83"/>
      <c r="CY26" s="83"/>
      <c r="CZ26" s="83"/>
      <c r="DA26" s="83"/>
      <c r="DB26" s="83"/>
      <c r="DC26" s="83"/>
    </row>
    <row r="27" spans="1:107" ht="7.5" hidden="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83"/>
      <c r="CX27" s="83"/>
      <c r="CY27" s="83"/>
      <c r="CZ27" s="83"/>
      <c r="DA27" s="83"/>
      <c r="DB27" s="83"/>
      <c r="DC27" s="83"/>
    </row>
    <row r="28" spans="1:107" ht="13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06" t="str">
        <f>VLOOKUP(BQ28,Списки!H30:I35,2,0)</f>
        <v>Начальник уАСУТП</v>
      </c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  <c r="BI28" s="298"/>
      <c r="BJ28" s="298"/>
      <c r="BK28" s="298"/>
      <c r="BL28" s="298"/>
      <c r="BM28" s="2"/>
      <c r="BN28" s="2"/>
      <c r="BO28" s="2"/>
      <c r="BP28" s="2"/>
      <c r="BQ28" s="306" t="s">
        <v>466</v>
      </c>
      <c r="BR28" s="298"/>
      <c r="BS28" s="298"/>
      <c r="BT28" s="298"/>
      <c r="BU28" s="298"/>
      <c r="BV28" s="298"/>
      <c r="BW28" s="298"/>
      <c r="BX28" s="298"/>
      <c r="BY28" s="298"/>
      <c r="BZ28" s="298"/>
      <c r="CA28" s="298"/>
      <c r="CB28" s="298"/>
      <c r="CC28" s="298"/>
      <c r="CD28" s="298"/>
      <c r="CE28" s="298"/>
      <c r="CF28" s="298"/>
      <c r="CG28" s="298"/>
      <c r="CH28" s="298"/>
      <c r="CI28" s="298"/>
      <c r="CJ28" s="298"/>
      <c r="CK28" s="298"/>
      <c r="CL28" s="298"/>
      <c r="CM28" s="298"/>
      <c r="CN28" s="298"/>
      <c r="CO28" s="298"/>
      <c r="CP28" s="298"/>
      <c r="CQ28" s="298"/>
      <c r="CR28" s="298"/>
      <c r="CS28" s="298"/>
      <c r="CT28" s="298"/>
      <c r="CU28" s="298"/>
      <c r="CV28" s="298"/>
      <c r="CW28" s="83"/>
      <c r="CX28" s="83"/>
      <c r="CY28" s="83"/>
      <c r="CZ28" s="83"/>
      <c r="DA28" s="83"/>
      <c r="DB28" s="83"/>
      <c r="DC28" s="83"/>
    </row>
    <row r="29" spans="1:107" ht="10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99" t="s">
        <v>0</v>
      </c>
      <c r="X29" s="299"/>
      <c r="Y29" s="299"/>
      <c r="Z29" s="299"/>
      <c r="AA29" s="299"/>
      <c r="AB29" s="299"/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99"/>
      <c r="AO29" s="299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  <c r="AZ29" s="299"/>
      <c r="BA29" s="299"/>
      <c r="BB29" s="299"/>
      <c r="BC29" s="299"/>
      <c r="BD29" s="299"/>
      <c r="BE29" s="299"/>
      <c r="BF29" s="299"/>
      <c r="BG29" s="299"/>
      <c r="BH29" s="299"/>
      <c r="BI29" s="299"/>
      <c r="BJ29" s="299"/>
      <c r="BK29" s="299"/>
      <c r="BL29" s="299"/>
      <c r="BM29" s="2"/>
      <c r="BN29" s="2"/>
      <c r="BO29" s="2"/>
      <c r="BP29" s="2"/>
      <c r="BQ29" s="299" t="s">
        <v>193</v>
      </c>
      <c r="BR29" s="299"/>
      <c r="BS29" s="299"/>
      <c r="BT29" s="299"/>
      <c r="BU29" s="299"/>
      <c r="BV29" s="299"/>
      <c r="BW29" s="299"/>
      <c r="BX29" s="299"/>
      <c r="BY29" s="299"/>
      <c r="BZ29" s="299"/>
      <c r="CA29" s="299"/>
      <c r="CB29" s="299"/>
      <c r="CC29" s="299"/>
      <c r="CD29" s="299"/>
      <c r="CE29" s="299"/>
      <c r="CF29" s="299"/>
      <c r="CG29" s="299"/>
      <c r="CH29" s="299"/>
      <c r="CI29" s="299"/>
      <c r="CJ29" s="299"/>
      <c r="CK29" s="299"/>
      <c r="CL29" s="299"/>
      <c r="CM29" s="299"/>
      <c r="CN29" s="299"/>
      <c r="CO29" s="299"/>
      <c r="CP29" s="299"/>
      <c r="CQ29" s="299"/>
      <c r="CR29" s="299"/>
      <c r="CS29" s="299"/>
      <c r="CT29" s="299"/>
      <c r="CU29" s="299"/>
      <c r="CV29" s="299"/>
      <c r="CW29" s="83"/>
      <c r="CX29" s="83"/>
      <c r="CY29" s="83"/>
      <c r="CZ29" s="83"/>
      <c r="DA29" s="83"/>
      <c r="DB29" s="83"/>
      <c r="DC29" s="83"/>
    </row>
    <row r="30" spans="1:107" ht="13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06" t="e">
        <f>'Сводная таблица'!$G$18</f>
        <v>#N/A</v>
      </c>
      <c r="X30" s="321"/>
      <c r="Y30" s="321"/>
      <c r="Z30" s="321"/>
      <c r="AA30" s="321"/>
      <c r="AB30" s="321"/>
      <c r="AC30" s="321"/>
      <c r="AD30" s="321"/>
      <c r="AE30" s="321"/>
      <c r="AF30" s="321"/>
      <c r="AG30" s="321"/>
      <c r="AH30" s="321"/>
      <c r="AI30" s="321"/>
      <c r="AJ30" s="321"/>
      <c r="AK30" s="321"/>
      <c r="AL30" s="321"/>
      <c r="AM30" s="321"/>
      <c r="AN30" s="321"/>
      <c r="AO30" s="321"/>
      <c r="AP30" s="321"/>
      <c r="AQ30" s="321"/>
      <c r="AR30" s="321"/>
      <c r="AS30" s="321"/>
      <c r="AT30" s="321"/>
      <c r="AU30" s="321"/>
      <c r="AV30" s="321"/>
      <c r="AW30" s="321"/>
      <c r="AX30" s="321"/>
      <c r="AY30" s="321"/>
      <c r="AZ30" s="321"/>
      <c r="BA30" s="321"/>
      <c r="BB30" s="321"/>
      <c r="BC30" s="321"/>
      <c r="BD30" s="321"/>
      <c r="BE30" s="321"/>
      <c r="BF30" s="321"/>
      <c r="BG30" s="321"/>
      <c r="BH30" s="321"/>
      <c r="BI30" s="321"/>
      <c r="BJ30" s="321"/>
      <c r="BK30" s="321"/>
      <c r="BL30" s="321"/>
      <c r="BM30" s="2"/>
      <c r="BN30" s="2"/>
      <c r="BO30" s="2"/>
      <c r="BP30" s="2"/>
      <c r="BQ30" s="324">
        <f>'Сводная таблица'!$I$18</f>
        <v>0</v>
      </c>
      <c r="BR30" s="325"/>
      <c r="BS30" s="325"/>
      <c r="BT30" s="325"/>
      <c r="BU30" s="325"/>
      <c r="BV30" s="325"/>
      <c r="BW30" s="325"/>
      <c r="BX30" s="325"/>
      <c r="BY30" s="325"/>
      <c r="BZ30" s="325"/>
      <c r="CA30" s="325"/>
      <c r="CB30" s="325"/>
      <c r="CC30" s="325"/>
      <c r="CD30" s="325"/>
      <c r="CE30" s="325"/>
      <c r="CF30" s="325"/>
      <c r="CG30" s="325"/>
      <c r="CH30" s="325"/>
      <c r="CI30" s="325"/>
      <c r="CJ30" s="325"/>
      <c r="CK30" s="325"/>
      <c r="CL30" s="325"/>
      <c r="CM30" s="325"/>
      <c r="CN30" s="325"/>
      <c r="CO30" s="325"/>
      <c r="CP30" s="325"/>
      <c r="CQ30" s="325"/>
      <c r="CR30" s="325"/>
      <c r="CS30" s="325"/>
      <c r="CT30" s="325"/>
      <c r="CU30" s="325"/>
      <c r="CV30" s="325"/>
      <c r="CW30" s="83"/>
      <c r="CX30" s="83"/>
      <c r="CY30" s="83"/>
      <c r="CZ30" s="83"/>
      <c r="DA30" s="83"/>
      <c r="DB30" s="83"/>
      <c r="DC30" s="83"/>
    </row>
    <row r="31" spans="1:107" ht="11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99" t="s">
        <v>0</v>
      </c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99"/>
      <c r="AO31" s="299"/>
      <c r="AP31" s="299"/>
      <c r="AQ31" s="299"/>
      <c r="AR31" s="299"/>
      <c r="AS31" s="299"/>
      <c r="AT31" s="299"/>
      <c r="AU31" s="299"/>
      <c r="AV31" s="299"/>
      <c r="AW31" s="299"/>
      <c r="AX31" s="299"/>
      <c r="AY31" s="299"/>
      <c r="AZ31" s="299"/>
      <c r="BA31" s="299"/>
      <c r="BB31" s="299"/>
      <c r="BC31" s="299"/>
      <c r="BD31" s="299"/>
      <c r="BE31" s="299"/>
      <c r="BF31" s="299"/>
      <c r="BG31" s="299"/>
      <c r="BH31" s="299"/>
      <c r="BI31" s="299"/>
      <c r="BJ31" s="299"/>
      <c r="BK31" s="299"/>
      <c r="BL31" s="299"/>
      <c r="BM31" s="2"/>
      <c r="BN31" s="2"/>
      <c r="BO31" s="2"/>
      <c r="BP31" s="2"/>
      <c r="BQ31" s="299" t="s">
        <v>193</v>
      </c>
      <c r="BR31" s="299"/>
      <c r="BS31" s="299"/>
      <c r="BT31" s="299"/>
      <c r="BU31" s="299"/>
      <c r="BV31" s="299"/>
      <c r="BW31" s="299"/>
      <c r="BX31" s="299"/>
      <c r="BY31" s="299"/>
      <c r="BZ31" s="299"/>
      <c r="CA31" s="299"/>
      <c r="CB31" s="299"/>
      <c r="CC31" s="299"/>
      <c r="CD31" s="299"/>
      <c r="CE31" s="299"/>
      <c r="CF31" s="299"/>
      <c r="CG31" s="299"/>
      <c r="CH31" s="299"/>
      <c r="CI31" s="299"/>
      <c r="CJ31" s="299"/>
      <c r="CK31" s="299"/>
      <c r="CL31" s="299"/>
      <c r="CM31" s="299"/>
      <c r="CN31" s="299"/>
      <c r="CO31" s="299"/>
      <c r="CP31" s="299"/>
      <c r="CQ31" s="299"/>
      <c r="CR31" s="299"/>
      <c r="CS31" s="299"/>
      <c r="CT31" s="299"/>
      <c r="CU31" s="299"/>
      <c r="CV31" s="299"/>
      <c r="CW31" s="83"/>
      <c r="CX31" s="83"/>
      <c r="CY31" s="83"/>
      <c r="CZ31" s="83"/>
      <c r="DA31" s="83"/>
      <c r="DB31" s="83"/>
      <c r="DC31" s="83"/>
    </row>
    <row r="32" spans="1:107" ht="13.5" customHeight="1" x14ac:dyDescent="0.2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323" t="str">
        <f>VLOOKUP(BQ32,Списки!H30:I35,2,0)</f>
        <v>Инженер уАСУТП</v>
      </c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  <c r="BI32" s="298"/>
      <c r="BJ32" s="298"/>
      <c r="BK32" s="298"/>
      <c r="BL32" s="298"/>
      <c r="BM32" s="76"/>
      <c r="BN32" s="76"/>
      <c r="BO32" s="76"/>
      <c r="BP32" s="76"/>
      <c r="BQ32" s="323" t="s">
        <v>615</v>
      </c>
      <c r="BR32" s="298"/>
      <c r="BS32" s="298"/>
      <c r="BT32" s="298"/>
      <c r="BU32" s="298"/>
      <c r="BV32" s="298"/>
      <c r="BW32" s="298"/>
      <c r="BX32" s="298"/>
      <c r="BY32" s="298"/>
      <c r="BZ32" s="298"/>
      <c r="CA32" s="298"/>
      <c r="CB32" s="298"/>
      <c r="CC32" s="298"/>
      <c r="CD32" s="298"/>
      <c r="CE32" s="298"/>
      <c r="CF32" s="298"/>
      <c r="CG32" s="298"/>
      <c r="CH32" s="298"/>
      <c r="CI32" s="298"/>
      <c r="CJ32" s="298"/>
      <c r="CK32" s="298"/>
      <c r="CL32" s="298"/>
      <c r="CM32" s="298"/>
      <c r="CN32" s="298"/>
      <c r="CO32" s="298"/>
      <c r="CP32" s="298"/>
      <c r="CQ32" s="298"/>
      <c r="CR32" s="298"/>
      <c r="CS32" s="298"/>
      <c r="CT32" s="298"/>
      <c r="CU32" s="298"/>
      <c r="CV32" s="298"/>
      <c r="CW32" s="83"/>
      <c r="CX32" s="83"/>
      <c r="CY32" s="83"/>
      <c r="CZ32" s="83"/>
      <c r="DA32" s="83"/>
      <c r="DB32" s="83"/>
      <c r="DC32" s="83"/>
    </row>
    <row r="33" spans="1:107" ht="11.25" customHeight="1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299" t="s">
        <v>0</v>
      </c>
      <c r="X33" s="299"/>
      <c r="Y33" s="299"/>
      <c r="Z33" s="299"/>
      <c r="AA33" s="299"/>
      <c r="AB33" s="299"/>
      <c r="AC33" s="299"/>
      <c r="AD33" s="299"/>
      <c r="AE33" s="299"/>
      <c r="AF33" s="299"/>
      <c r="AG33" s="299"/>
      <c r="AH33" s="299"/>
      <c r="AI33" s="299"/>
      <c r="AJ33" s="299"/>
      <c r="AK33" s="299"/>
      <c r="AL33" s="299"/>
      <c r="AM33" s="299"/>
      <c r="AN33" s="299"/>
      <c r="AO33" s="299"/>
      <c r="AP33" s="299"/>
      <c r="AQ33" s="299"/>
      <c r="AR33" s="299"/>
      <c r="AS33" s="299"/>
      <c r="AT33" s="299"/>
      <c r="AU33" s="299"/>
      <c r="AV33" s="299"/>
      <c r="AW33" s="299"/>
      <c r="AX33" s="299"/>
      <c r="AY33" s="299"/>
      <c r="AZ33" s="299"/>
      <c r="BA33" s="299"/>
      <c r="BB33" s="299"/>
      <c r="BC33" s="299"/>
      <c r="BD33" s="299"/>
      <c r="BE33" s="299"/>
      <c r="BF33" s="299"/>
      <c r="BG33" s="299"/>
      <c r="BH33" s="299"/>
      <c r="BI33" s="299"/>
      <c r="BJ33" s="299"/>
      <c r="BK33" s="299"/>
      <c r="BL33" s="299"/>
      <c r="BM33" s="76"/>
      <c r="BN33" s="76"/>
      <c r="BO33" s="76"/>
      <c r="BP33" s="76"/>
      <c r="BQ33" s="299" t="s">
        <v>193</v>
      </c>
      <c r="BR33" s="299"/>
      <c r="BS33" s="299"/>
      <c r="BT33" s="299"/>
      <c r="BU33" s="299"/>
      <c r="BV33" s="299"/>
      <c r="BW33" s="299"/>
      <c r="BX33" s="299"/>
      <c r="BY33" s="299"/>
      <c r="BZ33" s="299"/>
      <c r="CA33" s="299"/>
      <c r="CB33" s="299"/>
      <c r="CC33" s="299"/>
      <c r="CD33" s="299"/>
      <c r="CE33" s="299"/>
      <c r="CF33" s="299"/>
      <c r="CG33" s="299"/>
      <c r="CH33" s="299"/>
      <c r="CI33" s="299"/>
      <c r="CJ33" s="299"/>
      <c r="CK33" s="299"/>
      <c r="CL33" s="299"/>
      <c r="CM33" s="299"/>
      <c r="CN33" s="299"/>
      <c r="CO33" s="299"/>
      <c r="CP33" s="299"/>
      <c r="CQ33" s="299"/>
      <c r="CR33" s="299"/>
      <c r="CS33" s="299"/>
      <c r="CT33" s="299"/>
      <c r="CU33" s="299"/>
      <c r="CV33" s="299"/>
      <c r="CW33" s="83"/>
      <c r="CX33" s="83"/>
      <c r="CY33" s="83"/>
      <c r="CZ33" s="83"/>
      <c r="DA33" s="83"/>
      <c r="DB33" s="83"/>
      <c r="DC33" s="83"/>
    </row>
    <row r="34" spans="1:107" ht="11.25" customHeight="1" x14ac:dyDescent="0.2">
      <c r="A34" s="300" t="s">
        <v>124</v>
      </c>
      <c r="B34" s="300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2"/>
      <c r="BK34" s="318"/>
      <c r="BL34" s="318"/>
      <c r="BM34" s="318"/>
      <c r="BN34" s="318"/>
      <c r="BO34" s="318"/>
      <c r="BP34" s="318"/>
      <c r="BQ34" s="318"/>
      <c r="BR34" s="318"/>
      <c r="BS34" s="318"/>
      <c r="BT34" s="318"/>
      <c r="BU34" s="318"/>
      <c r="BV34" s="318"/>
      <c r="BW34" s="318"/>
      <c r="BX34" s="318"/>
      <c r="BY34" s="318"/>
      <c r="BZ34" s="318"/>
      <c r="CA34" s="318"/>
      <c r="CB34" s="318"/>
      <c r="CC34" s="318"/>
      <c r="CD34" s="318"/>
      <c r="CE34" s="318"/>
      <c r="CF34" s="318"/>
      <c r="CG34" s="318"/>
      <c r="CH34" s="318"/>
      <c r="CI34" s="318"/>
      <c r="CJ34" s="318"/>
      <c r="CK34" s="318"/>
      <c r="CL34" s="318"/>
      <c r="CM34" s="318"/>
      <c r="CN34" s="318"/>
      <c r="CO34" s="318"/>
      <c r="CP34" s="318"/>
      <c r="CQ34" s="318"/>
      <c r="CR34" s="318"/>
      <c r="CS34" s="318"/>
      <c r="CT34" s="318"/>
      <c r="CU34" s="318"/>
      <c r="CV34" s="318"/>
      <c r="CW34" s="83"/>
      <c r="CX34" s="83"/>
      <c r="CY34" s="83"/>
      <c r="CZ34" s="83"/>
      <c r="DA34" s="83"/>
      <c r="DB34" s="83"/>
      <c r="DC34" s="83"/>
    </row>
    <row r="35" spans="1:107" ht="13.5" customHeight="1" x14ac:dyDescent="0.2">
      <c r="A35" s="2"/>
      <c r="B35" s="319">
        <f>'Сводная таблица'!C13</f>
        <v>0</v>
      </c>
      <c r="C35" s="320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320"/>
      <c r="AG35" s="320"/>
      <c r="AH35" s="320"/>
      <c r="AI35" s="320"/>
      <c r="AJ35" s="320"/>
      <c r="AK35" s="320"/>
      <c r="AL35" s="320"/>
      <c r="AM35" s="320"/>
      <c r="AN35" s="320"/>
      <c r="AO35" s="320"/>
      <c r="AP35" s="320"/>
      <c r="AQ35" s="320"/>
      <c r="AR35" s="320"/>
      <c r="AS35" s="320"/>
      <c r="AT35" s="320"/>
      <c r="AU35" s="320"/>
      <c r="AV35" s="320"/>
      <c r="AW35" s="320"/>
      <c r="AX35" s="320"/>
      <c r="AY35" s="320"/>
      <c r="AZ35" s="320"/>
      <c r="BA35" s="320"/>
      <c r="BB35" s="320"/>
      <c r="BC35" s="320"/>
      <c r="BD35" s="320"/>
      <c r="BE35" s="320"/>
      <c r="BF35" s="320"/>
      <c r="BG35" s="320"/>
      <c r="BH35" s="320"/>
      <c r="BI35" s="320"/>
      <c r="BJ35" s="320"/>
      <c r="BK35" s="320"/>
      <c r="BL35" s="320"/>
      <c r="BM35" s="320"/>
      <c r="BN35" s="320"/>
      <c r="BO35" s="320"/>
      <c r="BP35" s="320"/>
      <c r="BQ35" s="320"/>
      <c r="BR35" s="320"/>
      <c r="BS35" s="320"/>
      <c r="BT35" s="320"/>
      <c r="BU35" s="320"/>
      <c r="BV35" s="320"/>
      <c r="BW35" s="320"/>
      <c r="BX35" s="320"/>
      <c r="BY35" s="320"/>
      <c r="BZ35" s="320"/>
      <c r="CA35" s="320"/>
      <c r="CB35" s="320"/>
      <c r="CC35" s="320"/>
      <c r="CD35" s="320"/>
      <c r="CE35" s="320"/>
      <c r="CF35" s="320"/>
      <c r="CG35" s="320"/>
      <c r="CH35" s="320"/>
      <c r="CI35" s="320"/>
      <c r="CJ35" s="320"/>
      <c r="CK35" s="320"/>
      <c r="CL35" s="320"/>
      <c r="CM35" s="320"/>
      <c r="CN35" s="320"/>
      <c r="CO35" s="320"/>
      <c r="CP35" s="320"/>
      <c r="CQ35" s="320"/>
      <c r="CR35" s="320"/>
      <c r="CS35" s="320"/>
      <c r="CT35" s="320"/>
      <c r="CU35" s="320"/>
      <c r="CV35" s="320"/>
      <c r="CW35" s="83"/>
      <c r="CX35" s="83"/>
      <c r="CY35" s="83"/>
      <c r="CZ35" s="83"/>
      <c r="DA35" s="83"/>
      <c r="DB35" s="83"/>
      <c r="DC35" s="83"/>
    </row>
    <row r="36" spans="1:107" ht="18.75" customHeight="1" x14ac:dyDescent="0.25">
      <c r="A36" s="315" t="s">
        <v>186</v>
      </c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/>
      <c r="AD36" s="315"/>
      <c r="AE36" s="315"/>
      <c r="AF36" s="315"/>
      <c r="AG36" s="315"/>
      <c r="AH36" s="315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5"/>
      <c r="AT36" s="315"/>
      <c r="AU36" s="315"/>
      <c r="AV36" s="315"/>
      <c r="AW36" s="315"/>
      <c r="AX36" s="315"/>
      <c r="AY36" s="315"/>
      <c r="AZ36" s="315"/>
      <c r="BA36" s="315"/>
      <c r="BB36" s="315"/>
      <c r="BC36" s="315"/>
      <c r="BD36" s="315"/>
      <c r="BE36" s="315"/>
      <c r="BF36" s="315"/>
      <c r="BG36" s="315"/>
      <c r="BH36" s="315"/>
      <c r="BI36" s="315"/>
      <c r="BJ36" s="315"/>
      <c r="BK36" s="316">
        <f>'Сводная таблица'!C14</f>
        <v>0</v>
      </c>
      <c r="BL36" s="317"/>
      <c r="BM36" s="317"/>
      <c r="BN36" s="317"/>
      <c r="BO36" s="317"/>
      <c r="BP36" s="317"/>
      <c r="BQ36" s="317"/>
      <c r="BR36" s="317"/>
      <c r="BS36" s="317"/>
      <c r="BT36" s="317"/>
      <c r="BU36" s="317"/>
      <c r="BV36" s="317"/>
      <c r="BW36" s="317"/>
      <c r="BX36" s="317"/>
      <c r="BY36" s="317"/>
      <c r="BZ36" s="317"/>
      <c r="CA36" s="317"/>
      <c r="CB36" s="317"/>
      <c r="CC36" s="317"/>
      <c r="CD36" s="317"/>
      <c r="CE36" s="317"/>
      <c r="CF36" s="317"/>
      <c r="CG36" s="317"/>
      <c r="CH36" s="317"/>
      <c r="CI36" s="317"/>
      <c r="CJ36" s="317"/>
      <c r="CK36" s="317"/>
      <c r="CL36" s="317"/>
      <c r="CM36" s="317"/>
      <c r="CN36" s="317"/>
      <c r="CO36" s="317"/>
      <c r="CP36" s="317"/>
      <c r="CQ36" s="317"/>
      <c r="CR36" s="317"/>
      <c r="CS36" s="317"/>
      <c r="CT36" s="317"/>
      <c r="CU36" s="317"/>
      <c r="CV36" s="317"/>
      <c r="CW36" s="83"/>
      <c r="CX36" s="83"/>
      <c r="CY36" s="83"/>
      <c r="CZ36" s="83"/>
      <c r="DA36" s="83"/>
      <c r="DB36" s="83"/>
      <c r="DC36" s="83"/>
    </row>
    <row r="37" spans="1:107" ht="11.25" customHeight="1" x14ac:dyDescent="0.2">
      <c r="A37" s="299" t="s">
        <v>125</v>
      </c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  <c r="AA37" s="299"/>
      <c r="AB37" s="299"/>
      <c r="AC37" s="299"/>
      <c r="AD37" s="299"/>
      <c r="AE37" s="299"/>
      <c r="AF37" s="299"/>
      <c r="AG37" s="299"/>
      <c r="AH37" s="299"/>
      <c r="AI37" s="299"/>
      <c r="AJ37" s="299"/>
      <c r="AK37" s="299"/>
      <c r="AL37" s="299"/>
      <c r="AM37" s="299"/>
      <c r="AN37" s="299"/>
      <c r="AO37" s="299"/>
      <c r="AP37" s="299"/>
      <c r="AQ37" s="299"/>
      <c r="AR37" s="299"/>
      <c r="AS37" s="299"/>
      <c r="AT37" s="299"/>
      <c r="AU37" s="299"/>
      <c r="AV37" s="299"/>
      <c r="AW37" s="299"/>
      <c r="AX37" s="299"/>
      <c r="AY37" s="299"/>
      <c r="AZ37" s="299"/>
      <c r="BA37" s="299"/>
      <c r="BB37" s="299"/>
      <c r="BC37" s="299"/>
      <c r="BD37" s="299"/>
      <c r="BE37" s="299"/>
      <c r="BF37" s="299"/>
      <c r="BG37" s="299"/>
      <c r="BH37" s="299"/>
      <c r="BI37" s="299"/>
      <c r="BJ37" s="299"/>
      <c r="BK37" s="299"/>
      <c r="BL37" s="299"/>
      <c r="BM37" s="299"/>
      <c r="BN37" s="299"/>
      <c r="BO37" s="299"/>
      <c r="BP37" s="299"/>
      <c r="BQ37" s="299"/>
      <c r="BR37" s="299"/>
      <c r="BS37" s="299"/>
      <c r="BT37" s="299"/>
      <c r="BU37" s="299"/>
      <c r="BV37" s="299"/>
      <c r="BW37" s="299"/>
      <c r="BX37" s="299"/>
      <c r="BY37" s="299"/>
      <c r="BZ37" s="299"/>
      <c r="CA37" s="299"/>
      <c r="CB37" s="299"/>
      <c r="CC37" s="299"/>
      <c r="CD37" s="299"/>
      <c r="CE37" s="299"/>
      <c r="CF37" s="299"/>
      <c r="CG37" s="299"/>
      <c r="CH37" s="299"/>
      <c r="CI37" s="299"/>
      <c r="CJ37" s="299"/>
      <c r="CK37" s="299"/>
      <c r="CL37" s="299"/>
      <c r="CM37" s="299"/>
      <c r="CN37" s="299"/>
      <c r="CO37" s="299"/>
      <c r="CP37" s="299"/>
      <c r="CQ37" s="299"/>
      <c r="CR37" s="299"/>
      <c r="CS37" s="299"/>
      <c r="CT37" s="299"/>
      <c r="CU37" s="299"/>
      <c r="CV37" s="299"/>
      <c r="CW37" s="83"/>
      <c r="CX37" s="83"/>
      <c r="CY37" s="83"/>
      <c r="CZ37" s="83"/>
      <c r="DA37" s="83"/>
      <c r="DB37" s="83"/>
      <c r="DC37" s="83"/>
    </row>
    <row r="38" spans="1:107" ht="3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83"/>
      <c r="CX38" s="83"/>
      <c r="CY38" s="83"/>
      <c r="CZ38" s="83"/>
      <c r="DA38" s="83"/>
      <c r="DB38" s="83"/>
      <c r="DC38" s="83"/>
    </row>
    <row r="39" spans="1:107" ht="11.25" customHeight="1" x14ac:dyDescent="0.2">
      <c r="A39" s="300" t="s">
        <v>126</v>
      </c>
      <c r="B39" s="300"/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2"/>
      <c r="Q39" s="318" t="s">
        <v>194</v>
      </c>
      <c r="R39" s="318"/>
      <c r="S39" s="318"/>
      <c r="T39" s="318"/>
      <c r="U39" s="318"/>
      <c r="V39" s="318"/>
      <c r="W39" s="318"/>
      <c r="X39" s="318"/>
      <c r="Y39" s="318"/>
      <c r="Z39" s="318"/>
      <c r="AA39" s="318"/>
      <c r="AB39" s="318"/>
      <c r="AC39" s="318"/>
      <c r="AD39" s="318"/>
      <c r="AE39" s="318"/>
      <c r="AF39" s="318"/>
      <c r="AG39" s="318"/>
      <c r="AH39" s="318"/>
      <c r="AI39" s="318"/>
      <c r="AJ39" s="318"/>
      <c r="AK39" s="318"/>
      <c r="AL39" s="318"/>
      <c r="AM39" s="318"/>
      <c r="AN39" s="318"/>
      <c r="AO39" s="318"/>
      <c r="AP39" s="318"/>
      <c r="AQ39" s="318"/>
      <c r="AR39" s="318"/>
      <c r="AS39" s="318"/>
      <c r="AT39" s="318"/>
      <c r="AU39" s="318"/>
      <c r="AV39" s="318"/>
      <c r="AW39" s="318"/>
      <c r="AX39" s="318"/>
      <c r="AY39" s="318"/>
      <c r="AZ39" s="318"/>
      <c r="BA39" s="318"/>
      <c r="BB39" s="318"/>
      <c r="BC39" s="318"/>
      <c r="BD39" s="318"/>
      <c r="BE39" s="318"/>
      <c r="BF39" s="318"/>
      <c r="BG39" s="318"/>
      <c r="BH39" s="318"/>
      <c r="BI39" s="318"/>
      <c r="BJ39" s="318"/>
      <c r="BK39" s="318"/>
      <c r="BL39" s="318"/>
      <c r="BM39" s="318"/>
      <c r="BN39" s="318"/>
      <c r="BO39" s="318"/>
      <c r="BP39" s="318"/>
      <c r="BQ39" s="318"/>
      <c r="BR39" s="318"/>
      <c r="BS39" s="318"/>
      <c r="BT39" s="318"/>
      <c r="BU39" s="318"/>
      <c r="BV39" s="318"/>
      <c r="BW39" s="318"/>
      <c r="BX39" s="318"/>
      <c r="BY39" s="318"/>
      <c r="BZ39" s="318"/>
      <c r="CA39" s="318"/>
      <c r="CB39" s="318"/>
      <c r="CC39" s="318"/>
      <c r="CD39" s="318"/>
      <c r="CE39" s="318"/>
      <c r="CF39" s="318"/>
      <c r="CG39" s="318"/>
      <c r="CH39" s="318"/>
      <c r="CI39" s="318"/>
      <c r="CJ39" s="318"/>
      <c r="CK39" s="318"/>
      <c r="CL39" s="318"/>
      <c r="CM39" s="318"/>
      <c r="CN39" s="318"/>
      <c r="CO39" s="318"/>
      <c r="CP39" s="318"/>
      <c r="CQ39" s="318"/>
      <c r="CR39" s="318"/>
      <c r="CS39" s="318"/>
      <c r="CT39" s="318"/>
      <c r="CU39" s="318"/>
      <c r="CV39" s="318"/>
      <c r="CW39" s="83"/>
      <c r="CX39" s="83"/>
      <c r="CY39" s="83"/>
      <c r="CZ39" s="83"/>
      <c r="DA39" s="83"/>
      <c r="DB39" s="83"/>
      <c r="DC39" s="83"/>
    </row>
    <row r="40" spans="1:107" ht="11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99" t="s">
        <v>127</v>
      </c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299"/>
      <c r="AO40" s="299"/>
      <c r="AP40" s="299"/>
      <c r="AQ40" s="299"/>
      <c r="AR40" s="299"/>
      <c r="AS40" s="299"/>
      <c r="AT40" s="299"/>
      <c r="AU40" s="299"/>
      <c r="AV40" s="299"/>
      <c r="AW40" s="299"/>
      <c r="AX40" s="299"/>
      <c r="AY40" s="299"/>
      <c r="AZ40" s="299"/>
      <c r="BA40" s="299"/>
      <c r="BB40" s="299"/>
      <c r="BC40" s="299"/>
      <c r="BD40" s="299"/>
      <c r="BE40" s="299"/>
      <c r="BF40" s="299"/>
      <c r="BG40" s="299"/>
      <c r="BH40" s="299"/>
      <c r="BI40" s="299"/>
      <c r="BJ40" s="299"/>
      <c r="BK40" s="299"/>
      <c r="BL40" s="299"/>
      <c r="BM40" s="299"/>
      <c r="BN40" s="299"/>
      <c r="BO40" s="299"/>
      <c r="BP40" s="299"/>
      <c r="BQ40" s="299"/>
      <c r="BR40" s="299"/>
      <c r="BS40" s="299"/>
      <c r="BT40" s="299"/>
      <c r="BU40" s="299"/>
      <c r="BV40" s="299"/>
      <c r="BW40" s="299"/>
      <c r="BX40" s="299"/>
      <c r="BY40" s="299"/>
      <c r="BZ40" s="299"/>
      <c r="CA40" s="299"/>
      <c r="CB40" s="299"/>
      <c r="CC40" s="299"/>
      <c r="CD40" s="299"/>
      <c r="CE40" s="299"/>
      <c r="CF40" s="299"/>
      <c r="CG40" s="299"/>
      <c r="CH40" s="299"/>
      <c r="CI40" s="299"/>
      <c r="CJ40" s="299"/>
      <c r="CK40" s="299"/>
      <c r="CL40" s="299"/>
      <c r="CM40" s="299"/>
      <c r="CN40" s="299"/>
      <c r="CO40" s="299"/>
      <c r="CP40" s="299"/>
      <c r="CQ40" s="299"/>
      <c r="CR40" s="299"/>
      <c r="CS40" s="299"/>
      <c r="CT40" s="299"/>
      <c r="CU40" s="299"/>
      <c r="CV40" s="299"/>
      <c r="CW40" s="83"/>
      <c r="CX40" s="83"/>
      <c r="CY40" s="83"/>
      <c r="CZ40" s="83"/>
      <c r="DA40" s="83"/>
      <c r="DB40" s="83"/>
      <c r="DC40" s="83"/>
    </row>
    <row r="41" spans="1:107" ht="3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83"/>
      <c r="CX41" s="83"/>
      <c r="CY41" s="83"/>
      <c r="CZ41" s="83"/>
      <c r="DA41" s="83"/>
      <c r="DB41" s="83"/>
      <c r="DC41" s="83"/>
    </row>
    <row r="42" spans="1:107" ht="12.75" x14ac:dyDescent="0.2">
      <c r="A42" s="340" t="str">
        <f>'Сводная таблица'!C16</f>
        <v/>
      </c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1"/>
      <c r="AA42" s="341"/>
      <c r="AB42" s="341"/>
      <c r="AC42" s="341"/>
      <c r="AD42" s="341"/>
      <c r="AE42" s="341"/>
      <c r="AF42" s="341"/>
      <c r="AG42" s="341"/>
      <c r="AH42" s="341"/>
      <c r="AI42" s="341"/>
      <c r="AJ42" s="341"/>
      <c r="AK42" s="341"/>
      <c r="AL42" s="341"/>
      <c r="AM42" s="341"/>
      <c r="AN42" s="341"/>
      <c r="AO42" s="341"/>
      <c r="AP42" s="341"/>
      <c r="AQ42" s="341"/>
      <c r="AR42" s="341"/>
      <c r="AS42" s="341"/>
      <c r="AT42" s="341"/>
      <c r="AU42" s="341"/>
      <c r="AV42" s="341"/>
      <c r="AW42" s="341"/>
      <c r="AX42" s="341"/>
      <c r="AY42" s="341"/>
      <c r="AZ42" s="341"/>
      <c r="BA42" s="341"/>
      <c r="BB42" s="341"/>
      <c r="BC42" s="341"/>
      <c r="BD42" s="341"/>
      <c r="BE42" s="341"/>
      <c r="BF42" s="341"/>
      <c r="BG42" s="341"/>
      <c r="BH42" s="341"/>
      <c r="BI42" s="341"/>
      <c r="BJ42" s="341"/>
      <c r="BK42" s="341"/>
      <c r="BL42" s="341"/>
      <c r="BM42" s="341"/>
      <c r="BN42" s="341"/>
      <c r="BO42" s="341"/>
      <c r="BP42" s="341"/>
      <c r="BQ42" s="341"/>
      <c r="BR42" s="341"/>
      <c r="BS42" s="341"/>
      <c r="BT42" s="341"/>
      <c r="BU42" s="341"/>
      <c r="BV42" s="341"/>
      <c r="BW42" s="341"/>
      <c r="BX42" s="341"/>
      <c r="BY42" s="341"/>
      <c r="BZ42" s="341"/>
      <c r="CA42" s="341"/>
      <c r="CB42" s="341"/>
      <c r="CC42" s="341"/>
      <c r="CD42" s="341"/>
      <c r="CE42" s="341"/>
      <c r="CF42" s="341"/>
      <c r="CG42" s="341"/>
      <c r="CH42" s="341"/>
      <c r="CI42" s="341"/>
      <c r="CJ42" s="341"/>
      <c r="CK42" s="341"/>
      <c r="CL42" s="341"/>
      <c r="CM42" s="341"/>
      <c r="CN42" s="341"/>
      <c r="CO42" s="341"/>
      <c r="CP42" s="341"/>
      <c r="CQ42" s="341"/>
      <c r="CR42" s="341"/>
      <c r="CS42" s="341"/>
      <c r="CT42" s="341"/>
      <c r="CU42" s="341"/>
      <c r="CV42" s="341"/>
      <c r="CW42" s="83"/>
      <c r="CX42" s="83"/>
      <c r="CY42" s="83"/>
      <c r="CZ42" s="83"/>
      <c r="DA42" s="83"/>
      <c r="DB42" s="83"/>
      <c r="DC42" s="83"/>
    </row>
    <row r="43" spans="1:107" ht="11.25" customHeight="1" x14ac:dyDescent="0.2">
      <c r="A43" s="299" t="s">
        <v>584</v>
      </c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/>
      <c r="V43" s="299"/>
      <c r="W43" s="299"/>
      <c r="X43" s="299"/>
      <c r="Y43" s="299"/>
      <c r="Z43" s="299"/>
      <c r="AA43" s="299"/>
      <c r="AB43" s="299"/>
      <c r="AC43" s="299"/>
      <c r="AD43" s="299"/>
      <c r="AE43" s="299"/>
      <c r="AF43" s="299"/>
      <c r="AG43" s="299"/>
      <c r="AH43" s="299"/>
      <c r="AI43" s="299"/>
      <c r="AJ43" s="299"/>
      <c r="AK43" s="299"/>
      <c r="AL43" s="299"/>
      <c r="AM43" s="299"/>
      <c r="AN43" s="299"/>
      <c r="AO43" s="299"/>
      <c r="AP43" s="299"/>
      <c r="AQ43" s="299"/>
      <c r="AR43" s="299"/>
      <c r="AS43" s="299"/>
      <c r="AT43" s="299"/>
      <c r="AU43" s="299"/>
      <c r="AV43" s="299"/>
      <c r="AW43" s="299"/>
      <c r="AX43" s="299"/>
      <c r="AY43" s="299"/>
      <c r="AZ43" s="299"/>
      <c r="BA43" s="299"/>
      <c r="BB43" s="299"/>
      <c r="BC43" s="299"/>
      <c r="BD43" s="299"/>
      <c r="BE43" s="299"/>
      <c r="BF43" s="299"/>
      <c r="BG43" s="299"/>
      <c r="BH43" s="299"/>
      <c r="BI43" s="299"/>
      <c r="BJ43" s="299"/>
      <c r="BK43" s="299"/>
      <c r="BL43" s="299"/>
      <c r="BM43" s="299"/>
      <c r="BN43" s="299"/>
      <c r="BO43" s="299"/>
      <c r="BP43" s="299"/>
      <c r="BQ43" s="299"/>
      <c r="BR43" s="299"/>
      <c r="BS43" s="299"/>
      <c r="BT43" s="299"/>
      <c r="BU43" s="299"/>
      <c r="BV43" s="299"/>
      <c r="BW43" s="299"/>
      <c r="BX43" s="299"/>
      <c r="BY43" s="299"/>
      <c r="BZ43" s="299"/>
      <c r="CA43" s="299"/>
      <c r="CB43" s="299"/>
      <c r="CC43" s="299"/>
      <c r="CD43" s="299"/>
      <c r="CE43" s="299"/>
      <c r="CF43" s="299"/>
      <c r="CG43" s="299"/>
      <c r="CH43" s="299"/>
      <c r="CI43" s="299"/>
      <c r="CJ43" s="299"/>
      <c r="CK43" s="299"/>
      <c r="CL43" s="299"/>
      <c r="CM43" s="299"/>
      <c r="CN43" s="299"/>
      <c r="CO43" s="299"/>
      <c r="CP43" s="299"/>
      <c r="CQ43" s="299"/>
      <c r="CR43" s="299"/>
      <c r="CS43" s="299"/>
      <c r="CT43" s="299"/>
      <c r="CU43" s="299"/>
      <c r="CV43" s="299"/>
      <c r="CW43" s="83"/>
      <c r="CX43" s="83"/>
      <c r="CY43" s="83"/>
      <c r="CZ43" s="83"/>
      <c r="DA43" s="83"/>
      <c r="DB43" s="83"/>
      <c r="DC43" s="83"/>
    </row>
    <row r="44" spans="1:107" ht="3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83"/>
      <c r="CX44" s="83"/>
      <c r="CY44" s="83"/>
      <c r="CZ44" s="83"/>
      <c r="DA44" s="83"/>
      <c r="DB44" s="83"/>
      <c r="DC44" s="83"/>
    </row>
    <row r="45" spans="1:107" ht="15" customHeight="1" x14ac:dyDescent="0.2">
      <c r="A45" s="301" t="s">
        <v>128</v>
      </c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301"/>
      <c r="W45" s="301"/>
      <c r="X45" s="301"/>
      <c r="Y45" s="301"/>
      <c r="Z45" s="301"/>
      <c r="AA45" s="301"/>
      <c r="AB45" s="301"/>
      <c r="AC45" s="301"/>
      <c r="AD45" s="301"/>
      <c r="AE45" s="301"/>
      <c r="AF45" s="301"/>
      <c r="AG45" s="301"/>
      <c r="AH45" s="301"/>
      <c r="AI45" s="301"/>
      <c r="AJ45" s="301"/>
      <c r="AK45" s="301"/>
      <c r="AL45" s="301"/>
      <c r="AM45" s="301"/>
      <c r="AN45" s="301"/>
      <c r="AO45" s="301"/>
      <c r="AP45" s="301"/>
      <c r="AQ45" s="301"/>
      <c r="AR45" s="301"/>
      <c r="AS45" s="301"/>
      <c r="AT45" s="301"/>
      <c r="AU45" s="301"/>
      <c r="AV45" s="301"/>
      <c r="AW45" s="301"/>
      <c r="AX45" s="301"/>
      <c r="AY45" s="301"/>
      <c r="AZ45" s="301"/>
      <c r="BA45" s="301"/>
      <c r="BB45" s="301"/>
      <c r="BC45" s="301"/>
      <c r="BD45" s="301"/>
      <c r="BE45" s="301"/>
      <c r="BF45" s="301"/>
      <c r="BG45" s="301"/>
      <c r="BH45" s="301"/>
      <c r="BI45" s="301"/>
      <c r="BJ45" s="301"/>
      <c r="BK45" s="301"/>
      <c r="BL45" s="301"/>
      <c r="BM45" s="301"/>
      <c r="BN45" s="301"/>
      <c r="BO45" s="301"/>
      <c r="BP45" s="301"/>
      <c r="BQ45" s="301"/>
      <c r="BR45" s="301"/>
      <c r="BS45" s="301"/>
      <c r="BT45" s="301"/>
      <c r="BU45" s="301"/>
      <c r="BV45" s="301"/>
      <c r="BW45" s="301"/>
      <c r="BX45" s="301"/>
      <c r="BY45" s="301"/>
      <c r="BZ45" s="301"/>
      <c r="CA45" s="301"/>
      <c r="CB45" s="301"/>
      <c r="CC45" s="301"/>
      <c r="CD45" s="301"/>
      <c r="CE45" s="301"/>
      <c r="CF45" s="301"/>
      <c r="CG45" s="301"/>
      <c r="CH45" s="301"/>
      <c r="CI45" s="301"/>
      <c r="CJ45" s="301"/>
      <c r="CK45" s="301"/>
      <c r="CL45" s="301"/>
      <c r="CM45" s="301"/>
      <c r="CN45" s="301"/>
      <c r="CO45" s="301"/>
      <c r="CP45" s="301"/>
      <c r="CQ45" s="301"/>
      <c r="CR45" s="301"/>
      <c r="CS45" s="301"/>
      <c r="CT45" s="301"/>
      <c r="CU45" s="301"/>
      <c r="CV45" s="301"/>
      <c r="CW45" s="83"/>
      <c r="CX45" s="83"/>
      <c r="CY45" s="83"/>
      <c r="CZ45" s="83"/>
      <c r="DA45" s="83"/>
      <c r="DB45" s="83"/>
      <c r="DC45" s="83"/>
    </row>
    <row r="46" spans="1:107" ht="15" customHeight="1" x14ac:dyDescent="0.2">
      <c r="A46" s="300" t="s">
        <v>129</v>
      </c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2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  <c r="BI46" s="298"/>
      <c r="BJ46" s="298"/>
      <c r="BK46" s="298"/>
      <c r="BL46" s="298"/>
      <c r="BM46" s="298"/>
      <c r="BN46" s="298"/>
      <c r="BO46" s="298"/>
      <c r="BP46" s="298"/>
      <c r="BQ46" s="298"/>
      <c r="BR46" s="298"/>
      <c r="BS46" s="298"/>
      <c r="BT46" s="298"/>
      <c r="BU46" s="298"/>
      <c r="BV46" s="298"/>
      <c r="BW46" s="298"/>
      <c r="BX46" s="298"/>
      <c r="BY46" s="298"/>
      <c r="BZ46" s="298"/>
      <c r="CA46" s="298"/>
      <c r="CB46" s="298"/>
      <c r="CC46" s="298"/>
      <c r="CD46" s="298"/>
      <c r="CE46" s="298"/>
      <c r="CF46" s="298"/>
      <c r="CG46" s="298"/>
      <c r="CH46" s="298"/>
      <c r="CI46" s="298"/>
      <c r="CJ46" s="298"/>
      <c r="CK46" s="298"/>
      <c r="CL46" s="298"/>
      <c r="CM46" s="298"/>
      <c r="CN46" s="298"/>
      <c r="CO46" s="298"/>
      <c r="CP46" s="298"/>
      <c r="CQ46" s="298"/>
      <c r="CR46" s="298"/>
      <c r="CS46" s="298"/>
      <c r="CT46" s="298"/>
      <c r="CU46" s="298"/>
      <c r="CV46" s="298"/>
      <c r="CW46" s="83"/>
      <c r="CX46" s="83"/>
      <c r="CY46" s="83"/>
      <c r="CZ46" s="83"/>
      <c r="DA46" s="83"/>
      <c r="DB46" s="83"/>
      <c r="DC46" s="83"/>
    </row>
    <row r="47" spans="1:107" ht="11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99" t="s">
        <v>130</v>
      </c>
      <c r="Y47" s="299"/>
      <c r="Z47" s="299"/>
      <c r="AA47" s="299"/>
      <c r="AB47" s="299"/>
      <c r="AC47" s="299"/>
      <c r="AD47" s="299"/>
      <c r="AE47" s="299"/>
      <c r="AF47" s="299"/>
      <c r="AG47" s="299"/>
      <c r="AH47" s="299"/>
      <c r="AI47" s="299"/>
      <c r="AJ47" s="299"/>
      <c r="AK47" s="299"/>
      <c r="AL47" s="299"/>
      <c r="AM47" s="299"/>
      <c r="AN47" s="299"/>
      <c r="AO47" s="299"/>
      <c r="AP47" s="299"/>
      <c r="AQ47" s="299"/>
      <c r="AR47" s="299"/>
      <c r="AS47" s="299"/>
      <c r="AT47" s="299"/>
      <c r="AU47" s="299"/>
      <c r="AV47" s="299"/>
      <c r="AW47" s="299"/>
      <c r="AX47" s="299"/>
      <c r="AY47" s="299"/>
      <c r="AZ47" s="299"/>
      <c r="BA47" s="299"/>
      <c r="BB47" s="299"/>
      <c r="BC47" s="299"/>
      <c r="BD47" s="299"/>
      <c r="BE47" s="299"/>
      <c r="BF47" s="299"/>
      <c r="BG47" s="299"/>
      <c r="BH47" s="299"/>
      <c r="BI47" s="299"/>
      <c r="BJ47" s="299"/>
      <c r="BK47" s="299"/>
      <c r="BL47" s="299"/>
      <c r="BM47" s="299"/>
      <c r="BN47" s="299"/>
      <c r="BO47" s="299"/>
      <c r="BP47" s="299"/>
      <c r="BQ47" s="299"/>
      <c r="BR47" s="299"/>
      <c r="BS47" s="299"/>
      <c r="BT47" s="299"/>
      <c r="BU47" s="299"/>
      <c r="BV47" s="299"/>
      <c r="BW47" s="299"/>
      <c r="BX47" s="299"/>
      <c r="BY47" s="299"/>
      <c r="BZ47" s="299"/>
      <c r="CA47" s="299"/>
      <c r="CB47" s="299"/>
      <c r="CC47" s="299"/>
      <c r="CD47" s="299"/>
      <c r="CE47" s="299"/>
      <c r="CF47" s="299"/>
      <c r="CG47" s="299"/>
      <c r="CH47" s="299"/>
      <c r="CI47" s="299"/>
      <c r="CJ47" s="299"/>
      <c r="CK47" s="299"/>
      <c r="CL47" s="299"/>
      <c r="CM47" s="299"/>
      <c r="CN47" s="299"/>
      <c r="CO47" s="299"/>
      <c r="CP47" s="299"/>
      <c r="CQ47" s="299"/>
      <c r="CR47" s="299"/>
      <c r="CS47" s="299"/>
      <c r="CT47" s="299"/>
      <c r="CU47" s="299"/>
      <c r="CV47" s="299"/>
      <c r="CW47" s="83"/>
      <c r="CX47" s="83"/>
      <c r="CY47" s="83"/>
      <c r="CZ47" s="83"/>
      <c r="DA47" s="83"/>
      <c r="DB47" s="83"/>
      <c r="DC47" s="83"/>
    </row>
    <row r="48" spans="1:107" ht="15" customHeight="1" x14ac:dyDescent="0.2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  <c r="BI48" s="298"/>
      <c r="BJ48" s="298"/>
      <c r="BK48" s="298"/>
      <c r="BL48" s="298"/>
      <c r="BM48" s="298"/>
      <c r="BN48" s="298"/>
      <c r="BO48" s="298"/>
      <c r="BP48" s="298"/>
      <c r="BQ48" s="298"/>
      <c r="BR48" s="298"/>
      <c r="BS48" s="298"/>
      <c r="BT48" s="298"/>
      <c r="BU48" s="298"/>
      <c r="BV48" s="298"/>
      <c r="BW48" s="298"/>
      <c r="BX48" s="298"/>
      <c r="BY48" s="298"/>
      <c r="BZ48" s="298"/>
      <c r="CA48" s="298"/>
      <c r="CB48" s="298"/>
      <c r="CC48" s="298"/>
      <c r="CD48" s="298"/>
      <c r="CE48" s="298"/>
      <c r="CF48" s="298"/>
      <c r="CG48" s="298"/>
      <c r="CH48" s="298"/>
      <c r="CI48" s="298"/>
      <c r="CJ48" s="298"/>
      <c r="CK48" s="298"/>
      <c r="CL48" s="298"/>
      <c r="CM48" s="298"/>
      <c r="CN48" s="298"/>
      <c r="CO48" s="298"/>
      <c r="CP48" s="298"/>
      <c r="CQ48" s="298"/>
      <c r="CR48" s="298"/>
      <c r="CS48" s="298"/>
      <c r="CT48" s="298"/>
      <c r="CU48" s="298"/>
      <c r="CV48" s="298"/>
      <c r="CW48" s="83"/>
      <c r="CX48" s="83"/>
      <c r="CY48" s="83"/>
      <c r="CZ48" s="83"/>
      <c r="DA48" s="83"/>
      <c r="DB48" s="83"/>
      <c r="DC48" s="83"/>
    </row>
    <row r="49" spans="1:107" ht="11.25" customHeight="1" x14ac:dyDescent="0.2">
      <c r="A49" s="299" t="s">
        <v>131</v>
      </c>
      <c r="B49" s="299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  <c r="AA49" s="299"/>
      <c r="AB49" s="299"/>
      <c r="AC49" s="299"/>
      <c r="AD49" s="299"/>
      <c r="AE49" s="299"/>
      <c r="AF49" s="299"/>
      <c r="AG49" s="299"/>
      <c r="AH49" s="299"/>
      <c r="AI49" s="299"/>
      <c r="AJ49" s="299"/>
      <c r="AK49" s="299"/>
      <c r="AL49" s="299"/>
      <c r="AM49" s="299"/>
      <c r="AN49" s="299"/>
      <c r="AO49" s="299"/>
      <c r="AP49" s="299"/>
      <c r="AQ49" s="299"/>
      <c r="AR49" s="299"/>
      <c r="AS49" s="299"/>
      <c r="AT49" s="299"/>
      <c r="AU49" s="299"/>
      <c r="AV49" s="299"/>
      <c r="AW49" s="299"/>
      <c r="AX49" s="299"/>
      <c r="AY49" s="299"/>
      <c r="AZ49" s="299"/>
      <c r="BA49" s="299"/>
      <c r="BB49" s="299"/>
      <c r="BC49" s="299"/>
      <c r="BD49" s="299"/>
      <c r="BE49" s="299"/>
      <c r="BF49" s="299"/>
      <c r="BG49" s="299"/>
      <c r="BH49" s="299"/>
      <c r="BI49" s="299"/>
      <c r="BJ49" s="299"/>
      <c r="BK49" s="299"/>
      <c r="BL49" s="299"/>
      <c r="BM49" s="299"/>
      <c r="BN49" s="299"/>
      <c r="BO49" s="299"/>
      <c r="BP49" s="299"/>
      <c r="BQ49" s="299"/>
      <c r="BR49" s="299"/>
      <c r="BS49" s="299"/>
      <c r="BT49" s="299"/>
      <c r="BU49" s="299"/>
      <c r="BV49" s="299"/>
      <c r="BW49" s="299"/>
      <c r="BX49" s="299"/>
      <c r="BY49" s="299"/>
      <c r="BZ49" s="299"/>
      <c r="CA49" s="299"/>
      <c r="CB49" s="299"/>
      <c r="CC49" s="299"/>
      <c r="CD49" s="299"/>
      <c r="CE49" s="299"/>
      <c r="CF49" s="299"/>
      <c r="CG49" s="299"/>
      <c r="CH49" s="299"/>
      <c r="CI49" s="299"/>
      <c r="CJ49" s="299"/>
      <c r="CK49" s="299"/>
      <c r="CL49" s="299"/>
      <c r="CM49" s="299"/>
      <c r="CN49" s="299"/>
      <c r="CO49" s="299"/>
      <c r="CP49" s="299"/>
      <c r="CQ49" s="299"/>
      <c r="CR49" s="299"/>
      <c r="CS49" s="299"/>
      <c r="CT49" s="299"/>
      <c r="CU49" s="299"/>
      <c r="CV49" s="299"/>
      <c r="CW49" s="83"/>
      <c r="CX49" s="83"/>
      <c r="CY49" s="83"/>
      <c r="CZ49" s="83"/>
      <c r="DA49" s="83"/>
      <c r="DB49" s="83"/>
      <c r="DC49" s="83"/>
    </row>
    <row r="50" spans="1:107" ht="15" customHeight="1" x14ac:dyDescent="0.2">
      <c r="A50" s="301" t="s">
        <v>132</v>
      </c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301"/>
      <c r="AA50" s="301"/>
      <c r="AB50" s="301"/>
      <c r="AC50" s="301"/>
      <c r="AD50" s="301"/>
      <c r="AE50" s="301"/>
      <c r="AF50" s="301"/>
      <c r="AG50" s="301"/>
      <c r="AH50" s="301"/>
      <c r="AI50" s="301"/>
      <c r="AJ50" s="301"/>
      <c r="AK50" s="301"/>
      <c r="AL50" s="301"/>
      <c r="AM50" s="301"/>
      <c r="AN50" s="301"/>
      <c r="AO50" s="301"/>
      <c r="AP50" s="301"/>
      <c r="AQ50" s="301"/>
      <c r="AR50" s="301"/>
      <c r="AS50" s="301"/>
      <c r="AT50" s="301"/>
      <c r="AU50" s="301"/>
      <c r="AV50" s="301"/>
      <c r="AW50" s="301"/>
      <c r="AX50" s="301"/>
      <c r="AY50" s="301"/>
      <c r="AZ50" s="301"/>
      <c r="BA50" s="301"/>
      <c r="BB50" s="301"/>
      <c r="BC50" s="301"/>
      <c r="BD50" s="301"/>
      <c r="BE50" s="301"/>
      <c r="BF50" s="301"/>
      <c r="BG50" s="301"/>
      <c r="BH50" s="301"/>
      <c r="BI50" s="301"/>
      <c r="BJ50" s="301"/>
      <c r="BK50" s="301"/>
      <c r="BL50" s="301"/>
      <c r="BM50" s="301"/>
      <c r="BN50" s="301"/>
      <c r="BO50" s="301"/>
      <c r="BP50" s="301"/>
      <c r="BQ50" s="301"/>
      <c r="BR50" s="301"/>
      <c r="BS50" s="301"/>
      <c r="BT50" s="301"/>
      <c r="BU50" s="301"/>
      <c r="BV50" s="301"/>
      <c r="BW50" s="301"/>
      <c r="BX50" s="301"/>
      <c r="BY50" s="301"/>
      <c r="BZ50" s="301"/>
      <c r="CA50" s="301"/>
      <c r="CB50" s="301"/>
      <c r="CC50" s="301"/>
      <c r="CD50" s="301"/>
      <c r="CE50" s="301"/>
      <c r="CF50" s="301"/>
      <c r="CG50" s="301"/>
      <c r="CH50" s="301"/>
      <c r="CI50" s="301"/>
      <c r="CJ50" s="301"/>
      <c r="CK50" s="301"/>
      <c r="CL50" s="301"/>
      <c r="CM50" s="301"/>
      <c r="CN50" s="301"/>
      <c r="CO50" s="301"/>
      <c r="CP50" s="301"/>
      <c r="CQ50" s="301"/>
      <c r="CR50" s="301"/>
      <c r="CS50" s="301"/>
      <c r="CT50" s="301"/>
      <c r="CU50" s="301"/>
      <c r="CV50" s="301"/>
      <c r="CW50" s="83"/>
      <c r="CX50" s="83"/>
      <c r="CY50" s="83"/>
      <c r="CZ50" s="83"/>
      <c r="DA50" s="83"/>
      <c r="DB50" s="83"/>
      <c r="DC50" s="83"/>
    </row>
    <row r="51" spans="1:107" ht="15" customHeight="1" x14ac:dyDescent="0.2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  <c r="BI51" s="298"/>
      <c r="BJ51" s="298"/>
      <c r="BK51" s="298"/>
      <c r="BL51" s="298"/>
      <c r="BM51" s="298"/>
      <c r="BN51" s="298"/>
      <c r="BO51" s="298"/>
      <c r="BP51" s="298"/>
      <c r="BQ51" s="298"/>
      <c r="BR51" s="298"/>
      <c r="BS51" s="298"/>
      <c r="BT51" s="298"/>
      <c r="BU51" s="298"/>
      <c r="BV51" s="298"/>
      <c r="BW51" s="298"/>
      <c r="BX51" s="298"/>
      <c r="BY51" s="298"/>
      <c r="BZ51" s="298"/>
      <c r="CA51" s="298"/>
      <c r="CB51" s="298"/>
      <c r="CC51" s="298"/>
      <c r="CD51" s="298"/>
      <c r="CE51" s="298"/>
      <c r="CF51" s="298"/>
      <c r="CG51" s="298"/>
      <c r="CH51" s="298"/>
      <c r="CI51" s="298"/>
      <c r="CJ51" s="298"/>
      <c r="CK51" s="298"/>
      <c r="CL51" s="298"/>
      <c r="CM51" s="298"/>
      <c r="CN51" s="298"/>
      <c r="CO51" s="298"/>
      <c r="CP51" s="298"/>
      <c r="CQ51" s="298"/>
      <c r="CR51" s="298"/>
      <c r="CS51" s="298"/>
      <c r="CT51" s="298"/>
      <c r="CU51" s="298"/>
      <c r="CV51" s="298"/>
      <c r="CW51" s="83"/>
      <c r="CX51" s="83"/>
      <c r="CY51" s="83"/>
      <c r="CZ51" s="83"/>
      <c r="DA51" s="83"/>
      <c r="DB51" s="83"/>
      <c r="DC51" s="83"/>
    </row>
    <row r="52" spans="1:107" ht="11.25" customHeight="1" x14ac:dyDescent="0.2">
      <c r="A52" s="299" t="s">
        <v>133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99"/>
      <c r="AB52" s="299"/>
      <c r="AC52" s="299"/>
      <c r="AD52" s="299"/>
      <c r="AE52" s="299"/>
      <c r="AF52" s="299"/>
      <c r="AG52" s="299"/>
      <c r="AH52" s="299"/>
      <c r="AI52" s="299"/>
      <c r="AJ52" s="299"/>
      <c r="AK52" s="299"/>
      <c r="AL52" s="299"/>
      <c r="AM52" s="299"/>
      <c r="AN52" s="299"/>
      <c r="AO52" s="299"/>
      <c r="AP52" s="299"/>
      <c r="AQ52" s="299"/>
      <c r="AR52" s="299"/>
      <c r="AS52" s="299"/>
      <c r="AT52" s="299"/>
      <c r="AU52" s="299"/>
      <c r="AV52" s="299"/>
      <c r="AW52" s="299"/>
      <c r="AX52" s="299"/>
      <c r="AY52" s="299"/>
      <c r="AZ52" s="299"/>
      <c r="BA52" s="299"/>
      <c r="BB52" s="299"/>
      <c r="BC52" s="299"/>
      <c r="BD52" s="299"/>
      <c r="BE52" s="299"/>
      <c r="BF52" s="299"/>
      <c r="BG52" s="299"/>
      <c r="BH52" s="299"/>
      <c r="BI52" s="299"/>
      <c r="BJ52" s="299"/>
      <c r="BK52" s="299"/>
      <c r="BL52" s="299"/>
      <c r="BM52" s="299"/>
      <c r="BN52" s="299"/>
      <c r="BO52" s="299"/>
      <c r="BP52" s="299"/>
      <c r="BQ52" s="299"/>
      <c r="BR52" s="299"/>
      <c r="BS52" s="299"/>
      <c r="BT52" s="299"/>
      <c r="BU52" s="299"/>
      <c r="BV52" s="299"/>
      <c r="BW52" s="299"/>
      <c r="BX52" s="299"/>
      <c r="BY52" s="299"/>
      <c r="BZ52" s="299"/>
      <c r="CA52" s="299"/>
      <c r="CB52" s="299"/>
      <c r="CC52" s="299"/>
      <c r="CD52" s="299"/>
      <c r="CE52" s="299"/>
      <c r="CF52" s="299"/>
      <c r="CG52" s="299"/>
      <c r="CH52" s="299"/>
      <c r="CI52" s="299"/>
      <c r="CJ52" s="299"/>
      <c r="CK52" s="299"/>
      <c r="CL52" s="299"/>
      <c r="CM52" s="299"/>
      <c r="CN52" s="299"/>
      <c r="CO52" s="299"/>
      <c r="CP52" s="299"/>
      <c r="CQ52" s="299"/>
      <c r="CR52" s="299"/>
      <c r="CS52" s="299"/>
      <c r="CT52" s="299"/>
      <c r="CU52" s="299"/>
      <c r="CV52" s="299"/>
      <c r="CW52" s="83"/>
      <c r="CX52" s="83"/>
      <c r="CY52" s="83"/>
      <c r="CZ52" s="83"/>
      <c r="DA52" s="83"/>
      <c r="DB52" s="83"/>
      <c r="DC52" s="83"/>
    </row>
    <row r="53" spans="1:107" ht="15" customHeight="1" x14ac:dyDescent="0.2">
      <c r="A53" s="301" t="s">
        <v>134</v>
      </c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1"/>
      <c r="Y53" s="301"/>
      <c r="Z53" s="301"/>
      <c r="AA53" s="301"/>
      <c r="AB53" s="301"/>
      <c r="AC53" s="301"/>
      <c r="AD53" s="301"/>
      <c r="AE53" s="301"/>
      <c r="AF53" s="301"/>
      <c r="AG53" s="301"/>
      <c r="AH53" s="301"/>
      <c r="AI53" s="301"/>
      <c r="AJ53" s="301"/>
      <c r="AK53" s="301"/>
      <c r="AL53" s="301"/>
      <c r="AM53" s="301"/>
      <c r="AN53" s="301"/>
      <c r="AO53" s="301"/>
      <c r="AP53" s="301"/>
      <c r="AQ53" s="301"/>
      <c r="AR53" s="301"/>
      <c r="AS53" s="301"/>
      <c r="AT53" s="301"/>
      <c r="AU53" s="301"/>
      <c r="AV53" s="301"/>
      <c r="AW53" s="301"/>
      <c r="AX53" s="301"/>
      <c r="AY53" s="301"/>
      <c r="AZ53" s="301"/>
      <c r="BA53" s="301"/>
      <c r="BB53" s="301"/>
      <c r="BC53" s="301"/>
      <c r="BD53" s="301"/>
      <c r="BE53" s="301"/>
      <c r="BF53" s="301"/>
      <c r="BG53" s="78"/>
      <c r="BH53" s="298"/>
      <c r="BI53" s="298"/>
      <c r="BJ53" s="298"/>
      <c r="BK53" s="298"/>
      <c r="BL53" s="298"/>
      <c r="BM53" s="298"/>
      <c r="BN53" s="298"/>
      <c r="BO53" s="298"/>
      <c r="BP53" s="298"/>
      <c r="BQ53" s="298"/>
      <c r="BR53" s="298"/>
      <c r="BS53" s="298"/>
      <c r="BT53" s="298"/>
      <c r="BU53" s="298"/>
      <c r="BV53" s="298"/>
      <c r="BW53" s="298"/>
      <c r="BX53" s="298"/>
      <c r="BY53" s="298"/>
      <c r="BZ53" s="298"/>
      <c r="CA53" s="298"/>
      <c r="CB53" s="298"/>
      <c r="CC53" s="298"/>
      <c r="CD53" s="298"/>
      <c r="CE53" s="298"/>
      <c r="CF53" s="298"/>
      <c r="CG53" s="298"/>
      <c r="CH53" s="298"/>
      <c r="CI53" s="298"/>
      <c r="CJ53" s="298"/>
      <c r="CK53" s="298"/>
      <c r="CL53" s="298"/>
      <c r="CM53" s="298"/>
      <c r="CN53" s="298"/>
      <c r="CO53" s="298"/>
      <c r="CP53" s="298"/>
      <c r="CQ53" s="298"/>
      <c r="CR53" s="298"/>
      <c r="CS53" s="298"/>
      <c r="CT53" s="298"/>
      <c r="CU53" s="298"/>
      <c r="CV53" s="298"/>
      <c r="CW53" s="83"/>
      <c r="CX53" s="83"/>
      <c r="CY53" s="83"/>
      <c r="CZ53" s="83"/>
      <c r="DA53" s="83"/>
      <c r="DB53" s="83"/>
      <c r="DC53" s="83"/>
    </row>
    <row r="54" spans="1:107" ht="15" customHeight="1" x14ac:dyDescent="0.2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  <c r="BI54" s="298"/>
      <c r="BJ54" s="298"/>
      <c r="BK54" s="298"/>
      <c r="BL54" s="298"/>
      <c r="BM54" s="298"/>
      <c r="BN54" s="298"/>
      <c r="BO54" s="298"/>
      <c r="BP54" s="298"/>
      <c r="BQ54" s="298"/>
      <c r="BR54" s="298"/>
      <c r="BS54" s="298"/>
      <c r="BT54" s="298"/>
      <c r="BU54" s="298"/>
      <c r="BV54" s="298"/>
      <c r="BW54" s="298"/>
      <c r="BX54" s="298"/>
      <c r="BY54" s="298"/>
      <c r="BZ54" s="298"/>
      <c r="CA54" s="298"/>
      <c r="CB54" s="298"/>
      <c r="CC54" s="298"/>
      <c r="CD54" s="298"/>
      <c r="CE54" s="298"/>
      <c r="CF54" s="298"/>
      <c r="CG54" s="298"/>
      <c r="CH54" s="298"/>
      <c r="CI54" s="298"/>
      <c r="CJ54" s="298"/>
      <c r="CK54" s="298"/>
      <c r="CL54" s="298"/>
      <c r="CM54" s="298"/>
      <c r="CN54" s="298"/>
      <c r="CO54" s="298"/>
      <c r="CP54" s="298"/>
      <c r="CQ54" s="298"/>
      <c r="CR54" s="298"/>
      <c r="CS54" s="298"/>
      <c r="CT54" s="298"/>
      <c r="CU54" s="298"/>
      <c r="CV54" s="298"/>
      <c r="CW54" s="83"/>
      <c r="CX54" s="83"/>
      <c r="CY54" s="83"/>
      <c r="CZ54" s="83"/>
      <c r="DA54" s="83"/>
      <c r="DB54" s="83"/>
      <c r="DC54" s="83"/>
    </row>
    <row r="55" spans="1:107" ht="15" customHeight="1" x14ac:dyDescent="0.2">
      <c r="A55" s="298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  <c r="BI55" s="298"/>
      <c r="BJ55" s="298"/>
      <c r="BK55" s="298"/>
      <c r="BL55" s="298"/>
      <c r="BM55" s="298"/>
      <c r="BN55" s="298"/>
      <c r="BO55" s="298"/>
      <c r="BP55" s="298"/>
      <c r="BQ55" s="298"/>
      <c r="BR55" s="298"/>
      <c r="BS55" s="298"/>
      <c r="BT55" s="298"/>
      <c r="BU55" s="298"/>
      <c r="BV55" s="298"/>
      <c r="BW55" s="298"/>
      <c r="BX55" s="298"/>
      <c r="BY55" s="298"/>
      <c r="BZ55" s="298"/>
      <c r="CA55" s="298"/>
      <c r="CB55" s="298"/>
      <c r="CC55" s="298"/>
      <c r="CD55" s="298"/>
      <c r="CE55" s="298"/>
      <c r="CF55" s="298"/>
      <c r="CG55" s="298"/>
      <c r="CH55" s="298"/>
      <c r="CI55" s="298"/>
      <c r="CJ55" s="298"/>
      <c r="CK55" s="298"/>
      <c r="CL55" s="298"/>
      <c r="CM55" s="298"/>
      <c r="CN55" s="298"/>
      <c r="CO55" s="298"/>
      <c r="CP55" s="298"/>
      <c r="CQ55" s="298"/>
      <c r="CR55" s="298"/>
      <c r="CS55" s="298"/>
      <c r="CT55" s="298"/>
      <c r="CU55" s="298"/>
      <c r="CV55" s="298"/>
      <c r="CW55" s="83"/>
      <c r="CX55" s="83"/>
      <c r="CY55" s="83"/>
      <c r="CZ55" s="83"/>
      <c r="DA55" s="83"/>
      <c r="DB55" s="83"/>
      <c r="DC55" s="83"/>
    </row>
    <row r="56" spans="1:107" ht="11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83"/>
      <c r="CX56" s="83"/>
      <c r="CY56" s="83"/>
      <c r="CZ56" s="83"/>
      <c r="DA56" s="83"/>
      <c r="DB56" s="83"/>
      <c r="DC56" s="83"/>
    </row>
    <row r="57" spans="1:107" ht="11.25" customHeight="1" x14ac:dyDescent="0.25">
      <c r="A57" s="85"/>
      <c r="B57" s="304" t="s">
        <v>65</v>
      </c>
      <c r="C57" s="304"/>
      <c r="D57" s="304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04"/>
      <c r="T57" s="303" t="str">
        <f>W22</f>
        <v>Главный инженер</v>
      </c>
      <c r="U57" s="303"/>
      <c r="V57" s="303"/>
      <c r="W57" s="303"/>
      <c r="X57" s="303"/>
      <c r="Y57" s="303"/>
      <c r="Z57" s="303"/>
      <c r="AA57" s="303"/>
      <c r="AB57" s="303"/>
      <c r="AC57" s="303"/>
      <c r="AD57" s="303"/>
      <c r="AE57" s="303"/>
      <c r="AF57" s="303"/>
      <c r="AG57" s="303"/>
      <c r="AH57" s="303"/>
      <c r="AI57" s="303"/>
      <c r="AJ57" s="303"/>
      <c r="AK57" s="303"/>
      <c r="AL57" s="303"/>
      <c r="AM57" s="303"/>
      <c r="AN57" s="303"/>
      <c r="AO57" s="303"/>
      <c r="AP57" s="303"/>
      <c r="AQ57" s="303"/>
      <c r="AR57" s="303"/>
      <c r="AS57" s="303"/>
      <c r="AT57" s="303"/>
      <c r="AU57" s="303"/>
      <c r="AV57" s="303"/>
      <c r="AW57" s="2"/>
      <c r="AX57" s="2"/>
      <c r="AY57" s="2"/>
      <c r="AZ57" s="298"/>
      <c r="BA57" s="298"/>
      <c r="BB57" s="298"/>
      <c r="BC57" s="298"/>
      <c r="BD57" s="298"/>
      <c r="BE57" s="298"/>
      <c r="BF57" s="298"/>
      <c r="BG57" s="298"/>
      <c r="BH57" s="298"/>
      <c r="BI57" s="298"/>
      <c r="BJ57" s="298"/>
      <c r="BK57" s="298"/>
      <c r="BL57" s="298"/>
      <c r="BM57" s="298"/>
      <c r="BN57" s="298"/>
      <c r="BO57" s="2"/>
      <c r="BP57" s="2"/>
      <c r="BQ57" s="2"/>
      <c r="BR57" s="298" t="str">
        <f>BQ22</f>
        <v>Соколовский П.С.</v>
      </c>
      <c r="BS57" s="298"/>
      <c r="BT57" s="298"/>
      <c r="BU57" s="298"/>
      <c r="BV57" s="298"/>
      <c r="BW57" s="298"/>
      <c r="BX57" s="298"/>
      <c r="BY57" s="298"/>
      <c r="BZ57" s="298"/>
      <c r="CA57" s="298"/>
      <c r="CB57" s="298"/>
      <c r="CC57" s="298"/>
      <c r="CD57" s="298"/>
      <c r="CE57" s="298"/>
      <c r="CF57" s="298"/>
      <c r="CG57" s="298"/>
      <c r="CH57" s="298"/>
      <c r="CI57" s="298"/>
      <c r="CJ57" s="298"/>
      <c r="CK57" s="298"/>
      <c r="CL57" s="298"/>
      <c r="CM57" s="298"/>
      <c r="CN57" s="298"/>
      <c r="CO57" s="298"/>
      <c r="CP57" s="298"/>
      <c r="CQ57" s="298"/>
      <c r="CR57" s="298"/>
      <c r="CS57" s="298"/>
      <c r="CT57" s="298"/>
      <c r="CU57" s="298"/>
      <c r="CV57" s="298"/>
      <c r="CW57" s="83"/>
      <c r="CX57" s="83"/>
      <c r="CY57" s="83"/>
      <c r="CZ57" s="83"/>
      <c r="DA57" s="83"/>
      <c r="DB57" s="83"/>
      <c r="DC57" s="83"/>
    </row>
    <row r="58" spans="1:107" s="89" customFormat="1" ht="11.25" customHeight="1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295" t="s">
        <v>0</v>
      </c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295"/>
      <c r="AO58" s="295"/>
      <c r="AP58" s="295"/>
      <c r="AQ58" s="295"/>
      <c r="AR58" s="295"/>
      <c r="AS58" s="295"/>
      <c r="AT58" s="295"/>
      <c r="AU58" s="295"/>
      <c r="AV58" s="295"/>
      <c r="AW58" s="88"/>
      <c r="AX58" s="88"/>
      <c r="AY58" s="88"/>
      <c r="AZ58" s="295" t="s">
        <v>34</v>
      </c>
      <c r="BA58" s="295"/>
      <c r="BB58" s="295"/>
      <c r="BC58" s="295"/>
      <c r="BD58" s="295"/>
      <c r="BE58" s="295"/>
      <c r="BF58" s="295"/>
      <c r="BG58" s="295"/>
      <c r="BH58" s="295"/>
      <c r="BI58" s="295"/>
      <c r="BJ58" s="295"/>
      <c r="BK58" s="295"/>
      <c r="BL58" s="295"/>
      <c r="BM58" s="295"/>
      <c r="BN58" s="295"/>
      <c r="BO58" s="88"/>
      <c r="BP58" s="88"/>
      <c r="BQ58" s="88"/>
      <c r="BR58" s="295" t="s">
        <v>193</v>
      </c>
      <c r="BS58" s="295"/>
      <c r="BT58" s="295"/>
      <c r="BU58" s="295"/>
      <c r="BV58" s="295"/>
      <c r="BW58" s="295"/>
      <c r="BX58" s="295"/>
      <c r="BY58" s="295"/>
      <c r="BZ58" s="295"/>
      <c r="CA58" s="295"/>
      <c r="CB58" s="295"/>
      <c r="CC58" s="295"/>
      <c r="CD58" s="295"/>
      <c r="CE58" s="295"/>
      <c r="CF58" s="295"/>
      <c r="CG58" s="295"/>
      <c r="CH58" s="295"/>
      <c r="CI58" s="295"/>
      <c r="CJ58" s="295"/>
      <c r="CK58" s="295"/>
      <c r="CL58" s="295"/>
      <c r="CM58" s="295"/>
      <c r="CN58" s="295"/>
      <c r="CO58" s="295"/>
      <c r="CP58" s="295"/>
      <c r="CQ58" s="295"/>
      <c r="CR58" s="295"/>
      <c r="CS58" s="295"/>
      <c r="CT58" s="295"/>
      <c r="CU58" s="295"/>
      <c r="CV58" s="295"/>
    </row>
    <row r="59" spans="1:107" ht="4.5" customHeight="1" x14ac:dyDescent="0.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83"/>
      <c r="CX59" s="83"/>
      <c r="CY59" s="83"/>
      <c r="CZ59" s="83"/>
      <c r="DA59" s="83"/>
      <c r="DB59" s="83"/>
      <c r="DC59" s="83"/>
    </row>
    <row r="60" spans="1:107" ht="11.25" customHeight="1" x14ac:dyDescent="0.25">
      <c r="A60" s="302" t="s">
        <v>11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86"/>
      <c r="T60" s="84"/>
      <c r="U60" s="303" t="str">
        <f>W25</f>
        <v>Начальник ПТО</v>
      </c>
      <c r="V60" s="303"/>
      <c r="W60" s="303"/>
      <c r="X60" s="303"/>
      <c r="Y60" s="303"/>
      <c r="Z60" s="303"/>
      <c r="AA60" s="303"/>
      <c r="AB60" s="303"/>
      <c r="AC60" s="303"/>
      <c r="AD60" s="303"/>
      <c r="AE60" s="303"/>
      <c r="AF60" s="303"/>
      <c r="AG60" s="303"/>
      <c r="AH60" s="303"/>
      <c r="AI60" s="303"/>
      <c r="AJ60" s="303"/>
      <c r="AK60" s="303"/>
      <c r="AL60" s="303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2"/>
      <c r="AX60" s="2"/>
      <c r="AY60" s="2"/>
      <c r="AZ60" s="298"/>
      <c r="BA60" s="298"/>
      <c r="BB60" s="298"/>
      <c r="BC60" s="298"/>
      <c r="BD60" s="298"/>
      <c r="BE60" s="298"/>
      <c r="BF60" s="298"/>
      <c r="BG60" s="298"/>
      <c r="BH60" s="298"/>
      <c r="BI60" s="298"/>
      <c r="BJ60" s="298"/>
      <c r="BK60" s="298"/>
      <c r="BL60" s="298"/>
      <c r="BM60" s="298"/>
      <c r="BN60" s="298"/>
      <c r="BO60" s="2"/>
      <c r="BP60" s="2"/>
      <c r="BQ60" s="2"/>
      <c r="BR60" s="298" t="str">
        <f>BQ25</f>
        <v>Матвиевич А.П.</v>
      </c>
      <c r="BS60" s="298"/>
      <c r="BT60" s="298"/>
      <c r="BU60" s="298"/>
      <c r="BV60" s="298"/>
      <c r="BW60" s="298"/>
      <c r="BX60" s="298"/>
      <c r="BY60" s="298"/>
      <c r="BZ60" s="298"/>
      <c r="CA60" s="298"/>
      <c r="CB60" s="298"/>
      <c r="CC60" s="298"/>
      <c r="CD60" s="298"/>
      <c r="CE60" s="298"/>
      <c r="CF60" s="298"/>
      <c r="CG60" s="298"/>
      <c r="CH60" s="298"/>
      <c r="CI60" s="298"/>
      <c r="CJ60" s="298"/>
      <c r="CK60" s="298"/>
      <c r="CL60" s="298"/>
      <c r="CM60" s="298"/>
      <c r="CN60" s="298"/>
      <c r="CO60" s="298"/>
      <c r="CP60" s="298"/>
      <c r="CQ60" s="298"/>
      <c r="CR60" s="298"/>
      <c r="CS60" s="298"/>
      <c r="CT60" s="298"/>
      <c r="CU60" s="298"/>
      <c r="CV60" s="298"/>
      <c r="CW60" s="83"/>
      <c r="CX60" s="83"/>
      <c r="CY60" s="83"/>
      <c r="CZ60" s="83"/>
      <c r="DA60" s="83"/>
      <c r="DB60" s="83"/>
      <c r="DC60" s="83"/>
    </row>
    <row r="61" spans="1:107" s="89" customFormat="1" ht="11.25" customHeight="1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295" t="s">
        <v>0</v>
      </c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88"/>
      <c r="AX61" s="88"/>
      <c r="AY61" s="88"/>
      <c r="AZ61" s="295" t="s">
        <v>34</v>
      </c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95"/>
      <c r="BM61" s="295"/>
      <c r="BN61" s="295"/>
      <c r="BO61" s="88"/>
      <c r="BP61" s="88"/>
      <c r="BQ61" s="88"/>
      <c r="BR61" s="295" t="s">
        <v>193</v>
      </c>
      <c r="BS61" s="295"/>
      <c r="BT61" s="295"/>
      <c r="BU61" s="295"/>
      <c r="BV61" s="295"/>
      <c r="BW61" s="295"/>
      <c r="BX61" s="295"/>
      <c r="BY61" s="295"/>
      <c r="BZ61" s="295"/>
      <c r="CA61" s="295"/>
      <c r="CB61" s="295"/>
      <c r="CC61" s="295"/>
      <c r="CD61" s="295"/>
      <c r="CE61" s="295"/>
      <c r="CF61" s="295"/>
      <c r="CG61" s="295"/>
      <c r="CH61" s="295"/>
      <c r="CI61" s="295"/>
      <c r="CJ61" s="295"/>
      <c r="CK61" s="295"/>
      <c r="CL61" s="295"/>
      <c r="CM61" s="295"/>
      <c r="CN61" s="295"/>
      <c r="CO61" s="295"/>
      <c r="CP61" s="295"/>
      <c r="CQ61" s="295"/>
      <c r="CR61" s="295"/>
      <c r="CS61" s="295"/>
      <c r="CT61" s="295"/>
      <c r="CU61" s="295"/>
      <c r="CV61" s="295"/>
    </row>
    <row r="62" spans="1:107" ht="11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97" t="str">
        <f>W28</f>
        <v>Начальник уАСУТП</v>
      </c>
      <c r="V62" s="297"/>
      <c r="W62" s="297"/>
      <c r="X62" s="297"/>
      <c r="Y62" s="297"/>
      <c r="Z62" s="297"/>
      <c r="AA62" s="297"/>
      <c r="AB62" s="297"/>
      <c r="AC62" s="297"/>
      <c r="AD62" s="297"/>
      <c r="AE62" s="297"/>
      <c r="AF62" s="297"/>
      <c r="AG62" s="297"/>
      <c r="AH62" s="297"/>
      <c r="AI62" s="297"/>
      <c r="AJ62" s="297"/>
      <c r="AK62" s="297"/>
      <c r="AL62" s="297"/>
      <c r="AM62" s="297"/>
      <c r="AN62" s="297"/>
      <c r="AO62" s="297"/>
      <c r="AP62" s="297"/>
      <c r="AQ62" s="297"/>
      <c r="AR62" s="297"/>
      <c r="AS62" s="297"/>
      <c r="AT62" s="297"/>
      <c r="AU62" s="297"/>
      <c r="AV62" s="297"/>
      <c r="AW62" s="76"/>
      <c r="AX62" s="76"/>
      <c r="AY62" s="76"/>
      <c r="AZ62" s="298"/>
      <c r="BA62" s="298"/>
      <c r="BB62" s="298"/>
      <c r="BC62" s="298"/>
      <c r="BD62" s="298"/>
      <c r="BE62" s="298"/>
      <c r="BF62" s="298"/>
      <c r="BG62" s="298"/>
      <c r="BH62" s="298"/>
      <c r="BI62" s="298"/>
      <c r="BJ62" s="298"/>
      <c r="BK62" s="298"/>
      <c r="BL62" s="298"/>
      <c r="BM62" s="298"/>
      <c r="BN62" s="298"/>
      <c r="BO62" s="76"/>
      <c r="BP62" s="76"/>
      <c r="BQ62" s="76"/>
      <c r="BR62" s="313" t="str">
        <f>BQ28</f>
        <v>Осмоловский А.В.</v>
      </c>
      <c r="BS62" s="313"/>
      <c r="BT62" s="313"/>
      <c r="BU62" s="313"/>
      <c r="BV62" s="313"/>
      <c r="BW62" s="313"/>
      <c r="BX62" s="313"/>
      <c r="BY62" s="313"/>
      <c r="BZ62" s="313"/>
      <c r="CA62" s="313"/>
      <c r="CB62" s="313"/>
      <c r="CC62" s="313"/>
      <c r="CD62" s="313"/>
      <c r="CE62" s="313"/>
      <c r="CF62" s="313"/>
      <c r="CG62" s="313"/>
      <c r="CH62" s="313"/>
      <c r="CI62" s="313"/>
      <c r="CJ62" s="313"/>
      <c r="CK62" s="313"/>
      <c r="CL62" s="313"/>
      <c r="CM62" s="313"/>
      <c r="CN62" s="313"/>
      <c r="CO62" s="313"/>
      <c r="CP62" s="313"/>
      <c r="CQ62" s="313"/>
      <c r="CR62" s="313"/>
      <c r="CS62" s="313"/>
      <c r="CT62" s="313"/>
      <c r="CU62" s="313"/>
      <c r="CV62" s="313"/>
      <c r="CW62" s="83"/>
      <c r="CX62" s="83"/>
      <c r="CY62" s="83"/>
      <c r="CZ62" s="83"/>
      <c r="DA62" s="83"/>
      <c r="DB62" s="83"/>
      <c r="DC62" s="83"/>
    </row>
    <row r="63" spans="1:107" s="89" customFormat="1" ht="11.25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295" t="s">
        <v>0</v>
      </c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W63" s="88"/>
      <c r="AX63" s="88"/>
      <c r="AY63" s="88"/>
      <c r="AZ63" s="295" t="s">
        <v>34</v>
      </c>
      <c r="BA63" s="295"/>
      <c r="BB63" s="295"/>
      <c r="BC63" s="295"/>
      <c r="BD63" s="295"/>
      <c r="BE63" s="295"/>
      <c r="BF63" s="295"/>
      <c r="BG63" s="295"/>
      <c r="BH63" s="295"/>
      <c r="BI63" s="295"/>
      <c r="BJ63" s="295"/>
      <c r="BK63" s="295"/>
      <c r="BL63" s="295"/>
      <c r="BM63" s="295"/>
      <c r="BN63" s="295"/>
      <c r="BO63" s="88"/>
      <c r="BP63" s="88"/>
      <c r="BQ63" s="88"/>
      <c r="BR63" s="295" t="s">
        <v>193</v>
      </c>
      <c r="BS63" s="295"/>
      <c r="BT63" s="295"/>
      <c r="BU63" s="295"/>
      <c r="BV63" s="295"/>
      <c r="BW63" s="295"/>
      <c r="BX63" s="295"/>
      <c r="BY63" s="295"/>
      <c r="BZ63" s="295"/>
      <c r="CA63" s="295"/>
      <c r="CB63" s="295"/>
      <c r="CC63" s="295"/>
      <c r="CD63" s="295"/>
      <c r="CE63" s="295"/>
      <c r="CF63" s="295"/>
      <c r="CG63" s="295"/>
      <c r="CH63" s="295"/>
      <c r="CI63" s="295"/>
      <c r="CJ63" s="295"/>
      <c r="CK63" s="295"/>
      <c r="CL63" s="295"/>
      <c r="CM63" s="295"/>
      <c r="CN63" s="295"/>
      <c r="CO63" s="295"/>
      <c r="CP63" s="295"/>
      <c r="CQ63" s="295"/>
      <c r="CR63" s="295"/>
      <c r="CS63" s="295"/>
      <c r="CT63" s="295"/>
      <c r="CU63" s="295"/>
      <c r="CV63" s="295"/>
    </row>
    <row r="64" spans="1:107" ht="11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96" t="e">
        <f>W30</f>
        <v>#N/A</v>
      </c>
      <c r="V64" s="296"/>
      <c r="W64" s="296"/>
      <c r="X64" s="296"/>
      <c r="Y64" s="296"/>
      <c r="Z64" s="296"/>
      <c r="AA64" s="296"/>
      <c r="AB64" s="296"/>
      <c r="AC64" s="296"/>
      <c r="AD64" s="296"/>
      <c r="AE64" s="296"/>
      <c r="AF64" s="296"/>
      <c r="AG64" s="296"/>
      <c r="AH64" s="296"/>
      <c r="AI64" s="296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76"/>
      <c r="AX64" s="76"/>
      <c r="AY64" s="76"/>
      <c r="AZ64" s="298"/>
      <c r="BA64" s="298"/>
      <c r="BB64" s="298"/>
      <c r="BC64" s="298"/>
      <c r="BD64" s="298"/>
      <c r="BE64" s="298"/>
      <c r="BF64" s="298"/>
      <c r="BG64" s="298"/>
      <c r="BH64" s="298"/>
      <c r="BI64" s="298"/>
      <c r="BJ64" s="298"/>
      <c r="BK64" s="298"/>
      <c r="BL64" s="298"/>
      <c r="BM64" s="298"/>
      <c r="BN64" s="298"/>
      <c r="BO64" s="76"/>
      <c r="BP64" s="76"/>
      <c r="BQ64" s="76"/>
      <c r="BR64" s="313">
        <f>BQ30</f>
        <v>0</v>
      </c>
      <c r="BS64" s="313"/>
      <c r="BT64" s="313"/>
      <c r="BU64" s="313"/>
      <c r="BV64" s="313"/>
      <c r="BW64" s="313"/>
      <c r="BX64" s="313"/>
      <c r="BY64" s="313"/>
      <c r="BZ64" s="313"/>
      <c r="CA64" s="313"/>
      <c r="CB64" s="313"/>
      <c r="CC64" s="313"/>
      <c r="CD64" s="313"/>
      <c r="CE64" s="313"/>
      <c r="CF64" s="313"/>
      <c r="CG64" s="313"/>
      <c r="CH64" s="313"/>
      <c r="CI64" s="313"/>
      <c r="CJ64" s="313"/>
      <c r="CK64" s="313"/>
      <c r="CL64" s="313"/>
      <c r="CM64" s="313"/>
      <c r="CN64" s="313"/>
      <c r="CO64" s="313"/>
      <c r="CP64" s="313"/>
      <c r="CQ64" s="313"/>
      <c r="CR64" s="313"/>
      <c r="CS64" s="313"/>
      <c r="CT64" s="313"/>
      <c r="CU64" s="313"/>
      <c r="CV64" s="313"/>
      <c r="CW64" s="83"/>
      <c r="CX64" s="83"/>
      <c r="CY64" s="83"/>
      <c r="CZ64" s="83"/>
      <c r="DA64" s="83"/>
      <c r="DB64" s="83"/>
      <c r="DC64" s="83"/>
    </row>
    <row r="65" spans="1:107" s="89" customFormat="1" ht="11.25" customHeight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295" t="s">
        <v>0</v>
      </c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88"/>
      <c r="AX65" s="88"/>
      <c r="AY65" s="88"/>
      <c r="AZ65" s="295" t="s">
        <v>34</v>
      </c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95"/>
      <c r="BM65" s="295"/>
      <c r="BN65" s="295"/>
      <c r="BO65" s="88"/>
      <c r="BP65" s="88"/>
      <c r="BQ65" s="88"/>
      <c r="BR65" s="295" t="s">
        <v>193</v>
      </c>
      <c r="BS65" s="295"/>
      <c r="BT65" s="295"/>
      <c r="BU65" s="295"/>
      <c r="BV65" s="295"/>
      <c r="BW65" s="295"/>
      <c r="BX65" s="295"/>
      <c r="BY65" s="295"/>
      <c r="BZ65" s="295"/>
      <c r="CA65" s="295"/>
      <c r="CB65" s="295"/>
      <c r="CC65" s="295"/>
      <c r="CD65" s="295"/>
      <c r="CE65" s="295"/>
      <c r="CF65" s="295"/>
      <c r="CG65" s="295"/>
      <c r="CH65" s="295"/>
      <c r="CI65" s="295"/>
      <c r="CJ65" s="295"/>
      <c r="CK65" s="295"/>
      <c r="CL65" s="295"/>
      <c r="CM65" s="295"/>
      <c r="CN65" s="295"/>
      <c r="CO65" s="295"/>
      <c r="CP65" s="295"/>
      <c r="CQ65" s="295"/>
      <c r="CR65" s="295"/>
      <c r="CS65" s="295"/>
      <c r="CT65" s="295"/>
      <c r="CU65" s="295"/>
      <c r="CV65" s="295"/>
    </row>
    <row r="66" spans="1:107" ht="11.25" customHeight="1" x14ac:dyDescent="0.25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297" t="str">
        <f>W32</f>
        <v>Инженер уАСУТП</v>
      </c>
      <c r="V66" s="297"/>
      <c r="W66" s="297"/>
      <c r="X66" s="297"/>
      <c r="Y66" s="297"/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T66" s="297"/>
      <c r="AU66" s="297"/>
      <c r="AV66" s="297"/>
      <c r="AW66" s="76"/>
      <c r="AX66" s="76"/>
      <c r="AY66" s="76"/>
      <c r="AZ66" s="298"/>
      <c r="BA66" s="298"/>
      <c r="BB66" s="298"/>
      <c r="BC66" s="298"/>
      <c r="BD66" s="298"/>
      <c r="BE66" s="298"/>
      <c r="BF66" s="298"/>
      <c r="BG66" s="298"/>
      <c r="BH66" s="298"/>
      <c r="BI66" s="298"/>
      <c r="BJ66" s="298"/>
      <c r="BK66" s="298"/>
      <c r="BL66" s="298"/>
      <c r="BM66" s="298"/>
      <c r="BN66" s="298"/>
      <c r="BO66" s="76"/>
      <c r="BP66" s="76"/>
      <c r="BQ66" s="76"/>
      <c r="BR66" s="298" t="str">
        <f>BQ32</f>
        <v>Ульянов П.А.</v>
      </c>
      <c r="BS66" s="298"/>
      <c r="BT66" s="298"/>
      <c r="BU66" s="298"/>
      <c r="BV66" s="298"/>
      <c r="BW66" s="298"/>
      <c r="BX66" s="298"/>
      <c r="BY66" s="298"/>
      <c r="BZ66" s="298"/>
      <c r="CA66" s="298"/>
      <c r="CB66" s="298"/>
      <c r="CC66" s="298"/>
      <c r="CD66" s="298"/>
      <c r="CE66" s="298"/>
      <c r="CF66" s="298"/>
      <c r="CG66" s="298"/>
      <c r="CH66" s="298"/>
      <c r="CI66" s="298"/>
      <c r="CJ66" s="298"/>
      <c r="CK66" s="298"/>
      <c r="CL66" s="298"/>
      <c r="CM66" s="298"/>
      <c r="CN66" s="298"/>
      <c r="CO66" s="298"/>
      <c r="CP66" s="298"/>
      <c r="CQ66" s="298"/>
      <c r="CR66" s="298"/>
      <c r="CS66" s="298"/>
      <c r="CT66" s="298"/>
      <c r="CU66" s="298"/>
      <c r="CV66" s="298"/>
      <c r="CW66" s="83"/>
      <c r="CX66" s="83"/>
      <c r="CY66" s="83"/>
      <c r="CZ66" s="83"/>
      <c r="DA66" s="83"/>
      <c r="DB66" s="83"/>
      <c r="DC66" s="83"/>
    </row>
    <row r="67" spans="1:107" s="89" customFormat="1" ht="11.25" customHeight="1" x14ac:dyDescent="0.25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295" t="s">
        <v>0</v>
      </c>
      <c r="V67" s="295"/>
      <c r="W67" s="295"/>
      <c r="X67" s="295"/>
      <c r="Y67" s="295"/>
      <c r="Z67" s="295"/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5"/>
      <c r="AR67" s="295"/>
      <c r="AS67" s="295"/>
      <c r="AT67" s="295"/>
      <c r="AU67" s="295"/>
      <c r="AV67" s="295"/>
      <c r="AW67" s="90"/>
      <c r="AX67" s="90"/>
      <c r="AY67" s="90"/>
      <c r="AZ67" s="295" t="s">
        <v>34</v>
      </c>
      <c r="BA67" s="295"/>
      <c r="BB67" s="295"/>
      <c r="BC67" s="295"/>
      <c r="BD67" s="295"/>
      <c r="BE67" s="295"/>
      <c r="BF67" s="295"/>
      <c r="BG67" s="295"/>
      <c r="BH67" s="295"/>
      <c r="BI67" s="295"/>
      <c r="BJ67" s="295"/>
      <c r="BK67" s="295"/>
      <c r="BL67" s="295"/>
      <c r="BM67" s="295"/>
      <c r="BN67" s="295"/>
      <c r="BO67" s="90"/>
      <c r="BP67" s="90"/>
      <c r="BQ67" s="90"/>
      <c r="BR67" s="295" t="s">
        <v>193</v>
      </c>
      <c r="BS67" s="295"/>
      <c r="BT67" s="295"/>
      <c r="BU67" s="295"/>
      <c r="BV67" s="295"/>
      <c r="BW67" s="295"/>
      <c r="BX67" s="295"/>
      <c r="BY67" s="295"/>
      <c r="BZ67" s="295"/>
      <c r="CA67" s="295"/>
      <c r="CB67" s="295"/>
      <c r="CC67" s="295"/>
      <c r="CD67" s="295"/>
      <c r="CE67" s="295"/>
      <c r="CF67" s="295"/>
      <c r="CG67" s="295"/>
      <c r="CH67" s="295"/>
      <c r="CI67" s="295"/>
      <c r="CJ67" s="295"/>
      <c r="CK67" s="295"/>
      <c r="CL67" s="295"/>
      <c r="CM67" s="295"/>
      <c r="CN67" s="295"/>
      <c r="CO67" s="295"/>
      <c r="CP67" s="295"/>
      <c r="CQ67" s="295"/>
      <c r="CR67" s="295"/>
      <c r="CS67" s="295"/>
      <c r="CT67" s="295"/>
      <c r="CU67" s="295"/>
      <c r="CV67" s="295"/>
    </row>
    <row r="68" spans="1:107" ht="11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312" t="s">
        <v>135</v>
      </c>
      <c r="CE68" s="312"/>
      <c r="CF68" s="312"/>
      <c r="CG68" s="312"/>
      <c r="CH68" s="312"/>
      <c r="CI68" s="312"/>
      <c r="CJ68" s="312"/>
      <c r="CK68" s="312"/>
      <c r="CL68" s="312"/>
      <c r="CM68" s="312"/>
      <c r="CN68" s="312"/>
      <c r="CO68" s="312"/>
      <c r="CP68" s="312"/>
      <c r="CQ68" s="312"/>
      <c r="CR68" s="312"/>
      <c r="CS68" s="312"/>
      <c r="CT68" s="312"/>
      <c r="CU68" s="312"/>
      <c r="CV68" s="312"/>
      <c r="CW68" s="83"/>
      <c r="CX68" s="83"/>
      <c r="CY68" s="83"/>
      <c r="CZ68" s="83"/>
      <c r="DA68" s="83"/>
      <c r="DB68" s="83"/>
      <c r="DC68" s="83"/>
    </row>
    <row r="69" spans="1:107" ht="11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83"/>
      <c r="CX69" s="83"/>
      <c r="CY69" s="83"/>
      <c r="CZ69" s="83"/>
      <c r="DA69" s="83"/>
      <c r="DB69" s="83"/>
      <c r="DC69" s="83"/>
    </row>
    <row r="70" spans="1:107" ht="11.25" customHeight="1" x14ac:dyDescent="0.2">
      <c r="A70" s="342" t="s">
        <v>197</v>
      </c>
      <c r="B70" s="342"/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342"/>
      <c r="AB70" s="342"/>
      <c r="AC70" s="342"/>
      <c r="AD70" s="342"/>
      <c r="AE70" s="342"/>
      <c r="AF70" s="342"/>
      <c r="AG70" s="342"/>
      <c r="AH70" s="342"/>
      <c r="AI70" s="342"/>
      <c r="AJ70" s="342"/>
      <c r="AK70" s="342"/>
      <c r="AL70" s="342"/>
      <c r="AM70" s="342"/>
      <c r="AN70" s="342"/>
      <c r="AO70" s="342"/>
      <c r="AP70" s="342"/>
      <c r="AQ70" s="342"/>
      <c r="AR70" s="342"/>
      <c r="AS70" s="342"/>
      <c r="AT70" s="342"/>
      <c r="AU70" s="342"/>
      <c r="AV70" s="342"/>
      <c r="AW70" s="342"/>
      <c r="AX70" s="342"/>
      <c r="AY70" s="342"/>
      <c r="AZ70" s="342"/>
      <c r="BA70" s="342"/>
      <c r="BB70" s="342"/>
      <c r="BC70" s="342"/>
      <c r="BD70" s="342"/>
      <c r="BE70" s="342"/>
      <c r="BF70" s="342"/>
      <c r="BG70" s="342"/>
      <c r="BH70" s="342"/>
      <c r="BI70" s="342"/>
      <c r="BJ70" s="342"/>
      <c r="BK70" s="342"/>
      <c r="BL70" s="342"/>
      <c r="BM70" s="342"/>
      <c r="BN70" s="342"/>
      <c r="BO70" s="342"/>
      <c r="BP70" s="342"/>
      <c r="BQ70" s="342"/>
      <c r="BR70" s="342"/>
      <c r="BS70" s="342"/>
      <c r="BT70" s="342"/>
      <c r="BU70" s="342"/>
      <c r="BV70" s="342"/>
      <c r="BW70" s="342"/>
      <c r="BX70" s="342"/>
      <c r="BY70" s="342"/>
      <c r="BZ70" s="342"/>
      <c r="CA70" s="342"/>
      <c r="CB70" s="342"/>
      <c r="CC70" s="342"/>
      <c r="CD70" s="342"/>
      <c r="CE70" s="342"/>
      <c r="CF70" s="342"/>
      <c r="CG70" s="342"/>
      <c r="CH70" s="342"/>
      <c r="CI70" s="342"/>
      <c r="CJ70" s="342"/>
      <c r="CK70" s="342"/>
      <c r="CL70" s="342"/>
      <c r="CM70" s="342"/>
      <c r="CN70" s="342"/>
      <c r="CO70" s="342"/>
      <c r="CP70" s="342"/>
      <c r="CQ70" s="342"/>
      <c r="CR70" s="342"/>
      <c r="CS70" s="342"/>
      <c r="CT70" s="342"/>
      <c r="CU70" s="342"/>
      <c r="CV70" s="342"/>
      <c r="CW70" s="83"/>
      <c r="CX70" s="83"/>
      <c r="CY70" s="83"/>
      <c r="CZ70" s="83"/>
      <c r="DA70" s="83"/>
      <c r="DB70" s="83"/>
      <c r="DC70" s="83"/>
    </row>
    <row r="71" spans="1:107" ht="11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83"/>
      <c r="CX71" s="83"/>
      <c r="CY71" s="83"/>
      <c r="CZ71" s="83"/>
      <c r="DA71" s="83"/>
      <c r="DB71" s="83"/>
      <c r="DC71" s="83"/>
    </row>
    <row r="72" spans="1:107" ht="24.75" customHeight="1" x14ac:dyDescent="0.2">
      <c r="A72" s="343" t="s">
        <v>136</v>
      </c>
      <c r="B72" s="343"/>
      <c r="C72" s="343"/>
      <c r="D72" s="343"/>
      <c r="E72" s="343"/>
      <c r="F72" s="343" t="s">
        <v>198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 t="s">
        <v>137</v>
      </c>
      <c r="BE72" s="343"/>
      <c r="BF72" s="343"/>
      <c r="BG72" s="343"/>
      <c r="BH72" s="343"/>
      <c r="BI72" s="343"/>
      <c r="BJ72" s="343"/>
      <c r="BK72" s="343"/>
      <c r="BL72" s="343"/>
      <c r="BM72" s="343"/>
      <c r="BN72" s="343"/>
      <c r="BO72" s="343"/>
      <c r="BP72" s="343"/>
      <c r="BQ72" s="343"/>
      <c r="BR72" s="343"/>
      <c r="BS72" s="343" t="s">
        <v>106</v>
      </c>
      <c r="BT72" s="343"/>
      <c r="BU72" s="343"/>
      <c r="BV72" s="343"/>
      <c r="BW72" s="343"/>
      <c r="BX72" s="343"/>
      <c r="BY72" s="343"/>
      <c r="BZ72" s="343"/>
      <c r="CA72" s="343"/>
      <c r="CB72" s="343"/>
      <c r="CC72" s="343"/>
      <c r="CD72" s="343"/>
      <c r="CE72" s="343"/>
      <c r="CF72" s="343"/>
      <c r="CG72" s="343"/>
      <c r="CH72" s="343" t="s">
        <v>138</v>
      </c>
      <c r="CI72" s="343"/>
      <c r="CJ72" s="343"/>
      <c r="CK72" s="343"/>
      <c r="CL72" s="343"/>
      <c r="CM72" s="343"/>
      <c r="CN72" s="343"/>
      <c r="CO72" s="343"/>
      <c r="CP72" s="343"/>
      <c r="CQ72" s="343"/>
      <c r="CR72" s="343"/>
      <c r="CS72" s="343"/>
      <c r="CT72" s="343"/>
      <c r="CU72" s="343"/>
      <c r="CV72" s="343"/>
      <c r="CW72" s="83"/>
      <c r="CX72" s="83"/>
      <c r="CY72" s="83"/>
      <c r="CZ72" s="83"/>
      <c r="DA72" s="83"/>
      <c r="DB72" s="83"/>
      <c r="DC72" s="83"/>
    </row>
    <row r="73" spans="1:107" ht="12.75" x14ac:dyDescent="0.2">
      <c r="A73" s="309" t="s">
        <v>139</v>
      </c>
      <c r="B73" s="309"/>
      <c r="C73" s="309"/>
      <c r="D73" s="309"/>
      <c r="E73" s="309"/>
      <c r="F73" s="310" t="str">
        <f>IF('Сводная таблица'!H23=0,"",'Сводная таблица'!C23)</f>
        <v/>
      </c>
      <c r="G73" s="310"/>
      <c r="H73" s="310"/>
      <c r="I73" s="31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  <c r="AI73" s="310"/>
      <c r="AJ73" s="310"/>
      <c r="AK73" s="310"/>
      <c r="AL73" s="310"/>
      <c r="AM73" s="310"/>
      <c r="AN73" s="310"/>
      <c r="AO73" s="310"/>
      <c r="AP73" s="310"/>
      <c r="AQ73" s="310"/>
      <c r="AR73" s="310"/>
      <c r="AS73" s="310"/>
      <c r="AT73" s="310"/>
      <c r="AU73" s="310"/>
      <c r="AV73" s="310"/>
      <c r="AW73" s="310"/>
      <c r="AX73" s="310"/>
      <c r="AY73" s="310"/>
      <c r="AZ73" s="310"/>
      <c r="BA73" s="310"/>
      <c r="BB73" s="310"/>
      <c r="BC73" s="310"/>
      <c r="BD73" s="308" t="str">
        <f>IF('Сводная таблица'!H23=0,"",'Сводная таблица'!E23)</f>
        <v/>
      </c>
      <c r="BE73" s="308"/>
      <c r="BF73" s="308"/>
      <c r="BG73" s="308"/>
      <c r="BH73" s="308"/>
      <c r="BI73" s="308"/>
      <c r="BJ73" s="308"/>
      <c r="BK73" s="308"/>
      <c r="BL73" s="308"/>
      <c r="BM73" s="308"/>
      <c r="BN73" s="308"/>
      <c r="BO73" s="308"/>
      <c r="BP73" s="308"/>
      <c r="BQ73" s="308"/>
      <c r="BR73" s="308"/>
      <c r="BS73" s="308" t="str">
        <f>IF('Сводная таблица'!H23=0,"",'Сводная таблица'!D23)</f>
        <v/>
      </c>
      <c r="BT73" s="308"/>
      <c r="BU73" s="308"/>
      <c r="BV73" s="308"/>
      <c r="BW73" s="308"/>
      <c r="BX73" s="308"/>
      <c r="BY73" s="308"/>
      <c r="BZ73" s="308"/>
      <c r="CA73" s="308"/>
      <c r="CB73" s="308"/>
      <c r="CC73" s="308"/>
      <c r="CD73" s="308"/>
      <c r="CE73" s="308"/>
      <c r="CF73" s="308"/>
      <c r="CG73" s="308"/>
      <c r="CH73" s="308" t="str">
        <f>IF('Сводная таблица'!N23=0,"",'Сводная таблица'!N23)</f>
        <v/>
      </c>
      <c r="CI73" s="308"/>
      <c r="CJ73" s="308"/>
      <c r="CK73" s="308"/>
      <c r="CL73" s="308"/>
      <c r="CM73" s="308"/>
      <c r="CN73" s="308"/>
      <c r="CO73" s="308"/>
      <c r="CP73" s="308"/>
      <c r="CQ73" s="308"/>
      <c r="CR73" s="308"/>
      <c r="CS73" s="308"/>
      <c r="CT73" s="308"/>
      <c r="CU73" s="308"/>
      <c r="CV73" s="308"/>
      <c r="CW73" s="83"/>
      <c r="CX73" s="83"/>
      <c r="CY73" s="83"/>
      <c r="CZ73" s="83"/>
      <c r="DA73" s="83"/>
      <c r="DB73" s="83"/>
      <c r="DC73" s="83"/>
    </row>
    <row r="74" spans="1:107" ht="12.75" x14ac:dyDescent="0.2">
      <c r="A74" s="309" t="s">
        <v>140</v>
      </c>
      <c r="B74" s="309"/>
      <c r="C74" s="309"/>
      <c r="D74" s="309"/>
      <c r="E74" s="309"/>
      <c r="F74" s="310" t="str">
        <f>IF('Сводная таблица'!H24=0,"",'Сводная таблица'!C24)</f>
        <v/>
      </c>
      <c r="G74" s="310"/>
      <c r="H74" s="310"/>
      <c r="I74" s="31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  <c r="AI74" s="310"/>
      <c r="AJ74" s="310"/>
      <c r="AK74" s="310"/>
      <c r="AL74" s="310"/>
      <c r="AM74" s="310"/>
      <c r="AN74" s="310"/>
      <c r="AO74" s="310"/>
      <c r="AP74" s="310"/>
      <c r="AQ74" s="310"/>
      <c r="AR74" s="310"/>
      <c r="AS74" s="310"/>
      <c r="AT74" s="310"/>
      <c r="AU74" s="310"/>
      <c r="AV74" s="310"/>
      <c r="AW74" s="310"/>
      <c r="AX74" s="310"/>
      <c r="AY74" s="310"/>
      <c r="AZ74" s="310"/>
      <c r="BA74" s="310"/>
      <c r="BB74" s="310"/>
      <c r="BC74" s="310"/>
      <c r="BD74" s="308" t="str">
        <f>IF('Сводная таблица'!H24=0,"",'Сводная таблица'!E24)</f>
        <v/>
      </c>
      <c r="BE74" s="308"/>
      <c r="BF74" s="308"/>
      <c r="BG74" s="308"/>
      <c r="BH74" s="308"/>
      <c r="BI74" s="308"/>
      <c r="BJ74" s="308"/>
      <c r="BK74" s="308"/>
      <c r="BL74" s="308"/>
      <c r="BM74" s="308"/>
      <c r="BN74" s="308"/>
      <c r="BO74" s="308"/>
      <c r="BP74" s="308"/>
      <c r="BQ74" s="308"/>
      <c r="BR74" s="308"/>
      <c r="BS74" s="308" t="str">
        <f>IF('Сводная таблица'!H24=0,"",'Сводная таблица'!D24)</f>
        <v/>
      </c>
      <c r="BT74" s="308"/>
      <c r="BU74" s="308"/>
      <c r="BV74" s="308"/>
      <c r="BW74" s="308"/>
      <c r="BX74" s="308"/>
      <c r="BY74" s="308"/>
      <c r="BZ74" s="308"/>
      <c r="CA74" s="308"/>
      <c r="CB74" s="308"/>
      <c r="CC74" s="308"/>
      <c r="CD74" s="308"/>
      <c r="CE74" s="308"/>
      <c r="CF74" s="308"/>
      <c r="CG74" s="308"/>
      <c r="CH74" s="308" t="str">
        <f>IF('Сводная таблица'!N24=0,"",'Сводная таблица'!N24)</f>
        <v/>
      </c>
      <c r="CI74" s="308"/>
      <c r="CJ74" s="308"/>
      <c r="CK74" s="308"/>
      <c r="CL74" s="308"/>
      <c r="CM74" s="308"/>
      <c r="CN74" s="308"/>
      <c r="CO74" s="308"/>
      <c r="CP74" s="308"/>
      <c r="CQ74" s="308"/>
      <c r="CR74" s="308"/>
      <c r="CS74" s="308"/>
      <c r="CT74" s="308"/>
      <c r="CU74" s="308"/>
      <c r="CV74" s="308"/>
      <c r="CW74" s="83"/>
      <c r="CX74" s="83"/>
      <c r="CY74" s="83"/>
      <c r="CZ74" s="83"/>
      <c r="DA74" s="83"/>
      <c r="DB74" s="83"/>
      <c r="DC74" s="83"/>
    </row>
    <row r="75" spans="1:107" ht="12.75" x14ac:dyDescent="0.2">
      <c r="A75" s="309" t="s">
        <v>141</v>
      </c>
      <c r="B75" s="309"/>
      <c r="C75" s="309"/>
      <c r="D75" s="309"/>
      <c r="E75" s="309"/>
      <c r="F75" s="310" t="str">
        <f>IF('Сводная таблица'!H25=0,"",'Сводная таблица'!C25)</f>
        <v/>
      </c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10"/>
      <c r="S75" s="310"/>
      <c r="T75" s="310"/>
      <c r="U75" s="310"/>
      <c r="V75" s="310"/>
      <c r="W75" s="310"/>
      <c r="X75" s="310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  <c r="AI75" s="310"/>
      <c r="AJ75" s="310"/>
      <c r="AK75" s="310"/>
      <c r="AL75" s="310"/>
      <c r="AM75" s="310"/>
      <c r="AN75" s="310"/>
      <c r="AO75" s="310"/>
      <c r="AP75" s="310"/>
      <c r="AQ75" s="310"/>
      <c r="AR75" s="310"/>
      <c r="AS75" s="310"/>
      <c r="AT75" s="310"/>
      <c r="AU75" s="310"/>
      <c r="AV75" s="310"/>
      <c r="AW75" s="310"/>
      <c r="AX75" s="310"/>
      <c r="AY75" s="310"/>
      <c r="AZ75" s="310"/>
      <c r="BA75" s="310"/>
      <c r="BB75" s="310"/>
      <c r="BC75" s="310"/>
      <c r="BD75" s="308" t="str">
        <f>IF('Сводная таблица'!H25=0,"",'Сводная таблица'!E25)</f>
        <v/>
      </c>
      <c r="BE75" s="308"/>
      <c r="BF75" s="308"/>
      <c r="BG75" s="308"/>
      <c r="BH75" s="308"/>
      <c r="BI75" s="308"/>
      <c r="BJ75" s="308"/>
      <c r="BK75" s="308"/>
      <c r="BL75" s="308"/>
      <c r="BM75" s="308"/>
      <c r="BN75" s="308"/>
      <c r="BO75" s="308"/>
      <c r="BP75" s="308"/>
      <c r="BQ75" s="308"/>
      <c r="BR75" s="308"/>
      <c r="BS75" s="308" t="str">
        <f>IF('Сводная таблица'!H25=0,"",'Сводная таблица'!D25)</f>
        <v/>
      </c>
      <c r="BT75" s="308"/>
      <c r="BU75" s="308"/>
      <c r="BV75" s="308"/>
      <c r="BW75" s="308"/>
      <c r="BX75" s="308"/>
      <c r="BY75" s="308"/>
      <c r="BZ75" s="308"/>
      <c r="CA75" s="308"/>
      <c r="CB75" s="308"/>
      <c r="CC75" s="308"/>
      <c r="CD75" s="308"/>
      <c r="CE75" s="308"/>
      <c r="CF75" s="308"/>
      <c r="CG75" s="308"/>
      <c r="CH75" s="308" t="str">
        <f>IF('Сводная таблица'!N25=0,"",'Сводная таблица'!N25)</f>
        <v/>
      </c>
      <c r="CI75" s="308"/>
      <c r="CJ75" s="308"/>
      <c r="CK75" s="308"/>
      <c r="CL75" s="308"/>
      <c r="CM75" s="308"/>
      <c r="CN75" s="308"/>
      <c r="CO75" s="308"/>
      <c r="CP75" s="308"/>
      <c r="CQ75" s="308"/>
      <c r="CR75" s="308"/>
      <c r="CS75" s="308"/>
      <c r="CT75" s="308"/>
      <c r="CU75" s="308"/>
      <c r="CV75" s="308"/>
      <c r="CW75" s="83"/>
      <c r="CX75" s="83"/>
      <c r="CY75" s="83"/>
      <c r="CZ75" s="83"/>
      <c r="DA75" s="83"/>
      <c r="DB75" s="83"/>
      <c r="DC75" s="83"/>
    </row>
    <row r="76" spans="1:107" ht="12.75" x14ac:dyDescent="0.2">
      <c r="A76" s="309" t="s">
        <v>142</v>
      </c>
      <c r="B76" s="309"/>
      <c r="C76" s="309"/>
      <c r="D76" s="309"/>
      <c r="E76" s="309"/>
      <c r="F76" s="310" t="str">
        <f>IF('Сводная таблица'!H26=0,"",'Сводная таблица'!C26)</f>
        <v/>
      </c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  <c r="AI76" s="310"/>
      <c r="AJ76" s="310"/>
      <c r="AK76" s="310"/>
      <c r="AL76" s="310"/>
      <c r="AM76" s="310"/>
      <c r="AN76" s="310"/>
      <c r="AO76" s="310"/>
      <c r="AP76" s="310"/>
      <c r="AQ76" s="310"/>
      <c r="AR76" s="310"/>
      <c r="AS76" s="310"/>
      <c r="AT76" s="310"/>
      <c r="AU76" s="310"/>
      <c r="AV76" s="310"/>
      <c r="AW76" s="310"/>
      <c r="AX76" s="310"/>
      <c r="AY76" s="310"/>
      <c r="AZ76" s="310"/>
      <c r="BA76" s="310"/>
      <c r="BB76" s="310"/>
      <c r="BC76" s="310"/>
      <c r="BD76" s="308" t="str">
        <f>IF('Сводная таблица'!H26=0,"",'Сводная таблица'!E26)</f>
        <v/>
      </c>
      <c r="BE76" s="308"/>
      <c r="BF76" s="308"/>
      <c r="BG76" s="308"/>
      <c r="BH76" s="308"/>
      <c r="BI76" s="308"/>
      <c r="BJ76" s="308"/>
      <c r="BK76" s="308"/>
      <c r="BL76" s="308"/>
      <c r="BM76" s="308"/>
      <c r="BN76" s="308"/>
      <c r="BO76" s="308"/>
      <c r="BP76" s="308"/>
      <c r="BQ76" s="308"/>
      <c r="BR76" s="308"/>
      <c r="BS76" s="308" t="str">
        <f>IF('Сводная таблица'!H26=0,"",'Сводная таблица'!D26)</f>
        <v/>
      </c>
      <c r="BT76" s="308"/>
      <c r="BU76" s="308"/>
      <c r="BV76" s="308"/>
      <c r="BW76" s="308"/>
      <c r="BX76" s="308"/>
      <c r="BY76" s="308"/>
      <c r="BZ76" s="308"/>
      <c r="CA76" s="308"/>
      <c r="CB76" s="308"/>
      <c r="CC76" s="308"/>
      <c r="CD76" s="308"/>
      <c r="CE76" s="308"/>
      <c r="CF76" s="308"/>
      <c r="CG76" s="308"/>
      <c r="CH76" s="308" t="str">
        <f>IF('Сводная таблица'!N26=0,"",'Сводная таблица'!N26)</f>
        <v/>
      </c>
      <c r="CI76" s="308"/>
      <c r="CJ76" s="308"/>
      <c r="CK76" s="308"/>
      <c r="CL76" s="308"/>
      <c r="CM76" s="308"/>
      <c r="CN76" s="308"/>
      <c r="CO76" s="308"/>
      <c r="CP76" s="308"/>
      <c r="CQ76" s="308"/>
      <c r="CR76" s="308"/>
      <c r="CS76" s="308"/>
      <c r="CT76" s="308"/>
      <c r="CU76" s="308"/>
      <c r="CV76" s="308"/>
      <c r="CW76" s="83"/>
      <c r="CX76" s="83"/>
      <c r="CY76" s="83"/>
      <c r="CZ76" s="83"/>
      <c r="DA76" s="83"/>
      <c r="DB76" s="83"/>
      <c r="DC76" s="83"/>
    </row>
    <row r="77" spans="1:107" ht="12.75" x14ac:dyDescent="0.2">
      <c r="A77" s="309" t="s">
        <v>143</v>
      </c>
      <c r="B77" s="309"/>
      <c r="C77" s="309"/>
      <c r="D77" s="309"/>
      <c r="E77" s="309"/>
      <c r="F77" s="310" t="str">
        <f>IF('Сводная таблица'!H27=0,"",'Сводная таблица'!C27)</f>
        <v/>
      </c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  <c r="R77" s="310"/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  <c r="AI77" s="310"/>
      <c r="AJ77" s="310"/>
      <c r="AK77" s="310"/>
      <c r="AL77" s="310"/>
      <c r="AM77" s="310"/>
      <c r="AN77" s="310"/>
      <c r="AO77" s="310"/>
      <c r="AP77" s="310"/>
      <c r="AQ77" s="310"/>
      <c r="AR77" s="310"/>
      <c r="AS77" s="310"/>
      <c r="AT77" s="310"/>
      <c r="AU77" s="310"/>
      <c r="AV77" s="310"/>
      <c r="AW77" s="310"/>
      <c r="AX77" s="310"/>
      <c r="AY77" s="310"/>
      <c r="AZ77" s="310"/>
      <c r="BA77" s="310"/>
      <c r="BB77" s="310"/>
      <c r="BC77" s="310"/>
      <c r="BD77" s="308" t="str">
        <f>IF('Сводная таблица'!H27=0,"",'Сводная таблица'!E27)</f>
        <v/>
      </c>
      <c r="BE77" s="308"/>
      <c r="BF77" s="308"/>
      <c r="BG77" s="308"/>
      <c r="BH77" s="308"/>
      <c r="BI77" s="308"/>
      <c r="BJ77" s="308"/>
      <c r="BK77" s="308"/>
      <c r="BL77" s="308"/>
      <c r="BM77" s="308"/>
      <c r="BN77" s="308"/>
      <c r="BO77" s="308"/>
      <c r="BP77" s="308"/>
      <c r="BQ77" s="308"/>
      <c r="BR77" s="308"/>
      <c r="BS77" s="308" t="str">
        <f>IF('Сводная таблица'!H27=0,"",'Сводная таблица'!D27)</f>
        <v/>
      </c>
      <c r="BT77" s="308"/>
      <c r="BU77" s="308"/>
      <c r="BV77" s="308"/>
      <c r="BW77" s="308"/>
      <c r="BX77" s="308"/>
      <c r="BY77" s="308"/>
      <c r="BZ77" s="308"/>
      <c r="CA77" s="308"/>
      <c r="CB77" s="308"/>
      <c r="CC77" s="308"/>
      <c r="CD77" s="308"/>
      <c r="CE77" s="308"/>
      <c r="CF77" s="308"/>
      <c r="CG77" s="308"/>
      <c r="CH77" s="308" t="str">
        <f>IF('Сводная таблица'!N27=0,"",'Сводная таблица'!N27)</f>
        <v/>
      </c>
      <c r="CI77" s="308"/>
      <c r="CJ77" s="308"/>
      <c r="CK77" s="308"/>
      <c r="CL77" s="308"/>
      <c r="CM77" s="308"/>
      <c r="CN77" s="308"/>
      <c r="CO77" s="308"/>
      <c r="CP77" s="308"/>
      <c r="CQ77" s="308"/>
      <c r="CR77" s="308"/>
      <c r="CS77" s="308"/>
      <c r="CT77" s="308"/>
      <c r="CU77" s="308"/>
      <c r="CV77" s="308"/>
      <c r="CW77" s="83"/>
      <c r="CX77" s="83"/>
      <c r="CY77" s="83"/>
      <c r="CZ77" s="83"/>
      <c r="DA77" s="83"/>
      <c r="DB77" s="83"/>
      <c r="DC77" s="83"/>
    </row>
    <row r="78" spans="1:107" ht="12.75" x14ac:dyDescent="0.2">
      <c r="A78" s="309" t="s">
        <v>188</v>
      </c>
      <c r="B78" s="309"/>
      <c r="C78" s="309"/>
      <c r="D78" s="309"/>
      <c r="E78" s="309"/>
      <c r="F78" s="310" t="str">
        <f>IF('Сводная таблица'!H28=0,"",'Сводная таблица'!C28)</f>
        <v/>
      </c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/>
      <c r="R78" s="310"/>
      <c r="S78" s="310"/>
      <c r="T78" s="310"/>
      <c r="U78" s="310"/>
      <c r="V78" s="310"/>
      <c r="W78" s="310"/>
      <c r="X78" s="310"/>
      <c r="Y78" s="310"/>
      <c r="Z78" s="310"/>
      <c r="AA78" s="310"/>
      <c r="AB78" s="310"/>
      <c r="AC78" s="310"/>
      <c r="AD78" s="310"/>
      <c r="AE78" s="310"/>
      <c r="AF78" s="310"/>
      <c r="AG78" s="310"/>
      <c r="AH78" s="310"/>
      <c r="AI78" s="310"/>
      <c r="AJ78" s="310"/>
      <c r="AK78" s="310"/>
      <c r="AL78" s="310"/>
      <c r="AM78" s="310"/>
      <c r="AN78" s="310"/>
      <c r="AO78" s="310"/>
      <c r="AP78" s="310"/>
      <c r="AQ78" s="310"/>
      <c r="AR78" s="310"/>
      <c r="AS78" s="310"/>
      <c r="AT78" s="310"/>
      <c r="AU78" s="310"/>
      <c r="AV78" s="310"/>
      <c r="AW78" s="310"/>
      <c r="AX78" s="310"/>
      <c r="AY78" s="310"/>
      <c r="AZ78" s="310"/>
      <c r="BA78" s="310"/>
      <c r="BB78" s="310"/>
      <c r="BC78" s="310"/>
      <c r="BD78" s="308" t="str">
        <f>IF('Сводная таблица'!H28=0,"",'Сводная таблица'!E28)</f>
        <v/>
      </c>
      <c r="BE78" s="308"/>
      <c r="BF78" s="308"/>
      <c r="BG78" s="308"/>
      <c r="BH78" s="308"/>
      <c r="BI78" s="308"/>
      <c r="BJ78" s="308"/>
      <c r="BK78" s="308"/>
      <c r="BL78" s="308"/>
      <c r="BM78" s="308"/>
      <c r="BN78" s="308"/>
      <c r="BO78" s="308"/>
      <c r="BP78" s="308"/>
      <c r="BQ78" s="308"/>
      <c r="BR78" s="308"/>
      <c r="BS78" s="308" t="str">
        <f>IF('Сводная таблица'!H28=0,"",'Сводная таблица'!D28)</f>
        <v/>
      </c>
      <c r="BT78" s="308"/>
      <c r="BU78" s="308"/>
      <c r="BV78" s="308"/>
      <c r="BW78" s="308"/>
      <c r="BX78" s="308"/>
      <c r="BY78" s="308"/>
      <c r="BZ78" s="308"/>
      <c r="CA78" s="308"/>
      <c r="CB78" s="308"/>
      <c r="CC78" s="308"/>
      <c r="CD78" s="308"/>
      <c r="CE78" s="308"/>
      <c r="CF78" s="308"/>
      <c r="CG78" s="308"/>
      <c r="CH78" s="308" t="str">
        <f>IF('Сводная таблица'!N28=0,"",'Сводная таблица'!N28)</f>
        <v/>
      </c>
      <c r="CI78" s="308"/>
      <c r="CJ78" s="308"/>
      <c r="CK78" s="308"/>
      <c r="CL78" s="308"/>
      <c r="CM78" s="308"/>
      <c r="CN78" s="308"/>
      <c r="CO78" s="308"/>
      <c r="CP78" s="308"/>
      <c r="CQ78" s="308"/>
      <c r="CR78" s="308"/>
      <c r="CS78" s="308"/>
      <c r="CT78" s="308"/>
      <c r="CU78" s="308"/>
      <c r="CV78" s="308"/>
      <c r="CW78" s="83"/>
      <c r="CX78" s="83"/>
      <c r="CY78" s="83"/>
      <c r="CZ78" s="83"/>
      <c r="DA78" s="83"/>
      <c r="DB78" s="83"/>
      <c r="DC78" s="83"/>
    </row>
    <row r="79" spans="1:107" ht="12.75" x14ac:dyDescent="0.2">
      <c r="A79" s="309" t="s">
        <v>189</v>
      </c>
      <c r="B79" s="309"/>
      <c r="C79" s="309"/>
      <c r="D79" s="309"/>
      <c r="E79" s="309"/>
      <c r="F79" s="310" t="str">
        <f>IF('Сводная таблица'!H29=0,"",'Сводная таблица'!C29)</f>
        <v/>
      </c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  <c r="R79" s="310"/>
      <c r="S79" s="310"/>
      <c r="T79" s="310"/>
      <c r="U79" s="310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  <c r="AI79" s="310"/>
      <c r="AJ79" s="310"/>
      <c r="AK79" s="310"/>
      <c r="AL79" s="310"/>
      <c r="AM79" s="310"/>
      <c r="AN79" s="310"/>
      <c r="AO79" s="310"/>
      <c r="AP79" s="310"/>
      <c r="AQ79" s="310"/>
      <c r="AR79" s="310"/>
      <c r="AS79" s="310"/>
      <c r="AT79" s="310"/>
      <c r="AU79" s="310"/>
      <c r="AV79" s="310"/>
      <c r="AW79" s="310"/>
      <c r="AX79" s="310"/>
      <c r="AY79" s="310"/>
      <c r="AZ79" s="310"/>
      <c r="BA79" s="310"/>
      <c r="BB79" s="310"/>
      <c r="BC79" s="310"/>
      <c r="BD79" s="308" t="str">
        <f>IF('Сводная таблица'!H29=0,"",'Сводная таблица'!E29)</f>
        <v/>
      </c>
      <c r="BE79" s="308"/>
      <c r="BF79" s="308"/>
      <c r="BG79" s="308"/>
      <c r="BH79" s="308"/>
      <c r="BI79" s="308"/>
      <c r="BJ79" s="308"/>
      <c r="BK79" s="308"/>
      <c r="BL79" s="308"/>
      <c r="BM79" s="308"/>
      <c r="BN79" s="308"/>
      <c r="BO79" s="308"/>
      <c r="BP79" s="308"/>
      <c r="BQ79" s="308"/>
      <c r="BR79" s="308"/>
      <c r="BS79" s="308" t="str">
        <f>IF('Сводная таблица'!H29=0,"",'Сводная таблица'!D29)</f>
        <v/>
      </c>
      <c r="BT79" s="308"/>
      <c r="BU79" s="308"/>
      <c r="BV79" s="308"/>
      <c r="BW79" s="308"/>
      <c r="BX79" s="308"/>
      <c r="BY79" s="308"/>
      <c r="BZ79" s="308"/>
      <c r="CA79" s="308"/>
      <c r="CB79" s="308"/>
      <c r="CC79" s="308"/>
      <c r="CD79" s="308"/>
      <c r="CE79" s="308"/>
      <c r="CF79" s="308"/>
      <c r="CG79" s="308"/>
      <c r="CH79" s="308" t="str">
        <f>IF('Сводная таблица'!N29=0,"",'Сводная таблица'!N29)</f>
        <v/>
      </c>
      <c r="CI79" s="308"/>
      <c r="CJ79" s="308"/>
      <c r="CK79" s="308"/>
      <c r="CL79" s="308"/>
      <c r="CM79" s="308"/>
      <c r="CN79" s="308"/>
      <c r="CO79" s="308"/>
      <c r="CP79" s="308"/>
      <c r="CQ79" s="308"/>
      <c r="CR79" s="308"/>
      <c r="CS79" s="308"/>
      <c r="CT79" s="308"/>
      <c r="CU79" s="308"/>
      <c r="CV79" s="308"/>
      <c r="CW79" s="83"/>
      <c r="CX79" s="83"/>
      <c r="CY79" s="83"/>
      <c r="CZ79" s="83"/>
      <c r="DA79" s="83"/>
      <c r="DB79" s="83"/>
      <c r="DC79" s="83"/>
    </row>
    <row r="80" spans="1:107" ht="12.75" x14ac:dyDescent="0.2">
      <c r="A80" s="309" t="s">
        <v>190</v>
      </c>
      <c r="B80" s="309"/>
      <c r="C80" s="309"/>
      <c r="D80" s="309"/>
      <c r="E80" s="309"/>
      <c r="F80" s="310" t="str">
        <f>IF('Сводная таблица'!H30=0,"",'Сводная таблица'!C30)</f>
        <v/>
      </c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  <c r="AI80" s="310"/>
      <c r="AJ80" s="310"/>
      <c r="AK80" s="310"/>
      <c r="AL80" s="310"/>
      <c r="AM80" s="310"/>
      <c r="AN80" s="310"/>
      <c r="AO80" s="310"/>
      <c r="AP80" s="310"/>
      <c r="AQ80" s="310"/>
      <c r="AR80" s="310"/>
      <c r="AS80" s="310"/>
      <c r="AT80" s="310"/>
      <c r="AU80" s="310"/>
      <c r="AV80" s="310"/>
      <c r="AW80" s="310"/>
      <c r="AX80" s="310"/>
      <c r="AY80" s="310"/>
      <c r="AZ80" s="310"/>
      <c r="BA80" s="310"/>
      <c r="BB80" s="310"/>
      <c r="BC80" s="310"/>
      <c r="BD80" s="308" t="str">
        <f>IF('Сводная таблица'!H30=0,"",'Сводная таблица'!E30)</f>
        <v/>
      </c>
      <c r="BE80" s="308"/>
      <c r="BF80" s="308"/>
      <c r="BG80" s="308"/>
      <c r="BH80" s="308"/>
      <c r="BI80" s="308"/>
      <c r="BJ80" s="308"/>
      <c r="BK80" s="308"/>
      <c r="BL80" s="308"/>
      <c r="BM80" s="308"/>
      <c r="BN80" s="308"/>
      <c r="BO80" s="308"/>
      <c r="BP80" s="308"/>
      <c r="BQ80" s="308"/>
      <c r="BR80" s="308"/>
      <c r="BS80" s="308" t="str">
        <f>IF('Сводная таблица'!H30=0,"",'Сводная таблица'!D30)</f>
        <v/>
      </c>
      <c r="BT80" s="308"/>
      <c r="BU80" s="308"/>
      <c r="BV80" s="308"/>
      <c r="BW80" s="308"/>
      <c r="BX80" s="308"/>
      <c r="BY80" s="308"/>
      <c r="BZ80" s="308"/>
      <c r="CA80" s="308"/>
      <c r="CB80" s="308"/>
      <c r="CC80" s="308"/>
      <c r="CD80" s="308"/>
      <c r="CE80" s="308"/>
      <c r="CF80" s="308"/>
      <c r="CG80" s="308"/>
      <c r="CH80" s="308" t="str">
        <f>IF('Сводная таблица'!N30=0,"",'Сводная таблица'!N30)</f>
        <v/>
      </c>
      <c r="CI80" s="308"/>
      <c r="CJ80" s="308"/>
      <c r="CK80" s="308"/>
      <c r="CL80" s="308"/>
      <c r="CM80" s="308"/>
      <c r="CN80" s="308"/>
      <c r="CO80" s="308"/>
      <c r="CP80" s="308"/>
      <c r="CQ80" s="308"/>
      <c r="CR80" s="308"/>
      <c r="CS80" s="308"/>
      <c r="CT80" s="308"/>
      <c r="CU80" s="308"/>
      <c r="CV80" s="308"/>
      <c r="CW80" s="83"/>
      <c r="CX80" s="83"/>
      <c r="CY80" s="83"/>
      <c r="CZ80" s="83"/>
      <c r="DA80" s="83"/>
      <c r="DB80" s="83"/>
      <c r="DC80" s="83"/>
    </row>
    <row r="81" spans="1:107" ht="12.75" x14ac:dyDescent="0.2">
      <c r="A81" s="309" t="s">
        <v>191</v>
      </c>
      <c r="B81" s="309"/>
      <c r="C81" s="309"/>
      <c r="D81" s="309"/>
      <c r="E81" s="309"/>
      <c r="F81" s="310" t="str">
        <f>IF('Сводная таблица'!H31=0,"",'Сводная таблица'!C31)</f>
        <v/>
      </c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0"/>
      <c r="X81" s="310"/>
      <c r="Y81" s="310"/>
      <c r="Z81" s="310"/>
      <c r="AA81" s="310"/>
      <c r="AB81" s="310"/>
      <c r="AC81" s="310"/>
      <c r="AD81" s="310"/>
      <c r="AE81" s="310"/>
      <c r="AF81" s="310"/>
      <c r="AG81" s="310"/>
      <c r="AH81" s="310"/>
      <c r="AI81" s="310"/>
      <c r="AJ81" s="310"/>
      <c r="AK81" s="310"/>
      <c r="AL81" s="310"/>
      <c r="AM81" s="310"/>
      <c r="AN81" s="310"/>
      <c r="AO81" s="310"/>
      <c r="AP81" s="310"/>
      <c r="AQ81" s="310"/>
      <c r="AR81" s="310"/>
      <c r="AS81" s="310"/>
      <c r="AT81" s="310"/>
      <c r="AU81" s="310"/>
      <c r="AV81" s="310"/>
      <c r="AW81" s="310"/>
      <c r="AX81" s="310"/>
      <c r="AY81" s="310"/>
      <c r="AZ81" s="310"/>
      <c r="BA81" s="310"/>
      <c r="BB81" s="310"/>
      <c r="BC81" s="310"/>
      <c r="BD81" s="308" t="str">
        <f>IF('Сводная таблица'!H31=0,"",'Сводная таблица'!E31)</f>
        <v/>
      </c>
      <c r="BE81" s="308"/>
      <c r="BF81" s="308"/>
      <c r="BG81" s="308"/>
      <c r="BH81" s="308"/>
      <c r="BI81" s="308"/>
      <c r="BJ81" s="308"/>
      <c r="BK81" s="308"/>
      <c r="BL81" s="308"/>
      <c r="BM81" s="308"/>
      <c r="BN81" s="308"/>
      <c r="BO81" s="308"/>
      <c r="BP81" s="308"/>
      <c r="BQ81" s="308"/>
      <c r="BR81" s="308"/>
      <c r="BS81" s="308" t="str">
        <f>IF('Сводная таблица'!H31=0,"",'Сводная таблица'!D31)</f>
        <v/>
      </c>
      <c r="BT81" s="308"/>
      <c r="BU81" s="308"/>
      <c r="BV81" s="308"/>
      <c r="BW81" s="308"/>
      <c r="BX81" s="308"/>
      <c r="BY81" s="308"/>
      <c r="BZ81" s="308"/>
      <c r="CA81" s="308"/>
      <c r="CB81" s="308"/>
      <c r="CC81" s="308"/>
      <c r="CD81" s="308"/>
      <c r="CE81" s="308"/>
      <c r="CF81" s="308"/>
      <c r="CG81" s="308"/>
      <c r="CH81" s="308" t="str">
        <f>IF('Сводная таблица'!N31=0,"",'Сводная таблица'!N31)</f>
        <v/>
      </c>
      <c r="CI81" s="308"/>
      <c r="CJ81" s="308"/>
      <c r="CK81" s="308"/>
      <c r="CL81" s="308"/>
      <c r="CM81" s="308"/>
      <c r="CN81" s="308"/>
      <c r="CO81" s="308"/>
      <c r="CP81" s="308"/>
      <c r="CQ81" s="308"/>
      <c r="CR81" s="308"/>
      <c r="CS81" s="308"/>
      <c r="CT81" s="308"/>
      <c r="CU81" s="308"/>
      <c r="CV81" s="308"/>
      <c r="CW81" s="83"/>
      <c r="CX81" s="83"/>
      <c r="CY81" s="83"/>
      <c r="CZ81" s="83"/>
      <c r="DA81" s="83"/>
      <c r="DB81" s="83"/>
      <c r="DC81" s="83"/>
    </row>
    <row r="82" spans="1:107" ht="12.75" x14ac:dyDescent="0.2">
      <c r="A82" s="309" t="s">
        <v>192</v>
      </c>
      <c r="B82" s="309"/>
      <c r="C82" s="309"/>
      <c r="D82" s="309"/>
      <c r="E82" s="309"/>
      <c r="F82" s="310" t="str">
        <f>IF('Сводная таблица'!H32=0,"",'Сводная таблица'!C32)</f>
        <v/>
      </c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  <c r="S82" s="310"/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  <c r="AI82" s="310"/>
      <c r="AJ82" s="310"/>
      <c r="AK82" s="310"/>
      <c r="AL82" s="310"/>
      <c r="AM82" s="310"/>
      <c r="AN82" s="310"/>
      <c r="AO82" s="310"/>
      <c r="AP82" s="310"/>
      <c r="AQ82" s="310"/>
      <c r="AR82" s="310"/>
      <c r="AS82" s="310"/>
      <c r="AT82" s="310"/>
      <c r="AU82" s="310"/>
      <c r="AV82" s="310"/>
      <c r="AW82" s="310"/>
      <c r="AX82" s="310"/>
      <c r="AY82" s="310"/>
      <c r="AZ82" s="310"/>
      <c r="BA82" s="310"/>
      <c r="BB82" s="310"/>
      <c r="BC82" s="310"/>
      <c r="BD82" s="308" t="str">
        <f>IF('Сводная таблица'!H32=0,"",'Сводная таблица'!E32)</f>
        <v/>
      </c>
      <c r="BE82" s="308"/>
      <c r="BF82" s="308"/>
      <c r="BG82" s="308"/>
      <c r="BH82" s="308"/>
      <c r="BI82" s="308"/>
      <c r="BJ82" s="308"/>
      <c r="BK82" s="308"/>
      <c r="BL82" s="308"/>
      <c r="BM82" s="308"/>
      <c r="BN82" s="308"/>
      <c r="BO82" s="308"/>
      <c r="BP82" s="308"/>
      <c r="BQ82" s="308"/>
      <c r="BR82" s="308"/>
      <c r="BS82" s="308" t="str">
        <f>IF('Сводная таблица'!H32=0,"",'Сводная таблица'!D32)</f>
        <v/>
      </c>
      <c r="BT82" s="308"/>
      <c r="BU82" s="308"/>
      <c r="BV82" s="308"/>
      <c r="BW82" s="308"/>
      <c r="BX82" s="308"/>
      <c r="BY82" s="308"/>
      <c r="BZ82" s="308"/>
      <c r="CA82" s="308"/>
      <c r="CB82" s="308"/>
      <c r="CC82" s="308"/>
      <c r="CD82" s="308"/>
      <c r="CE82" s="308"/>
      <c r="CF82" s="308"/>
      <c r="CG82" s="308"/>
      <c r="CH82" s="308" t="str">
        <f>IF('Сводная таблица'!N32=0,"",'Сводная таблица'!N32)</f>
        <v/>
      </c>
      <c r="CI82" s="308"/>
      <c r="CJ82" s="308"/>
      <c r="CK82" s="308"/>
      <c r="CL82" s="308"/>
      <c r="CM82" s="308"/>
      <c r="CN82" s="308"/>
      <c r="CO82" s="308"/>
      <c r="CP82" s="308"/>
      <c r="CQ82" s="308"/>
      <c r="CR82" s="308"/>
      <c r="CS82" s="308"/>
      <c r="CT82" s="308"/>
      <c r="CU82" s="308"/>
      <c r="CV82" s="308"/>
      <c r="CW82" s="83"/>
      <c r="CX82" s="83"/>
      <c r="CY82" s="83"/>
      <c r="CZ82" s="83"/>
      <c r="DA82" s="83"/>
      <c r="DB82" s="83"/>
      <c r="DC82" s="83"/>
    </row>
    <row r="83" spans="1:107" ht="12.75" x14ac:dyDescent="0.2">
      <c r="A83" s="309" t="s">
        <v>406</v>
      </c>
      <c r="B83" s="309"/>
      <c r="C83" s="309"/>
      <c r="D83" s="309"/>
      <c r="E83" s="309"/>
      <c r="F83" s="310" t="str">
        <f>IF('Сводная таблица'!H33=0,"",'Сводная таблица'!C33)</f>
        <v/>
      </c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  <c r="AI83" s="310"/>
      <c r="AJ83" s="310"/>
      <c r="AK83" s="310"/>
      <c r="AL83" s="310"/>
      <c r="AM83" s="310"/>
      <c r="AN83" s="310"/>
      <c r="AO83" s="310"/>
      <c r="AP83" s="310"/>
      <c r="AQ83" s="310"/>
      <c r="AR83" s="310"/>
      <c r="AS83" s="310"/>
      <c r="AT83" s="310"/>
      <c r="AU83" s="310"/>
      <c r="AV83" s="310"/>
      <c r="AW83" s="310"/>
      <c r="AX83" s="310"/>
      <c r="AY83" s="310"/>
      <c r="AZ83" s="310"/>
      <c r="BA83" s="310"/>
      <c r="BB83" s="310"/>
      <c r="BC83" s="310"/>
      <c r="BD83" s="308" t="str">
        <f>IF('Сводная таблица'!H33=0,"",'Сводная таблица'!E33)</f>
        <v/>
      </c>
      <c r="BE83" s="308"/>
      <c r="BF83" s="308"/>
      <c r="BG83" s="308"/>
      <c r="BH83" s="308"/>
      <c r="BI83" s="308"/>
      <c r="BJ83" s="308"/>
      <c r="BK83" s="308"/>
      <c r="BL83" s="308"/>
      <c r="BM83" s="308"/>
      <c r="BN83" s="308"/>
      <c r="BO83" s="308"/>
      <c r="BP83" s="308"/>
      <c r="BQ83" s="308"/>
      <c r="BR83" s="308"/>
      <c r="BS83" s="308" t="str">
        <f>IF('Сводная таблица'!H33=0,"",'Сводная таблица'!D33)</f>
        <v/>
      </c>
      <c r="BT83" s="308"/>
      <c r="BU83" s="308"/>
      <c r="BV83" s="308"/>
      <c r="BW83" s="308"/>
      <c r="BX83" s="308"/>
      <c r="BY83" s="308"/>
      <c r="BZ83" s="308"/>
      <c r="CA83" s="308"/>
      <c r="CB83" s="308"/>
      <c r="CC83" s="308"/>
      <c r="CD83" s="308"/>
      <c r="CE83" s="308"/>
      <c r="CF83" s="308"/>
      <c r="CG83" s="308"/>
      <c r="CH83" s="308" t="str">
        <f>IF('Сводная таблица'!N33=0,"",'Сводная таблица'!N33)</f>
        <v/>
      </c>
      <c r="CI83" s="308"/>
      <c r="CJ83" s="308"/>
      <c r="CK83" s="308"/>
      <c r="CL83" s="308"/>
      <c r="CM83" s="308"/>
      <c r="CN83" s="308"/>
      <c r="CO83" s="308"/>
      <c r="CP83" s="308"/>
      <c r="CQ83" s="308"/>
      <c r="CR83" s="308"/>
      <c r="CS83" s="308"/>
      <c r="CT83" s="308"/>
      <c r="CU83" s="308"/>
      <c r="CV83" s="308"/>
      <c r="CW83" s="83"/>
      <c r="CX83" s="83"/>
      <c r="CY83" s="83"/>
      <c r="CZ83" s="83"/>
      <c r="DA83" s="83"/>
      <c r="DB83" s="83"/>
      <c r="DC83" s="83"/>
    </row>
    <row r="84" spans="1:107" ht="12.75" x14ac:dyDescent="0.2">
      <c r="A84" s="309" t="s">
        <v>120</v>
      </c>
      <c r="B84" s="309"/>
      <c r="C84" s="309"/>
      <c r="D84" s="309"/>
      <c r="E84" s="309"/>
      <c r="F84" s="310" t="str">
        <f>IF('Сводная таблица'!H34=0,"",'Сводная таблица'!C34)</f>
        <v/>
      </c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  <c r="R84" s="310"/>
      <c r="S84" s="310"/>
      <c r="T84" s="310"/>
      <c r="U84" s="310"/>
      <c r="V84" s="310"/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  <c r="AI84" s="310"/>
      <c r="AJ84" s="310"/>
      <c r="AK84" s="310"/>
      <c r="AL84" s="310"/>
      <c r="AM84" s="310"/>
      <c r="AN84" s="310"/>
      <c r="AO84" s="310"/>
      <c r="AP84" s="310"/>
      <c r="AQ84" s="310"/>
      <c r="AR84" s="310"/>
      <c r="AS84" s="310"/>
      <c r="AT84" s="310"/>
      <c r="AU84" s="310"/>
      <c r="AV84" s="310"/>
      <c r="AW84" s="310"/>
      <c r="AX84" s="310"/>
      <c r="AY84" s="310"/>
      <c r="AZ84" s="310"/>
      <c r="BA84" s="310"/>
      <c r="BB84" s="310"/>
      <c r="BC84" s="310"/>
      <c r="BD84" s="308" t="str">
        <f>IF('Сводная таблица'!H34=0,"",'Сводная таблица'!E34)</f>
        <v/>
      </c>
      <c r="BE84" s="308"/>
      <c r="BF84" s="308"/>
      <c r="BG84" s="308"/>
      <c r="BH84" s="308"/>
      <c r="BI84" s="308"/>
      <c r="BJ84" s="308"/>
      <c r="BK84" s="308"/>
      <c r="BL84" s="308"/>
      <c r="BM84" s="308"/>
      <c r="BN84" s="308"/>
      <c r="BO84" s="308"/>
      <c r="BP84" s="308"/>
      <c r="BQ84" s="308"/>
      <c r="BR84" s="308"/>
      <c r="BS84" s="308" t="str">
        <f>IF('Сводная таблица'!H34=0,"",'Сводная таблица'!D34)</f>
        <v/>
      </c>
      <c r="BT84" s="308"/>
      <c r="BU84" s="308"/>
      <c r="BV84" s="308"/>
      <c r="BW84" s="308"/>
      <c r="BX84" s="308"/>
      <c r="BY84" s="308"/>
      <c r="BZ84" s="308"/>
      <c r="CA84" s="308"/>
      <c r="CB84" s="308"/>
      <c r="CC84" s="308"/>
      <c r="CD84" s="308"/>
      <c r="CE84" s="308"/>
      <c r="CF84" s="308"/>
      <c r="CG84" s="308"/>
      <c r="CH84" s="308" t="str">
        <f>IF('Сводная таблица'!N34=0,"",'Сводная таблица'!N34)</f>
        <v/>
      </c>
      <c r="CI84" s="308"/>
      <c r="CJ84" s="308"/>
      <c r="CK84" s="308"/>
      <c r="CL84" s="308"/>
      <c r="CM84" s="308"/>
      <c r="CN84" s="308"/>
      <c r="CO84" s="308"/>
      <c r="CP84" s="308"/>
      <c r="CQ84" s="308"/>
      <c r="CR84" s="308"/>
      <c r="CS84" s="308"/>
      <c r="CT84" s="308"/>
      <c r="CU84" s="308"/>
      <c r="CV84" s="308"/>
      <c r="CW84" s="83"/>
      <c r="CX84" s="83"/>
      <c r="CY84" s="83"/>
      <c r="CZ84" s="83"/>
      <c r="DA84" s="83"/>
      <c r="DB84" s="83"/>
      <c r="DC84" s="83"/>
    </row>
    <row r="85" spans="1:107" ht="12.75" x14ac:dyDescent="0.2">
      <c r="A85" s="309" t="s">
        <v>407</v>
      </c>
      <c r="B85" s="309"/>
      <c r="C85" s="309"/>
      <c r="D85" s="309"/>
      <c r="E85" s="309"/>
      <c r="F85" s="310" t="str">
        <f>IF('Сводная таблица'!H35=0,"",'Сводная таблица'!C35)</f>
        <v/>
      </c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  <c r="R85" s="310"/>
      <c r="S85" s="310"/>
      <c r="T85" s="310"/>
      <c r="U85" s="310"/>
      <c r="V85" s="310"/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  <c r="AI85" s="310"/>
      <c r="AJ85" s="310"/>
      <c r="AK85" s="310"/>
      <c r="AL85" s="310"/>
      <c r="AM85" s="310"/>
      <c r="AN85" s="310"/>
      <c r="AO85" s="310"/>
      <c r="AP85" s="310"/>
      <c r="AQ85" s="310"/>
      <c r="AR85" s="310"/>
      <c r="AS85" s="310"/>
      <c r="AT85" s="310"/>
      <c r="AU85" s="310"/>
      <c r="AV85" s="310"/>
      <c r="AW85" s="310"/>
      <c r="AX85" s="310"/>
      <c r="AY85" s="310"/>
      <c r="AZ85" s="310"/>
      <c r="BA85" s="310"/>
      <c r="BB85" s="310"/>
      <c r="BC85" s="310"/>
      <c r="BD85" s="308" t="str">
        <f>IF('Сводная таблица'!H35=0,"",'Сводная таблица'!E35)</f>
        <v/>
      </c>
      <c r="BE85" s="308"/>
      <c r="BF85" s="308"/>
      <c r="BG85" s="308"/>
      <c r="BH85" s="308"/>
      <c r="BI85" s="308"/>
      <c r="BJ85" s="308"/>
      <c r="BK85" s="308"/>
      <c r="BL85" s="308"/>
      <c r="BM85" s="308"/>
      <c r="BN85" s="308"/>
      <c r="BO85" s="308"/>
      <c r="BP85" s="308"/>
      <c r="BQ85" s="308"/>
      <c r="BR85" s="308"/>
      <c r="BS85" s="308" t="str">
        <f>IF('Сводная таблица'!H35=0,"",'Сводная таблица'!D35)</f>
        <v/>
      </c>
      <c r="BT85" s="308"/>
      <c r="BU85" s="308"/>
      <c r="BV85" s="308"/>
      <c r="BW85" s="308"/>
      <c r="BX85" s="308"/>
      <c r="BY85" s="308"/>
      <c r="BZ85" s="308"/>
      <c r="CA85" s="308"/>
      <c r="CB85" s="308"/>
      <c r="CC85" s="308"/>
      <c r="CD85" s="308"/>
      <c r="CE85" s="308"/>
      <c r="CF85" s="308"/>
      <c r="CG85" s="308"/>
      <c r="CH85" s="308" t="str">
        <f>IF('Сводная таблица'!N35=0,"",'Сводная таблица'!N35)</f>
        <v/>
      </c>
      <c r="CI85" s="308"/>
      <c r="CJ85" s="308"/>
      <c r="CK85" s="308"/>
      <c r="CL85" s="308"/>
      <c r="CM85" s="308"/>
      <c r="CN85" s="308"/>
      <c r="CO85" s="308"/>
      <c r="CP85" s="308"/>
      <c r="CQ85" s="308"/>
      <c r="CR85" s="308"/>
      <c r="CS85" s="308"/>
      <c r="CT85" s="308"/>
      <c r="CU85" s="308"/>
      <c r="CV85" s="308"/>
      <c r="CW85" s="83"/>
      <c r="CX85" s="83"/>
      <c r="CY85" s="83"/>
      <c r="CZ85" s="83"/>
      <c r="DA85" s="83"/>
      <c r="DB85" s="83"/>
      <c r="DC85" s="83"/>
    </row>
    <row r="86" spans="1:107" ht="12.75" x14ac:dyDescent="0.2">
      <c r="A86" s="309" t="s">
        <v>408</v>
      </c>
      <c r="B86" s="309"/>
      <c r="C86" s="309"/>
      <c r="D86" s="309"/>
      <c r="E86" s="309"/>
      <c r="F86" s="310" t="str">
        <f>IF('Сводная таблица'!H36=0,"",'Сводная таблица'!C36)</f>
        <v/>
      </c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310"/>
      <c r="S86" s="310"/>
      <c r="T86" s="310"/>
      <c r="U86" s="310"/>
      <c r="V86" s="310"/>
      <c r="W86" s="310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  <c r="AI86" s="310"/>
      <c r="AJ86" s="310"/>
      <c r="AK86" s="310"/>
      <c r="AL86" s="310"/>
      <c r="AM86" s="310"/>
      <c r="AN86" s="310"/>
      <c r="AO86" s="310"/>
      <c r="AP86" s="310"/>
      <c r="AQ86" s="310"/>
      <c r="AR86" s="310"/>
      <c r="AS86" s="310"/>
      <c r="AT86" s="310"/>
      <c r="AU86" s="310"/>
      <c r="AV86" s="310"/>
      <c r="AW86" s="310"/>
      <c r="AX86" s="310"/>
      <c r="AY86" s="310"/>
      <c r="AZ86" s="310"/>
      <c r="BA86" s="310"/>
      <c r="BB86" s="310"/>
      <c r="BC86" s="310"/>
      <c r="BD86" s="308" t="str">
        <f>IF('Сводная таблица'!H36=0,"",'Сводная таблица'!E36)</f>
        <v/>
      </c>
      <c r="BE86" s="308"/>
      <c r="BF86" s="308"/>
      <c r="BG86" s="308"/>
      <c r="BH86" s="308"/>
      <c r="BI86" s="308"/>
      <c r="BJ86" s="308"/>
      <c r="BK86" s="308"/>
      <c r="BL86" s="308"/>
      <c r="BM86" s="308"/>
      <c r="BN86" s="308"/>
      <c r="BO86" s="308"/>
      <c r="BP86" s="308"/>
      <c r="BQ86" s="308"/>
      <c r="BR86" s="308"/>
      <c r="BS86" s="308" t="str">
        <f>IF('Сводная таблица'!H36=0,"",'Сводная таблица'!D36)</f>
        <v/>
      </c>
      <c r="BT86" s="308"/>
      <c r="BU86" s="308"/>
      <c r="BV86" s="308"/>
      <c r="BW86" s="308"/>
      <c r="BX86" s="308"/>
      <c r="BY86" s="308"/>
      <c r="BZ86" s="308"/>
      <c r="CA86" s="308"/>
      <c r="CB86" s="308"/>
      <c r="CC86" s="308"/>
      <c r="CD86" s="308"/>
      <c r="CE86" s="308"/>
      <c r="CF86" s="308"/>
      <c r="CG86" s="308"/>
      <c r="CH86" s="308" t="str">
        <f>IF('Сводная таблица'!N36=0,"",'Сводная таблица'!N36)</f>
        <v/>
      </c>
      <c r="CI86" s="308"/>
      <c r="CJ86" s="308"/>
      <c r="CK86" s="308"/>
      <c r="CL86" s="308"/>
      <c r="CM86" s="308"/>
      <c r="CN86" s="308"/>
      <c r="CO86" s="308"/>
      <c r="CP86" s="308"/>
      <c r="CQ86" s="308"/>
      <c r="CR86" s="308"/>
      <c r="CS86" s="308"/>
      <c r="CT86" s="308"/>
      <c r="CU86" s="308"/>
      <c r="CV86" s="308"/>
      <c r="CW86" s="83"/>
      <c r="CX86" s="83"/>
      <c r="CY86" s="83"/>
      <c r="CZ86" s="83"/>
      <c r="DA86" s="83"/>
      <c r="DB86" s="83"/>
      <c r="DC86" s="83"/>
    </row>
    <row r="87" spans="1:107" ht="12.75" x14ac:dyDescent="0.2">
      <c r="A87" s="309" t="s">
        <v>409</v>
      </c>
      <c r="B87" s="309"/>
      <c r="C87" s="309"/>
      <c r="D87" s="309"/>
      <c r="E87" s="309"/>
      <c r="F87" s="310" t="str">
        <f>IF('Сводная таблица'!H37=0,"",'Сводная таблица'!C37)</f>
        <v/>
      </c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  <c r="R87" s="310"/>
      <c r="S87" s="310"/>
      <c r="T87" s="310"/>
      <c r="U87" s="310"/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  <c r="AI87" s="310"/>
      <c r="AJ87" s="310"/>
      <c r="AK87" s="310"/>
      <c r="AL87" s="310"/>
      <c r="AM87" s="310"/>
      <c r="AN87" s="310"/>
      <c r="AO87" s="310"/>
      <c r="AP87" s="310"/>
      <c r="AQ87" s="310"/>
      <c r="AR87" s="310"/>
      <c r="AS87" s="310"/>
      <c r="AT87" s="310"/>
      <c r="AU87" s="310"/>
      <c r="AV87" s="310"/>
      <c r="AW87" s="310"/>
      <c r="AX87" s="310"/>
      <c r="AY87" s="310"/>
      <c r="AZ87" s="310"/>
      <c r="BA87" s="310"/>
      <c r="BB87" s="310"/>
      <c r="BC87" s="310"/>
      <c r="BD87" s="308" t="str">
        <f>IF('Сводная таблица'!H37=0,"",'Сводная таблица'!E37)</f>
        <v/>
      </c>
      <c r="BE87" s="308"/>
      <c r="BF87" s="308"/>
      <c r="BG87" s="308"/>
      <c r="BH87" s="308"/>
      <c r="BI87" s="308"/>
      <c r="BJ87" s="308"/>
      <c r="BK87" s="308"/>
      <c r="BL87" s="308"/>
      <c r="BM87" s="308"/>
      <c r="BN87" s="308"/>
      <c r="BO87" s="308"/>
      <c r="BP87" s="308"/>
      <c r="BQ87" s="308"/>
      <c r="BR87" s="308"/>
      <c r="BS87" s="308" t="str">
        <f>IF('Сводная таблица'!H37=0,"",'Сводная таблица'!D37)</f>
        <v/>
      </c>
      <c r="BT87" s="308"/>
      <c r="BU87" s="308"/>
      <c r="BV87" s="308"/>
      <c r="BW87" s="308"/>
      <c r="BX87" s="308"/>
      <c r="BY87" s="308"/>
      <c r="BZ87" s="308"/>
      <c r="CA87" s="308"/>
      <c r="CB87" s="308"/>
      <c r="CC87" s="308"/>
      <c r="CD87" s="308"/>
      <c r="CE87" s="308"/>
      <c r="CF87" s="308"/>
      <c r="CG87" s="308"/>
      <c r="CH87" s="308" t="str">
        <f>IF('Сводная таблица'!N37=0,"",'Сводная таблица'!N37)</f>
        <v/>
      </c>
      <c r="CI87" s="308"/>
      <c r="CJ87" s="308"/>
      <c r="CK87" s="308"/>
      <c r="CL87" s="308"/>
      <c r="CM87" s="308"/>
      <c r="CN87" s="308"/>
      <c r="CO87" s="308"/>
      <c r="CP87" s="308"/>
      <c r="CQ87" s="308"/>
      <c r="CR87" s="308"/>
      <c r="CS87" s="308"/>
      <c r="CT87" s="308"/>
      <c r="CU87" s="308"/>
      <c r="CV87" s="308"/>
      <c r="CW87" s="83"/>
      <c r="CX87" s="83"/>
      <c r="CY87" s="83"/>
      <c r="CZ87" s="83"/>
      <c r="DA87" s="83"/>
      <c r="DB87" s="83"/>
      <c r="DC87" s="83"/>
    </row>
    <row r="88" spans="1:107" ht="12.75" x14ac:dyDescent="0.2">
      <c r="A88" s="309" t="s">
        <v>410</v>
      </c>
      <c r="B88" s="309"/>
      <c r="C88" s="309"/>
      <c r="D88" s="309"/>
      <c r="E88" s="309"/>
      <c r="F88" s="310" t="str">
        <f>IF('Сводная таблица'!H38=0,"",'Сводная таблица'!C38)</f>
        <v/>
      </c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  <c r="R88" s="310"/>
      <c r="S88" s="310"/>
      <c r="T88" s="310"/>
      <c r="U88" s="310"/>
      <c r="V88" s="310"/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  <c r="AI88" s="310"/>
      <c r="AJ88" s="310"/>
      <c r="AK88" s="310"/>
      <c r="AL88" s="310"/>
      <c r="AM88" s="310"/>
      <c r="AN88" s="310"/>
      <c r="AO88" s="310"/>
      <c r="AP88" s="310"/>
      <c r="AQ88" s="310"/>
      <c r="AR88" s="310"/>
      <c r="AS88" s="310"/>
      <c r="AT88" s="310"/>
      <c r="AU88" s="310"/>
      <c r="AV88" s="310"/>
      <c r="AW88" s="310"/>
      <c r="AX88" s="310"/>
      <c r="AY88" s="310"/>
      <c r="AZ88" s="310"/>
      <c r="BA88" s="310"/>
      <c r="BB88" s="310"/>
      <c r="BC88" s="310"/>
      <c r="BD88" s="308" t="str">
        <f>IF('Сводная таблица'!H38=0,"",'Сводная таблица'!E38)</f>
        <v/>
      </c>
      <c r="BE88" s="308"/>
      <c r="BF88" s="308"/>
      <c r="BG88" s="308"/>
      <c r="BH88" s="308"/>
      <c r="BI88" s="308"/>
      <c r="BJ88" s="308"/>
      <c r="BK88" s="308"/>
      <c r="BL88" s="308"/>
      <c r="BM88" s="308"/>
      <c r="BN88" s="308"/>
      <c r="BO88" s="308"/>
      <c r="BP88" s="308"/>
      <c r="BQ88" s="308"/>
      <c r="BR88" s="308"/>
      <c r="BS88" s="308" t="str">
        <f>IF('Сводная таблица'!H38=0,"",'Сводная таблица'!D38)</f>
        <v/>
      </c>
      <c r="BT88" s="308"/>
      <c r="BU88" s="308"/>
      <c r="BV88" s="308"/>
      <c r="BW88" s="308"/>
      <c r="BX88" s="308"/>
      <c r="BY88" s="308"/>
      <c r="BZ88" s="308"/>
      <c r="CA88" s="308"/>
      <c r="CB88" s="308"/>
      <c r="CC88" s="308"/>
      <c r="CD88" s="308"/>
      <c r="CE88" s="308"/>
      <c r="CF88" s="308"/>
      <c r="CG88" s="308"/>
      <c r="CH88" s="308" t="str">
        <f>IF('Сводная таблица'!N38=0,"",'Сводная таблица'!N38)</f>
        <v/>
      </c>
      <c r="CI88" s="308"/>
      <c r="CJ88" s="308"/>
      <c r="CK88" s="308"/>
      <c r="CL88" s="308"/>
      <c r="CM88" s="308"/>
      <c r="CN88" s="308"/>
      <c r="CO88" s="308"/>
      <c r="CP88" s="308"/>
      <c r="CQ88" s="308"/>
      <c r="CR88" s="308"/>
      <c r="CS88" s="308"/>
      <c r="CT88" s="308"/>
      <c r="CU88" s="308"/>
      <c r="CV88" s="308"/>
      <c r="CW88" s="83"/>
      <c r="CX88" s="83"/>
      <c r="CY88" s="83"/>
      <c r="CZ88" s="83"/>
      <c r="DA88" s="83"/>
      <c r="DB88" s="83"/>
      <c r="DC88" s="83"/>
    </row>
    <row r="89" spans="1:107" ht="12.75" x14ac:dyDescent="0.2">
      <c r="A89" s="309" t="s">
        <v>411</v>
      </c>
      <c r="B89" s="309"/>
      <c r="C89" s="309"/>
      <c r="D89" s="309"/>
      <c r="E89" s="309"/>
      <c r="F89" s="310" t="str">
        <f>IF('Сводная таблица'!H39=0,"",'Сводная таблица'!C39)</f>
        <v/>
      </c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  <c r="AI89" s="310"/>
      <c r="AJ89" s="310"/>
      <c r="AK89" s="310"/>
      <c r="AL89" s="310"/>
      <c r="AM89" s="310"/>
      <c r="AN89" s="310"/>
      <c r="AO89" s="310"/>
      <c r="AP89" s="310"/>
      <c r="AQ89" s="310"/>
      <c r="AR89" s="310"/>
      <c r="AS89" s="310"/>
      <c r="AT89" s="310"/>
      <c r="AU89" s="310"/>
      <c r="AV89" s="310"/>
      <c r="AW89" s="310"/>
      <c r="AX89" s="310"/>
      <c r="AY89" s="310"/>
      <c r="AZ89" s="310"/>
      <c r="BA89" s="310"/>
      <c r="BB89" s="310"/>
      <c r="BC89" s="310"/>
      <c r="BD89" s="308" t="str">
        <f>IF('Сводная таблица'!H39=0,"",'Сводная таблица'!E39)</f>
        <v/>
      </c>
      <c r="BE89" s="308"/>
      <c r="BF89" s="308"/>
      <c r="BG89" s="308"/>
      <c r="BH89" s="308"/>
      <c r="BI89" s="308"/>
      <c r="BJ89" s="308"/>
      <c r="BK89" s="308"/>
      <c r="BL89" s="308"/>
      <c r="BM89" s="308"/>
      <c r="BN89" s="308"/>
      <c r="BO89" s="308"/>
      <c r="BP89" s="308"/>
      <c r="BQ89" s="308"/>
      <c r="BR89" s="308"/>
      <c r="BS89" s="308" t="str">
        <f>IF('Сводная таблица'!H39=0,"",'Сводная таблица'!D39)</f>
        <v/>
      </c>
      <c r="BT89" s="308"/>
      <c r="BU89" s="308"/>
      <c r="BV89" s="308"/>
      <c r="BW89" s="308"/>
      <c r="BX89" s="308"/>
      <c r="BY89" s="308"/>
      <c r="BZ89" s="308"/>
      <c r="CA89" s="308"/>
      <c r="CB89" s="308"/>
      <c r="CC89" s="308"/>
      <c r="CD89" s="308"/>
      <c r="CE89" s="308"/>
      <c r="CF89" s="308"/>
      <c r="CG89" s="308"/>
      <c r="CH89" s="308" t="str">
        <f>IF('Сводная таблица'!N39=0,"",'Сводная таблица'!N39)</f>
        <v/>
      </c>
      <c r="CI89" s="308"/>
      <c r="CJ89" s="308"/>
      <c r="CK89" s="308"/>
      <c r="CL89" s="308"/>
      <c r="CM89" s="308"/>
      <c r="CN89" s="308"/>
      <c r="CO89" s="308"/>
      <c r="CP89" s="308"/>
      <c r="CQ89" s="308"/>
      <c r="CR89" s="308"/>
      <c r="CS89" s="308"/>
      <c r="CT89" s="308"/>
      <c r="CU89" s="308"/>
      <c r="CV89" s="308"/>
      <c r="CW89" s="83"/>
      <c r="CX89" s="83"/>
      <c r="CY89" s="83"/>
      <c r="CZ89" s="83"/>
      <c r="DA89" s="83"/>
      <c r="DB89" s="83"/>
      <c r="DC89" s="83"/>
    </row>
    <row r="90" spans="1:107" ht="12.75" x14ac:dyDescent="0.2">
      <c r="A90" s="309" t="s">
        <v>412</v>
      </c>
      <c r="B90" s="309"/>
      <c r="C90" s="309"/>
      <c r="D90" s="309"/>
      <c r="E90" s="309"/>
      <c r="F90" s="310" t="str">
        <f>IF('Сводная таблица'!H40=0,"",'Сводная таблица'!C40)</f>
        <v/>
      </c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  <c r="R90" s="310"/>
      <c r="S90" s="310"/>
      <c r="T90" s="310"/>
      <c r="U90" s="310"/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  <c r="AI90" s="310"/>
      <c r="AJ90" s="310"/>
      <c r="AK90" s="310"/>
      <c r="AL90" s="310"/>
      <c r="AM90" s="310"/>
      <c r="AN90" s="310"/>
      <c r="AO90" s="310"/>
      <c r="AP90" s="310"/>
      <c r="AQ90" s="310"/>
      <c r="AR90" s="310"/>
      <c r="AS90" s="310"/>
      <c r="AT90" s="310"/>
      <c r="AU90" s="310"/>
      <c r="AV90" s="310"/>
      <c r="AW90" s="310"/>
      <c r="AX90" s="310"/>
      <c r="AY90" s="310"/>
      <c r="AZ90" s="310"/>
      <c r="BA90" s="310"/>
      <c r="BB90" s="310"/>
      <c r="BC90" s="310"/>
      <c r="BD90" s="308" t="str">
        <f>IF('Сводная таблица'!H40=0,"",'Сводная таблица'!E40)</f>
        <v/>
      </c>
      <c r="BE90" s="308"/>
      <c r="BF90" s="308"/>
      <c r="BG90" s="308"/>
      <c r="BH90" s="308"/>
      <c r="BI90" s="308"/>
      <c r="BJ90" s="308"/>
      <c r="BK90" s="308"/>
      <c r="BL90" s="308"/>
      <c r="BM90" s="308"/>
      <c r="BN90" s="308"/>
      <c r="BO90" s="308"/>
      <c r="BP90" s="308"/>
      <c r="BQ90" s="308"/>
      <c r="BR90" s="308"/>
      <c r="BS90" s="308" t="str">
        <f>IF('Сводная таблица'!H40=0,"",'Сводная таблица'!D40)</f>
        <v/>
      </c>
      <c r="BT90" s="308"/>
      <c r="BU90" s="308"/>
      <c r="BV90" s="308"/>
      <c r="BW90" s="308"/>
      <c r="BX90" s="308"/>
      <c r="BY90" s="308"/>
      <c r="BZ90" s="308"/>
      <c r="CA90" s="308"/>
      <c r="CB90" s="308"/>
      <c r="CC90" s="308"/>
      <c r="CD90" s="308"/>
      <c r="CE90" s="308"/>
      <c r="CF90" s="308"/>
      <c r="CG90" s="308"/>
      <c r="CH90" s="308" t="str">
        <f>IF('Сводная таблица'!N40=0,"",'Сводная таблица'!N40)</f>
        <v/>
      </c>
      <c r="CI90" s="308"/>
      <c r="CJ90" s="308"/>
      <c r="CK90" s="308"/>
      <c r="CL90" s="308"/>
      <c r="CM90" s="308"/>
      <c r="CN90" s="308"/>
      <c r="CO90" s="308"/>
      <c r="CP90" s="308"/>
      <c r="CQ90" s="308"/>
      <c r="CR90" s="308"/>
      <c r="CS90" s="308"/>
      <c r="CT90" s="308"/>
      <c r="CU90" s="308"/>
      <c r="CV90" s="308"/>
      <c r="CW90" s="83"/>
      <c r="CX90" s="83"/>
      <c r="CY90" s="83"/>
      <c r="CZ90" s="83"/>
      <c r="DA90" s="83"/>
      <c r="DB90" s="83"/>
      <c r="DC90" s="83"/>
    </row>
    <row r="91" spans="1:107" ht="12.75" x14ac:dyDescent="0.2">
      <c r="A91" s="309" t="s">
        <v>413</v>
      </c>
      <c r="B91" s="309"/>
      <c r="C91" s="309"/>
      <c r="D91" s="309"/>
      <c r="E91" s="309"/>
      <c r="F91" s="310" t="str">
        <f>IF('Сводная таблица'!H41=0,"",'Сводная таблица'!C41)</f>
        <v/>
      </c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  <c r="R91" s="310"/>
      <c r="S91" s="310"/>
      <c r="T91" s="310"/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  <c r="AI91" s="310"/>
      <c r="AJ91" s="310"/>
      <c r="AK91" s="310"/>
      <c r="AL91" s="310"/>
      <c r="AM91" s="310"/>
      <c r="AN91" s="310"/>
      <c r="AO91" s="310"/>
      <c r="AP91" s="310"/>
      <c r="AQ91" s="310"/>
      <c r="AR91" s="310"/>
      <c r="AS91" s="310"/>
      <c r="AT91" s="310"/>
      <c r="AU91" s="310"/>
      <c r="AV91" s="310"/>
      <c r="AW91" s="310"/>
      <c r="AX91" s="310"/>
      <c r="AY91" s="310"/>
      <c r="AZ91" s="310"/>
      <c r="BA91" s="310"/>
      <c r="BB91" s="310"/>
      <c r="BC91" s="310"/>
      <c r="BD91" s="308" t="str">
        <f>IF('Сводная таблица'!H41=0,"",'Сводная таблица'!E41)</f>
        <v/>
      </c>
      <c r="BE91" s="308"/>
      <c r="BF91" s="308"/>
      <c r="BG91" s="308"/>
      <c r="BH91" s="308"/>
      <c r="BI91" s="308"/>
      <c r="BJ91" s="308"/>
      <c r="BK91" s="308"/>
      <c r="BL91" s="308"/>
      <c r="BM91" s="308"/>
      <c r="BN91" s="308"/>
      <c r="BO91" s="308"/>
      <c r="BP91" s="308"/>
      <c r="BQ91" s="308"/>
      <c r="BR91" s="308"/>
      <c r="BS91" s="308" t="str">
        <f>IF('Сводная таблица'!H41=0,"",'Сводная таблица'!D41)</f>
        <v/>
      </c>
      <c r="BT91" s="308"/>
      <c r="BU91" s="308"/>
      <c r="BV91" s="308"/>
      <c r="BW91" s="308"/>
      <c r="BX91" s="308"/>
      <c r="BY91" s="308"/>
      <c r="BZ91" s="308"/>
      <c r="CA91" s="308"/>
      <c r="CB91" s="308"/>
      <c r="CC91" s="308"/>
      <c r="CD91" s="308"/>
      <c r="CE91" s="308"/>
      <c r="CF91" s="308"/>
      <c r="CG91" s="308"/>
      <c r="CH91" s="308" t="str">
        <f>IF('Сводная таблица'!N41=0,"",'Сводная таблица'!N41)</f>
        <v/>
      </c>
      <c r="CI91" s="308"/>
      <c r="CJ91" s="308"/>
      <c r="CK91" s="308"/>
      <c r="CL91" s="308"/>
      <c r="CM91" s="308"/>
      <c r="CN91" s="308"/>
      <c r="CO91" s="308"/>
      <c r="CP91" s="308"/>
      <c r="CQ91" s="308"/>
      <c r="CR91" s="308"/>
      <c r="CS91" s="308"/>
      <c r="CT91" s="308"/>
      <c r="CU91" s="308"/>
      <c r="CV91" s="308"/>
      <c r="CW91" s="83"/>
      <c r="CX91" s="83"/>
      <c r="CY91" s="83"/>
      <c r="CZ91" s="83"/>
      <c r="DA91" s="83"/>
      <c r="DB91" s="83"/>
      <c r="DC91" s="83"/>
    </row>
    <row r="92" spans="1:107" ht="12.75" x14ac:dyDescent="0.2">
      <c r="A92" s="309" t="s">
        <v>414</v>
      </c>
      <c r="B92" s="309"/>
      <c r="C92" s="309"/>
      <c r="D92" s="309"/>
      <c r="E92" s="309"/>
      <c r="F92" s="310" t="str">
        <f>IF('Сводная таблица'!H42=0,"",'Сводная таблица'!C42)</f>
        <v/>
      </c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310"/>
      <c r="S92" s="310"/>
      <c r="T92" s="310"/>
      <c r="U92" s="310"/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  <c r="AI92" s="310"/>
      <c r="AJ92" s="310"/>
      <c r="AK92" s="310"/>
      <c r="AL92" s="310"/>
      <c r="AM92" s="310"/>
      <c r="AN92" s="310"/>
      <c r="AO92" s="310"/>
      <c r="AP92" s="310"/>
      <c r="AQ92" s="310"/>
      <c r="AR92" s="310"/>
      <c r="AS92" s="310"/>
      <c r="AT92" s="310"/>
      <c r="AU92" s="310"/>
      <c r="AV92" s="310"/>
      <c r="AW92" s="310"/>
      <c r="AX92" s="310"/>
      <c r="AY92" s="310"/>
      <c r="AZ92" s="310"/>
      <c r="BA92" s="310"/>
      <c r="BB92" s="310"/>
      <c r="BC92" s="310"/>
      <c r="BD92" s="308" t="str">
        <f>IF('Сводная таблица'!H42=0,"",'Сводная таблица'!E42)</f>
        <v/>
      </c>
      <c r="BE92" s="308"/>
      <c r="BF92" s="308"/>
      <c r="BG92" s="308"/>
      <c r="BH92" s="308"/>
      <c r="BI92" s="308"/>
      <c r="BJ92" s="308"/>
      <c r="BK92" s="308"/>
      <c r="BL92" s="308"/>
      <c r="BM92" s="308"/>
      <c r="BN92" s="308"/>
      <c r="BO92" s="308"/>
      <c r="BP92" s="308"/>
      <c r="BQ92" s="308"/>
      <c r="BR92" s="308"/>
      <c r="BS92" s="308" t="str">
        <f>IF('Сводная таблица'!H42=0,"",'Сводная таблица'!D42)</f>
        <v/>
      </c>
      <c r="BT92" s="308"/>
      <c r="BU92" s="308"/>
      <c r="BV92" s="308"/>
      <c r="BW92" s="308"/>
      <c r="BX92" s="308"/>
      <c r="BY92" s="308"/>
      <c r="BZ92" s="308"/>
      <c r="CA92" s="308"/>
      <c r="CB92" s="308"/>
      <c r="CC92" s="308"/>
      <c r="CD92" s="308"/>
      <c r="CE92" s="308"/>
      <c r="CF92" s="308"/>
      <c r="CG92" s="308"/>
      <c r="CH92" s="308" t="str">
        <f>IF('Сводная таблица'!N42=0,"",'Сводная таблица'!N42)</f>
        <v/>
      </c>
      <c r="CI92" s="308"/>
      <c r="CJ92" s="308"/>
      <c r="CK92" s="308"/>
      <c r="CL92" s="308"/>
      <c r="CM92" s="308"/>
      <c r="CN92" s="308"/>
      <c r="CO92" s="308"/>
      <c r="CP92" s="308"/>
      <c r="CQ92" s="308"/>
      <c r="CR92" s="308"/>
      <c r="CS92" s="308"/>
      <c r="CT92" s="308"/>
      <c r="CU92" s="308"/>
      <c r="CV92" s="308"/>
      <c r="CW92" s="83"/>
      <c r="CX92" s="83"/>
      <c r="CY92" s="83"/>
      <c r="CZ92" s="83"/>
      <c r="DA92" s="83"/>
      <c r="DB92" s="83"/>
      <c r="DC92" s="83"/>
    </row>
    <row r="93" spans="1:107" ht="12.75" x14ac:dyDescent="0.2">
      <c r="A93" s="309" t="s">
        <v>415</v>
      </c>
      <c r="B93" s="309"/>
      <c r="C93" s="309"/>
      <c r="D93" s="309"/>
      <c r="E93" s="309"/>
      <c r="F93" s="310" t="str">
        <f>IF('Сводная таблица'!H43=0,"",'Сводная таблица'!C43)</f>
        <v/>
      </c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  <c r="R93" s="310"/>
      <c r="S93" s="310"/>
      <c r="T93" s="310"/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  <c r="AI93" s="310"/>
      <c r="AJ93" s="310"/>
      <c r="AK93" s="310"/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AV93" s="310"/>
      <c r="AW93" s="310"/>
      <c r="AX93" s="310"/>
      <c r="AY93" s="310"/>
      <c r="AZ93" s="310"/>
      <c r="BA93" s="310"/>
      <c r="BB93" s="310"/>
      <c r="BC93" s="310"/>
      <c r="BD93" s="308" t="str">
        <f>IF('Сводная таблица'!H43=0,"",'Сводная таблица'!E43)</f>
        <v/>
      </c>
      <c r="BE93" s="308"/>
      <c r="BF93" s="308"/>
      <c r="BG93" s="308"/>
      <c r="BH93" s="308"/>
      <c r="BI93" s="308"/>
      <c r="BJ93" s="308"/>
      <c r="BK93" s="308"/>
      <c r="BL93" s="308"/>
      <c r="BM93" s="308"/>
      <c r="BN93" s="308"/>
      <c r="BO93" s="308"/>
      <c r="BP93" s="308"/>
      <c r="BQ93" s="308"/>
      <c r="BR93" s="308"/>
      <c r="BS93" s="308" t="str">
        <f>IF('Сводная таблица'!H43=0,"",'Сводная таблица'!D43)</f>
        <v/>
      </c>
      <c r="BT93" s="308"/>
      <c r="BU93" s="308"/>
      <c r="BV93" s="308"/>
      <c r="BW93" s="308"/>
      <c r="BX93" s="308"/>
      <c r="BY93" s="308"/>
      <c r="BZ93" s="308"/>
      <c r="CA93" s="308"/>
      <c r="CB93" s="308"/>
      <c r="CC93" s="308"/>
      <c r="CD93" s="308"/>
      <c r="CE93" s="308"/>
      <c r="CF93" s="308"/>
      <c r="CG93" s="308"/>
      <c r="CH93" s="308" t="str">
        <f>IF('Сводная таблица'!N43=0,"",'Сводная таблица'!N43)</f>
        <v/>
      </c>
      <c r="CI93" s="308"/>
      <c r="CJ93" s="308"/>
      <c r="CK93" s="308"/>
      <c r="CL93" s="308"/>
      <c r="CM93" s="308"/>
      <c r="CN93" s="308"/>
      <c r="CO93" s="308"/>
      <c r="CP93" s="308"/>
      <c r="CQ93" s="308"/>
      <c r="CR93" s="308"/>
      <c r="CS93" s="308"/>
      <c r="CT93" s="308"/>
      <c r="CU93" s="308"/>
      <c r="CV93" s="308"/>
      <c r="CW93" s="83"/>
      <c r="CX93" s="83"/>
      <c r="CY93" s="83"/>
      <c r="CZ93" s="83"/>
      <c r="DA93" s="83"/>
      <c r="DB93" s="83"/>
      <c r="DC93" s="83"/>
    </row>
    <row r="94" spans="1:107" ht="12.75" x14ac:dyDescent="0.2">
      <c r="A94" s="309" t="s">
        <v>416</v>
      </c>
      <c r="B94" s="309"/>
      <c r="C94" s="309"/>
      <c r="D94" s="309"/>
      <c r="E94" s="309"/>
      <c r="F94" s="310" t="str">
        <f>IF('Сводная таблица'!H44=0,"",'Сводная таблица'!C44)</f>
        <v/>
      </c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310"/>
      <c r="S94" s="310"/>
      <c r="T94" s="310"/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  <c r="AI94" s="310"/>
      <c r="AJ94" s="310"/>
      <c r="AK94" s="310"/>
      <c r="AL94" s="310"/>
      <c r="AM94" s="310"/>
      <c r="AN94" s="310"/>
      <c r="AO94" s="310"/>
      <c r="AP94" s="310"/>
      <c r="AQ94" s="310"/>
      <c r="AR94" s="310"/>
      <c r="AS94" s="310"/>
      <c r="AT94" s="310"/>
      <c r="AU94" s="310"/>
      <c r="AV94" s="310"/>
      <c r="AW94" s="310"/>
      <c r="AX94" s="310"/>
      <c r="AY94" s="310"/>
      <c r="AZ94" s="310"/>
      <c r="BA94" s="310"/>
      <c r="BB94" s="310"/>
      <c r="BC94" s="310"/>
      <c r="BD94" s="308" t="str">
        <f>IF('Сводная таблица'!H44=0,"",'Сводная таблица'!E44)</f>
        <v/>
      </c>
      <c r="BE94" s="308"/>
      <c r="BF94" s="308"/>
      <c r="BG94" s="308"/>
      <c r="BH94" s="308"/>
      <c r="BI94" s="308"/>
      <c r="BJ94" s="308"/>
      <c r="BK94" s="308"/>
      <c r="BL94" s="308"/>
      <c r="BM94" s="308"/>
      <c r="BN94" s="308"/>
      <c r="BO94" s="308"/>
      <c r="BP94" s="308"/>
      <c r="BQ94" s="308"/>
      <c r="BR94" s="308"/>
      <c r="BS94" s="308" t="str">
        <f>IF('Сводная таблица'!H44=0,"",'Сводная таблица'!D44)</f>
        <v/>
      </c>
      <c r="BT94" s="308"/>
      <c r="BU94" s="308"/>
      <c r="BV94" s="308"/>
      <c r="BW94" s="308"/>
      <c r="BX94" s="308"/>
      <c r="BY94" s="308"/>
      <c r="BZ94" s="308"/>
      <c r="CA94" s="308"/>
      <c r="CB94" s="308"/>
      <c r="CC94" s="308"/>
      <c r="CD94" s="308"/>
      <c r="CE94" s="308"/>
      <c r="CF94" s="308"/>
      <c r="CG94" s="308"/>
      <c r="CH94" s="308" t="str">
        <f>IF('Сводная таблица'!N44=0,"",'Сводная таблица'!N44)</f>
        <v/>
      </c>
      <c r="CI94" s="308"/>
      <c r="CJ94" s="308"/>
      <c r="CK94" s="308"/>
      <c r="CL94" s="308"/>
      <c r="CM94" s="308"/>
      <c r="CN94" s="308"/>
      <c r="CO94" s="308"/>
      <c r="CP94" s="308"/>
      <c r="CQ94" s="308"/>
      <c r="CR94" s="308"/>
      <c r="CS94" s="308"/>
      <c r="CT94" s="308"/>
      <c r="CU94" s="308"/>
      <c r="CV94" s="308"/>
      <c r="CW94" s="83"/>
      <c r="CX94" s="83"/>
      <c r="CY94" s="83"/>
      <c r="CZ94" s="83"/>
      <c r="DA94" s="83"/>
      <c r="DB94" s="83"/>
      <c r="DC94" s="83"/>
    </row>
    <row r="95" spans="1:107" ht="12.75" x14ac:dyDescent="0.2">
      <c r="A95" s="309" t="s">
        <v>417</v>
      </c>
      <c r="B95" s="309"/>
      <c r="C95" s="309"/>
      <c r="D95" s="309"/>
      <c r="E95" s="309"/>
      <c r="F95" s="310" t="str">
        <f>IF('Сводная таблица'!H45=0,"",'Сводная таблица'!C45)</f>
        <v/>
      </c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310"/>
      <c r="S95" s="310"/>
      <c r="T95" s="310"/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  <c r="AI95" s="310"/>
      <c r="AJ95" s="310"/>
      <c r="AK95" s="310"/>
      <c r="AL95" s="310"/>
      <c r="AM95" s="310"/>
      <c r="AN95" s="310"/>
      <c r="AO95" s="310"/>
      <c r="AP95" s="310"/>
      <c r="AQ95" s="310"/>
      <c r="AR95" s="310"/>
      <c r="AS95" s="310"/>
      <c r="AT95" s="310"/>
      <c r="AU95" s="310"/>
      <c r="AV95" s="310"/>
      <c r="AW95" s="310"/>
      <c r="AX95" s="310"/>
      <c r="AY95" s="310"/>
      <c r="AZ95" s="310"/>
      <c r="BA95" s="310"/>
      <c r="BB95" s="310"/>
      <c r="BC95" s="310"/>
      <c r="BD95" s="308" t="str">
        <f>IF('Сводная таблица'!H45=0,"",'Сводная таблица'!E45)</f>
        <v/>
      </c>
      <c r="BE95" s="308"/>
      <c r="BF95" s="308"/>
      <c r="BG95" s="308"/>
      <c r="BH95" s="308"/>
      <c r="BI95" s="308"/>
      <c r="BJ95" s="308"/>
      <c r="BK95" s="308"/>
      <c r="BL95" s="308"/>
      <c r="BM95" s="308"/>
      <c r="BN95" s="308"/>
      <c r="BO95" s="308"/>
      <c r="BP95" s="308"/>
      <c r="BQ95" s="308"/>
      <c r="BR95" s="308"/>
      <c r="BS95" s="308" t="str">
        <f>IF('Сводная таблица'!H45=0,"",'Сводная таблица'!D45)</f>
        <v/>
      </c>
      <c r="BT95" s="308"/>
      <c r="BU95" s="308"/>
      <c r="BV95" s="308"/>
      <c r="BW95" s="308"/>
      <c r="BX95" s="308"/>
      <c r="BY95" s="308"/>
      <c r="BZ95" s="308"/>
      <c r="CA95" s="308"/>
      <c r="CB95" s="308"/>
      <c r="CC95" s="308"/>
      <c r="CD95" s="308"/>
      <c r="CE95" s="308"/>
      <c r="CF95" s="308"/>
      <c r="CG95" s="308"/>
      <c r="CH95" s="308" t="str">
        <f>IF('Сводная таблица'!N45=0,"",'Сводная таблица'!N45)</f>
        <v/>
      </c>
      <c r="CI95" s="308"/>
      <c r="CJ95" s="308"/>
      <c r="CK95" s="308"/>
      <c r="CL95" s="308"/>
      <c r="CM95" s="308"/>
      <c r="CN95" s="308"/>
      <c r="CO95" s="308"/>
      <c r="CP95" s="308"/>
      <c r="CQ95" s="308"/>
      <c r="CR95" s="308"/>
      <c r="CS95" s="308"/>
      <c r="CT95" s="308"/>
      <c r="CU95" s="308"/>
      <c r="CV95" s="308"/>
      <c r="CW95" s="83"/>
      <c r="CX95" s="83"/>
      <c r="CY95" s="83"/>
      <c r="CZ95" s="83"/>
      <c r="DA95" s="83"/>
      <c r="DB95" s="83"/>
      <c r="DC95" s="83"/>
    </row>
    <row r="96" spans="1:107" ht="12.75" x14ac:dyDescent="0.2">
      <c r="A96" s="309" t="s">
        <v>418</v>
      </c>
      <c r="B96" s="309"/>
      <c r="C96" s="309"/>
      <c r="D96" s="309"/>
      <c r="E96" s="309"/>
      <c r="F96" s="310" t="str">
        <f>IF('Сводная таблица'!H46=0,"",'Сводная таблица'!C46)</f>
        <v/>
      </c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310"/>
      <c r="S96" s="310"/>
      <c r="T96" s="310"/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  <c r="AI96" s="310"/>
      <c r="AJ96" s="310"/>
      <c r="AK96" s="310"/>
      <c r="AL96" s="310"/>
      <c r="AM96" s="310"/>
      <c r="AN96" s="310"/>
      <c r="AO96" s="310"/>
      <c r="AP96" s="310"/>
      <c r="AQ96" s="310"/>
      <c r="AR96" s="310"/>
      <c r="AS96" s="310"/>
      <c r="AT96" s="310"/>
      <c r="AU96" s="310"/>
      <c r="AV96" s="310"/>
      <c r="AW96" s="310"/>
      <c r="AX96" s="310"/>
      <c r="AY96" s="310"/>
      <c r="AZ96" s="310"/>
      <c r="BA96" s="310"/>
      <c r="BB96" s="310"/>
      <c r="BC96" s="310"/>
      <c r="BD96" s="308" t="str">
        <f>IF('Сводная таблица'!H46=0,"",'Сводная таблица'!E46)</f>
        <v/>
      </c>
      <c r="BE96" s="308"/>
      <c r="BF96" s="308"/>
      <c r="BG96" s="308"/>
      <c r="BH96" s="308"/>
      <c r="BI96" s="308"/>
      <c r="BJ96" s="308"/>
      <c r="BK96" s="308"/>
      <c r="BL96" s="308"/>
      <c r="BM96" s="308"/>
      <c r="BN96" s="308"/>
      <c r="BO96" s="308"/>
      <c r="BP96" s="308"/>
      <c r="BQ96" s="308"/>
      <c r="BR96" s="308"/>
      <c r="BS96" s="308" t="str">
        <f>IF('Сводная таблица'!H46=0,"",'Сводная таблица'!D46)</f>
        <v/>
      </c>
      <c r="BT96" s="308"/>
      <c r="BU96" s="308"/>
      <c r="BV96" s="308"/>
      <c r="BW96" s="308"/>
      <c r="BX96" s="308"/>
      <c r="BY96" s="308"/>
      <c r="BZ96" s="308"/>
      <c r="CA96" s="308"/>
      <c r="CB96" s="308"/>
      <c r="CC96" s="308"/>
      <c r="CD96" s="308"/>
      <c r="CE96" s="308"/>
      <c r="CF96" s="308"/>
      <c r="CG96" s="308"/>
      <c r="CH96" s="308" t="str">
        <f>IF('Сводная таблица'!N46=0,"",'Сводная таблица'!N46)</f>
        <v/>
      </c>
      <c r="CI96" s="308"/>
      <c r="CJ96" s="308"/>
      <c r="CK96" s="308"/>
      <c r="CL96" s="308"/>
      <c r="CM96" s="308"/>
      <c r="CN96" s="308"/>
      <c r="CO96" s="308"/>
      <c r="CP96" s="308"/>
      <c r="CQ96" s="308"/>
      <c r="CR96" s="308"/>
      <c r="CS96" s="308"/>
      <c r="CT96" s="308"/>
      <c r="CU96" s="308"/>
      <c r="CV96" s="308"/>
      <c r="CW96" s="83"/>
      <c r="CX96" s="83"/>
      <c r="CY96" s="83"/>
      <c r="CZ96" s="83"/>
      <c r="DA96" s="83"/>
      <c r="DB96" s="83"/>
      <c r="DC96" s="83"/>
    </row>
    <row r="97" spans="1:107" ht="12.75" x14ac:dyDescent="0.2">
      <c r="A97" s="309" t="s">
        <v>419</v>
      </c>
      <c r="B97" s="309"/>
      <c r="C97" s="309"/>
      <c r="D97" s="309"/>
      <c r="E97" s="309"/>
      <c r="F97" s="310" t="str">
        <f>IF('Сводная таблица'!H47=0,"",'Сводная таблица'!C47)</f>
        <v/>
      </c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310"/>
      <c r="S97" s="310"/>
      <c r="T97" s="310"/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  <c r="AI97" s="310"/>
      <c r="AJ97" s="310"/>
      <c r="AK97" s="310"/>
      <c r="AL97" s="310"/>
      <c r="AM97" s="310"/>
      <c r="AN97" s="310"/>
      <c r="AO97" s="310"/>
      <c r="AP97" s="310"/>
      <c r="AQ97" s="310"/>
      <c r="AR97" s="310"/>
      <c r="AS97" s="310"/>
      <c r="AT97" s="310"/>
      <c r="AU97" s="310"/>
      <c r="AV97" s="310"/>
      <c r="AW97" s="310"/>
      <c r="AX97" s="310"/>
      <c r="AY97" s="310"/>
      <c r="AZ97" s="310"/>
      <c r="BA97" s="310"/>
      <c r="BB97" s="310"/>
      <c r="BC97" s="310"/>
      <c r="BD97" s="308" t="str">
        <f>IF('Сводная таблица'!H47=0,"",'Сводная таблица'!E47)</f>
        <v/>
      </c>
      <c r="BE97" s="308"/>
      <c r="BF97" s="308"/>
      <c r="BG97" s="308"/>
      <c r="BH97" s="308"/>
      <c r="BI97" s="308"/>
      <c r="BJ97" s="308"/>
      <c r="BK97" s="308"/>
      <c r="BL97" s="308"/>
      <c r="BM97" s="308"/>
      <c r="BN97" s="308"/>
      <c r="BO97" s="308"/>
      <c r="BP97" s="308"/>
      <c r="BQ97" s="308"/>
      <c r="BR97" s="308"/>
      <c r="BS97" s="308" t="str">
        <f>IF('Сводная таблица'!H47=0,"",'Сводная таблица'!D47)</f>
        <v/>
      </c>
      <c r="BT97" s="308"/>
      <c r="BU97" s="308"/>
      <c r="BV97" s="308"/>
      <c r="BW97" s="308"/>
      <c r="BX97" s="308"/>
      <c r="BY97" s="308"/>
      <c r="BZ97" s="308"/>
      <c r="CA97" s="308"/>
      <c r="CB97" s="308"/>
      <c r="CC97" s="308"/>
      <c r="CD97" s="308"/>
      <c r="CE97" s="308"/>
      <c r="CF97" s="308"/>
      <c r="CG97" s="308"/>
      <c r="CH97" s="308" t="str">
        <f>IF('Сводная таблица'!N47=0,"",'Сводная таблица'!N47)</f>
        <v/>
      </c>
      <c r="CI97" s="308"/>
      <c r="CJ97" s="308"/>
      <c r="CK97" s="308"/>
      <c r="CL97" s="308"/>
      <c r="CM97" s="308"/>
      <c r="CN97" s="308"/>
      <c r="CO97" s="308"/>
      <c r="CP97" s="308"/>
      <c r="CQ97" s="308"/>
      <c r="CR97" s="308"/>
      <c r="CS97" s="308"/>
      <c r="CT97" s="308"/>
      <c r="CU97" s="308"/>
      <c r="CV97" s="308"/>
      <c r="CW97" s="83"/>
      <c r="CX97" s="83"/>
      <c r="CY97" s="83"/>
      <c r="CZ97" s="83"/>
      <c r="DA97" s="83"/>
      <c r="DB97" s="83"/>
      <c r="DC97" s="83"/>
    </row>
    <row r="98" spans="1:107" ht="12.75" x14ac:dyDescent="0.2">
      <c r="A98" s="309" t="s">
        <v>420</v>
      </c>
      <c r="B98" s="309"/>
      <c r="C98" s="309"/>
      <c r="D98" s="309"/>
      <c r="E98" s="309"/>
      <c r="F98" s="310" t="str">
        <f>IF('Сводная таблица'!H48=0,"",'Сводная таблица'!C48)</f>
        <v/>
      </c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310"/>
      <c r="S98" s="310"/>
      <c r="T98" s="310"/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  <c r="AI98" s="310"/>
      <c r="AJ98" s="310"/>
      <c r="AK98" s="310"/>
      <c r="AL98" s="310"/>
      <c r="AM98" s="310"/>
      <c r="AN98" s="310"/>
      <c r="AO98" s="310"/>
      <c r="AP98" s="310"/>
      <c r="AQ98" s="310"/>
      <c r="AR98" s="310"/>
      <c r="AS98" s="310"/>
      <c r="AT98" s="310"/>
      <c r="AU98" s="310"/>
      <c r="AV98" s="310"/>
      <c r="AW98" s="310"/>
      <c r="AX98" s="310"/>
      <c r="AY98" s="310"/>
      <c r="AZ98" s="310"/>
      <c r="BA98" s="310"/>
      <c r="BB98" s="310"/>
      <c r="BC98" s="310"/>
      <c r="BD98" s="308" t="str">
        <f>IF('Сводная таблица'!H48=0,"",'Сводная таблица'!E48)</f>
        <v/>
      </c>
      <c r="BE98" s="308"/>
      <c r="BF98" s="308"/>
      <c r="BG98" s="308"/>
      <c r="BH98" s="308"/>
      <c r="BI98" s="308"/>
      <c r="BJ98" s="308"/>
      <c r="BK98" s="308"/>
      <c r="BL98" s="308"/>
      <c r="BM98" s="308"/>
      <c r="BN98" s="308"/>
      <c r="BO98" s="308"/>
      <c r="BP98" s="308"/>
      <c r="BQ98" s="308"/>
      <c r="BR98" s="308"/>
      <c r="BS98" s="308" t="str">
        <f>IF('Сводная таблица'!H48=0,"",'Сводная таблица'!D48)</f>
        <v/>
      </c>
      <c r="BT98" s="308"/>
      <c r="BU98" s="308"/>
      <c r="BV98" s="308"/>
      <c r="BW98" s="308"/>
      <c r="BX98" s="308"/>
      <c r="BY98" s="308"/>
      <c r="BZ98" s="308"/>
      <c r="CA98" s="308"/>
      <c r="CB98" s="308"/>
      <c r="CC98" s="308"/>
      <c r="CD98" s="308"/>
      <c r="CE98" s="308"/>
      <c r="CF98" s="308"/>
      <c r="CG98" s="308"/>
      <c r="CH98" s="308" t="str">
        <f>IF('Сводная таблица'!N48=0,"",'Сводная таблица'!N48)</f>
        <v/>
      </c>
      <c r="CI98" s="308"/>
      <c r="CJ98" s="308"/>
      <c r="CK98" s="308"/>
      <c r="CL98" s="308"/>
      <c r="CM98" s="308"/>
      <c r="CN98" s="308"/>
      <c r="CO98" s="308"/>
      <c r="CP98" s="308"/>
      <c r="CQ98" s="308"/>
      <c r="CR98" s="308"/>
      <c r="CS98" s="308"/>
      <c r="CT98" s="308"/>
      <c r="CU98" s="308"/>
      <c r="CV98" s="308"/>
      <c r="CW98" s="83"/>
      <c r="CX98" s="83"/>
      <c r="CY98" s="83"/>
      <c r="CZ98" s="83"/>
      <c r="DA98" s="83"/>
      <c r="DB98" s="83"/>
      <c r="DC98" s="83"/>
    </row>
    <row r="99" spans="1:107" ht="12.75" x14ac:dyDescent="0.2">
      <c r="A99" s="309" t="s">
        <v>421</v>
      </c>
      <c r="B99" s="309"/>
      <c r="C99" s="309"/>
      <c r="D99" s="309"/>
      <c r="E99" s="309"/>
      <c r="F99" s="310" t="str">
        <f>IF('Сводная таблица'!H49=0,"",'Сводная таблица'!C49)</f>
        <v/>
      </c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310"/>
      <c r="S99" s="310"/>
      <c r="T99" s="310"/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  <c r="AI99" s="310"/>
      <c r="AJ99" s="310"/>
      <c r="AK99" s="310"/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  <c r="AV99" s="310"/>
      <c r="AW99" s="310"/>
      <c r="AX99" s="310"/>
      <c r="AY99" s="310"/>
      <c r="AZ99" s="310"/>
      <c r="BA99" s="310"/>
      <c r="BB99" s="310"/>
      <c r="BC99" s="310"/>
      <c r="BD99" s="308" t="str">
        <f>IF('Сводная таблица'!H49=0,"",'Сводная таблица'!E49)</f>
        <v/>
      </c>
      <c r="BE99" s="308"/>
      <c r="BF99" s="308"/>
      <c r="BG99" s="308"/>
      <c r="BH99" s="308"/>
      <c r="BI99" s="308"/>
      <c r="BJ99" s="308"/>
      <c r="BK99" s="308"/>
      <c r="BL99" s="308"/>
      <c r="BM99" s="308"/>
      <c r="BN99" s="308"/>
      <c r="BO99" s="308"/>
      <c r="BP99" s="308"/>
      <c r="BQ99" s="308"/>
      <c r="BR99" s="308"/>
      <c r="BS99" s="308" t="str">
        <f>IF('Сводная таблица'!H49=0,"",'Сводная таблица'!D49)</f>
        <v/>
      </c>
      <c r="BT99" s="308"/>
      <c r="BU99" s="308"/>
      <c r="BV99" s="308"/>
      <c r="BW99" s="308"/>
      <c r="BX99" s="308"/>
      <c r="BY99" s="308"/>
      <c r="BZ99" s="308"/>
      <c r="CA99" s="308"/>
      <c r="CB99" s="308"/>
      <c r="CC99" s="308"/>
      <c r="CD99" s="308"/>
      <c r="CE99" s="308"/>
      <c r="CF99" s="308"/>
      <c r="CG99" s="308"/>
      <c r="CH99" s="308" t="str">
        <f>IF('Сводная таблица'!N49=0,"",'Сводная таблица'!N49)</f>
        <v/>
      </c>
      <c r="CI99" s="308"/>
      <c r="CJ99" s="308"/>
      <c r="CK99" s="308"/>
      <c r="CL99" s="308"/>
      <c r="CM99" s="308"/>
      <c r="CN99" s="308"/>
      <c r="CO99" s="308"/>
      <c r="CP99" s="308"/>
      <c r="CQ99" s="308"/>
      <c r="CR99" s="308"/>
      <c r="CS99" s="308"/>
      <c r="CT99" s="308"/>
      <c r="CU99" s="308"/>
      <c r="CV99" s="308"/>
      <c r="CW99" s="83"/>
      <c r="CX99" s="83"/>
      <c r="CY99" s="83"/>
      <c r="CZ99" s="83"/>
      <c r="DA99" s="83"/>
      <c r="DB99" s="83"/>
      <c r="DC99" s="83"/>
    </row>
    <row r="100" spans="1:107" ht="12.75" x14ac:dyDescent="0.2">
      <c r="A100" s="309" t="s">
        <v>119</v>
      </c>
      <c r="B100" s="309"/>
      <c r="C100" s="309"/>
      <c r="D100" s="309"/>
      <c r="E100" s="309"/>
      <c r="F100" s="310" t="str">
        <f>IF('Сводная таблица'!H50=0,"",'Сводная таблица'!C50)</f>
        <v/>
      </c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310"/>
      <c r="S100" s="310"/>
      <c r="T100" s="310"/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  <c r="AI100" s="310"/>
      <c r="AJ100" s="310"/>
      <c r="AK100" s="310"/>
      <c r="AL100" s="310"/>
      <c r="AM100" s="310"/>
      <c r="AN100" s="310"/>
      <c r="AO100" s="310"/>
      <c r="AP100" s="310"/>
      <c r="AQ100" s="310"/>
      <c r="AR100" s="310"/>
      <c r="AS100" s="310"/>
      <c r="AT100" s="310"/>
      <c r="AU100" s="310"/>
      <c r="AV100" s="310"/>
      <c r="AW100" s="310"/>
      <c r="AX100" s="310"/>
      <c r="AY100" s="310"/>
      <c r="AZ100" s="310"/>
      <c r="BA100" s="310"/>
      <c r="BB100" s="310"/>
      <c r="BC100" s="310"/>
      <c r="BD100" s="308" t="str">
        <f>IF('Сводная таблица'!H50=0,"",'Сводная таблица'!E50)</f>
        <v/>
      </c>
      <c r="BE100" s="308"/>
      <c r="BF100" s="308"/>
      <c r="BG100" s="308"/>
      <c r="BH100" s="308"/>
      <c r="BI100" s="308"/>
      <c r="BJ100" s="308"/>
      <c r="BK100" s="308"/>
      <c r="BL100" s="308"/>
      <c r="BM100" s="308"/>
      <c r="BN100" s="308"/>
      <c r="BO100" s="308"/>
      <c r="BP100" s="308"/>
      <c r="BQ100" s="308"/>
      <c r="BR100" s="308"/>
      <c r="BS100" s="308" t="str">
        <f>IF('Сводная таблица'!H50=0,"",'Сводная таблица'!D50)</f>
        <v/>
      </c>
      <c r="BT100" s="308"/>
      <c r="BU100" s="308"/>
      <c r="BV100" s="308"/>
      <c r="BW100" s="308"/>
      <c r="BX100" s="308"/>
      <c r="BY100" s="308"/>
      <c r="BZ100" s="308"/>
      <c r="CA100" s="308"/>
      <c r="CB100" s="308"/>
      <c r="CC100" s="308"/>
      <c r="CD100" s="308"/>
      <c r="CE100" s="308"/>
      <c r="CF100" s="308"/>
      <c r="CG100" s="308"/>
      <c r="CH100" s="308" t="str">
        <f>IF('Сводная таблица'!N50=0,"",'Сводная таблица'!N50)</f>
        <v/>
      </c>
      <c r="CI100" s="308"/>
      <c r="CJ100" s="308"/>
      <c r="CK100" s="308"/>
      <c r="CL100" s="308"/>
      <c r="CM100" s="308"/>
      <c r="CN100" s="308"/>
      <c r="CO100" s="308"/>
      <c r="CP100" s="308"/>
      <c r="CQ100" s="308"/>
      <c r="CR100" s="308"/>
      <c r="CS100" s="308"/>
      <c r="CT100" s="308"/>
      <c r="CU100" s="308"/>
      <c r="CV100" s="308"/>
      <c r="CW100" s="83"/>
      <c r="CX100" s="83"/>
      <c r="CY100" s="83"/>
      <c r="CZ100" s="83"/>
      <c r="DA100" s="83"/>
      <c r="DB100" s="83"/>
      <c r="DC100" s="83"/>
    </row>
    <row r="101" spans="1:107" ht="12.75" x14ac:dyDescent="0.2">
      <c r="A101" s="309" t="s">
        <v>422</v>
      </c>
      <c r="B101" s="309"/>
      <c r="C101" s="309"/>
      <c r="D101" s="309"/>
      <c r="E101" s="309"/>
      <c r="F101" s="310" t="str">
        <f>IF('Сводная таблица'!H51=0,"",'Сводная таблица'!C51)</f>
        <v/>
      </c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310"/>
      <c r="S101" s="310"/>
      <c r="T101" s="310"/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  <c r="AI101" s="310"/>
      <c r="AJ101" s="310"/>
      <c r="AK101" s="310"/>
      <c r="AL101" s="310"/>
      <c r="AM101" s="310"/>
      <c r="AN101" s="310"/>
      <c r="AO101" s="310"/>
      <c r="AP101" s="310"/>
      <c r="AQ101" s="310"/>
      <c r="AR101" s="310"/>
      <c r="AS101" s="310"/>
      <c r="AT101" s="310"/>
      <c r="AU101" s="310"/>
      <c r="AV101" s="310"/>
      <c r="AW101" s="310"/>
      <c r="AX101" s="310"/>
      <c r="AY101" s="310"/>
      <c r="AZ101" s="310"/>
      <c r="BA101" s="310"/>
      <c r="BB101" s="310"/>
      <c r="BC101" s="310"/>
      <c r="BD101" s="308" t="str">
        <f>IF('Сводная таблица'!H51=0,"",'Сводная таблица'!E51)</f>
        <v/>
      </c>
      <c r="BE101" s="308"/>
      <c r="BF101" s="308"/>
      <c r="BG101" s="308"/>
      <c r="BH101" s="308"/>
      <c r="BI101" s="308"/>
      <c r="BJ101" s="308"/>
      <c r="BK101" s="308"/>
      <c r="BL101" s="308"/>
      <c r="BM101" s="308"/>
      <c r="BN101" s="308"/>
      <c r="BO101" s="308"/>
      <c r="BP101" s="308"/>
      <c r="BQ101" s="308"/>
      <c r="BR101" s="308"/>
      <c r="BS101" s="308" t="str">
        <f>IF('Сводная таблица'!H51=0,"",'Сводная таблица'!D51)</f>
        <v/>
      </c>
      <c r="BT101" s="308"/>
      <c r="BU101" s="308"/>
      <c r="BV101" s="308"/>
      <c r="BW101" s="308"/>
      <c r="BX101" s="308"/>
      <c r="BY101" s="308"/>
      <c r="BZ101" s="308"/>
      <c r="CA101" s="308"/>
      <c r="CB101" s="308"/>
      <c r="CC101" s="308"/>
      <c r="CD101" s="308"/>
      <c r="CE101" s="308"/>
      <c r="CF101" s="308"/>
      <c r="CG101" s="308"/>
      <c r="CH101" s="308" t="str">
        <f>IF('Сводная таблица'!N51=0,"",'Сводная таблица'!N51)</f>
        <v/>
      </c>
      <c r="CI101" s="308"/>
      <c r="CJ101" s="308"/>
      <c r="CK101" s="308"/>
      <c r="CL101" s="308"/>
      <c r="CM101" s="308"/>
      <c r="CN101" s="308"/>
      <c r="CO101" s="308"/>
      <c r="CP101" s="308"/>
      <c r="CQ101" s="308"/>
      <c r="CR101" s="308"/>
      <c r="CS101" s="308"/>
      <c r="CT101" s="308"/>
      <c r="CU101" s="308"/>
      <c r="CV101" s="308"/>
      <c r="CW101" s="83"/>
      <c r="CX101" s="83"/>
      <c r="CY101" s="83"/>
      <c r="CZ101" s="83"/>
      <c r="DA101" s="83"/>
      <c r="DB101" s="83"/>
      <c r="DC101" s="83"/>
    </row>
    <row r="102" spans="1:107" ht="12.75" x14ac:dyDescent="0.2">
      <c r="A102" s="309" t="s">
        <v>423</v>
      </c>
      <c r="B102" s="309"/>
      <c r="C102" s="309"/>
      <c r="D102" s="309"/>
      <c r="E102" s="309"/>
      <c r="F102" s="310" t="str">
        <f>IF('Сводная таблица'!H52=0,"",'Сводная таблица'!C52)</f>
        <v/>
      </c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310"/>
      <c r="S102" s="310"/>
      <c r="T102" s="310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  <c r="AI102" s="310"/>
      <c r="AJ102" s="310"/>
      <c r="AK102" s="310"/>
      <c r="AL102" s="310"/>
      <c r="AM102" s="310"/>
      <c r="AN102" s="310"/>
      <c r="AO102" s="310"/>
      <c r="AP102" s="310"/>
      <c r="AQ102" s="310"/>
      <c r="AR102" s="310"/>
      <c r="AS102" s="310"/>
      <c r="AT102" s="310"/>
      <c r="AU102" s="310"/>
      <c r="AV102" s="310"/>
      <c r="AW102" s="310"/>
      <c r="AX102" s="310"/>
      <c r="AY102" s="310"/>
      <c r="AZ102" s="310"/>
      <c r="BA102" s="310"/>
      <c r="BB102" s="310"/>
      <c r="BC102" s="310"/>
      <c r="BD102" s="308" t="str">
        <f>IF('Сводная таблица'!H52=0,"",'Сводная таблица'!E52)</f>
        <v/>
      </c>
      <c r="BE102" s="308"/>
      <c r="BF102" s="308"/>
      <c r="BG102" s="308"/>
      <c r="BH102" s="308"/>
      <c r="BI102" s="308"/>
      <c r="BJ102" s="308"/>
      <c r="BK102" s="308"/>
      <c r="BL102" s="308"/>
      <c r="BM102" s="308"/>
      <c r="BN102" s="308"/>
      <c r="BO102" s="308"/>
      <c r="BP102" s="308"/>
      <c r="BQ102" s="308"/>
      <c r="BR102" s="308"/>
      <c r="BS102" s="308" t="str">
        <f>IF('Сводная таблица'!H52=0,"",'Сводная таблица'!D52)</f>
        <v/>
      </c>
      <c r="BT102" s="308"/>
      <c r="BU102" s="308"/>
      <c r="BV102" s="308"/>
      <c r="BW102" s="308"/>
      <c r="BX102" s="308"/>
      <c r="BY102" s="308"/>
      <c r="BZ102" s="308"/>
      <c r="CA102" s="308"/>
      <c r="CB102" s="308"/>
      <c r="CC102" s="308"/>
      <c r="CD102" s="308"/>
      <c r="CE102" s="308"/>
      <c r="CF102" s="308"/>
      <c r="CG102" s="308"/>
      <c r="CH102" s="308" t="str">
        <f>IF('Сводная таблица'!N52=0,"",'Сводная таблица'!N52)</f>
        <v/>
      </c>
      <c r="CI102" s="308"/>
      <c r="CJ102" s="308"/>
      <c r="CK102" s="308"/>
      <c r="CL102" s="308"/>
      <c r="CM102" s="308"/>
      <c r="CN102" s="308"/>
      <c r="CO102" s="308"/>
      <c r="CP102" s="308"/>
      <c r="CQ102" s="308"/>
      <c r="CR102" s="308"/>
      <c r="CS102" s="308"/>
      <c r="CT102" s="308"/>
      <c r="CU102" s="308"/>
      <c r="CV102" s="308"/>
      <c r="CW102" s="83"/>
      <c r="CX102" s="83"/>
      <c r="CY102" s="83"/>
      <c r="CZ102" s="83"/>
      <c r="DA102" s="83"/>
      <c r="DB102" s="83"/>
      <c r="DC102" s="83"/>
    </row>
    <row r="103" spans="1:107" ht="12.75" x14ac:dyDescent="0.2">
      <c r="A103" s="309" t="s">
        <v>424</v>
      </c>
      <c r="B103" s="309"/>
      <c r="C103" s="309"/>
      <c r="D103" s="309"/>
      <c r="E103" s="309"/>
      <c r="F103" s="310" t="str">
        <f>IF('Сводная таблица'!H53=0,"",'Сводная таблица'!C53)</f>
        <v/>
      </c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310"/>
      <c r="S103" s="310"/>
      <c r="T103" s="310"/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  <c r="AI103" s="310"/>
      <c r="AJ103" s="310"/>
      <c r="AK103" s="310"/>
      <c r="AL103" s="310"/>
      <c r="AM103" s="310"/>
      <c r="AN103" s="310"/>
      <c r="AO103" s="310"/>
      <c r="AP103" s="310"/>
      <c r="AQ103" s="310"/>
      <c r="AR103" s="310"/>
      <c r="AS103" s="310"/>
      <c r="AT103" s="310"/>
      <c r="AU103" s="310"/>
      <c r="AV103" s="310"/>
      <c r="AW103" s="310"/>
      <c r="AX103" s="310"/>
      <c r="AY103" s="310"/>
      <c r="AZ103" s="310"/>
      <c r="BA103" s="310"/>
      <c r="BB103" s="310"/>
      <c r="BC103" s="310"/>
      <c r="BD103" s="308" t="str">
        <f>IF('Сводная таблица'!H53=0,"",'Сводная таблица'!E53)</f>
        <v/>
      </c>
      <c r="BE103" s="308"/>
      <c r="BF103" s="308"/>
      <c r="BG103" s="308"/>
      <c r="BH103" s="308"/>
      <c r="BI103" s="308"/>
      <c r="BJ103" s="308"/>
      <c r="BK103" s="308"/>
      <c r="BL103" s="308"/>
      <c r="BM103" s="308"/>
      <c r="BN103" s="308"/>
      <c r="BO103" s="308"/>
      <c r="BP103" s="308"/>
      <c r="BQ103" s="308"/>
      <c r="BR103" s="308"/>
      <c r="BS103" s="308" t="str">
        <f>IF('Сводная таблица'!H53=0,"",'Сводная таблица'!D53)</f>
        <v/>
      </c>
      <c r="BT103" s="308"/>
      <c r="BU103" s="308"/>
      <c r="BV103" s="308"/>
      <c r="BW103" s="308"/>
      <c r="BX103" s="308"/>
      <c r="BY103" s="308"/>
      <c r="BZ103" s="308"/>
      <c r="CA103" s="308"/>
      <c r="CB103" s="308"/>
      <c r="CC103" s="308"/>
      <c r="CD103" s="308"/>
      <c r="CE103" s="308"/>
      <c r="CF103" s="308"/>
      <c r="CG103" s="308"/>
      <c r="CH103" s="308" t="str">
        <f>IF('Сводная таблица'!N53=0,"",'Сводная таблица'!N53)</f>
        <v/>
      </c>
      <c r="CI103" s="308"/>
      <c r="CJ103" s="308"/>
      <c r="CK103" s="308"/>
      <c r="CL103" s="308"/>
      <c r="CM103" s="308"/>
      <c r="CN103" s="308"/>
      <c r="CO103" s="308"/>
      <c r="CP103" s="308"/>
      <c r="CQ103" s="308"/>
      <c r="CR103" s="308"/>
      <c r="CS103" s="308"/>
      <c r="CT103" s="308"/>
      <c r="CU103" s="308"/>
      <c r="CV103" s="308"/>
      <c r="CW103" s="83"/>
      <c r="CX103" s="83"/>
      <c r="CY103" s="83"/>
      <c r="CZ103" s="83"/>
      <c r="DA103" s="83"/>
      <c r="DB103" s="83"/>
      <c r="DC103" s="83"/>
    </row>
    <row r="104" spans="1:107" ht="12.75" x14ac:dyDescent="0.2">
      <c r="A104" s="309" t="s">
        <v>425</v>
      </c>
      <c r="B104" s="309"/>
      <c r="C104" s="309"/>
      <c r="D104" s="309"/>
      <c r="E104" s="309"/>
      <c r="F104" s="310" t="str">
        <f>IF('Сводная таблица'!H54=0,"",'Сводная таблица'!C54)</f>
        <v/>
      </c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  <c r="AI104" s="310"/>
      <c r="AJ104" s="310"/>
      <c r="AK104" s="310"/>
      <c r="AL104" s="310"/>
      <c r="AM104" s="310"/>
      <c r="AN104" s="310"/>
      <c r="AO104" s="310"/>
      <c r="AP104" s="310"/>
      <c r="AQ104" s="310"/>
      <c r="AR104" s="310"/>
      <c r="AS104" s="310"/>
      <c r="AT104" s="310"/>
      <c r="AU104" s="310"/>
      <c r="AV104" s="310"/>
      <c r="AW104" s="310"/>
      <c r="AX104" s="310"/>
      <c r="AY104" s="310"/>
      <c r="AZ104" s="310"/>
      <c r="BA104" s="310"/>
      <c r="BB104" s="310"/>
      <c r="BC104" s="310"/>
      <c r="BD104" s="308" t="str">
        <f>IF('Сводная таблица'!H54=0,"",'Сводная таблица'!E54)</f>
        <v/>
      </c>
      <c r="BE104" s="308"/>
      <c r="BF104" s="308"/>
      <c r="BG104" s="308"/>
      <c r="BH104" s="308"/>
      <c r="BI104" s="308"/>
      <c r="BJ104" s="308"/>
      <c r="BK104" s="308"/>
      <c r="BL104" s="308"/>
      <c r="BM104" s="308"/>
      <c r="BN104" s="308"/>
      <c r="BO104" s="308"/>
      <c r="BP104" s="308"/>
      <c r="BQ104" s="308"/>
      <c r="BR104" s="308"/>
      <c r="BS104" s="308" t="str">
        <f>IF('Сводная таблица'!H54=0,"",'Сводная таблица'!D54)</f>
        <v/>
      </c>
      <c r="BT104" s="308"/>
      <c r="BU104" s="308"/>
      <c r="BV104" s="308"/>
      <c r="BW104" s="308"/>
      <c r="BX104" s="308"/>
      <c r="BY104" s="308"/>
      <c r="BZ104" s="308"/>
      <c r="CA104" s="308"/>
      <c r="CB104" s="308"/>
      <c r="CC104" s="308"/>
      <c r="CD104" s="308"/>
      <c r="CE104" s="308"/>
      <c r="CF104" s="308"/>
      <c r="CG104" s="308"/>
      <c r="CH104" s="308" t="str">
        <f>IF('Сводная таблица'!N54=0,"",'Сводная таблица'!N54)</f>
        <v/>
      </c>
      <c r="CI104" s="308"/>
      <c r="CJ104" s="308"/>
      <c r="CK104" s="308"/>
      <c r="CL104" s="308"/>
      <c r="CM104" s="308"/>
      <c r="CN104" s="308"/>
      <c r="CO104" s="308"/>
      <c r="CP104" s="308"/>
      <c r="CQ104" s="308"/>
      <c r="CR104" s="308"/>
      <c r="CS104" s="308"/>
      <c r="CT104" s="308"/>
      <c r="CU104" s="308"/>
      <c r="CV104" s="308"/>
      <c r="CW104" s="83"/>
      <c r="CX104" s="83"/>
      <c r="CY104" s="83"/>
      <c r="CZ104" s="83"/>
      <c r="DA104" s="83"/>
      <c r="DB104" s="83"/>
      <c r="DC104" s="83"/>
    </row>
    <row r="105" spans="1:107" ht="12.75" x14ac:dyDescent="0.2">
      <c r="A105" s="309" t="s">
        <v>426</v>
      </c>
      <c r="B105" s="309"/>
      <c r="C105" s="309"/>
      <c r="D105" s="309"/>
      <c r="E105" s="309"/>
      <c r="F105" s="310" t="str">
        <f>IF('Сводная таблица'!H55=0,"",'Сводная таблица'!C55)</f>
        <v/>
      </c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  <c r="AI105" s="310"/>
      <c r="AJ105" s="310"/>
      <c r="AK105" s="310"/>
      <c r="AL105" s="310"/>
      <c r="AM105" s="310"/>
      <c r="AN105" s="310"/>
      <c r="AO105" s="310"/>
      <c r="AP105" s="310"/>
      <c r="AQ105" s="310"/>
      <c r="AR105" s="310"/>
      <c r="AS105" s="310"/>
      <c r="AT105" s="310"/>
      <c r="AU105" s="310"/>
      <c r="AV105" s="310"/>
      <c r="AW105" s="310"/>
      <c r="AX105" s="310"/>
      <c r="AY105" s="310"/>
      <c r="AZ105" s="310"/>
      <c r="BA105" s="310"/>
      <c r="BB105" s="310"/>
      <c r="BC105" s="310"/>
      <c r="BD105" s="308" t="str">
        <f>IF('Сводная таблица'!H55=0,"",'Сводная таблица'!E55)</f>
        <v/>
      </c>
      <c r="BE105" s="308"/>
      <c r="BF105" s="308"/>
      <c r="BG105" s="308"/>
      <c r="BH105" s="308"/>
      <c r="BI105" s="308"/>
      <c r="BJ105" s="308"/>
      <c r="BK105" s="308"/>
      <c r="BL105" s="308"/>
      <c r="BM105" s="308"/>
      <c r="BN105" s="308"/>
      <c r="BO105" s="308"/>
      <c r="BP105" s="308"/>
      <c r="BQ105" s="308"/>
      <c r="BR105" s="308"/>
      <c r="BS105" s="308" t="str">
        <f>IF('Сводная таблица'!H55=0,"",'Сводная таблица'!D55)</f>
        <v/>
      </c>
      <c r="BT105" s="308"/>
      <c r="BU105" s="308"/>
      <c r="BV105" s="308"/>
      <c r="BW105" s="308"/>
      <c r="BX105" s="308"/>
      <c r="BY105" s="308"/>
      <c r="BZ105" s="308"/>
      <c r="CA105" s="308"/>
      <c r="CB105" s="308"/>
      <c r="CC105" s="308"/>
      <c r="CD105" s="308"/>
      <c r="CE105" s="308"/>
      <c r="CF105" s="308"/>
      <c r="CG105" s="308"/>
      <c r="CH105" s="308" t="str">
        <f>IF('Сводная таблица'!N55=0,"",'Сводная таблица'!N55)</f>
        <v/>
      </c>
      <c r="CI105" s="308"/>
      <c r="CJ105" s="308"/>
      <c r="CK105" s="308"/>
      <c r="CL105" s="308"/>
      <c r="CM105" s="308"/>
      <c r="CN105" s="308"/>
      <c r="CO105" s="308"/>
      <c r="CP105" s="308"/>
      <c r="CQ105" s="308"/>
      <c r="CR105" s="308"/>
      <c r="CS105" s="308"/>
      <c r="CT105" s="308"/>
      <c r="CU105" s="308"/>
      <c r="CV105" s="308"/>
      <c r="CW105" s="83"/>
      <c r="CX105" s="83"/>
      <c r="CY105" s="83"/>
      <c r="CZ105" s="83"/>
      <c r="DA105" s="83"/>
      <c r="DB105" s="83"/>
      <c r="DC105" s="83"/>
    </row>
    <row r="106" spans="1:107" ht="12.75" x14ac:dyDescent="0.2">
      <c r="A106" s="309" t="s">
        <v>427</v>
      </c>
      <c r="B106" s="309"/>
      <c r="C106" s="309"/>
      <c r="D106" s="309"/>
      <c r="E106" s="309"/>
      <c r="F106" s="310" t="str">
        <f>IF('Сводная таблица'!H56=0,"",'Сводная таблица'!C56)</f>
        <v/>
      </c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  <c r="AI106" s="310"/>
      <c r="AJ106" s="310"/>
      <c r="AK106" s="310"/>
      <c r="AL106" s="310"/>
      <c r="AM106" s="310"/>
      <c r="AN106" s="310"/>
      <c r="AO106" s="310"/>
      <c r="AP106" s="310"/>
      <c r="AQ106" s="310"/>
      <c r="AR106" s="310"/>
      <c r="AS106" s="310"/>
      <c r="AT106" s="310"/>
      <c r="AU106" s="310"/>
      <c r="AV106" s="310"/>
      <c r="AW106" s="310"/>
      <c r="AX106" s="310"/>
      <c r="AY106" s="310"/>
      <c r="AZ106" s="310"/>
      <c r="BA106" s="310"/>
      <c r="BB106" s="310"/>
      <c r="BC106" s="310"/>
      <c r="BD106" s="308" t="str">
        <f>IF('Сводная таблица'!H56=0,"",'Сводная таблица'!E56)</f>
        <v/>
      </c>
      <c r="BE106" s="308"/>
      <c r="BF106" s="308"/>
      <c r="BG106" s="308"/>
      <c r="BH106" s="308"/>
      <c r="BI106" s="308"/>
      <c r="BJ106" s="308"/>
      <c r="BK106" s="308"/>
      <c r="BL106" s="308"/>
      <c r="BM106" s="308"/>
      <c r="BN106" s="308"/>
      <c r="BO106" s="308"/>
      <c r="BP106" s="308"/>
      <c r="BQ106" s="308"/>
      <c r="BR106" s="308"/>
      <c r="BS106" s="308" t="str">
        <f>IF('Сводная таблица'!H56=0,"",'Сводная таблица'!D56)</f>
        <v/>
      </c>
      <c r="BT106" s="308"/>
      <c r="BU106" s="308"/>
      <c r="BV106" s="308"/>
      <c r="BW106" s="308"/>
      <c r="BX106" s="308"/>
      <c r="BY106" s="308"/>
      <c r="BZ106" s="308"/>
      <c r="CA106" s="308"/>
      <c r="CB106" s="308"/>
      <c r="CC106" s="308"/>
      <c r="CD106" s="308"/>
      <c r="CE106" s="308"/>
      <c r="CF106" s="308"/>
      <c r="CG106" s="308"/>
      <c r="CH106" s="308" t="str">
        <f>IF('Сводная таблица'!N56=0,"",'Сводная таблица'!N56)</f>
        <v/>
      </c>
      <c r="CI106" s="308"/>
      <c r="CJ106" s="308"/>
      <c r="CK106" s="308"/>
      <c r="CL106" s="308"/>
      <c r="CM106" s="308"/>
      <c r="CN106" s="308"/>
      <c r="CO106" s="308"/>
      <c r="CP106" s="308"/>
      <c r="CQ106" s="308"/>
      <c r="CR106" s="308"/>
      <c r="CS106" s="308"/>
      <c r="CT106" s="308"/>
      <c r="CU106" s="308"/>
      <c r="CV106" s="308"/>
      <c r="CW106" s="83"/>
      <c r="CX106" s="83"/>
      <c r="CY106" s="83"/>
      <c r="CZ106" s="83"/>
      <c r="DA106" s="83"/>
      <c r="DB106" s="83"/>
      <c r="DC106" s="83"/>
    </row>
    <row r="107" spans="1:107" ht="12.75" x14ac:dyDescent="0.2">
      <c r="A107" s="309" t="s">
        <v>428</v>
      </c>
      <c r="B107" s="309"/>
      <c r="C107" s="309"/>
      <c r="D107" s="309"/>
      <c r="E107" s="309"/>
      <c r="F107" s="310" t="str">
        <f>IF('Сводная таблица'!H57=0,"",'Сводная таблица'!C57)</f>
        <v/>
      </c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  <c r="AI107" s="310"/>
      <c r="AJ107" s="310"/>
      <c r="AK107" s="310"/>
      <c r="AL107" s="310"/>
      <c r="AM107" s="310"/>
      <c r="AN107" s="310"/>
      <c r="AO107" s="310"/>
      <c r="AP107" s="310"/>
      <c r="AQ107" s="310"/>
      <c r="AR107" s="310"/>
      <c r="AS107" s="310"/>
      <c r="AT107" s="310"/>
      <c r="AU107" s="310"/>
      <c r="AV107" s="310"/>
      <c r="AW107" s="310"/>
      <c r="AX107" s="310"/>
      <c r="AY107" s="310"/>
      <c r="AZ107" s="310"/>
      <c r="BA107" s="310"/>
      <c r="BB107" s="310"/>
      <c r="BC107" s="310"/>
      <c r="BD107" s="308" t="str">
        <f>IF('Сводная таблица'!H57=0,"",'Сводная таблица'!E57)</f>
        <v/>
      </c>
      <c r="BE107" s="308"/>
      <c r="BF107" s="308"/>
      <c r="BG107" s="308"/>
      <c r="BH107" s="308"/>
      <c r="BI107" s="308"/>
      <c r="BJ107" s="308"/>
      <c r="BK107" s="308"/>
      <c r="BL107" s="308"/>
      <c r="BM107" s="308"/>
      <c r="BN107" s="308"/>
      <c r="BO107" s="308"/>
      <c r="BP107" s="308"/>
      <c r="BQ107" s="308"/>
      <c r="BR107" s="308"/>
      <c r="BS107" s="308" t="str">
        <f>IF('Сводная таблица'!H57=0,"",'Сводная таблица'!D57)</f>
        <v/>
      </c>
      <c r="BT107" s="308"/>
      <c r="BU107" s="308"/>
      <c r="BV107" s="308"/>
      <c r="BW107" s="308"/>
      <c r="BX107" s="308"/>
      <c r="BY107" s="308"/>
      <c r="BZ107" s="308"/>
      <c r="CA107" s="308"/>
      <c r="CB107" s="308"/>
      <c r="CC107" s="308"/>
      <c r="CD107" s="308"/>
      <c r="CE107" s="308"/>
      <c r="CF107" s="308"/>
      <c r="CG107" s="308"/>
      <c r="CH107" s="308" t="str">
        <f>IF('Сводная таблица'!N57=0,"",'Сводная таблица'!N57)</f>
        <v/>
      </c>
      <c r="CI107" s="308"/>
      <c r="CJ107" s="308"/>
      <c r="CK107" s="308"/>
      <c r="CL107" s="308"/>
      <c r="CM107" s="308"/>
      <c r="CN107" s="308"/>
      <c r="CO107" s="308"/>
      <c r="CP107" s="308"/>
      <c r="CQ107" s="308"/>
      <c r="CR107" s="308"/>
      <c r="CS107" s="308"/>
      <c r="CT107" s="308"/>
      <c r="CU107" s="308"/>
      <c r="CV107" s="308"/>
      <c r="CW107" s="83"/>
      <c r="CX107" s="83"/>
      <c r="CY107" s="83"/>
      <c r="CZ107" s="83"/>
      <c r="DA107" s="83"/>
      <c r="DB107" s="83"/>
      <c r="DC107" s="83"/>
    </row>
    <row r="108" spans="1:107" ht="12.75" x14ac:dyDescent="0.2">
      <c r="A108" s="309" t="s">
        <v>429</v>
      </c>
      <c r="B108" s="309"/>
      <c r="C108" s="309"/>
      <c r="D108" s="309"/>
      <c r="E108" s="309"/>
      <c r="F108" s="310" t="str">
        <f>IF('Сводная таблица'!H58=0,"",'Сводная таблица'!C58)</f>
        <v/>
      </c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  <c r="AI108" s="310"/>
      <c r="AJ108" s="310"/>
      <c r="AK108" s="310"/>
      <c r="AL108" s="310"/>
      <c r="AM108" s="310"/>
      <c r="AN108" s="310"/>
      <c r="AO108" s="310"/>
      <c r="AP108" s="310"/>
      <c r="AQ108" s="310"/>
      <c r="AR108" s="310"/>
      <c r="AS108" s="310"/>
      <c r="AT108" s="310"/>
      <c r="AU108" s="310"/>
      <c r="AV108" s="310"/>
      <c r="AW108" s="310"/>
      <c r="AX108" s="310"/>
      <c r="AY108" s="310"/>
      <c r="AZ108" s="310"/>
      <c r="BA108" s="310"/>
      <c r="BB108" s="310"/>
      <c r="BC108" s="310"/>
      <c r="BD108" s="308" t="str">
        <f>IF('Сводная таблица'!H58=0,"",'Сводная таблица'!E58)</f>
        <v/>
      </c>
      <c r="BE108" s="308"/>
      <c r="BF108" s="308"/>
      <c r="BG108" s="308"/>
      <c r="BH108" s="308"/>
      <c r="BI108" s="308"/>
      <c r="BJ108" s="308"/>
      <c r="BK108" s="308"/>
      <c r="BL108" s="308"/>
      <c r="BM108" s="308"/>
      <c r="BN108" s="308"/>
      <c r="BO108" s="308"/>
      <c r="BP108" s="308"/>
      <c r="BQ108" s="308"/>
      <c r="BR108" s="308"/>
      <c r="BS108" s="308" t="str">
        <f>IF('Сводная таблица'!H58=0,"",'Сводная таблица'!D58)</f>
        <v/>
      </c>
      <c r="BT108" s="308"/>
      <c r="BU108" s="308"/>
      <c r="BV108" s="308"/>
      <c r="BW108" s="308"/>
      <c r="BX108" s="308"/>
      <c r="BY108" s="308"/>
      <c r="BZ108" s="308"/>
      <c r="CA108" s="308"/>
      <c r="CB108" s="308"/>
      <c r="CC108" s="308"/>
      <c r="CD108" s="308"/>
      <c r="CE108" s="308"/>
      <c r="CF108" s="308"/>
      <c r="CG108" s="308"/>
      <c r="CH108" s="308" t="str">
        <f>IF('Сводная таблица'!N58=0,"",'Сводная таблица'!N58)</f>
        <v/>
      </c>
      <c r="CI108" s="308"/>
      <c r="CJ108" s="308"/>
      <c r="CK108" s="308"/>
      <c r="CL108" s="308"/>
      <c r="CM108" s="308"/>
      <c r="CN108" s="308"/>
      <c r="CO108" s="308"/>
      <c r="CP108" s="308"/>
      <c r="CQ108" s="308"/>
      <c r="CR108" s="308"/>
      <c r="CS108" s="308"/>
      <c r="CT108" s="308"/>
      <c r="CU108" s="308"/>
      <c r="CV108" s="308"/>
      <c r="CW108" s="83"/>
      <c r="CX108" s="83"/>
      <c r="CY108" s="83"/>
      <c r="CZ108" s="83"/>
      <c r="DA108" s="83"/>
      <c r="DB108" s="83"/>
      <c r="DC108" s="83"/>
    </row>
    <row r="109" spans="1:107" ht="12.75" x14ac:dyDescent="0.2">
      <c r="A109" s="309" t="s">
        <v>430</v>
      </c>
      <c r="B109" s="309"/>
      <c r="C109" s="309"/>
      <c r="D109" s="309"/>
      <c r="E109" s="309"/>
      <c r="F109" s="310" t="str">
        <f>IF('Сводная таблица'!H59=0,"",'Сводная таблица'!C59)</f>
        <v/>
      </c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  <c r="AI109" s="310"/>
      <c r="AJ109" s="310"/>
      <c r="AK109" s="310"/>
      <c r="AL109" s="310"/>
      <c r="AM109" s="310"/>
      <c r="AN109" s="310"/>
      <c r="AO109" s="310"/>
      <c r="AP109" s="310"/>
      <c r="AQ109" s="310"/>
      <c r="AR109" s="310"/>
      <c r="AS109" s="310"/>
      <c r="AT109" s="310"/>
      <c r="AU109" s="310"/>
      <c r="AV109" s="310"/>
      <c r="AW109" s="310"/>
      <c r="AX109" s="310"/>
      <c r="AY109" s="310"/>
      <c r="AZ109" s="310"/>
      <c r="BA109" s="310"/>
      <c r="BB109" s="310"/>
      <c r="BC109" s="310"/>
      <c r="BD109" s="308" t="str">
        <f>IF('Сводная таблица'!H59=0,"",'Сводная таблица'!E59)</f>
        <v/>
      </c>
      <c r="BE109" s="308"/>
      <c r="BF109" s="308"/>
      <c r="BG109" s="308"/>
      <c r="BH109" s="308"/>
      <c r="BI109" s="308"/>
      <c r="BJ109" s="308"/>
      <c r="BK109" s="308"/>
      <c r="BL109" s="308"/>
      <c r="BM109" s="308"/>
      <c r="BN109" s="308"/>
      <c r="BO109" s="308"/>
      <c r="BP109" s="308"/>
      <c r="BQ109" s="308"/>
      <c r="BR109" s="308"/>
      <c r="BS109" s="308" t="str">
        <f>IF('Сводная таблица'!H59=0,"",'Сводная таблица'!D59)</f>
        <v/>
      </c>
      <c r="BT109" s="308"/>
      <c r="BU109" s="308"/>
      <c r="BV109" s="308"/>
      <c r="BW109" s="308"/>
      <c r="BX109" s="308"/>
      <c r="BY109" s="308"/>
      <c r="BZ109" s="308"/>
      <c r="CA109" s="308"/>
      <c r="CB109" s="308"/>
      <c r="CC109" s="308"/>
      <c r="CD109" s="308"/>
      <c r="CE109" s="308"/>
      <c r="CF109" s="308"/>
      <c r="CG109" s="308"/>
      <c r="CH109" s="308" t="str">
        <f>IF('Сводная таблица'!N59=0,"",'Сводная таблица'!N59)</f>
        <v/>
      </c>
      <c r="CI109" s="308"/>
      <c r="CJ109" s="308"/>
      <c r="CK109" s="308"/>
      <c r="CL109" s="308"/>
      <c r="CM109" s="308"/>
      <c r="CN109" s="308"/>
      <c r="CO109" s="308"/>
      <c r="CP109" s="308"/>
      <c r="CQ109" s="308"/>
      <c r="CR109" s="308"/>
      <c r="CS109" s="308"/>
      <c r="CT109" s="308"/>
      <c r="CU109" s="308"/>
      <c r="CV109" s="308"/>
      <c r="CW109" s="83"/>
      <c r="CX109" s="83"/>
      <c r="CY109" s="83"/>
      <c r="CZ109" s="83"/>
      <c r="DA109" s="83"/>
      <c r="DB109" s="83"/>
      <c r="DC109" s="83"/>
    </row>
    <row r="110" spans="1:107" ht="12.75" x14ac:dyDescent="0.2">
      <c r="A110" s="309" t="s">
        <v>431</v>
      </c>
      <c r="B110" s="309"/>
      <c r="C110" s="309"/>
      <c r="D110" s="309"/>
      <c r="E110" s="309"/>
      <c r="F110" s="310" t="str">
        <f>IF('Сводная таблица'!H60=0,"",'Сводная таблица'!C60)</f>
        <v/>
      </c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310"/>
      <c r="S110" s="310"/>
      <c r="T110" s="310"/>
      <c r="U110" s="310"/>
      <c r="V110" s="310"/>
      <c r="W110" s="310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  <c r="AI110" s="310"/>
      <c r="AJ110" s="310"/>
      <c r="AK110" s="310"/>
      <c r="AL110" s="310"/>
      <c r="AM110" s="310"/>
      <c r="AN110" s="310"/>
      <c r="AO110" s="310"/>
      <c r="AP110" s="310"/>
      <c r="AQ110" s="310"/>
      <c r="AR110" s="310"/>
      <c r="AS110" s="310"/>
      <c r="AT110" s="310"/>
      <c r="AU110" s="310"/>
      <c r="AV110" s="310"/>
      <c r="AW110" s="310"/>
      <c r="AX110" s="310"/>
      <c r="AY110" s="310"/>
      <c r="AZ110" s="310"/>
      <c r="BA110" s="310"/>
      <c r="BB110" s="310"/>
      <c r="BC110" s="310"/>
      <c r="BD110" s="308" t="str">
        <f>IF('Сводная таблица'!H60=0,"",'Сводная таблица'!E60)</f>
        <v/>
      </c>
      <c r="BE110" s="308"/>
      <c r="BF110" s="308"/>
      <c r="BG110" s="308"/>
      <c r="BH110" s="308"/>
      <c r="BI110" s="308"/>
      <c r="BJ110" s="308"/>
      <c r="BK110" s="308"/>
      <c r="BL110" s="308"/>
      <c r="BM110" s="308"/>
      <c r="BN110" s="308"/>
      <c r="BO110" s="308"/>
      <c r="BP110" s="308"/>
      <c r="BQ110" s="308"/>
      <c r="BR110" s="308"/>
      <c r="BS110" s="308" t="str">
        <f>IF('Сводная таблица'!H60=0,"",'Сводная таблица'!D60)</f>
        <v/>
      </c>
      <c r="BT110" s="308"/>
      <c r="BU110" s="308"/>
      <c r="BV110" s="308"/>
      <c r="BW110" s="308"/>
      <c r="BX110" s="308"/>
      <c r="BY110" s="308"/>
      <c r="BZ110" s="308"/>
      <c r="CA110" s="308"/>
      <c r="CB110" s="308"/>
      <c r="CC110" s="308"/>
      <c r="CD110" s="308"/>
      <c r="CE110" s="308"/>
      <c r="CF110" s="308"/>
      <c r="CG110" s="308"/>
      <c r="CH110" s="308" t="str">
        <f>IF('Сводная таблица'!N60=0,"",'Сводная таблица'!N60)</f>
        <v/>
      </c>
      <c r="CI110" s="308"/>
      <c r="CJ110" s="308"/>
      <c r="CK110" s="308"/>
      <c r="CL110" s="308"/>
      <c r="CM110" s="308"/>
      <c r="CN110" s="308"/>
      <c r="CO110" s="308"/>
      <c r="CP110" s="308"/>
      <c r="CQ110" s="308"/>
      <c r="CR110" s="308"/>
      <c r="CS110" s="308"/>
      <c r="CT110" s="308"/>
      <c r="CU110" s="308"/>
      <c r="CV110" s="308"/>
      <c r="CW110" s="83"/>
      <c r="CX110" s="83"/>
      <c r="CY110" s="83"/>
      <c r="CZ110" s="83"/>
      <c r="DA110" s="83"/>
      <c r="DB110" s="83"/>
      <c r="DC110" s="83"/>
    </row>
    <row r="111" spans="1:107" ht="12.75" x14ac:dyDescent="0.2">
      <c r="A111" s="309" t="s">
        <v>432</v>
      </c>
      <c r="B111" s="309"/>
      <c r="C111" s="309"/>
      <c r="D111" s="309"/>
      <c r="E111" s="309"/>
      <c r="F111" s="310" t="str">
        <f>IF('Сводная таблица'!H61=0,"",'Сводная таблица'!C61)</f>
        <v/>
      </c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310"/>
      <c r="S111" s="310"/>
      <c r="T111" s="310"/>
      <c r="U111" s="310"/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  <c r="AI111" s="310"/>
      <c r="AJ111" s="310"/>
      <c r="AK111" s="310"/>
      <c r="AL111" s="310"/>
      <c r="AM111" s="310"/>
      <c r="AN111" s="310"/>
      <c r="AO111" s="310"/>
      <c r="AP111" s="310"/>
      <c r="AQ111" s="310"/>
      <c r="AR111" s="310"/>
      <c r="AS111" s="310"/>
      <c r="AT111" s="310"/>
      <c r="AU111" s="310"/>
      <c r="AV111" s="310"/>
      <c r="AW111" s="310"/>
      <c r="AX111" s="310"/>
      <c r="AY111" s="310"/>
      <c r="AZ111" s="310"/>
      <c r="BA111" s="310"/>
      <c r="BB111" s="310"/>
      <c r="BC111" s="310"/>
      <c r="BD111" s="308" t="str">
        <f>IF('Сводная таблица'!H61=0,"",'Сводная таблица'!E61)</f>
        <v/>
      </c>
      <c r="BE111" s="308"/>
      <c r="BF111" s="308"/>
      <c r="BG111" s="308"/>
      <c r="BH111" s="308"/>
      <c r="BI111" s="308"/>
      <c r="BJ111" s="308"/>
      <c r="BK111" s="308"/>
      <c r="BL111" s="308"/>
      <c r="BM111" s="308"/>
      <c r="BN111" s="308"/>
      <c r="BO111" s="308"/>
      <c r="BP111" s="308"/>
      <c r="BQ111" s="308"/>
      <c r="BR111" s="308"/>
      <c r="BS111" s="308" t="str">
        <f>IF('Сводная таблица'!H61=0,"",'Сводная таблица'!D61)</f>
        <v/>
      </c>
      <c r="BT111" s="308"/>
      <c r="BU111" s="308"/>
      <c r="BV111" s="308"/>
      <c r="BW111" s="308"/>
      <c r="BX111" s="308"/>
      <c r="BY111" s="308"/>
      <c r="BZ111" s="308"/>
      <c r="CA111" s="308"/>
      <c r="CB111" s="308"/>
      <c r="CC111" s="308"/>
      <c r="CD111" s="308"/>
      <c r="CE111" s="308"/>
      <c r="CF111" s="308"/>
      <c r="CG111" s="308"/>
      <c r="CH111" s="308" t="str">
        <f>IF('Сводная таблица'!N61=0,"",'Сводная таблица'!N61)</f>
        <v/>
      </c>
      <c r="CI111" s="308"/>
      <c r="CJ111" s="308"/>
      <c r="CK111" s="308"/>
      <c r="CL111" s="308"/>
      <c r="CM111" s="308"/>
      <c r="CN111" s="308"/>
      <c r="CO111" s="308"/>
      <c r="CP111" s="308"/>
      <c r="CQ111" s="308"/>
      <c r="CR111" s="308"/>
      <c r="CS111" s="308"/>
      <c r="CT111" s="308"/>
      <c r="CU111" s="308"/>
      <c r="CV111" s="308"/>
      <c r="CW111" s="83"/>
      <c r="CX111" s="83"/>
      <c r="CY111" s="83"/>
      <c r="CZ111" s="83"/>
      <c r="DA111" s="83"/>
      <c r="DB111" s="83"/>
      <c r="DC111" s="83"/>
    </row>
    <row r="112" spans="1:107" ht="12.75" x14ac:dyDescent="0.2">
      <c r="A112" s="309" t="s">
        <v>433</v>
      </c>
      <c r="B112" s="309"/>
      <c r="C112" s="309"/>
      <c r="D112" s="309"/>
      <c r="E112" s="309"/>
      <c r="F112" s="310" t="str">
        <f>IF('Сводная таблица'!H62=0,"",'Сводная таблица'!C62)</f>
        <v/>
      </c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310"/>
      <c r="S112" s="310"/>
      <c r="T112" s="310"/>
      <c r="U112" s="310"/>
      <c r="V112" s="310"/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  <c r="AI112" s="310"/>
      <c r="AJ112" s="310"/>
      <c r="AK112" s="310"/>
      <c r="AL112" s="310"/>
      <c r="AM112" s="310"/>
      <c r="AN112" s="310"/>
      <c r="AO112" s="310"/>
      <c r="AP112" s="310"/>
      <c r="AQ112" s="310"/>
      <c r="AR112" s="310"/>
      <c r="AS112" s="310"/>
      <c r="AT112" s="310"/>
      <c r="AU112" s="310"/>
      <c r="AV112" s="310"/>
      <c r="AW112" s="310"/>
      <c r="AX112" s="310"/>
      <c r="AY112" s="310"/>
      <c r="AZ112" s="310"/>
      <c r="BA112" s="310"/>
      <c r="BB112" s="310"/>
      <c r="BC112" s="310"/>
      <c r="BD112" s="308" t="str">
        <f>IF('Сводная таблица'!H62=0,"",'Сводная таблица'!E62)</f>
        <v/>
      </c>
      <c r="BE112" s="308"/>
      <c r="BF112" s="308"/>
      <c r="BG112" s="308"/>
      <c r="BH112" s="308"/>
      <c r="BI112" s="308"/>
      <c r="BJ112" s="308"/>
      <c r="BK112" s="308"/>
      <c r="BL112" s="308"/>
      <c r="BM112" s="308"/>
      <c r="BN112" s="308"/>
      <c r="BO112" s="308"/>
      <c r="BP112" s="308"/>
      <c r="BQ112" s="308"/>
      <c r="BR112" s="308"/>
      <c r="BS112" s="308" t="str">
        <f>IF('Сводная таблица'!H62=0,"",'Сводная таблица'!D62)</f>
        <v/>
      </c>
      <c r="BT112" s="308"/>
      <c r="BU112" s="308"/>
      <c r="BV112" s="308"/>
      <c r="BW112" s="308"/>
      <c r="BX112" s="308"/>
      <c r="BY112" s="308"/>
      <c r="BZ112" s="308"/>
      <c r="CA112" s="308"/>
      <c r="CB112" s="308"/>
      <c r="CC112" s="308"/>
      <c r="CD112" s="308"/>
      <c r="CE112" s="308"/>
      <c r="CF112" s="308"/>
      <c r="CG112" s="308"/>
      <c r="CH112" s="308" t="str">
        <f>IF('Сводная таблица'!N62=0,"",'Сводная таблица'!N62)</f>
        <v/>
      </c>
      <c r="CI112" s="308"/>
      <c r="CJ112" s="308"/>
      <c r="CK112" s="308"/>
      <c r="CL112" s="308"/>
      <c r="CM112" s="308"/>
      <c r="CN112" s="308"/>
      <c r="CO112" s="308"/>
      <c r="CP112" s="308"/>
      <c r="CQ112" s="308"/>
      <c r="CR112" s="308"/>
      <c r="CS112" s="308"/>
      <c r="CT112" s="308"/>
      <c r="CU112" s="308"/>
      <c r="CV112" s="308"/>
      <c r="CW112" s="83"/>
      <c r="CX112" s="83"/>
      <c r="CY112" s="83"/>
      <c r="CZ112" s="83"/>
      <c r="DA112" s="83"/>
      <c r="DB112" s="83"/>
      <c r="DC112" s="83"/>
    </row>
    <row r="113" spans="1:107" ht="12.75" x14ac:dyDescent="0.2">
      <c r="A113" s="309" t="s">
        <v>434</v>
      </c>
      <c r="B113" s="309"/>
      <c r="C113" s="309"/>
      <c r="D113" s="309"/>
      <c r="E113" s="309"/>
      <c r="F113" s="310" t="str">
        <f>IF('Сводная таблица'!H63=0,"",'Сводная таблица'!C63)</f>
        <v/>
      </c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310"/>
      <c r="S113" s="310"/>
      <c r="T113" s="310"/>
      <c r="U113" s="310"/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  <c r="AI113" s="310"/>
      <c r="AJ113" s="310"/>
      <c r="AK113" s="310"/>
      <c r="AL113" s="310"/>
      <c r="AM113" s="310"/>
      <c r="AN113" s="310"/>
      <c r="AO113" s="310"/>
      <c r="AP113" s="310"/>
      <c r="AQ113" s="310"/>
      <c r="AR113" s="310"/>
      <c r="AS113" s="310"/>
      <c r="AT113" s="310"/>
      <c r="AU113" s="310"/>
      <c r="AV113" s="310"/>
      <c r="AW113" s="310"/>
      <c r="AX113" s="310"/>
      <c r="AY113" s="310"/>
      <c r="AZ113" s="310"/>
      <c r="BA113" s="310"/>
      <c r="BB113" s="310"/>
      <c r="BC113" s="310"/>
      <c r="BD113" s="308" t="str">
        <f>IF('Сводная таблица'!H63=0,"",'Сводная таблица'!E63)</f>
        <v/>
      </c>
      <c r="BE113" s="308"/>
      <c r="BF113" s="308"/>
      <c r="BG113" s="308"/>
      <c r="BH113" s="308"/>
      <c r="BI113" s="308"/>
      <c r="BJ113" s="308"/>
      <c r="BK113" s="308"/>
      <c r="BL113" s="308"/>
      <c r="BM113" s="308"/>
      <c r="BN113" s="308"/>
      <c r="BO113" s="308"/>
      <c r="BP113" s="308"/>
      <c r="BQ113" s="308"/>
      <c r="BR113" s="308"/>
      <c r="BS113" s="308" t="str">
        <f>IF('Сводная таблица'!H63=0,"",'Сводная таблица'!D63)</f>
        <v/>
      </c>
      <c r="BT113" s="308"/>
      <c r="BU113" s="308"/>
      <c r="BV113" s="308"/>
      <c r="BW113" s="308"/>
      <c r="BX113" s="308"/>
      <c r="BY113" s="308"/>
      <c r="BZ113" s="308"/>
      <c r="CA113" s="308"/>
      <c r="CB113" s="308"/>
      <c r="CC113" s="308"/>
      <c r="CD113" s="308"/>
      <c r="CE113" s="308"/>
      <c r="CF113" s="308"/>
      <c r="CG113" s="308"/>
      <c r="CH113" s="308" t="str">
        <f>IF('Сводная таблица'!N63=0,"",'Сводная таблица'!N63)</f>
        <v/>
      </c>
      <c r="CI113" s="308"/>
      <c r="CJ113" s="308"/>
      <c r="CK113" s="308"/>
      <c r="CL113" s="308"/>
      <c r="CM113" s="308"/>
      <c r="CN113" s="308"/>
      <c r="CO113" s="308"/>
      <c r="CP113" s="308"/>
      <c r="CQ113" s="308"/>
      <c r="CR113" s="308"/>
      <c r="CS113" s="308"/>
      <c r="CT113" s="308"/>
      <c r="CU113" s="308"/>
      <c r="CV113" s="308"/>
      <c r="CW113" s="83"/>
      <c r="CX113" s="83"/>
      <c r="CY113" s="83"/>
      <c r="CZ113" s="83"/>
      <c r="DA113" s="83"/>
      <c r="DB113" s="83"/>
      <c r="DC113" s="83"/>
    </row>
    <row r="114" spans="1:107" ht="12.75" x14ac:dyDescent="0.2">
      <c r="A114" s="309" t="s">
        <v>435</v>
      </c>
      <c r="B114" s="309"/>
      <c r="C114" s="309"/>
      <c r="D114" s="309"/>
      <c r="E114" s="309"/>
      <c r="F114" s="310" t="str">
        <f>IF('Сводная таблица'!H64=0,"",'Сводная таблица'!C64)</f>
        <v/>
      </c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310"/>
      <c r="S114" s="310"/>
      <c r="T114" s="310"/>
      <c r="U114" s="310"/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  <c r="AI114" s="310"/>
      <c r="AJ114" s="310"/>
      <c r="AK114" s="310"/>
      <c r="AL114" s="310"/>
      <c r="AM114" s="310"/>
      <c r="AN114" s="310"/>
      <c r="AO114" s="310"/>
      <c r="AP114" s="310"/>
      <c r="AQ114" s="310"/>
      <c r="AR114" s="310"/>
      <c r="AS114" s="310"/>
      <c r="AT114" s="310"/>
      <c r="AU114" s="310"/>
      <c r="AV114" s="310"/>
      <c r="AW114" s="310"/>
      <c r="AX114" s="310"/>
      <c r="AY114" s="310"/>
      <c r="AZ114" s="310"/>
      <c r="BA114" s="310"/>
      <c r="BB114" s="310"/>
      <c r="BC114" s="310"/>
      <c r="BD114" s="308" t="str">
        <f>IF('Сводная таблица'!H64=0,"",'Сводная таблица'!E64)</f>
        <v/>
      </c>
      <c r="BE114" s="308"/>
      <c r="BF114" s="308"/>
      <c r="BG114" s="308"/>
      <c r="BH114" s="308"/>
      <c r="BI114" s="308"/>
      <c r="BJ114" s="308"/>
      <c r="BK114" s="308"/>
      <c r="BL114" s="308"/>
      <c r="BM114" s="308"/>
      <c r="BN114" s="308"/>
      <c r="BO114" s="308"/>
      <c r="BP114" s="308"/>
      <c r="BQ114" s="308"/>
      <c r="BR114" s="308"/>
      <c r="BS114" s="308" t="str">
        <f>IF('Сводная таблица'!H64=0,"",'Сводная таблица'!D64)</f>
        <v/>
      </c>
      <c r="BT114" s="308"/>
      <c r="BU114" s="308"/>
      <c r="BV114" s="308"/>
      <c r="BW114" s="308"/>
      <c r="BX114" s="308"/>
      <c r="BY114" s="308"/>
      <c r="BZ114" s="308"/>
      <c r="CA114" s="308"/>
      <c r="CB114" s="308"/>
      <c r="CC114" s="308"/>
      <c r="CD114" s="308"/>
      <c r="CE114" s="308"/>
      <c r="CF114" s="308"/>
      <c r="CG114" s="308"/>
      <c r="CH114" s="308" t="str">
        <f>IF('Сводная таблица'!N64=0,"",'Сводная таблица'!N64)</f>
        <v/>
      </c>
      <c r="CI114" s="308"/>
      <c r="CJ114" s="308"/>
      <c r="CK114" s="308"/>
      <c r="CL114" s="308"/>
      <c r="CM114" s="308"/>
      <c r="CN114" s="308"/>
      <c r="CO114" s="308"/>
      <c r="CP114" s="308"/>
      <c r="CQ114" s="308"/>
      <c r="CR114" s="308"/>
      <c r="CS114" s="308"/>
      <c r="CT114" s="308"/>
      <c r="CU114" s="308"/>
      <c r="CV114" s="308"/>
      <c r="CW114" s="83"/>
      <c r="CX114" s="83"/>
      <c r="CY114" s="83"/>
      <c r="CZ114" s="83"/>
      <c r="DA114" s="83"/>
      <c r="DB114" s="83"/>
      <c r="DC114" s="83"/>
    </row>
    <row r="115" spans="1:107" ht="12.75" x14ac:dyDescent="0.2">
      <c r="A115" s="309" t="s">
        <v>436</v>
      </c>
      <c r="B115" s="309"/>
      <c r="C115" s="309"/>
      <c r="D115" s="309"/>
      <c r="E115" s="309"/>
      <c r="F115" s="310" t="str">
        <f>IF('Сводная таблица'!H65=0,"",'Сводная таблица'!C65)</f>
        <v/>
      </c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310"/>
      <c r="S115" s="310"/>
      <c r="T115" s="310"/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  <c r="AI115" s="310"/>
      <c r="AJ115" s="310"/>
      <c r="AK115" s="310"/>
      <c r="AL115" s="310"/>
      <c r="AM115" s="310"/>
      <c r="AN115" s="310"/>
      <c r="AO115" s="310"/>
      <c r="AP115" s="310"/>
      <c r="AQ115" s="310"/>
      <c r="AR115" s="310"/>
      <c r="AS115" s="310"/>
      <c r="AT115" s="310"/>
      <c r="AU115" s="310"/>
      <c r="AV115" s="310"/>
      <c r="AW115" s="310"/>
      <c r="AX115" s="310"/>
      <c r="AY115" s="310"/>
      <c r="AZ115" s="310"/>
      <c r="BA115" s="310"/>
      <c r="BB115" s="310"/>
      <c r="BC115" s="310"/>
      <c r="BD115" s="308" t="str">
        <f>IF('Сводная таблица'!H65=0,"",'Сводная таблица'!E65)</f>
        <v/>
      </c>
      <c r="BE115" s="308"/>
      <c r="BF115" s="308"/>
      <c r="BG115" s="308"/>
      <c r="BH115" s="308"/>
      <c r="BI115" s="308"/>
      <c r="BJ115" s="308"/>
      <c r="BK115" s="308"/>
      <c r="BL115" s="308"/>
      <c r="BM115" s="308"/>
      <c r="BN115" s="308"/>
      <c r="BO115" s="308"/>
      <c r="BP115" s="308"/>
      <c r="BQ115" s="308"/>
      <c r="BR115" s="308"/>
      <c r="BS115" s="308" t="str">
        <f>IF('Сводная таблица'!H65=0,"",'Сводная таблица'!D65)</f>
        <v/>
      </c>
      <c r="BT115" s="308"/>
      <c r="BU115" s="308"/>
      <c r="BV115" s="308"/>
      <c r="BW115" s="308"/>
      <c r="BX115" s="308"/>
      <c r="BY115" s="308"/>
      <c r="BZ115" s="308"/>
      <c r="CA115" s="308"/>
      <c r="CB115" s="308"/>
      <c r="CC115" s="308"/>
      <c r="CD115" s="308"/>
      <c r="CE115" s="308"/>
      <c r="CF115" s="308"/>
      <c r="CG115" s="308"/>
      <c r="CH115" s="308" t="str">
        <f>IF('Сводная таблица'!N65=0,"",'Сводная таблица'!N65)</f>
        <v/>
      </c>
      <c r="CI115" s="308"/>
      <c r="CJ115" s="308"/>
      <c r="CK115" s="308"/>
      <c r="CL115" s="308"/>
      <c r="CM115" s="308"/>
      <c r="CN115" s="308"/>
      <c r="CO115" s="308"/>
      <c r="CP115" s="308"/>
      <c r="CQ115" s="308"/>
      <c r="CR115" s="308"/>
      <c r="CS115" s="308"/>
      <c r="CT115" s="308"/>
      <c r="CU115" s="308"/>
      <c r="CV115" s="308"/>
      <c r="CW115" s="83"/>
      <c r="CX115" s="83"/>
      <c r="CY115" s="83"/>
      <c r="CZ115" s="83"/>
      <c r="DA115" s="83"/>
      <c r="DB115" s="83"/>
      <c r="DC115" s="83"/>
    </row>
    <row r="116" spans="1:107" ht="12.75" x14ac:dyDescent="0.2">
      <c r="A116" s="309" t="s">
        <v>437</v>
      </c>
      <c r="B116" s="309"/>
      <c r="C116" s="309"/>
      <c r="D116" s="309"/>
      <c r="E116" s="309"/>
      <c r="F116" s="310" t="str">
        <f>IF('Сводная таблица'!H66=0,"",'Сводная таблица'!C66)</f>
        <v/>
      </c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  <c r="R116" s="310"/>
      <c r="S116" s="310"/>
      <c r="T116" s="310"/>
      <c r="U116" s="310"/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  <c r="AI116" s="310"/>
      <c r="AJ116" s="310"/>
      <c r="AK116" s="310"/>
      <c r="AL116" s="310"/>
      <c r="AM116" s="310"/>
      <c r="AN116" s="310"/>
      <c r="AO116" s="310"/>
      <c r="AP116" s="310"/>
      <c r="AQ116" s="310"/>
      <c r="AR116" s="310"/>
      <c r="AS116" s="310"/>
      <c r="AT116" s="310"/>
      <c r="AU116" s="310"/>
      <c r="AV116" s="310"/>
      <c r="AW116" s="310"/>
      <c r="AX116" s="310"/>
      <c r="AY116" s="310"/>
      <c r="AZ116" s="310"/>
      <c r="BA116" s="310"/>
      <c r="BB116" s="310"/>
      <c r="BC116" s="310"/>
      <c r="BD116" s="308" t="str">
        <f>IF('Сводная таблица'!H66=0,"",'Сводная таблица'!E66)</f>
        <v/>
      </c>
      <c r="BE116" s="308"/>
      <c r="BF116" s="308"/>
      <c r="BG116" s="308"/>
      <c r="BH116" s="308"/>
      <c r="BI116" s="308"/>
      <c r="BJ116" s="308"/>
      <c r="BK116" s="308"/>
      <c r="BL116" s="308"/>
      <c r="BM116" s="308"/>
      <c r="BN116" s="308"/>
      <c r="BO116" s="308"/>
      <c r="BP116" s="308"/>
      <c r="BQ116" s="308"/>
      <c r="BR116" s="308"/>
      <c r="BS116" s="308" t="str">
        <f>IF('Сводная таблица'!H66=0,"",'Сводная таблица'!D66)</f>
        <v/>
      </c>
      <c r="BT116" s="308"/>
      <c r="BU116" s="308"/>
      <c r="BV116" s="308"/>
      <c r="BW116" s="308"/>
      <c r="BX116" s="308"/>
      <c r="BY116" s="308"/>
      <c r="BZ116" s="308"/>
      <c r="CA116" s="308"/>
      <c r="CB116" s="308"/>
      <c r="CC116" s="308"/>
      <c r="CD116" s="308"/>
      <c r="CE116" s="308"/>
      <c r="CF116" s="308"/>
      <c r="CG116" s="308"/>
      <c r="CH116" s="308" t="str">
        <f>IF('Сводная таблица'!N66=0,"",'Сводная таблица'!N66)</f>
        <v/>
      </c>
      <c r="CI116" s="308"/>
      <c r="CJ116" s="308"/>
      <c r="CK116" s="308"/>
      <c r="CL116" s="308"/>
      <c r="CM116" s="308"/>
      <c r="CN116" s="308"/>
      <c r="CO116" s="308"/>
      <c r="CP116" s="308"/>
      <c r="CQ116" s="308"/>
      <c r="CR116" s="308"/>
      <c r="CS116" s="308"/>
      <c r="CT116" s="308"/>
      <c r="CU116" s="308"/>
      <c r="CV116" s="308"/>
      <c r="CW116" s="83"/>
      <c r="CX116" s="83"/>
      <c r="CY116" s="83"/>
      <c r="CZ116" s="83"/>
      <c r="DA116" s="83"/>
      <c r="DB116" s="83"/>
      <c r="DC116" s="83"/>
    </row>
    <row r="117" spans="1:107" ht="12.75" x14ac:dyDescent="0.2">
      <c r="A117" s="309" t="s">
        <v>438</v>
      </c>
      <c r="B117" s="309"/>
      <c r="C117" s="309"/>
      <c r="D117" s="309"/>
      <c r="E117" s="309"/>
      <c r="F117" s="310" t="str">
        <f>IF('Сводная таблица'!H67=0,"",'Сводная таблица'!C67)</f>
        <v/>
      </c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  <c r="R117" s="310"/>
      <c r="S117" s="310"/>
      <c r="T117" s="310"/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  <c r="AI117" s="310"/>
      <c r="AJ117" s="310"/>
      <c r="AK117" s="310"/>
      <c r="AL117" s="310"/>
      <c r="AM117" s="310"/>
      <c r="AN117" s="310"/>
      <c r="AO117" s="310"/>
      <c r="AP117" s="310"/>
      <c r="AQ117" s="310"/>
      <c r="AR117" s="310"/>
      <c r="AS117" s="310"/>
      <c r="AT117" s="310"/>
      <c r="AU117" s="310"/>
      <c r="AV117" s="310"/>
      <c r="AW117" s="310"/>
      <c r="AX117" s="310"/>
      <c r="AY117" s="310"/>
      <c r="AZ117" s="310"/>
      <c r="BA117" s="310"/>
      <c r="BB117" s="310"/>
      <c r="BC117" s="310"/>
      <c r="BD117" s="308" t="str">
        <f>IF('Сводная таблица'!H67=0,"",'Сводная таблица'!E67)</f>
        <v/>
      </c>
      <c r="BE117" s="308"/>
      <c r="BF117" s="308"/>
      <c r="BG117" s="308"/>
      <c r="BH117" s="308"/>
      <c r="BI117" s="308"/>
      <c r="BJ117" s="308"/>
      <c r="BK117" s="308"/>
      <c r="BL117" s="308"/>
      <c r="BM117" s="308"/>
      <c r="BN117" s="308"/>
      <c r="BO117" s="308"/>
      <c r="BP117" s="308"/>
      <c r="BQ117" s="308"/>
      <c r="BR117" s="308"/>
      <c r="BS117" s="308" t="str">
        <f>IF('Сводная таблица'!H67=0,"",'Сводная таблица'!D67)</f>
        <v/>
      </c>
      <c r="BT117" s="308"/>
      <c r="BU117" s="308"/>
      <c r="BV117" s="308"/>
      <c r="BW117" s="308"/>
      <c r="BX117" s="308"/>
      <c r="BY117" s="308"/>
      <c r="BZ117" s="308"/>
      <c r="CA117" s="308"/>
      <c r="CB117" s="308"/>
      <c r="CC117" s="308"/>
      <c r="CD117" s="308"/>
      <c r="CE117" s="308"/>
      <c r="CF117" s="308"/>
      <c r="CG117" s="308"/>
      <c r="CH117" s="308" t="str">
        <f>IF('Сводная таблица'!N67=0,"",'Сводная таблица'!N67)</f>
        <v/>
      </c>
      <c r="CI117" s="308"/>
      <c r="CJ117" s="308"/>
      <c r="CK117" s="308"/>
      <c r="CL117" s="308"/>
      <c r="CM117" s="308"/>
      <c r="CN117" s="308"/>
      <c r="CO117" s="308"/>
      <c r="CP117" s="308"/>
      <c r="CQ117" s="308"/>
      <c r="CR117" s="308"/>
      <c r="CS117" s="308"/>
      <c r="CT117" s="308"/>
      <c r="CU117" s="308"/>
      <c r="CV117" s="308"/>
      <c r="CW117" s="83"/>
      <c r="CX117" s="83"/>
      <c r="CY117" s="83"/>
      <c r="CZ117" s="83"/>
      <c r="DA117" s="83"/>
      <c r="DB117" s="83"/>
      <c r="DC117" s="83"/>
    </row>
    <row r="118" spans="1:107" ht="12.75" x14ac:dyDescent="0.2">
      <c r="A118" s="309" t="s">
        <v>439</v>
      </c>
      <c r="B118" s="309"/>
      <c r="C118" s="309"/>
      <c r="D118" s="309"/>
      <c r="E118" s="309"/>
      <c r="F118" s="310" t="str">
        <f>IF('Сводная таблица'!H68=0,"",'Сводная таблица'!C68)</f>
        <v/>
      </c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  <c r="R118" s="310"/>
      <c r="S118" s="310"/>
      <c r="T118" s="310"/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  <c r="AI118" s="310"/>
      <c r="AJ118" s="310"/>
      <c r="AK118" s="310"/>
      <c r="AL118" s="310"/>
      <c r="AM118" s="310"/>
      <c r="AN118" s="310"/>
      <c r="AO118" s="310"/>
      <c r="AP118" s="310"/>
      <c r="AQ118" s="310"/>
      <c r="AR118" s="310"/>
      <c r="AS118" s="310"/>
      <c r="AT118" s="310"/>
      <c r="AU118" s="310"/>
      <c r="AV118" s="310"/>
      <c r="AW118" s="310"/>
      <c r="AX118" s="310"/>
      <c r="AY118" s="310"/>
      <c r="AZ118" s="310"/>
      <c r="BA118" s="310"/>
      <c r="BB118" s="310"/>
      <c r="BC118" s="310"/>
      <c r="BD118" s="308" t="str">
        <f>IF('Сводная таблица'!H68=0,"",'Сводная таблица'!E68)</f>
        <v/>
      </c>
      <c r="BE118" s="308"/>
      <c r="BF118" s="308"/>
      <c r="BG118" s="308"/>
      <c r="BH118" s="308"/>
      <c r="BI118" s="308"/>
      <c r="BJ118" s="308"/>
      <c r="BK118" s="308"/>
      <c r="BL118" s="308"/>
      <c r="BM118" s="308"/>
      <c r="BN118" s="308"/>
      <c r="BO118" s="308"/>
      <c r="BP118" s="308"/>
      <c r="BQ118" s="308"/>
      <c r="BR118" s="308"/>
      <c r="BS118" s="308" t="str">
        <f>IF('Сводная таблица'!H68=0,"",'Сводная таблица'!D68)</f>
        <v/>
      </c>
      <c r="BT118" s="308"/>
      <c r="BU118" s="308"/>
      <c r="BV118" s="308"/>
      <c r="BW118" s="308"/>
      <c r="BX118" s="308"/>
      <c r="BY118" s="308"/>
      <c r="BZ118" s="308"/>
      <c r="CA118" s="308"/>
      <c r="CB118" s="308"/>
      <c r="CC118" s="308"/>
      <c r="CD118" s="308"/>
      <c r="CE118" s="308"/>
      <c r="CF118" s="308"/>
      <c r="CG118" s="308"/>
      <c r="CH118" s="308" t="str">
        <f>IF('Сводная таблица'!N68=0,"",'Сводная таблица'!N68)</f>
        <v/>
      </c>
      <c r="CI118" s="308"/>
      <c r="CJ118" s="308"/>
      <c r="CK118" s="308"/>
      <c r="CL118" s="308"/>
      <c r="CM118" s="308"/>
      <c r="CN118" s="308"/>
      <c r="CO118" s="308"/>
      <c r="CP118" s="308"/>
      <c r="CQ118" s="308"/>
      <c r="CR118" s="308"/>
      <c r="CS118" s="308"/>
      <c r="CT118" s="308"/>
      <c r="CU118" s="308"/>
      <c r="CV118" s="308"/>
      <c r="CW118" s="83"/>
      <c r="CX118" s="83"/>
      <c r="CY118" s="83"/>
      <c r="CZ118" s="83"/>
      <c r="DA118" s="83"/>
      <c r="DB118" s="83"/>
      <c r="DC118" s="83"/>
    </row>
    <row r="119" spans="1:107" ht="12.75" x14ac:dyDescent="0.2">
      <c r="A119" s="309" t="s">
        <v>440</v>
      </c>
      <c r="B119" s="309"/>
      <c r="C119" s="309"/>
      <c r="D119" s="309"/>
      <c r="E119" s="309"/>
      <c r="F119" s="310" t="str">
        <f>IF('Сводная таблица'!H69=0,"",'Сводная таблица'!C69)</f>
        <v/>
      </c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  <c r="R119" s="310"/>
      <c r="S119" s="310"/>
      <c r="T119" s="310"/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  <c r="AI119" s="310"/>
      <c r="AJ119" s="310"/>
      <c r="AK119" s="310"/>
      <c r="AL119" s="310"/>
      <c r="AM119" s="310"/>
      <c r="AN119" s="310"/>
      <c r="AO119" s="310"/>
      <c r="AP119" s="310"/>
      <c r="AQ119" s="310"/>
      <c r="AR119" s="310"/>
      <c r="AS119" s="310"/>
      <c r="AT119" s="310"/>
      <c r="AU119" s="310"/>
      <c r="AV119" s="310"/>
      <c r="AW119" s="310"/>
      <c r="AX119" s="310"/>
      <c r="AY119" s="310"/>
      <c r="AZ119" s="310"/>
      <c r="BA119" s="310"/>
      <c r="BB119" s="310"/>
      <c r="BC119" s="310"/>
      <c r="BD119" s="308" t="str">
        <f>IF('Сводная таблица'!H69=0,"",'Сводная таблица'!E69)</f>
        <v/>
      </c>
      <c r="BE119" s="308"/>
      <c r="BF119" s="308"/>
      <c r="BG119" s="308"/>
      <c r="BH119" s="308"/>
      <c r="BI119" s="308"/>
      <c r="BJ119" s="308"/>
      <c r="BK119" s="308"/>
      <c r="BL119" s="308"/>
      <c r="BM119" s="308"/>
      <c r="BN119" s="308"/>
      <c r="BO119" s="308"/>
      <c r="BP119" s="308"/>
      <c r="BQ119" s="308"/>
      <c r="BR119" s="308"/>
      <c r="BS119" s="308" t="str">
        <f>IF('Сводная таблица'!H69=0,"",'Сводная таблица'!D69)</f>
        <v/>
      </c>
      <c r="BT119" s="308"/>
      <c r="BU119" s="308"/>
      <c r="BV119" s="308"/>
      <c r="BW119" s="308"/>
      <c r="BX119" s="308"/>
      <c r="BY119" s="308"/>
      <c r="BZ119" s="308"/>
      <c r="CA119" s="308"/>
      <c r="CB119" s="308"/>
      <c r="CC119" s="308"/>
      <c r="CD119" s="308"/>
      <c r="CE119" s="308"/>
      <c r="CF119" s="308"/>
      <c r="CG119" s="308"/>
      <c r="CH119" s="308" t="str">
        <f>IF('Сводная таблица'!N69=0,"",'Сводная таблица'!N69)</f>
        <v/>
      </c>
      <c r="CI119" s="308"/>
      <c r="CJ119" s="308"/>
      <c r="CK119" s="308"/>
      <c r="CL119" s="308"/>
      <c r="CM119" s="308"/>
      <c r="CN119" s="308"/>
      <c r="CO119" s="308"/>
      <c r="CP119" s="308"/>
      <c r="CQ119" s="308"/>
      <c r="CR119" s="308"/>
      <c r="CS119" s="308"/>
      <c r="CT119" s="308"/>
      <c r="CU119" s="308"/>
      <c r="CV119" s="308"/>
      <c r="CW119" s="83"/>
      <c r="CX119" s="83"/>
      <c r="CY119" s="83"/>
      <c r="CZ119" s="83"/>
      <c r="DA119" s="83"/>
      <c r="DB119" s="83"/>
      <c r="DC119" s="83"/>
    </row>
    <row r="120" spans="1:107" ht="12.75" x14ac:dyDescent="0.2">
      <c r="A120" s="309" t="s">
        <v>441</v>
      </c>
      <c r="B120" s="309"/>
      <c r="C120" s="309"/>
      <c r="D120" s="309"/>
      <c r="E120" s="309"/>
      <c r="F120" s="310" t="str">
        <f>IF('Сводная таблица'!H70=0,"",'Сводная таблица'!C70)</f>
        <v/>
      </c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  <c r="R120" s="310"/>
      <c r="S120" s="310"/>
      <c r="T120" s="310"/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  <c r="AI120" s="310"/>
      <c r="AJ120" s="310"/>
      <c r="AK120" s="310"/>
      <c r="AL120" s="310"/>
      <c r="AM120" s="310"/>
      <c r="AN120" s="310"/>
      <c r="AO120" s="310"/>
      <c r="AP120" s="310"/>
      <c r="AQ120" s="310"/>
      <c r="AR120" s="310"/>
      <c r="AS120" s="310"/>
      <c r="AT120" s="310"/>
      <c r="AU120" s="310"/>
      <c r="AV120" s="310"/>
      <c r="AW120" s="310"/>
      <c r="AX120" s="310"/>
      <c r="AY120" s="310"/>
      <c r="AZ120" s="310"/>
      <c r="BA120" s="310"/>
      <c r="BB120" s="310"/>
      <c r="BC120" s="310"/>
      <c r="BD120" s="308" t="str">
        <f>IF('Сводная таблица'!H70=0,"",'Сводная таблица'!E70)</f>
        <v/>
      </c>
      <c r="BE120" s="308"/>
      <c r="BF120" s="308"/>
      <c r="BG120" s="308"/>
      <c r="BH120" s="308"/>
      <c r="BI120" s="308"/>
      <c r="BJ120" s="308"/>
      <c r="BK120" s="308"/>
      <c r="BL120" s="308"/>
      <c r="BM120" s="308"/>
      <c r="BN120" s="308"/>
      <c r="BO120" s="308"/>
      <c r="BP120" s="308"/>
      <c r="BQ120" s="308"/>
      <c r="BR120" s="308"/>
      <c r="BS120" s="308" t="str">
        <f>IF('Сводная таблица'!H70=0,"",'Сводная таблица'!D70)</f>
        <v/>
      </c>
      <c r="BT120" s="308"/>
      <c r="BU120" s="308"/>
      <c r="BV120" s="308"/>
      <c r="BW120" s="308"/>
      <c r="BX120" s="308"/>
      <c r="BY120" s="308"/>
      <c r="BZ120" s="308"/>
      <c r="CA120" s="308"/>
      <c r="CB120" s="308"/>
      <c r="CC120" s="308"/>
      <c r="CD120" s="308"/>
      <c r="CE120" s="308"/>
      <c r="CF120" s="308"/>
      <c r="CG120" s="308"/>
      <c r="CH120" s="308" t="str">
        <f>IF('Сводная таблица'!N70=0,"",'Сводная таблица'!N70)</f>
        <v/>
      </c>
      <c r="CI120" s="308"/>
      <c r="CJ120" s="308"/>
      <c r="CK120" s="308"/>
      <c r="CL120" s="308"/>
      <c r="CM120" s="308"/>
      <c r="CN120" s="308"/>
      <c r="CO120" s="308"/>
      <c r="CP120" s="308"/>
      <c r="CQ120" s="308"/>
      <c r="CR120" s="308"/>
      <c r="CS120" s="308"/>
      <c r="CT120" s="308"/>
      <c r="CU120" s="308"/>
      <c r="CV120" s="308"/>
      <c r="CW120" s="83"/>
      <c r="CX120" s="83"/>
      <c r="CY120" s="83"/>
      <c r="CZ120" s="83"/>
      <c r="DA120" s="83"/>
      <c r="DB120" s="83"/>
      <c r="DC120" s="83"/>
    </row>
    <row r="121" spans="1:107" ht="12.75" x14ac:dyDescent="0.2">
      <c r="A121" s="309" t="s">
        <v>442</v>
      </c>
      <c r="B121" s="309"/>
      <c r="C121" s="309"/>
      <c r="D121" s="309"/>
      <c r="E121" s="309"/>
      <c r="F121" s="310" t="str">
        <f>IF('Сводная таблица'!H71=0,"",'Сводная таблица'!C71)</f>
        <v/>
      </c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  <c r="R121" s="310"/>
      <c r="S121" s="310"/>
      <c r="T121" s="310"/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  <c r="AI121" s="310"/>
      <c r="AJ121" s="310"/>
      <c r="AK121" s="310"/>
      <c r="AL121" s="310"/>
      <c r="AM121" s="310"/>
      <c r="AN121" s="310"/>
      <c r="AO121" s="310"/>
      <c r="AP121" s="310"/>
      <c r="AQ121" s="310"/>
      <c r="AR121" s="310"/>
      <c r="AS121" s="310"/>
      <c r="AT121" s="310"/>
      <c r="AU121" s="310"/>
      <c r="AV121" s="310"/>
      <c r="AW121" s="310"/>
      <c r="AX121" s="310"/>
      <c r="AY121" s="310"/>
      <c r="AZ121" s="310"/>
      <c r="BA121" s="310"/>
      <c r="BB121" s="310"/>
      <c r="BC121" s="310"/>
      <c r="BD121" s="308" t="str">
        <f>IF('Сводная таблица'!H71=0,"",'Сводная таблица'!E71)</f>
        <v/>
      </c>
      <c r="BE121" s="308"/>
      <c r="BF121" s="308"/>
      <c r="BG121" s="308"/>
      <c r="BH121" s="308"/>
      <c r="BI121" s="308"/>
      <c r="BJ121" s="308"/>
      <c r="BK121" s="308"/>
      <c r="BL121" s="308"/>
      <c r="BM121" s="308"/>
      <c r="BN121" s="308"/>
      <c r="BO121" s="308"/>
      <c r="BP121" s="308"/>
      <c r="BQ121" s="308"/>
      <c r="BR121" s="308"/>
      <c r="BS121" s="308" t="str">
        <f>IF('Сводная таблица'!H71=0,"",'Сводная таблица'!D71)</f>
        <v/>
      </c>
      <c r="BT121" s="308"/>
      <c r="BU121" s="308"/>
      <c r="BV121" s="308"/>
      <c r="BW121" s="308"/>
      <c r="BX121" s="308"/>
      <c r="BY121" s="308"/>
      <c r="BZ121" s="308"/>
      <c r="CA121" s="308"/>
      <c r="CB121" s="308"/>
      <c r="CC121" s="308"/>
      <c r="CD121" s="308"/>
      <c r="CE121" s="308"/>
      <c r="CF121" s="308"/>
      <c r="CG121" s="308"/>
      <c r="CH121" s="308" t="str">
        <f>IF('Сводная таблица'!N71=0,"",'Сводная таблица'!N71)</f>
        <v/>
      </c>
      <c r="CI121" s="308"/>
      <c r="CJ121" s="308"/>
      <c r="CK121" s="308"/>
      <c r="CL121" s="308"/>
      <c r="CM121" s="308"/>
      <c r="CN121" s="308"/>
      <c r="CO121" s="308"/>
      <c r="CP121" s="308"/>
      <c r="CQ121" s="308"/>
      <c r="CR121" s="308"/>
      <c r="CS121" s="308"/>
      <c r="CT121" s="308"/>
      <c r="CU121" s="308"/>
      <c r="CV121" s="308"/>
      <c r="CW121" s="83"/>
      <c r="CX121" s="83"/>
      <c r="CY121" s="83"/>
      <c r="CZ121" s="83"/>
      <c r="DA121" s="83"/>
      <c r="DB121" s="83"/>
      <c r="DC121" s="83"/>
    </row>
    <row r="122" spans="1:107" ht="12.75" x14ac:dyDescent="0.2">
      <c r="A122" s="309" t="s">
        <v>443</v>
      </c>
      <c r="B122" s="309"/>
      <c r="C122" s="309"/>
      <c r="D122" s="309"/>
      <c r="E122" s="309"/>
      <c r="F122" s="310" t="str">
        <f>IF('Сводная таблица'!H72=0,"",'Сводная таблица'!C72)</f>
        <v/>
      </c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  <c r="R122" s="310"/>
      <c r="S122" s="310"/>
      <c r="T122" s="310"/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  <c r="AI122" s="310"/>
      <c r="AJ122" s="310"/>
      <c r="AK122" s="310"/>
      <c r="AL122" s="310"/>
      <c r="AM122" s="310"/>
      <c r="AN122" s="310"/>
      <c r="AO122" s="310"/>
      <c r="AP122" s="310"/>
      <c r="AQ122" s="310"/>
      <c r="AR122" s="310"/>
      <c r="AS122" s="310"/>
      <c r="AT122" s="310"/>
      <c r="AU122" s="310"/>
      <c r="AV122" s="310"/>
      <c r="AW122" s="310"/>
      <c r="AX122" s="310"/>
      <c r="AY122" s="310"/>
      <c r="AZ122" s="310"/>
      <c r="BA122" s="310"/>
      <c r="BB122" s="310"/>
      <c r="BC122" s="310"/>
      <c r="BD122" s="308" t="str">
        <f>IF('Сводная таблица'!H72=0,"",'Сводная таблица'!E72)</f>
        <v/>
      </c>
      <c r="BE122" s="308"/>
      <c r="BF122" s="308"/>
      <c r="BG122" s="308"/>
      <c r="BH122" s="308"/>
      <c r="BI122" s="308"/>
      <c r="BJ122" s="308"/>
      <c r="BK122" s="308"/>
      <c r="BL122" s="308"/>
      <c r="BM122" s="308"/>
      <c r="BN122" s="308"/>
      <c r="BO122" s="308"/>
      <c r="BP122" s="308"/>
      <c r="BQ122" s="308"/>
      <c r="BR122" s="308"/>
      <c r="BS122" s="308" t="str">
        <f>IF('Сводная таблица'!H72=0,"",'Сводная таблица'!D72)</f>
        <v/>
      </c>
      <c r="BT122" s="308"/>
      <c r="BU122" s="308"/>
      <c r="BV122" s="308"/>
      <c r="BW122" s="308"/>
      <c r="BX122" s="308"/>
      <c r="BY122" s="308"/>
      <c r="BZ122" s="308"/>
      <c r="CA122" s="308"/>
      <c r="CB122" s="308"/>
      <c r="CC122" s="308"/>
      <c r="CD122" s="308"/>
      <c r="CE122" s="308"/>
      <c r="CF122" s="308"/>
      <c r="CG122" s="308"/>
      <c r="CH122" s="308" t="str">
        <f>IF('Сводная таблица'!N72=0,"",'Сводная таблица'!N72)</f>
        <v/>
      </c>
      <c r="CI122" s="308"/>
      <c r="CJ122" s="308"/>
      <c r="CK122" s="308"/>
      <c r="CL122" s="308"/>
      <c r="CM122" s="308"/>
      <c r="CN122" s="308"/>
      <c r="CO122" s="308"/>
      <c r="CP122" s="308"/>
      <c r="CQ122" s="308"/>
      <c r="CR122" s="308"/>
      <c r="CS122" s="308"/>
      <c r="CT122" s="308"/>
      <c r="CU122" s="308"/>
      <c r="CV122" s="308"/>
      <c r="CW122" s="83"/>
      <c r="CX122" s="83"/>
      <c r="CY122" s="83"/>
      <c r="CZ122" s="83"/>
      <c r="DA122" s="83"/>
      <c r="DB122" s="83"/>
      <c r="DC122" s="83"/>
    </row>
    <row r="123" spans="1:107" ht="6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83"/>
      <c r="CX123" s="83"/>
      <c r="CY123" s="83"/>
      <c r="CZ123" s="83"/>
      <c r="DA123" s="83"/>
      <c r="DB123" s="83"/>
      <c r="DC123" s="83"/>
    </row>
    <row r="124" spans="1:107" ht="11.25" customHeight="1" x14ac:dyDescent="0.25">
      <c r="A124" s="305" t="s">
        <v>144</v>
      </c>
      <c r="B124" s="305"/>
      <c r="C124" s="305"/>
      <c r="D124" s="305"/>
      <c r="E124" s="305"/>
      <c r="F124" s="305"/>
      <c r="G124" s="305"/>
      <c r="H124" s="305"/>
      <c r="I124" s="6"/>
      <c r="J124" s="306" t="str">
        <f>U62</f>
        <v>Начальник уАСУТП</v>
      </c>
      <c r="K124" s="298"/>
      <c r="L124" s="298"/>
      <c r="M124" s="298"/>
      <c r="N124" s="298"/>
      <c r="O124" s="298"/>
      <c r="P124" s="298"/>
      <c r="Q124" s="298"/>
      <c r="R124" s="298"/>
      <c r="S124" s="298"/>
      <c r="T124" s="298"/>
      <c r="U124" s="298"/>
      <c r="V124" s="298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"/>
      <c r="AY124" s="2"/>
      <c r="AZ124" s="2"/>
      <c r="BA124" s="298"/>
      <c r="BB124" s="298"/>
      <c r="BC124" s="298"/>
      <c r="BD124" s="298"/>
      <c r="BE124" s="298"/>
      <c r="BF124" s="298"/>
      <c r="BG124" s="298"/>
      <c r="BH124" s="298"/>
      <c r="BI124" s="298"/>
      <c r="BJ124" s="298"/>
      <c r="BK124" s="298"/>
      <c r="BL124" s="298"/>
      <c r="BM124" s="298"/>
      <c r="BN124" s="298"/>
      <c r="BO124" s="298"/>
      <c r="BP124" s="2"/>
      <c r="BQ124" s="2"/>
      <c r="BR124" s="2"/>
      <c r="BS124" s="307" t="str">
        <f>BR62</f>
        <v>Осмоловский А.В.</v>
      </c>
      <c r="BT124" s="298"/>
      <c r="BU124" s="298"/>
      <c r="BV124" s="298"/>
      <c r="BW124" s="298"/>
      <c r="BX124" s="298"/>
      <c r="BY124" s="298"/>
      <c r="BZ124" s="298"/>
      <c r="CA124" s="298"/>
      <c r="CB124" s="298"/>
      <c r="CC124" s="298"/>
      <c r="CD124" s="298"/>
      <c r="CE124" s="298"/>
      <c r="CF124" s="298"/>
      <c r="CG124" s="298"/>
      <c r="CH124" s="298"/>
      <c r="CI124" s="298"/>
      <c r="CJ124" s="298"/>
      <c r="CK124" s="298"/>
      <c r="CL124" s="298"/>
      <c r="CM124" s="298"/>
      <c r="CN124" s="298"/>
      <c r="CO124" s="298"/>
      <c r="CP124" s="298"/>
      <c r="CQ124" s="298"/>
      <c r="CR124" s="298"/>
      <c r="CS124" s="298"/>
      <c r="CT124" s="298"/>
      <c r="CU124" s="298"/>
      <c r="CV124" s="298"/>
      <c r="CW124" s="83"/>
      <c r="CX124" s="83"/>
      <c r="CY124" s="83"/>
      <c r="CZ124" s="83"/>
      <c r="DA124" s="83"/>
      <c r="DB124" s="83"/>
      <c r="DC124" s="83"/>
    </row>
    <row r="125" spans="1:107" ht="11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99" t="s">
        <v>0</v>
      </c>
      <c r="K125" s="299"/>
      <c r="L125" s="299"/>
      <c r="M125" s="299"/>
      <c r="N125" s="299"/>
      <c r="O125" s="299"/>
      <c r="P125" s="299"/>
      <c r="Q125" s="299"/>
      <c r="R125" s="299"/>
      <c r="S125" s="299"/>
      <c r="T125" s="299"/>
      <c r="U125" s="299"/>
      <c r="V125" s="299"/>
      <c r="W125" s="299"/>
      <c r="X125" s="299"/>
      <c r="Y125" s="299"/>
      <c r="Z125" s="299"/>
      <c r="AA125" s="299"/>
      <c r="AB125" s="299"/>
      <c r="AC125" s="299"/>
      <c r="AD125" s="299"/>
      <c r="AE125" s="299"/>
      <c r="AF125" s="299"/>
      <c r="AG125" s="299"/>
      <c r="AH125" s="299"/>
      <c r="AI125" s="299"/>
      <c r="AJ125" s="299"/>
      <c r="AK125" s="299"/>
      <c r="AL125" s="299"/>
      <c r="AM125" s="299"/>
      <c r="AN125" s="299"/>
      <c r="AO125" s="299"/>
      <c r="AP125" s="299"/>
      <c r="AQ125" s="299"/>
      <c r="AR125" s="299"/>
      <c r="AS125" s="299"/>
      <c r="AT125" s="299"/>
      <c r="AU125" s="299"/>
      <c r="AV125" s="299"/>
      <c r="AW125" s="299"/>
      <c r="AX125" s="2"/>
      <c r="AY125" s="2"/>
      <c r="AZ125" s="2"/>
      <c r="BA125" s="299" t="s">
        <v>34</v>
      </c>
      <c r="BB125" s="299"/>
      <c r="BC125" s="299"/>
      <c r="BD125" s="299"/>
      <c r="BE125" s="299"/>
      <c r="BF125" s="299"/>
      <c r="BG125" s="299"/>
      <c r="BH125" s="299"/>
      <c r="BI125" s="299"/>
      <c r="BJ125" s="299"/>
      <c r="BK125" s="299"/>
      <c r="BL125" s="299"/>
      <c r="BM125" s="299"/>
      <c r="BN125" s="299"/>
      <c r="BO125" s="299"/>
      <c r="BP125" s="2"/>
      <c r="BQ125" s="2"/>
      <c r="BR125" s="2"/>
      <c r="BS125" s="299" t="s">
        <v>193</v>
      </c>
      <c r="BT125" s="299"/>
      <c r="BU125" s="299"/>
      <c r="BV125" s="299"/>
      <c r="BW125" s="299"/>
      <c r="BX125" s="299"/>
      <c r="BY125" s="299"/>
      <c r="BZ125" s="299"/>
      <c r="CA125" s="299"/>
      <c r="CB125" s="299"/>
      <c r="CC125" s="299"/>
      <c r="CD125" s="299"/>
      <c r="CE125" s="299"/>
      <c r="CF125" s="299"/>
      <c r="CG125" s="299"/>
      <c r="CH125" s="299"/>
      <c r="CI125" s="299"/>
      <c r="CJ125" s="299"/>
      <c r="CK125" s="299"/>
      <c r="CL125" s="299"/>
      <c r="CM125" s="299"/>
      <c r="CN125" s="299"/>
      <c r="CO125" s="299"/>
      <c r="CP125" s="299"/>
      <c r="CQ125" s="299"/>
      <c r="CR125" s="299"/>
      <c r="CS125" s="299"/>
      <c r="CT125" s="299"/>
      <c r="CU125" s="299"/>
      <c r="CV125" s="299"/>
      <c r="CW125" s="83"/>
      <c r="CX125" s="83"/>
      <c r="CY125" s="83"/>
      <c r="CZ125" s="83"/>
      <c r="DA125" s="83"/>
      <c r="DB125" s="83"/>
      <c r="DC125" s="83"/>
    </row>
    <row r="126" spans="1:107" ht="3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83"/>
      <c r="CX126" s="83"/>
      <c r="CY126" s="83"/>
      <c r="CZ126" s="83"/>
      <c r="DA126" s="83"/>
      <c r="DB126" s="83"/>
      <c r="DC126" s="83"/>
    </row>
    <row r="127" spans="1:107" ht="11.25" customHeight="1" x14ac:dyDescent="0.2">
      <c r="A127" s="311">
        <f>'Сводная таблица'!C9</f>
        <v>0</v>
      </c>
      <c r="B127" s="311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1"/>
      <c r="P127" s="311"/>
      <c r="Q127" s="311"/>
      <c r="R127" s="311"/>
      <c r="S127" s="311"/>
      <c r="T127" s="311"/>
      <c r="U127" s="311"/>
      <c r="V127" s="311"/>
      <c r="W127" s="311"/>
      <c r="X127" s="311"/>
      <c r="Y127" s="311"/>
      <c r="Z127" s="311"/>
      <c r="AA127" s="311"/>
      <c r="AB127" s="311"/>
      <c r="AC127" s="311"/>
      <c r="AD127" s="311"/>
      <c r="AE127" s="311"/>
      <c r="AF127" s="311"/>
      <c r="AG127" s="311"/>
      <c r="AH127" s="311"/>
      <c r="AI127" s="311"/>
      <c r="AJ127" s="311"/>
      <c r="AK127" s="311"/>
      <c r="AL127" s="311"/>
      <c r="AM127" s="311"/>
      <c r="AN127" s="311"/>
      <c r="AO127" s="311"/>
      <c r="AP127" s="311"/>
      <c r="AQ127" s="311"/>
      <c r="AR127" s="311"/>
      <c r="AS127" s="311"/>
      <c r="AT127" s="311"/>
      <c r="AU127" s="311"/>
      <c r="AV127" s="311"/>
      <c r="AW127" s="311"/>
      <c r="AX127" s="311"/>
      <c r="AY127" s="311"/>
      <c r="AZ127" s="311"/>
      <c r="BA127" s="311"/>
      <c r="BB127" s="311"/>
      <c r="BC127" s="311"/>
      <c r="BD127" s="311"/>
      <c r="BE127" s="311"/>
      <c r="BF127" s="311"/>
      <c r="BG127" s="311"/>
      <c r="BH127" s="311"/>
      <c r="BI127" s="311"/>
      <c r="BJ127" s="311"/>
      <c r="BK127" s="311"/>
      <c r="BL127" s="311"/>
      <c r="BM127" s="311"/>
      <c r="BN127" s="311"/>
      <c r="BO127" s="311"/>
      <c r="BP127" s="311"/>
      <c r="BQ127" s="311"/>
      <c r="BR127" s="311"/>
      <c r="BS127" s="311"/>
      <c r="BT127" s="311"/>
      <c r="BU127" s="311"/>
      <c r="BV127" s="311"/>
      <c r="BW127" s="311"/>
      <c r="BX127" s="311"/>
      <c r="BY127" s="311"/>
      <c r="BZ127" s="311"/>
      <c r="CA127" s="311"/>
      <c r="CB127" s="311"/>
      <c r="CC127" s="311"/>
      <c r="CD127" s="311"/>
      <c r="CE127" s="311"/>
      <c r="CF127" s="311"/>
      <c r="CG127" s="311"/>
      <c r="CH127" s="311"/>
      <c r="CI127" s="311"/>
      <c r="CJ127" s="311"/>
      <c r="CK127" s="311"/>
      <c r="CL127" s="311"/>
      <c r="CM127" s="311"/>
      <c r="CN127" s="311"/>
      <c r="CO127" s="311"/>
      <c r="CP127" s="311"/>
      <c r="CQ127" s="311"/>
      <c r="CR127" s="311"/>
      <c r="CS127" s="311"/>
      <c r="CT127" s="311"/>
      <c r="CU127" s="311"/>
      <c r="CV127" s="311"/>
      <c r="CW127" s="83"/>
      <c r="CX127" s="83"/>
      <c r="CY127" s="83"/>
      <c r="CZ127" s="83"/>
      <c r="DA127" s="83"/>
      <c r="DB127" s="83"/>
      <c r="DC127" s="83"/>
    </row>
    <row r="128" spans="1:107" ht="11.25" customHeight="1" x14ac:dyDescent="0.2">
      <c r="CW128" s="83"/>
      <c r="CX128" s="83"/>
      <c r="CY128" s="83"/>
      <c r="CZ128" s="83"/>
      <c r="DA128" s="83"/>
      <c r="DB128" s="83"/>
      <c r="DC128" s="83"/>
    </row>
    <row r="129" spans="101:107" ht="11.25" customHeight="1" x14ac:dyDescent="0.2">
      <c r="CW129" s="83"/>
      <c r="CX129" s="83"/>
      <c r="CY129" s="83"/>
      <c r="CZ129" s="83"/>
      <c r="DA129" s="83"/>
      <c r="DB129" s="83"/>
      <c r="DC129" s="83"/>
    </row>
    <row r="130" spans="101:107" ht="11.25" customHeight="1" x14ac:dyDescent="0.2">
      <c r="CW130" s="83"/>
      <c r="CX130" s="83"/>
      <c r="CY130" s="83"/>
      <c r="CZ130" s="83"/>
      <c r="DA130" s="83"/>
      <c r="DB130" s="83"/>
      <c r="DC130" s="83"/>
    </row>
    <row r="131" spans="101:107" ht="11.25" customHeight="1" x14ac:dyDescent="0.2">
      <c r="CW131" s="83"/>
      <c r="CX131" s="83"/>
      <c r="CY131" s="83"/>
      <c r="CZ131" s="83"/>
      <c r="DA131" s="83"/>
      <c r="DB131" s="83"/>
      <c r="DC131" s="83"/>
    </row>
    <row r="132" spans="101:107" ht="11.25" customHeight="1" x14ac:dyDescent="0.2">
      <c r="CW132" s="83"/>
      <c r="CX132" s="83"/>
      <c r="CY132" s="83"/>
      <c r="CZ132" s="83"/>
      <c r="DA132" s="83"/>
      <c r="DB132" s="83"/>
      <c r="DC132" s="83"/>
    </row>
    <row r="133" spans="101:107" ht="11.25" customHeight="1" x14ac:dyDescent="0.2">
      <c r="CW133" s="83"/>
      <c r="CX133" s="83"/>
      <c r="CY133" s="83"/>
      <c r="CZ133" s="83"/>
      <c r="DA133" s="83"/>
      <c r="DB133" s="83"/>
      <c r="DC133" s="83"/>
    </row>
  </sheetData>
  <mergeCells count="379">
    <mergeCell ref="A37:CV37"/>
    <mergeCell ref="A39:O39"/>
    <mergeCell ref="Q39:CV39"/>
    <mergeCell ref="A43:CV43"/>
    <mergeCell ref="CH113:CV113"/>
    <mergeCell ref="A45:CV45"/>
    <mergeCell ref="Q40:CV40"/>
    <mergeCell ref="A4:AS4"/>
    <mergeCell ref="A5:AS5"/>
    <mergeCell ref="BK14:BO14"/>
    <mergeCell ref="BR14:CM14"/>
    <mergeCell ref="CN14:CV14"/>
    <mergeCell ref="CH112:CV112"/>
    <mergeCell ref="BR64:CV64"/>
    <mergeCell ref="A42:CV42"/>
    <mergeCell ref="A70:CV70"/>
    <mergeCell ref="A72:E72"/>
    <mergeCell ref="F72:BC72"/>
    <mergeCell ref="BD72:BR72"/>
    <mergeCell ref="BS72:CG72"/>
    <mergeCell ref="CH72:CV72"/>
    <mergeCell ref="W22:BL22"/>
    <mergeCell ref="BQ22:CV22"/>
    <mergeCell ref="W23:BL23"/>
    <mergeCell ref="BI1:CV1"/>
    <mergeCell ref="BI2:CV2"/>
    <mergeCell ref="BI3:CV3"/>
    <mergeCell ref="BI4:CV4"/>
    <mergeCell ref="BI5:CV5"/>
    <mergeCell ref="BI6:CV6"/>
    <mergeCell ref="BI7:CV7"/>
    <mergeCell ref="BI10:CV10"/>
    <mergeCell ref="BI13:CV13"/>
    <mergeCell ref="BI8:CV8"/>
    <mergeCell ref="BI9:CV9"/>
    <mergeCell ref="BI11:BX11"/>
    <mergeCell ref="BI12:BX12"/>
    <mergeCell ref="A112:E112"/>
    <mergeCell ref="F112:BC112"/>
    <mergeCell ref="BD112:BR112"/>
    <mergeCell ref="BS112:CG112"/>
    <mergeCell ref="BD113:BR113"/>
    <mergeCell ref="BS113:CG113"/>
    <mergeCell ref="A114:E114"/>
    <mergeCell ref="F114:BC114"/>
    <mergeCell ref="BD114:BR114"/>
    <mergeCell ref="BS114:CG114"/>
    <mergeCell ref="BI14:BJ14"/>
    <mergeCell ref="BP14:BQ14"/>
    <mergeCell ref="BM16:CV16"/>
    <mergeCell ref="W32:BL32"/>
    <mergeCell ref="BQ32:CV32"/>
    <mergeCell ref="W29:BL29"/>
    <mergeCell ref="BQ29:CV29"/>
    <mergeCell ref="BQ30:CV30"/>
    <mergeCell ref="BZ11:CV11"/>
    <mergeCell ref="BZ12:CV12"/>
    <mergeCell ref="CC18:CD18"/>
    <mergeCell ref="CF18:CH18"/>
    <mergeCell ref="BE18:BF18"/>
    <mergeCell ref="BH18:BT18"/>
    <mergeCell ref="CJ18:CV18"/>
    <mergeCell ref="BV18:BX18"/>
    <mergeCell ref="BY18:CA18"/>
    <mergeCell ref="A16:BL16"/>
    <mergeCell ref="A22:U22"/>
    <mergeCell ref="BQ23:CV23"/>
    <mergeCell ref="A20:J20"/>
    <mergeCell ref="D18:AU18"/>
    <mergeCell ref="AV18:AX18"/>
    <mergeCell ref="AZ18:BA18"/>
    <mergeCell ref="BB18:BD18"/>
    <mergeCell ref="A36:BJ36"/>
    <mergeCell ref="BK36:CV36"/>
    <mergeCell ref="A34:BI34"/>
    <mergeCell ref="BK34:CV34"/>
    <mergeCell ref="W31:BL31"/>
    <mergeCell ref="BQ31:CV31"/>
    <mergeCell ref="B35:CV35"/>
    <mergeCell ref="A25:U25"/>
    <mergeCell ref="W25:BL25"/>
    <mergeCell ref="BQ25:CV25"/>
    <mergeCell ref="W26:BL26"/>
    <mergeCell ref="BQ26:CV26"/>
    <mergeCell ref="W33:BL33"/>
    <mergeCell ref="BQ33:CV33"/>
    <mergeCell ref="W30:BL30"/>
    <mergeCell ref="W28:BL28"/>
    <mergeCell ref="BQ28:CV28"/>
    <mergeCell ref="CD68:CV68"/>
    <mergeCell ref="AZ61:BN61"/>
    <mergeCell ref="BR61:CV61"/>
    <mergeCell ref="AZ62:BN62"/>
    <mergeCell ref="AZ66:BN66"/>
    <mergeCell ref="BR66:CV66"/>
    <mergeCell ref="AZ65:BN65"/>
    <mergeCell ref="BR65:CV65"/>
    <mergeCell ref="AZ64:BN64"/>
    <mergeCell ref="BR62:CV62"/>
    <mergeCell ref="AZ63:BN63"/>
    <mergeCell ref="BR63:CV63"/>
    <mergeCell ref="AZ67:BN67"/>
    <mergeCell ref="BR67:CV67"/>
    <mergeCell ref="CH73:CV73"/>
    <mergeCell ref="A74:E74"/>
    <mergeCell ref="F74:BC74"/>
    <mergeCell ref="BD74:BR74"/>
    <mergeCell ref="BS74:CG74"/>
    <mergeCell ref="CH74:CV74"/>
    <mergeCell ref="A73:E73"/>
    <mergeCell ref="F73:BC73"/>
    <mergeCell ref="BD73:BR73"/>
    <mergeCell ref="BS73:CG73"/>
    <mergeCell ref="CH75:CV75"/>
    <mergeCell ref="A76:E76"/>
    <mergeCell ref="F76:BC76"/>
    <mergeCell ref="BD76:BR76"/>
    <mergeCell ref="BS76:CG76"/>
    <mergeCell ref="CH76:CV76"/>
    <mergeCell ref="A75:E75"/>
    <mergeCell ref="F75:BC75"/>
    <mergeCell ref="BD75:BR75"/>
    <mergeCell ref="BS75:CG75"/>
    <mergeCell ref="CH77:CV77"/>
    <mergeCell ref="A78:E78"/>
    <mergeCell ref="F78:BC78"/>
    <mergeCell ref="BD78:BR78"/>
    <mergeCell ref="BS78:CG78"/>
    <mergeCell ref="CH78:CV78"/>
    <mergeCell ref="A77:E77"/>
    <mergeCell ref="F77:BC77"/>
    <mergeCell ref="BD77:BR77"/>
    <mergeCell ref="BS77:CG77"/>
    <mergeCell ref="CH79:CV79"/>
    <mergeCell ref="A80:E80"/>
    <mergeCell ref="F80:BC80"/>
    <mergeCell ref="BD80:BR80"/>
    <mergeCell ref="BS80:CG80"/>
    <mergeCell ref="CH80:CV80"/>
    <mergeCell ref="A79:E79"/>
    <mergeCell ref="F79:BC79"/>
    <mergeCell ref="BD79:BR79"/>
    <mergeCell ref="BS79:CG79"/>
    <mergeCell ref="CH81:CV81"/>
    <mergeCell ref="A82:E82"/>
    <mergeCell ref="F82:BC82"/>
    <mergeCell ref="BD82:BR82"/>
    <mergeCell ref="BS82:CG82"/>
    <mergeCell ref="CH82:CV82"/>
    <mergeCell ref="A81:E81"/>
    <mergeCell ref="F81:BC81"/>
    <mergeCell ref="BD81:BR81"/>
    <mergeCell ref="BS81:CG81"/>
    <mergeCell ref="CH83:CV83"/>
    <mergeCell ref="A84:E84"/>
    <mergeCell ref="F84:BC84"/>
    <mergeCell ref="BD84:BR84"/>
    <mergeCell ref="BS84:CG84"/>
    <mergeCell ref="CH84:CV84"/>
    <mergeCell ref="A83:E83"/>
    <mergeCell ref="F83:BC83"/>
    <mergeCell ref="BD83:BR83"/>
    <mergeCell ref="BS83:CG83"/>
    <mergeCell ref="CH85:CV85"/>
    <mergeCell ref="A86:E86"/>
    <mergeCell ref="F86:BC86"/>
    <mergeCell ref="BD86:BR86"/>
    <mergeCell ref="BS86:CG86"/>
    <mergeCell ref="CH86:CV86"/>
    <mergeCell ref="A85:E85"/>
    <mergeCell ref="F85:BC85"/>
    <mergeCell ref="BD85:BR85"/>
    <mergeCell ref="BS85:CG85"/>
    <mergeCell ref="CH87:CV87"/>
    <mergeCell ref="A88:E88"/>
    <mergeCell ref="F88:BC88"/>
    <mergeCell ref="BD88:BR88"/>
    <mergeCell ref="BS88:CG88"/>
    <mergeCell ref="CH88:CV88"/>
    <mergeCell ref="A87:E87"/>
    <mergeCell ref="F87:BC87"/>
    <mergeCell ref="BD87:BR87"/>
    <mergeCell ref="BS87:CG87"/>
    <mergeCell ref="CH89:CV89"/>
    <mergeCell ref="A90:E90"/>
    <mergeCell ref="F90:BC90"/>
    <mergeCell ref="BD90:BR90"/>
    <mergeCell ref="BS90:CG90"/>
    <mergeCell ref="CH90:CV90"/>
    <mergeCell ref="A89:E89"/>
    <mergeCell ref="F89:BC89"/>
    <mergeCell ref="BD89:BR89"/>
    <mergeCell ref="BS89:CG89"/>
    <mergeCell ref="CH91:CV91"/>
    <mergeCell ref="A92:E92"/>
    <mergeCell ref="F92:BC92"/>
    <mergeCell ref="BD92:BR92"/>
    <mergeCell ref="BS92:CG92"/>
    <mergeCell ref="CH92:CV92"/>
    <mergeCell ref="A91:E91"/>
    <mergeCell ref="F91:BC91"/>
    <mergeCell ref="BD91:BR91"/>
    <mergeCell ref="BS91:CG91"/>
    <mergeCell ref="CH93:CV93"/>
    <mergeCell ref="A94:E94"/>
    <mergeCell ref="F94:BC94"/>
    <mergeCell ref="BD94:BR94"/>
    <mergeCell ref="BS94:CG94"/>
    <mergeCell ref="CH94:CV94"/>
    <mergeCell ref="A93:E93"/>
    <mergeCell ref="F93:BC93"/>
    <mergeCell ref="BD93:BR93"/>
    <mergeCell ref="BS93:CG93"/>
    <mergeCell ref="CH95:CV95"/>
    <mergeCell ref="A96:E96"/>
    <mergeCell ref="F96:BC96"/>
    <mergeCell ref="BD96:BR96"/>
    <mergeCell ref="BS96:CG96"/>
    <mergeCell ref="CH96:CV96"/>
    <mergeCell ref="A95:E95"/>
    <mergeCell ref="F95:BC95"/>
    <mergeCell ref="BD95:BR95"/>
    <mergeCell ref="BS95:CG95"/>
    <mergeCell ref="CH97:CV97"/>
    <mergeCell ref="A98:E98"/>
    <mergeCell ref="F98:BC98"/>
    <mergeCell ref="BD98:BR98"/>
    <mergeCell ref="BS98:CG98"/>
    <mergeCell ref="CH98:CV98"/>
    <mergeCell ref="A97:E97"/>
    <mergeCell ref="F97:BC97"/>
    <mergeCell ref="BD97:BR97"/>
    <mergeCell ref="BS97:CG97"/>
    <mergeCell ref="CH99:CV99"/>
    <mergeCell ref="A100:E100"/>
    <mergeCell ref="F100:BC100"/>
    <mergeCell ref="BD100:BR100"/>
    <mergeCell ref="BS100:CG100"/>
    <mergeCell ref="CH100:CV100"/>
    <mergeCell ref="A99:E99"/>
    <mergeCell ref="F99:BC99"/>
    <mergeCell ref="BD99:BR99"/>
    <mergeCell ref="BS99:CG99"/>
    <mergeCell ref="CH101:CV101"/>
    <mergeCell ref="A102:E102"/>
    <mergeCell ref="F102:BC102"/>
    <mergeCell ref="BD102:BR102"/>
    <mergeCell ref="BS102:CG102"/>
    <mergeCell ref="CH102:CV102"/>
    <mergeCell ref="A101:E101"/>
    <mergeCell ref="F101:BC101"/>
    <mergeCell ref="BD101:BR101"/>
    <mergeCell ref="BS101:CG101"/>
    <mergeCell ref="CH103:CV103"/>
    <mergeCell ref="A104:E104"/>
    <mergeCell ref="F104:BC104"/>
    <mergeCell ref="BD104:BR104"/>
    <mergeCell ref="BS104:CG104"/>
    <mergeCell ref="CH104:CV104"/>
    <mergeCell ref="A103:E103"/>
    <mergeCell ref="F103:BC103"/>
    <mergeCell ref="BD103:BR103"/>
    <mergeCell ref="BS103:CG103"/>
    <mergeCell ref="CH105:CV105"/>
    <mergeCell ref="A106:E106"/>
    <mergeCell ref="F106:BC106"/>
    <mergeCell ref="BD106:BR106"/>
    <mergeCell ref="BS106:CG106"/>
    <mergeCell ref="CH106:CV106"/>
    <mergeCell ref="A105:E105"/>
    <mergeCell ref="F105:BC105"/>
    <mergeCell ref="BD105:BR105"/>
    <mergeCell ref="BS105:CG105"/>
    <mergeCell ref="A127:CV127"/>
    <mergeCell ref="A109:E109"/>
    <mergeCell ref="F109:BC109"/>
    <mergeCell ref="BD109:BR109"/>
    <mergeCell ref="BS109:CG109"/>
    <mergeCell ref="CH109:CV109"/>
    <mergeCell ref="CH118:CV118"/>
    <mergeCell ref="A110:E110"/>
    <mergeCell ref="F110:BC110"/>
    <mergeCell ref="BD110:BR110"/>
    <mergeCell ref="BS110:CG110"/>
    <mergeCell ref="A117:E117"/>
    <mergeCell ref="F117:BC117"/>
    <mergeCell ref="BD117:BR117"/>
    <mergeCell ref="BS117:CG117"/>
    <mergeCell ref="A116:E116"/>
    <mergeCell ref="F116:BC116"/>
    <mergeCell ref="BD116:BR116"/>
    <mergeCell ref="BS116:CG116"/>
    <mergeCell ref="A115:E115"/>
    <mergeCell ref="F119:BC119"/>
    <mergeCell ref="BD119:BR119"/>
    <mergeCell ref="BS119:CG119"/>
    <mergeCell ref="CH119:CV119"/>
    <mergeCell ref="A111:E111"/>
    <mergeCell ref="F111:BC111"/>
    <mergeCell ref="BD111:BR111"/>
    <mergeCell ref="BS111:CG111"/>
    <mergeCell ref="CH111:CV111"/>
    <mergeCell ref="A113:E113"/>
    <mergeCell ref="F113:BC113"/>
    <mergeCell ref="CH116:CV116"/>
    <mergeCell ref="A121:E121"/>
    <mergeCell ref="F121:BC121"/>
    <mergeCell ref="BD121:BR121"/>
    <mergeCell ref="BS121:CG121"/>
    <mergeCell ref="CH121:CV121"/>
    <mergeCell ref="A118:E118"/>
    <mergeCell ref="F118:BC118"/>
    <mergeCell ref="CH117:CV117"/>
    <mergeCell ref="A119:E119"/>
    <mergeCell ref="BS118:CG118"/>
    <mergeCell ref="BD118:BR118"/>
    <mergeCell ref="CH115:CV115"/>
    <mergeCell ref="CH114:CV114"/>
    <mergeCell ref="F115:BC115"/>
    <mergeCell ref="BD115:BR115"/>
    <mergeCell ref="BS115:CG115"/>
    <mergeCell ref="F120:BC120"/>
    <mergeCell ref="BD120:BR120"/>
    <mergeCell ref="BS120:CG120"/>
    <mergeCell ref="CH120:CV120"/>
    <mergeCell ref="A122:E122"/>
    <mergeCell ref="F122:BC122"/>
    <mergeCell ref="BD122:BR122"/>
    <mergeCell ref="J125:AW125"/>
    <mergeCell ref="BA125:BO125"/>
    <mergeCell ref="BS125:CV125"/>
    <mergeCell ref="A55:CV55"/>
    <mergeCell ref="B57:S57"/>
    <mergeCell ref="T57:AV57"/>
    <mergeCell ref="T58:AV58"/>
    <mergeCell ref="A124:H124"/>
    <mergeCell ref="J124:AW124"/>
    <mergeCell ref="BA124:BO124"/>
    <mergeCell ref="BS124:CV124"/>
    <mergeCell ref="CH110:CV110"/>
    <mergeCell ref="A107:E107"/>
    <mergeCell ref="F107:BC107"/>
    <mergeCell ref="BD107:BR107"/>
    <mergeCell ref="BS107:CG107"/>
    <mergeCell ref="CH107:CV107"/>
    <mergeCell ref="A108:E108"/>
    <mergeCell ref="F108:BC108"/>
    <mergeCell ref="BD108:BR108"/>
    <mergeCell ref="BS108:CG108"/>
    <mergeCell ref="CH108:CV108"/>
    <mergeCell ref="BS122:CG122"/>
    <mergeCell ref="CH122:CV122"/>
    <mergeCell ref="A120:E120"/>
    <mergeCell ref="U61:AV61"/>
    <mergeCell ref="U62:AV62"/>
    <mergeCell ref="U63:AV63"/>
    <mergeCell ref="U64:AV64"/>
    <mergeCell ref="U65:AV65"/>
    <mergeCell ref="U66:AV66"/>
    <mergeCell ref="U67:AV67"/>
    <mergeCell ref="A51:CV51"/>
    <mergeCell ref="A52:CV52"/>
    <mergeCell ref="A46:V46"/>
    <mergeCell ref="X46:CV46"/>
    <mergeCell ref="X47:CV47"/>
    <mergeCell ref="A48:CV48"/>
    <mergeCell ref="A49:CV49"/>
    <mergeCell ref="AZ60:BN60"/>
    <mergeCell ref="BR60:CV60"/>
    <mergeCell ref="AZ57:BN57"/>
    <mergeCell ref="BR57:CV57"/>
    <mergeCell ref="A53:BF53"/>
    <mergeCell ref="BH53:CV53"/>
    <mergeCell ref="A54:CV54"/>
    <mergeCell ref="A50:CV50"/>
    <mergeCell ref="AZ58:BN58"/>
    <mergeCell ref="BR58:CV58"/>
    <mergeCell ref="A60:R60"/>
    <mergeCell ref="U60:AV60"/>
  </mergeCells>
  <phoneticPr fontId="0" type="noConversion"/>
  <dataValidations count="5">
    <dataValidation type="list" allowBlank="1" showInputMessage="1" showErrorMessage="1" sqref="BZ11:CV11" xr:uid="{24EC020C-2BC7-4C5C-81DF-5980F340161C}">
      <formula1>УТВЕРЖДАЮ</formula1>
    </dataValidation>
    <dataValidation type="list" allowBlank="1" showInputMessage="1" showErrorMessage="1" sqref="BI8:CV8" xr:uid="{4F938A81-ECB9-4941-B423-BB3609742D3F}">
      <formula1>VLOOKUP(AL20,BV:BW,2,0)</formula1>
    </dataValidation>
    <dataValidation type="list" allowBlank="1" showInputMessage="1" showErrorMessage="1" sqref="BQ22:CV22" xr:uid="{B822D18B-5F8C-48CE-8ABC-F293C1FB72D7}">
      <formula1>УТВЕРЖДАЮ_Смета</formula1>
    </dataValidation>
    <dataValidation type="list" allowBlank="1" showInputMessage="1" showErrorMessage="1" sqref="BQ25:CV25" xr:uid="{9E45BA9D-BE3A-4366-AB1C-C7CDEA139FD7}">
      <formula1>ПТО_1</formula1>
    </dataValidation>
    <dataValidation type="list" allowBlank="1" showInputMessage="1" showErrorMessage="1" sqref="BQ28:CV28 BQ32:CV32" xr:uid="{61822D75-A013-4C56-BB8E-16A167719F79}">
      <formula1>АСУТП_1</formula1>
    </dataValidation>
  </dataValidations>
  <pageMargins left="0.23622047244094491" right="0.39370078740157483" top="0.78740157480314965" bottom="0.78740157480314965" header="0.19685039370078741" footer="0.51181102362204722"/>
  <pageSetup paperSize="9" scale="94" orientation="portrait" r:id="rId1"/>
  <headerFooter alignWithMargins="0"/>
  <rowBreaks count="1" manualBreakCount="1">
    <brk id="67" max="9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I208"/>
  <sheetViews>
    <sheetView workbookViewId="0">
      <selection activeCell="K36" sqref="K36"/>
    </sheetView>
  </sheetViews>
  <sheetFormatPr defaultRowHeight="12.75" x14ac:dyDescent="0.2"/>
  <cols>
    <col min="1" max="1" width="10.85546875" style="19" bestFit="1" customWidth="1"/>
    <col min="2" max="2" width="32.140625" style="19" customWidth="1"/>
    <col min="3" max="3" width="1.7109375" style="70" customWidth="1"/>
    <col min="4" max="4" width="21" style="19" bestFit="1" customWidth="1"/>
    <col min="5" max="5" width="25.85546875" style="19" customWidth="1"/>
    <col min="6" max="6" width="1.5703125" style="19" customWidth="1"/>
    <col min="7" max="7" width="17.42578125" style="19" bestFit="1" customWidth="1"/>
    <col min="8" max="8" width="15.42578125" style="19" bestFit="1" customWidth="1"/>
    <col min="9" max="9" width="22.140625" style="19" customWidth="1"/>
    <col min="10" max="10" width="1.42578125" style="19" customWidth="1"/>
    <col min="11" max="11" width="28" style="19" bestFit="1" customWidth="1"/>
    <col min="12" max="12" width="1.28515625" style="19" customWidth="1"/>
    <col min="13" max="13" width="8.7109375" style="57" bestFit="1" customWidth="1"/>
    <col min="14" max="14" width="61.85546875" style="19" customWidth="1"/>
    <col min="15" max="15" width="9.7109375" style="19" customWidth="1"/>
    <col min="16" max="16" width="1.7109375" style="194" customWidth="1"/>
    <col min="17" max="17" width="26.42578125" style="194" customWidth="1"/>
    <col min="18" max="18" width="73.140625" style="194" customWidth="1"/>
    <col min="19" max="19" width="45.42578125" style="194" customWidth="1"/>
    <col min="20" max="20" width="43.42578125" style="194" customWidth="1"/>
    <col min="21" max="21" width="42.140625" style="194" customWidth="1"/>
    <col min="22" max="22" width="48.85546875" style="194" customWidth="1"/>
    <col min="23" max="23" width="1.5703125" style="19" customWidth="1"/>
    <col min="24" max="24" width="22" style="23" bestFit="1" customWidth="1"/>
    <col min="25" max="25" width="29.7109375" style="23" bestFit="1" customWidth="1"/>
    <col min="26" max="26" width="15.42578125" style="23" bestFit="1" customWidth="1"/>
    <col min="27" max="16384" width="9.140625" style="19"/>
  </cols>
  <sheetData>
    <row r="1" spans="1:35" ht="15" x14ac:dyDescent="0.2">
      <c r="A1" s="33" t="s">
        <v>72</v>
      </c>
      <c r="B1" s="39" t="s">
        <v>617</v>
      </c>
      <c r="C1" s="44"/>
      <c r="D1" s="42" t="s">
        <v>505</v>
      </c>
      <c r="E1" s="33" t="s">
        <v>618</v>
      </c>
      <c r="F1" s="34"/>
      <c r="G1" s="25" t="s">
        <v>115</v>
      </c>
      <c r="H1" s="36"/>
      <c r="I1" s="36"/>
      <c r="J1" s="34"/>
      <c r="K1" s="55" t="s">
        <v>619</v>
      </c>
      <c r="L1" s="34"/>
      <c r="M1" s="60"/>
      <c r="N1" s="61"/>
      <c r="O1" s="61"/>
      <c r="P1" s="61"/>
      <c r="Q1" s="195"/>
      <c r="R1" s="195"/>
      <c r="S1" s="195"/>
      <c r="T1" s="195"/>
      <c r="U1" s="195"/>
      <c r="V1" s="196"/>
      <c r="W1" s="34"/>
      <c r="X1" s="25" t="s">
        <v>115</v>
      </c>
    </row>
    <row r="2" spans="1:35" ht="12.75" customHeight="1" x14ac:dyDescent="0.2">
      <c r="A2" s="38"/>
      <c r="B2" s="40"/>
      <c r="C2" s="45"/>
      <c r="D2" s="43"/>
      <c r="E2" s="38"/>
      <c r="F2" s="34"/>
      <c r="G2" s="21"/>
      <c r="H2" s="21" t="s">
        <v>460</v>
      </c>
      <c r="I2" s="21" t="s">
        <v>459</v>
      </c>
      <c r="J2" s="34"/>
      <c r="K2" s="55"/>
      <c r="L2" s="34"/>
      <c r="M2" s="735" t="s">
        <v>201</v>
      </c>
      <c r="N2" s="736"/>
      <c r="O2" s="737"/>
      <c r="P2" s="61"/>
      <c r="Q2" s="197" t="s">
        <v>651</v>
      </c>
      <c r="R2" s="197" t="s">
        <v>652</v>
      </c>
      <c r="S2" s="197" t="s">
        <v>653</v>
      </c>
      <c r="T2" s="197" t="s">
        <v>654</v>
      </c>
      <c r="U2" s="197" t="s">
        <v>655</v>
      </c>
      <c r="V2" s="197" t="s">
        <v>656</v>
      </c>
      <c r="W2" s="34"/>
      <c r="X2" s="21"/>
      <c r="Y2" s="29" t="s">
        <v>459</v>
      </c>
      <c r="Z2" s="29" t="s">
        <v>460</v>
      </c>
      <c r="AA2" s="34"/>
      <c r="AB2" s="34"/>
      <c r="AC2" s="34"/>
      <c r="AD2" s="34"/>
      <c r="AE2" s="34"/>
      <c r="AF2" s="34"/>
      <c r="AG2" s="34"/>
      <c r="AH2" s="34"/>
      <c r="AI2" s="34"/>
    </row>
    <row r="3" spans="1:35" ht="15" x14ac:dyDescent="0.2">
      <c r="A3" s="20" t="s">
        <v>196</v>
      </c>
      <c r="B3" s="41" t="s">
        <v>531</v>
      </c>
      <c r="C3" s="46"/>
      <c r="D3" s="22" t="s">
        <v>466</v>
      </c>
      <c r="E3" s="20" t="s">
        <v>565</v>
      </c>
      <c r="F3" s="34"/>
      <c r="G3" s="24" t="s">
        <v>585</v>
      </c>
      <c r="H3" s="24" t="s">
        <v>462</v>
      </c>
      <c r="I3" s="24" t="s">
        <v>751</v>
      </c>
      <c r="J3" s="34"/>
      <c r="K3" s="16" t="s">
        <v>519</v>
      </c>
      <c r="L3" s="34"/>
      <c r="M3" s="738"/>
      <c r="N3" s="739"/>
      <c r="O3" s="740"/>
      <c r="P3" s="61"/>
      <c r="Q3" s="198"/>
      <c r="R3" s="198"/>
      <c r="S3" s="198"/>
      <c r="T3" s="198"/>
      <c r="U3" s="198"/>
      <c r="V3" s="198"/>
      <c r="W3" s="34"/>
      <c r="X3" s="24" t="s">
        <v>585</v>
      </c>
      <c r="Y3" s="30" t="s">
        <v>586</v>
      </c>
      <c r="Z3" s="30" t="s">
        <v>462</v>
      </c>
      <c r="AA3" s="34"/>
      <c r="AB3" s="34"/>
      <c r="AC3" s="34"/>
      <c r="AD3" s="34"/>
      <c r="AE3" s="34"/>
      <c r="AF3" s="34"/>
      <c r="AG3" s="34"/>
      <c r="AH3" s="34"/>
      <c r="AI3" s="34"/>
    </row>
    <row r="4" spans="1:35" ht="15" x14ac:dyDescent="0.2">
      <c r="A4" s="20" t="s">
        <v>493</v>
      </c>
      <c r="B4" s="41" t="s">
        <v>493</v>
      </c>
      <c r="C4" s="46"/>
      <c r="D4" s="43"/>
      <c r="E4" s="38"/>
      <c r="F4" s="34"/>
      <c r="G4" s="25" t="s">
        <v>605</v>
      </c>
      <c r="H4" s="36"/>
      <c r="I4" s="36"/>
      <c r="J4" s="34"/>
      <c r="K4" s="16" t="s">
        <v>554</v>
      </c>
      <c r="L4" s="34"/>
      <c r="M4" s="741"/>
      <c r="N4" s="742"/>
      <c r="O4" s="743"/>
      <c r="P4" s="61"/>
      <c r="Q4" s="199" t="s">
        <v>652</v>
      </c>
      <c r="R4" s="199" t="s">
        <v>657</v>
      </c>
      <c r="S4" s="200" t="s">
        <v>658</v>
      </c>
      <c r="T4" s="199" t="s">
        <v>659</v>
      </c>
      <c r="U4" s="199" t="s">
        <v>660</v>
      </c>
      <c r="V4" s="199" t="s">
        <v>661</v>
      </c>
      <c r="W4" s="34"/>
      <c r="X4" s="25" t="s">
        <v>605</v>
      </c>
      <c r="AA4" s="34"/>
      <c r="AB4" s="34"/>
      <c r="AC4" s="34"/>
      <c r="AD4" s="34"/>
      <c r="AE4" s="34"/>
      <c r="AF4" s="34"/>
      <c r="AG4" s="34"/>
      <c r="AH4" s="34"/>
      <c r="AI4" s="34"/>
    </row>
    <row r="5" spans="1:35" ht="15" x14ac:dyDescent="0.2">
      <c r="A5" s="20" t="s">
        <v>508</v>
      </c>
      <c r="B5" s="41" t="s">
        <v>494</v>
      </c>
      <c r="C5" s="46"/>
      <c r="D5" s="22" t="s">
        <v>506</v>
      </c>
      <c r="E5" s="20" t="s">
        <v>507</v>
      </c>
      <c r="F5" s="34"/>
      <c r="G5" s="21"/>
      <c r="H5" s="21" t="s">
        <v>462</v>
      </c>
      <c r="I5" s="21" t="s">
        <v>461</v>
      </c>
      <c r="J5" s="34"/>
      <c r="K5" s="16" t="s">
        <v>748</v>
      </c>
      <c r="L5" s="34"/>
      <c r="M5" s="744" t="s">
        <v>202</v>
      </c>
      <c r="N5" s="745" t="s">
        <v>203</v>
      </c>
      <c r="O5" s="744" t="s">
        <v>513</v>
      </c>
      <c r="P5" s="61"/>
      <c r="Q5" s="199" t="s">
        <v>653</v>
      </c>
      <c r="R5" s="199" t="s">
        <v>662</v>
      </c>
      <c r="S5" s="200" t="s">
        <v>663</v>
      </c>
      <c r="T5" s="201"/>
      <c r="U5" s="199"/>
      <c r="V5" s="199" t="s">
        <v>664</v>
      </c>
      <c r="W5" s="34"/>
      <c r="X5" s="21"/>
      <c r="Y5" s="29" t="s">
        <v>461</v>
      </c>
      <c r="Z5" s="29" t="s">
        <v>462</v>
      </c>
      <c r="AA5" s="34"/>
      <c r="AB5" s="34"/>
      <c r="AC5" s="34"/>
      <c r="AD5" s="34"/>
      <c r="AE5" s="34"/>
      <c r="AF5" s="34"/>
      <c r="AG5" s="34"/>
      <c r="AH5" s="34"/>
      <c r="AI5" s="34"/>
    </row>
    <row r="6" spans="1:35" ht="15" x14ac:dyDescent="0.2">
      <c r="A6" s="20" t="s">
        <v>509</v>
      </c>
      <c r="B6" s="41" t="s">
        <v>495</v>
      </c>
      <c r="C6" s="46"/>
      <c r="D6" s="43"/>
      <c r="E6" s="38"/>
      <c r="F6" s="34"/>
      <c r="G6" s="24" t="s">
        <v>585</v>
      </c>
      <c r="H6" s="24" t="s">
        <v>470</v>
      </c>
      <c r="I6" s="24" t="s">
        <v>468</v>
      </c>
      <c r="J6" s="34"/>
      <c r="K6" s="16" t="s">
        <v>640</v>
      </c>
      <c r="L6" s="34"/>
      <c r="M6" s="744"/>
      <c r="N6" s="745"/>
      <c r="O6" s="744"/>
      <c r="P6" s="61"/>
      <c r="Q6" s="199" t="s">
        <v>654</v>
      </c>
      <c r="R6" s="199" t="s">
        <v>665</v>
      </c>
      <c r="S6" s="199" t="s">
        <v>666</v>
      </c>
      <c r="T6" s="201"/>
      <c r="U6" s="199"/>
      <c r="V6" s="199" t="s">
        <v>667</v>
      </c>
      <c r="W6" s="34"/>
      <c r="X6" s="24" t="s">
        <v>585</v>
      </c>
      <c r="Y6" s="30" t="s">
        <v>468</v>
      </c>
      <c r="Z6" s="30" t="s">
        <v>470</v>
      </c>
      <c r="AA6" s="34"/>
      <c r="AB6" s="34"/>
      <c r="AC6" s="34"/>
      <c r="AD6" s="34"/>
      <c r="AE6" s="34"/>
      <c r="AF6" s="34"/>
      <c r="AG6" s="34"/>
      <c r="AH6" s="34"/>
      <c r="AI6" s="34"/>
    </row>
    <row r="7" spans="1:35" ht="15" x14ac:dyDescent="0.2">
      <c r="A7" s="20" t="s">
        <v>514</v>
      </c>
      <c r="B7" s="41" t="s">
        <v>496</v>
      </c>
      <c r="C7" s="46"/>
      <c r="D7" s="22" t="s">
        <v>510</v>
      </c>
      <c r="E7" s="20" t="s">
        <v>511</v>
      </c>
      <c r="F7" s="34"/>
      <c r="G7" s="31" t="s">
        <v>603</v>
      </c>
      <c r="H7" s="34"/>
      <c r="I7" s="34"/>
      <c r="J7" s="34"/>
      <c r="K7" s="16" t="s">
        <v>641</v>
      </c>
      <c r="L7" s="34"/>
      <c r="M7" s="49" t="s">
        <v>518</v>
      </c>
      <c r="N7" s="50" t="s">
        <v>519</v>
      </c>
      <c r="O7" s="51"/>
      <c r="P7" s="61"/>
      <c r="Q7" s="199" t="s">
        <v>655</v>
      </c>
      <c r="R7" s="199" t="s">
        <v>668</v>
      </c>
      <c r="S7" s="200" t="s">
        <v>669</v>
      </c>
      <c r="T7" s="201"/>
      <c r="U7" s="199"/>
      <c r="V7" s="199" t="s">
        <v>670</v>
      </c>
      <c r="W7" s="34"/>
      <c r="X7" s="25" t="s">
        <v>592</v>
      </c>
      <c r="AA7" s="34"/>
      <c r="AB7" s="34"/>
      <c r="AC7" s="34"/>
      <c r="AD7" s="34"/>
      <c r="AE7" s="34"/>
      <c r="AF7" s="34"/>
      <c r="AG7" s="34"/>
      <c r="AH7" s="34"/>
      <c r="AI7" s="34"/>
    </row>
    <row r="8" spans="1:35" ht="15" x14ac:dyDescent="0.2">
      <c r="A8" s="20" t="s">
        <v>515</v>
      </c>
      <c r="B8" s="41" t="s">
        <v>497</v>
      </c>
      <c r="C8" s="46"/>
      <c r="D8" s="43"/>
      <c r="E8" s="38"/>
      <c r="F8" s="34"/>
      <c r="G8" s="21"/>
      <c r="H8" s="20" t="s">
        <v>483</v>
      </c>
      <c r="I8" s="20" t="s">
        <v>601</v>
      </c>
      <c r="J8" s="34"/>
      <c r="K8" s="16" t="s">
        <v>642</v>
      </c>
      <c r="L8" s="34"/>
      <c r="M8" s="62"/>
      <c r="N8" s="63"/>
      <c r="O8" s="64"/>
      <c r="P8" s="61"/>
      <c r="Q8" s="199" t="s">
        <v>656</v>
      </c>
      <c r="R8" s="199" t="s">
        <v>671</v>
      </c>
      <c r="S8" s="199" t="s">
        <v>672</v>
      </c>
      <c r="T8" s="201"/>
      <c r="U8" s="199"/>
      <c r="V8" s="199" t="s">
        <v>673</v>
      </c>
      <c r="W8" s="34"/>
      <c r="X8" s="26" t="s">
        <v>65</v>
      </c>
      <c r="Y8" s="29" t="s">
        <v>461</v>
      </c>
      <c r="Z8" s="29" t="s">
        <v>462</v>
      </c>
      <c r="AA8" s="34"/>
      <c r="AB8" s="34"/>
      <c r="AC8" s="34"/>
      <c r="AD8" s="34"/>
      <c r="AE8" s="34"/>
      <c r="AF8" s="34"/>
      <c r="AG8" s="34"/>
      <c r="AH8" s="34"/>
      <c r="AI8" s="34"/>
    </row>
    <row r="9" spans="1:35" ht="15" x14ac:dyDescent="0.2">
      <c r="A9" s="20" t="s">
        <v>520</v>
      </c>
      <c r="B9" s="41" t="s">
        <v>498</v>
      </c>
      <c r="C9" s="46"/>
      <c r="D9" s="22" t="s">
        <v>516</v>
      </c>
      <c r="E9" s="20" t="s">
        <v>517</v>
      </c>
      <c r="F9" s="34"/>
      <c r="G9" s="21"/>
      <c r="H9" s="20" t="s">
        <v>476</v>
      </c>
      <c r="I9" s="20" t="s">
        <v>473</v>
      </c>
      <c r="J9" s="34"/>
      <c r="K9" s="16" t="s">
        <v>643</v>
      </c>
      <c r="L9" s="34"/>
      <c r="M9" s="52" t="s">
        <v>226</v>
      </c>
      <c r="N9" s="53" t="s">
        <v>204</v>
      </c>
      <c r="O9" s="54">
        <v>1.3</v>
      </c>
      <c r="P9" s="61"/>
      <c r="Q9" s="199" t="s">
        <v>674</v>
      </c>
      <c r="R9" s="199" t="s">
        <v>675</v>
      </c>
      <c r="S9" s="200" t="s">
        <v>676</v>
      </c>
      <c r="T9" s="199"/>
      <c r="U9" s="199"/>
      <c r="V9" s="199"/>
      <c r="W9" s="34"/>
      <c r="X9" s="24" t="s">
        <v>585</v>
      </c>
      <c r="Y9" s="30" t="s">
        <v>468</v>
      </c>
      <c r="Z9" s="30" t="s">
        <v>470</v>
      </c>
      <c r="AA9" s="34"/>
      <c r="AB9" s="34"/>
      <c r="AC9" s="34"/>
      <c r="AD9" s="34"/>
      <c r="AE9" s="34"/>
      <c r="AF9" s="34"/>
      <c r="AG9" s="34"/>
      <c r="AH9" s="34"/>
      <c r="AI9" s="34"/>
    </row>
    <row r="10" spans="1:35" ht="15" x14ac:dyDescent="0.2">
      <c r="A10" s="20" t="s">
        <v>521</v>
      </c>
      <c r="B10" s="41" t="s">
        <v>499</v>
      </c>
      <c r="C10" s="46"/>
      <c r="D10" s="43"/>
      <c r="E10" s="38"/>
      <c r="F10" s="34"/>
      <c r="G10" s="24" t="s">
        <v>585</v>
      </c>
      <c r="H10" s="32" t="s">
        <v>600</v>
      </c>
      <c r="I10" s="32" t="s">
        <v>599</v>
      </c>
      <c r="J10" s="34"/>
      <c r="K10" s="16" t="s">
        <v>644</v>
      </c>
      <c r="L10" s="34"/>
      <c r="M10" s="52" t="s">
        <v>227</v>
      </c>
      <c r="N10" s="53" t="s">
        <v>205</v>
      </c>
      <c r="O10" s="54">
        <v>2</v>
      </c>
      <c r="P10" s="61"/>
      <c r="Q10" s="199" t="s">
        <v>677</v>
      </c>
      <c r="R10" s="199"/>
      <c r="S10" s="199" t="s">
        <v>678</v>
      </c>
      <c r="T10" s="199"/>
      <c r="U10" s="199"/>
      <c r="V10" s="199"/>
      <c r="W10" s="34"/>
      <c r="X10" s="26" t="s">
        <v>11</v>
      </c>
      <c r="Y10" s="29" t="s">
        <v>463</v>
      </c>
      <c r="Z10" s="29" t="s">
        <v>467</v>
      </c>
      <c r="AA10" s="34"/>
      <c r="AB10" s="34"/>
      <c r="AC10" s="34"/>
      <c r="AD10" s="34"/>
      <c r="AE10" s="34"/>
      <c r="AF10" s="34"/>
      <c r="AG10" s="34"/>
      <c r="AH10" s="34"/>
      <c r="AI10" s="34"/>
    </row>
    <row r="11" spans="1:35" ht="15" x14ac:dyDescent="0.2">
      <c r="A11" s="20" t="s">
        <v>522</v>
      </c>
      <c r="B11" s="41" t="s">
        <v>500</v>
      </c>
      <c r="C11" s="46"/>
      <c r="D11" s="22" t="s">
        <v>475</v>
      </c>
      <c r="E11" s="20" t="s">
        <v>472</v>
      </c>
      <c r="F11" s="34"/>
      <c r="G11" s="24" t="s">
        <v>585</v>
      </c>
      <c r="H11" s="32" t="s">
        <v>602</v>
      </c>
      <c r="I11" s="32" t="s">
        <v>599</v>
      </c>
      <c r="J11" s="34"/>
      <c r="K11" s="16" t="s">
        <v>645</v>
      </c>
      <c r="L11" s="34"/>
      <c r="M11" s="52" t="s">
        <v>228</v>
      </c>
      <c r="N11" s="53" t="s">
        <v>206</v>
      </c>
      <c r="O11" s="54">
        <v>4.3</v>
      </c>
      <c r="P11" s="61"/>
      <c r="Q11" s="199" t="s">
        <v>679</v>
      </c>
      <c r="R11" s="199"/>
      <c r="S11" s="200" t="s">
        <v>680</v>
      </c>
      <c r="T11" s="201"/>
      <c r="U11" s="202"/>
      <c r="V11" s="199"/>
      <c r="W11" s="34"/>
      <c r="X11" s="24" t="s">
        <v>585</v>
      </c>
      <c r="Y11" s="30" t="s">
        <v>587</v>
      </c>
      <c r="Z11" s="30" t="s">
        <v>588</v>
      </c>
      <c r="AA11" s="34"/>
      <c r="AB11" s="34"/>
      <c r="AC11" s="34"/>
      <c r="AD11" s="34"/>
      <c r="AE11" s="34"/>
      <c r="AF11" s="34"/>
      <c r="AG11" s="34"/>
      <c r="AH11" s="34"/>
      <c r="AI11" s="34"/>
    </row>
    <row r="12" spans="1:35" ht="15" x14ac:dyDescent="0.2">
      <c r="A12" s="20" t="s">
        <v>501</v>
      </c>
      <c r="B12" s="41" t="s">
        <v>501</v>
      </c>
      <c r="C12" s="46"/>
      <c r="D12" s="22" t="s">
        <v>523</v>
      </c>
      <c r="E12" s="20" t="s">
        <v>524</v>
      </c>
      <c r="F12" s="34"/>
      <c r="G12" s="31" t="s">
        <v>609</v>
      </c>
      <c r="H12" s="34"/>
      <c r="I12" s="34"/>
      <c r="J12" s="34"/>
      <c r="K12" s="16" t="s">
        <v>646</v>
      </c>
      <c r="L12" s="34"/>
      <c r="M12" s="52" t="s">
        <v>229</v>
      </c>
      <c r="N12" s="53" t="s">
        <v>207</v>
      </c>
      <c r="O12" s="54">
        <v>27</v>
      </c>
      <c r="P12" s="61"/>
      <c r="Q12" s="202" t="s">
        <v>681</v>
      </c>
      <c r="R12" s="202"/>
      <c r="S12" s="202"/>
      <c r="T12" s="202"/>
      <c r="U12" s="202"/>
      <c r="V12" s="199"/>
      <c r="W12" s="34"/>
      <c r="X12" s="21"/>
      <c r="Y12" s="27" t="s">
        <v>72</v>
      </c>
      <c r="Z12" s="21"/>
      <c r="AA12" s="34"/>
      <c r="AB12" s="34"/>
      <c r="AC12" s="34"/>
      <c r="AD12" s="34"/>
      <c r="AE12" s="34"/>
      <c r="AF12" s="34"/>
      <c r="AG12" s="34"/>
      <c r="AH12" s="34"/>
      <c r="AI12" s="34"/>
    </row>
    <row r="13" spans="1:35" ht="15" x14ac:dyDescent="0.2">
      <c r="A13" s="20" t="s">
        <v>526</v>
      </c>
      <c r="B13" s="41" t="s">
        <v>502</v>
      </c>
      <c r="C13" s="46"/>
      <c r="D13" s="43"/>
      <c r="E13" s="38"/>
      <c r="F13" s="34"/>
      <c r="G13" s="21"/>
      <c r="H13" s="20" t="s">
        <v>475</v>
      </c>
      <c r="I13" s="20" t="s">
        <v>472</v>
      </c>
      <c r="J13" s="34"/>
      <c r="K13" s="17" t="s">
        <v>647</v>
      </c>
      <c r="L13" s="34"/>
      <c r="M13" s="52" t="s">
        <v>230</v>
      </c>
      <c r="N13" s="53" t="s">
        <v>208</v>
      </c>
      <c r="O13" s="54">
        <v>44</v>
      </c>
      <c r="P13" s="61"/>
      <c r="Q13" s="202" t="s">
        <v>682</v>
      </c>
      <c r="R13" s="202"/>
      <c r="S13" s="202"/>
      <c r="T13" s="202"/>
      <c r="U13" s="202"/>
      <c r="V13" s="199"/>
      <c r="W13" s="34"/>
      <c r="X13" s="21"/>
      <c r="Y13" s="21" t="s">
        <v>464</v>
      </c>
      <c r="Z13" s="21" t="s">
        <v>447</v>
      </c>
      <c r="AA13" s="34"/>
      <c r="AB13" s="34"/>
      <c r="AC13" s="34"/>
      <c r="AD13" s="34"/>
      <c r="AE13" s="34"/>
      <c r="AF13" s="34"/>
      <c r="AG13" s="34"/>
      <c r="AH13" s="34"/>
      <c r="AI13" s="34"/>
    </row>
    <row r="14" spans="1:35" ht="15" x14ac:dyDescent="0.2">
      <c r="A14" s="20" t="s">
        <v>527</v>
      </c>
      <c r="B14" s="41" t="s">
        <v>503</v>
      </c>
      <c r="C14" s="46"/>
      <c r="D14" s="22" t="s">
        <v>480</v>
      </c>
      <c r="E14" s="20" t="s">
        <v>477</v>
      </c>
      <c r="F14" s="34"/>
      <c r="G14" s="24" t="s">
        <v>585</v>
      </c>
      <c r="H14" s="32" t="s">
        <v>607</v>
      </c>
      <c r="I14" s="32" t="s">
        <v>539</v>
      </c>
      <c r="J14" s="34"/>
      <c r="K14" s="17" t="s">
        <v>648</v>
      </c>
      <c r="L14" s="34"/>
      <c r="M14" s="52" t="s">
        <v>231</v>
      </c>
      <c r="N14" s="53" t="s">
        <v>209</v>
      </c>
      <c r="O14" s="54">
        <v>67</v>
      </c>
      <c r="P14" s="61"/>
      <c r="Q14" s="199" t="s">
        <v>557</v>
      </c>
      <c r="R14" s="196"/>
      <c r="S14" s="196"/>
      <c r="T14" s="196"/>
      <c r="U14" s="196"/>
      <c r="V14" s="196"/>
      <c r="W14" s="34"/>
      <c r="X14" s="21"/>
      <c r="Y14" s="21" t="s">
        <v>465</v>
      </c>
      <c r="Z14" s="21" t="s">
        <v>466</v>
      </c>
      <c r="AA14" s="34"/>
      <c r="AB14" s="34"/>
      <c r="AC14" s="34"/>
      <c r="AD14" s="34"/>
      <c r="AE14" s="34"/>
      <c r="AF14" s="34"/>
      <c r="AG14" s="34"/>
      <c r="AH14" s="34"/>
      <c r="AI14" s="34"/>
    </row>
    <row r="15" spans="1:35" ht="15" x14ac:dyDescent="0.2">
      <c r="A15" s="20" t="s">
        <v>530</v>
      </c>
      <c r="B15" s="41" t="s">
        <v>504</v>
      </c>
      <c r="C15" s="46"/>
      <c r="D15" s="43"/>
      <c r="E15" s="38"/>
      <c r="F15" s="34"/>
      <c r="G15" s="24" t="s">
        <v>585</v>
      </c>
      <c r="H15" s="32" t="s">
        <v>538</v>
      </c>
      <c r="I15" s="32" t="s">
        <v>539</v>
      </c>
      <c r="J15" s="34"/>
      <c r="K15" s="17" t="s">
        <v>649</v>
      </c>
      <c r="L15" s="34"/>
      <c r="M15" s="52" t="s">
        <v>232</v>
      </c>
      <c r="N15" s="53" t="s">
        <v>210</v>
      </c>
      <c r="O15" s="54">
        <v>119</v>
      </c>
      <c r="P15" s="61"/>
      <c r="Q15" s="197" t="s">
        <v>674</v>
      </c>
      <c r="R15" s="197" t="s">
        <v>677</v>
      </c>
      <c r="S15" s="197" t="s">
        <v>679</v>
      </c>
      <c r="T15" s="197" t="s">
        <v>681</v>
      </c>
      <c r="U15" s="197" t="s">
        <v>682</v>
      </c>
      <c r="V15" s="246" t="s">
        <v>752</v>
      </c>
      <c r="W15" s="34"/>
      <c r="X15" s="25" t="s">
        <v>593</v>
      </c>
      <c r="Y15" s="25"/>
      <c r="AA15" s="34"/>
      <c r="AB15" s="34"/>
      <c r="AC15" s="34"/>
      <c r="AD15" s="34"/>
      <c r="AE15" s="34"/>
      <c r="AF15" s="34"/>
      <c r="AG15" s="34"/>
      <c r="AH15" s="34"/>
      <c r="AI15" s="34"/>
    </row>
    <row r="16" spans="1:35" ht="15" x14ac:dyDescent="0.2">
      <c r="A16" s="36"/>
      <c r="B16" s="36"/>
      <c r="C16" s="36"/>
      <c r="D16" s="22" t="s">
        <v>528</v>
      </c>
      <c r="E16" s="20" t="s">
        <v>529</v>
      </c>
      <c r="F16" s="34"/>
      <c r="G16" s="24" t="s">
        <v>585</v>
      </c>
      <c r="H16" s="32" t="s">
        <v>608</v>
      </c>
      <c r="I16" s="32" t="s">
        <v>539</v>
      </c>
      <c r="J16" s="34"/>
      <c r="K16" s="34"/>
      <c r="L16" s="34"/>
      <c r="M16" s="52" t="s">
        <v>233</v>
      </c>
      <c r="N16" s="53" t="s">
        <v>211</v>
      </c>
      <c r="O16" s="54">
        <v>27</v>
      </c>
      <c r="P16" s="61"/>
      <c r="Q16" s="198"/>
      <c r="R16" s="198"/>
      <c r="S16" s="198"/>
      <c r="T16" s="198"/>
      <c r="U16" s="198"/>
      <c r="V16" s="199"/>
      <c r="W16" s="34"/>
      <c r="X16" s="26" t="s">
        <v>65</v>
      </c>
      <c r="Y16" s="29" t="s">
        <v>468</v>
      </c>
      <c r="Z16" s="29" t="s">
        <v>470</v>
      </c>
      <c r="AA16" s="34"/>
      <c r="AB16" s="34"/>
      <c r="AC16" s="34"/>
      <c r="AD16" s="34"/>
      <c r="AE16" s="34"/>
      <c r="AF16" s="34"/>
      <c r="AG16" s="34"/>
      <c r="AH16" s="34"/>
      <c r="AI16" s="34"/>
    </row>
    <row r="17" spans="1:35" ht="15" x14ac:dyDescent="0.2">
      <c r="A17" s="37"/>
      <c r="B17" s="37"/>
      <c r="C17" s="47"/>
      <c r="D17" s="22" t="s">
        <v>467</v>
      </c>
      <c r="E17" s="20" t="s">
        <v>463</v>
      </c>
      <c r="F17" s="34"/>
      <c r="G17" s="31" t="s">
        <v>610</v>
      </c>
      <c r="H17" s="34"/>
      <c r="I17" s="34"/>
      <c r="J17" s="34"/>
      <c r="K17" s="34"/>
      <c r="L17" s="34"/>
      <c r="M17" s="52" t="s">
        <v>234</v>
      </c>
      <c r="N17" s="53" t="s">
        <v>212</v>
      </c>
      <c r="O17" s="54">
        <v>45</v>
      </c>
      <c r="P17" s="61"/>
      <c r="Q17" s="199" t="s">
        <v>683</v>
      </c>
      <c r="R17" s="199" t="s">
        <v>684</v>
      </c>
      <c r="S17" s="199" t="s">
        <v>685</v>
      </c>
      <c r="T17" s="199" t="s">
        <v>686</v>
      </c>
      <c r="U17" s="199" t="s">
        <v>687</v>
      </c>
      <c r="V17" s="199" t="s">
        <v>744</v>
      </c>
      <c r="W17" s="34"/>
      <c r="X17" s="24" t="s">
        <v>585</v>
      </c>
      <c r="Y17" s="30" t="s">
        <v>461</v>
      </c>
      <c r="Z17" s="30" t="s">
        <v>462</v>
      </c>
      <c r="AA17" s="34"/>
      <c r="AB17" s="34"/>
      <c r="AC17" s="34"/>
      <c r="AD17" s="34"/>
      <c r="AE17" s="34"/>
      <c r="AF17" s="34"/>
      <c r="AG17" s="34"/>
      <c r="AH17" s="34"/>
      <c r="AI17" s="34"/>
    </row>
    <row r="18" spans="1:35" ht="15" x14ac:dyDescent="0.2">
      <c r="A18" s="36"/>
      <c r="B18" s="37"/>
      <c r="C18" s="47"/>
      <c r="D18" s="43"/>
      <c r="E18" s="38"/>
      <c r="F18" s="34"/>
      <c r="G18" s="21"/>
      <c r="H18" s="21" t="s">
        <v>480</v>
      </c>
      <c r="I18" s="21" t="s">
        <v>477</v>
      </c>
      <c r="J18" s="34"/>
      <c r="K18" s="34"/>
      <c r="L18" s="34"/>
      <c r="M18" s="52" t="s">
        <v>235</v>
      </c>
      <c r="N18" s="53" t="s">
        <v>213</v>
      </c>
      <c r="O18" s="54">
        <v>31</v>
      </c>
      <c r="P18" s="61"/>
      <c r="Q18" s="199" t="s">
        <v>688</v>
      </c>
      <c r="R18" s="199" t="s">
        <v>689</v>
      </c>
      <c r="S18" s="199" t="s">
        <v>690</v>
      </c>
      <c r="T18" s="199" t="s">
        <v>691</v>
      </c>
      <c r="U18" s="199" t="s">
        <v>692</v>
      </c>
      <c r="V18" s="199" t="s">
        <v>745</v>
      </c>
      <c r="W18" s="34"/>
      <c r="X18" s="26" t="s">
        <v>11</v>
      </c>
      <c r="Y18" s="21" t="s">
        <v>464</v>
      </c>
      <c r="Z18" s="21" t="s">
        <v>447</v>
      </c>
      <c r="AA18" s="34"/>
      <c r="AB18" s="34"/>
      <c r="AC18" s="34"/>
      <c r="AD18" s="34"/>
      <c r="AE18" s="34"/>
      <c r="AF18" s="34"/>
      <c r="AG18" s="34"/>
      <c r="AH18" s="34"/>
      <c r="AI18" s="34"/>
    </row>
    <row r="19" spans="1:35" ht="15" x14ac:dyDescent="0.2">
      <c r="A19" s="37"/>
      <c r="B19" s="37"/>
      <c r="C19" s="47"/>
      <c r="D19" s="22" t="s">
        <v>532</v>
      </c>
      <c r="E19" s="20" t="s">
        <v>533</v>
      </c>
      <c r="F19" s="34"/>
      <c r="G19" s="24" t="s">
        <v>585</v>
      </c>
      <c r="H19" s="24" t="s">
        <v>591</v>
      </c>
      <c r="I19" s="24" t="s">
        <v>481</v>
      </c>
      <c r="J19" s="34"/>
      <c r="K19" s="34"/>
      <c r="L19" s="34"/>
      <c r="M19" s="52" t="s">
        <v>236</v>
      </c>
      <c r="N19" s="53" t="s">
        <v>214</v>
      </c>
      <c r="O19" s="54">
        <v>42</v>
      </c>
      <c r="P19" s="61"/>
      <c r="Q19" s="199" t="s">
        <v>693</v>
      </c>
      <c r="R19" s="199" t="s">
        <v>694</v>
      </c>
      <c r="S19" s="199" t="s">
        <v>695</v>
      </c>
      <c r="T19" s="199" t="s">
        <v>696</v>
      </c>
      <c r="U19" s="199" t="s">
        <v>697</v>
      </c>
      <c r="V19" s="199" t="s">
        <v>746</v>
      </c>
      <c r="W19" s="34"/>
      <c r="X19" s="21"/>
      <c r="Y19" s="29" t="s">
        <v>469</v>
      </c>
      <c r="Z19" s="29" t="s">
        <v>471</v>
      </c>
      <c r="AA19" s="34"/>
      <c r="AB19" s="34"/>
      <c r="AC19" s="34"/>
      <c r="AD19" s="34"/>
      <c r="AE19" s="34"/>
      <c r="AF19" s="34"/>
      <c r="AG19" s="34"/>
      <c r="AH19" s="34"/>
      <c r="AI19" s="34"/>
    </row>
    <row r="20" spans="1:35" ht="15" x14ac:dyDescent="0.2">
      <c r="A20" s="37"/>
      <c r="B20" s="37"/>
      <c r="C20" s="47"/>
      <c r="D20" s="22" t="s">
        <v>534</v>
      </c>
      <c r="E20" s="20" t="s">
        <v>535</v>
      </c>
      <c r="F20" s="34"/>
      <c r="G20" s="25" t="s">
        <v>611</v>
      </c>
      <c r="H20" s="35"/>
      <c r="I20" s="35"/>
      <c r="J20" s="34"/>
      <c r="K20" s="34"/>
      <c r="L20" s="34"/>
      <c r="M20" s="52" t="s">
        <v>237</v>
      </c>
      <c r="N20" s="53" t="s">
        <v>215</v>
      </c>
      <c r="O20" s="54">
        <v>32</v>
      </c>
      <c r="P20" s="61"/>
      <c r="Q20" s="199"/>
      <c r="R20" s="199" t="s">
        <v>698</v>
      </c>
      <c r="S20" s="199"/>
      <c r="T20" s="199" t="s">
        <v>699</v>
      </c>
      <c r="U20" s="199" t="s">
        <v>700</v>
      </c>
      <c r="V20" s="199" t="s">
        <v>747</v>
      </c>
      <c r="W20" s="34"/>
      <c r="X20" s="24" t="s">
        <v>585</v>
      </c>
      <c r="Y20" s="30" t="s">
        <v>589</v>
      </c>
      <c r="Z20" s="30" t="s">
        <v>590</v>
      </c>
      <c r="AA20" s="34"/>
      <c r="AB20" s="34"/>
      <c r="AC20" s="34"/>
      <c r="AD20" s="34"/>
      <c r="AE20" s="34"/>
      <c r="AF20" s="34"/>
      <c r="AG20" s="34"/>
      <c r="AH20" s="34"/>
      <c r="AI20" s="34"/>
    </row>
    <row r="21" spans="1:35" ht="15" x14ac:dyDescent="0.2">
      <c r="A21" s="37"/>
      <c r="B21" s="37"/>
      <c r="C21" s="47"/>
      <c r="D21" s="43"/>
      <c r="E21" s="38"/>
      <c r="F21" s="34"/>
      <c r="G21" s="21"/>
      <c r="H21" s="21" t="s">
        <v>482</v>
      </c>
      <c r="I21" s="21" t="s">
        <v>481</v>
      </c>
      <c r="J21" s="34"/>
      <c r="K21" s="34"/>
      <c r="L21" s="34"/>
      <c r="M21" s="52" t="s">
        <v>238</v>
      </c>
      <c r="N21" s="53" t="s">
        <v>216</v>
      </c>
      <c r="O21" s="54">
        <v>28</v>
      </c>
      <c r="P21" s="61"/>
      <c r="Q21" s="199"/>
      <c r="R21" s="199" t="s">
        <v>701</v>
      </c>
      <c r="S21" s="199"/>
      <c r="T21" s="199" t="s">
        <v>702</v>
      </c>
      <c r="U21" s="199" t="s">
        <v>703</v>
      </c>
      <c r="V21" s="200"/>
      <c r="W21" s="34"/>
      <c r="X21" s="21"/>
      <c r="Y21" s="27" t="s">
        <v>72</v>
      </c>
      <c r="Z21" s="21"/>
      <c r="AA21" s="34"/>
      <c r="AB21" s="34"/>
      <c r="AC21" s="34"/>
      <c r="AD21" s="34"/>
      <c r="AE21" s="34"/>
      <c r="AF21" s="34"/>
      <c r="AG21" s="34"/>
      <c r="AH21" s="34"/>
      <c r="AI21" s="34"/>
    </row>
    <row r="22" spans="1:35" ht="15" x14ac:dyDescent="0.2">
      <c r="A22" s="36"/>
      <c r="B22" s="37"/>
      <c r="C22" s="47"/>
      <c r="D22" s="22" t="s">
        <v>536</v>
      </c>
      <c r="E22" s="20" t="s">
        <v>537</v>
      </c>
      <c r="F22" s="34"/>
      <c r="G22" s="24" t="s">
        <v>585</v>
      </c>
      <c r="H22" s="174" t="s">
        <v>650</v>
      </c>
      <c r="I22" s="24" t="s">
        <v>481</v>
      </c>
      <c r="J22" s="34"/>
      <c r="K22" s="34"/>
      <c r="L22" s="34"/>
      <c r="M22" s="52" t="s">
        <v>239</v>
      </c>
      <c r="N22" s="53" t="s">
        <v>217</v>
      </c>
      <c r="O22" s="54">
        <v>39</v>
      </c>
      <c r="P22" s="61"/>
      <c r="Q22" s="199"/>
      <c r="R22" s="199" t="s">
        <v>704</v>
      </c>
      <c r="S22" s="199"/>
      <c r="T22" s="199" t="s">
        <v>705</v>
      </c>
      <c r="U22" s="199" t="s">
        <v>706</v>
      </c>
      <c r="V22" s="199"/>
      <c r="W22" s="34"/>
      <c r="X22" s="21"/>
      <c r="Y22" s="21" t="s">
        <v>465</v>
      </c>
      <c r="Z22" s="21" t="s">
        <v>466</v>
      </c>
      <c r="AA22" s="34"/>
      <c r="AB22" s="34"/>
      <c r="AC22" s="34"/>
      <c r="AD22" s="34"/>
      <c r="AE22" s="34"/>
      <c r="AF22" s="34"/>
      <c r="AG22" s="34"/>
      <c r="AH22" s="34"/>
      <c r="AI22" s="34"/>
    </row>
    <row r="23" spans="1:35" ht="15" x14ac:dyDescent="0.2">
      <c r="A23" s="37"/>
      <c r="B23" s="37"/>
      <c r="C23" s="47"/>
      <c r="D23" s="43"/>
      <c r="E23" s="38"/>
      <c r="F23" s="34"/>
      <c r="G23" s="31" t="s">
        <v>604</v>
      </c>
      <c r="H23" s="34"/>
      <c r="I23" s="34"/>
      <c r="J23" s="34"/>
      <c r="K23" s="34"/>
      <c r="L23" s="34"/>
      <c r="M23" s="52" t="s">
        <v>240</v>
      </c>
      <c r="N23" s="53" t="s">
        <v>218</v>
      </c>
      <c r="O23" s="54">
        <v>36</v>
      </c>
      <c r="P23" s="61"/>
      <c r="Q23" s="199"/>
      <c r="R23" s="199"/>
      <c r="S23" s="199"/>
      <c r="T23" s="199" t="s">
        <v>707</v>
      </c>
      <c r="U23" s="199" t="s">
        <v>708</v>
      </c>
      <c r="V23" s="199"/>
      <c r="W23" s="34"/>
      <c r="X23" s="25" t="s">
        <v>594</v>
      </c>
      <c r="AA23" s="34"/>
      <c r="AB23" s="34"/>
      <c r="AC23" s="34"/>
      <c r="AD23" s="34"/>
      <c r="AE23" s="34"/>
      <c r="AF23" s="34"/>
      <c r="AG23" s="34"/>
      <c r="AH23" s="34"/>
      <c r="AI23" s="34"/>
    </row>
    <row r="24" spans="1:35" ht="15" x14ac:dyDescent="0.2">
      <c r="A24" s="36"/>
      <c r="B24" s="37"/>
      <c r="C24" s="47"/>
      <c r="D24" s="22" t="s">
        <v>538</v>
      </c>
      <c r="E24" s="20" t="s">
        <v>539</v>
      </c>
      <c r="F24" s="34"/>
      <c r="G24" s="26" t="s">
        <v>11</v>
      </c>
      <c r="H24" s="21" t="s">
        <v>467</v>
      </c>
      <c r="I24" s="21" t="s">
        <v>463</v>
      </c>
      <c r="J24" s="34"/>
      <c r="K24" s="34"/>
      <c r="L24" s="34"/>
      <c r="M24" s="52" t="s">
        <v>241</v>
      </c>
      <c r="N24" s="53" t="s">
        <v>219</v>
      </c>
      <c r="O24" s="54">
        <v>24</v>
      </c>
      <c r="P24" s="61"/>
      <c r="Q24" s="199"/>
      <c r="R24" s="199"/>
      <c r="S24" s="199"/>
      <c r="T24" s="200"/>
      <c r="U24" s="199" t="s">
        <v>709</v>
      </c>
      <c r="V24" s="199"/>
      <c r="W24" s="34"/>
      <c r="X24" s="26" t="s">
        <v>65</v>
      </c>
      <c r="Y24" s="29" t="s">
        <v>468</v>
      </c>
      <c r="Z24" s="29" t="s">
        <v>470</v>
      </c>
      <c r="AA24" s="34"/>
      <c r="AB24" s="34"/>
      <c r="AC24" s="34"/>
      <c r="AD24" s="34"/>
      <c r="AE24" s="34"/>
      <c r="AF24" s="34"/>
      <c r="AG24" s="34"/>
      <c r="AH24" s="34"/>
      <c r="AI24" s="34"/>
    </row>
    <row r="25" spans="1:35" ht="15" x14ac:dyDescent="0.2">
      <c r="A25" s="37"/>
      <c r="B25" s="37"/>
      <c r="C25" s="47"/>
      <c r="D25" s="22" t="s">
        <v>541</v>
      </c>
      <c r="E25" s="20" t="s">
        <v>542</v>
      </c>
      <c r="F25" s="34"/>
      <c r="G25" s="24" t="s">
        <v>585</v>
      </c>
      <c r="H25" s="24" t="s">
        <v>588</v>
      </c>
      <c r="I25" s="24" t="s">
        <v>587</v>
      </c>
      <c r="J25" s="34"/>
      <c r="K25" s="34"/>
      <c r="L25" s="34"/>
      <c r="M25" s="52" t="s">
        <v>242</v>
      </c>
      <c r="N25" s="53" t="s">
        <v>220</v>
      </c>
      <c r="O25" s="54">
        <v>20</v>
      </c>
      <c r="P25" s="61"/>
      <c r="Q25" s="199"/>
      <c r="R25" s="199"/>
      <c r="S25" s="199"/>
      <c r="T25" s="199"/>
      <c r="U25" s="199" t="s">
        <v>710</v>
      </c>
      <c r="V25" s="199"/>
      <c r="W25" s="34"/>
      <c r="X25" s="24" t="s">
        <v>585</v>
      </c>
      <c r="Y25" s="30" t="s">
        <v>461</v>
      </c>
      <c r="Z25" s="30" t="s">
        <v>462</v>
      </c>
      <c r="AA25" s="34"/>
      <c r="AB25" s="34"/>
      <c r="AC25" s="34"/>
      <c r="AD25" s="34"/>
      <c r="AE25" s="34"/>
      <c r="AF25" s="34"/>
      <c r="AG25" s="34"/>
      <c r="AH25" s="34"/>
      <c r="AI25" s="34"/>
    </row>
    <row r="26" spans="1:35" ht="15" x14ac:dyDescent="0.25">
      <c r="A26" s="36"/>
      <c r="B26" s="37"/>
      <c r="C26" s="47"/>
      <c r="D26" s="22" t="s">
        <v>544</v>
      </c>
      <c r="E26" s="15" t="s">
        <v>545</v>
      </c>
      <c r="F26" s="34"/>
      <c r="G26" s="31" t="s">
        <v>606</v>
      </c>
      <c r="H26" s="34"/>
      <c r="I26" s="34"/>
      <c r="J26" s="34"/>
      <c r="K26" s="34"/>
      <c r="L26" s="34"/>
      <c r="M26" s="56" t="s">
        <v>243</v>
      </c>
      <c r="N26" s="53" t="s">
        <v>221</v>
      </c>
      <c r="O26" s="54">
        <v>22</v>
      </c>
      <c r="P26" s="61"/>
      <c r="Q26" s="199"/>
      <c r="R26" s="199"/>
      <c r="S26" s="199"/>
      <c r="T26" s="199"/>
      <c r="U26" s="199" t="s">
        <v>711</v>
      </c>
      <c r="V26" s="199"/>
      <c r="W26" s="34"/>
      <c r="X26" s="26" t="s">
        <v>448</v>
      </c>
      <c r="Y26" s="29" t="s">
        <v>469</v>
      </c>
      <c r="Z26" s="29" t="s">
        <v>471</v>
      </c>
      <c r="AA26" s="34"/>
      <c r="AB26" s="34"/>
      <c r="AC26" s="34"/>
      <c r="AD26" s="34"/>
      <c r="AE26" s="34"/>
      <c r="AF26" s="34"/>
      <c r="AG26" s="34"/>
      <c r="AH26" s="34"/>
      <c r="AI26" s="34"/>
    </row>
    <row r="27" spans="1:35" x14ac:dyDescent="0.2">
      <c r="A27" s="37"/>
      <c r="B27" s="37"/>
      <c r="C27" s="47"/>
      <c r="D27" s="22" t="s">
        <v>547</v>
      </c>
      <c r="E27" s="20" t="s">
        <v>548</v>
      </c>
      <c r="F27" s="34"/>
      <c r="G27" s="21"/>
      <c r="H27" s="21" t="s">
        <v>471</v>
      </c>
      <c r="I27" s="21" t="s">
        <v>469</v>
      </c>
      <c r="J27" s="34"/>
      <c r="K27" s="34"/>
      <c r="L27" s="34"/>
      <c r="M27" s="52" t="s">
        <v>244</v>
      </c>
      <c r="N27" s="53" t="s">
        <v>222</v>
      </c>
      <c r="O27" s="54">
        <v>33</v>
      </c>
      <c r="P27" s="61"/>
      <c r="Q27" s="193"/>
      <c r="R27" s="193"/>
      <c r="S27" s="193"/>
      <c r="T27" s="193"/>
      <c r="U27" s="193"/>
      <c r="V27" s="193"/>
      <c r="W27" s="34"/>
      <c r="X27" s="24" t="s">
        <v>585</v>
      </c>
      <c r="Y27" s="30" t="s">
        <v>589</v>
      </c>
      <c r="Z27" s="30" t="s">
        <v>590</v>
      </c>
      <c r="AA27" s="34"/>
      <c r="AB27" s="34"/>
      <c r="AC27" s="34"/>
      <c r="AD27" s="34"/>
      <c r="AE27" s="34"/>
      <c r="AF27" s="34"/>
      <c r="AG27" s="34"/>
      <c r="AH27" s="34"/>
      <c r="AI27" s="34"/>
    </row>
    <row r="28" spans="1:35" x14ac:dyDescent="0.2">
      <c r="A28" s="37"/>
      <c r="B28" s="37"/>
      <c r="C28" s="48"/>
      <c r="D28" s="43"/>
      <c r="E28" s="38"/>
      <c r="F28" s="34"/>
      <c r="G28" s="24" t="s">
        <v>585</v>
      </c>
      <c r="H28" s="24" t="s">
        <v>590</v>
      </c>
      <c r="I28" s="24" t="s">
        <v>589</v>
      </c>
      <c r="J28" s="34"/>
      <c r="K28" s="34"/>
      <c r="L28" s="34"/>
      <c r="M28" s="52" t="s">
        <v>245</v>
      </c>
      <c r="N28" s="53" t="s">
        <v>223</v>
      </c>
      <c r="O28" s="54">
        <v>19</v>
      </c>
      <c r="P28" s="61"/>
      <c r="Q28" s="193"/>
      <c r="R28" s="193"/>
      <c r="S28" s="193"/>
      <c r="T28" s="193"/>
      <c r="U28" s="193"/>
      <c r="V28" s="193"/>
      <c r="W28" s="34"/>
      <c r="X28" s="21"/>
      <c r="Y28" s="29" t="s">
        <v>472</v>
      </c>
      <c r="Z28" s="29" t="s">
        <v>475</v>
      </c>
      <c r="AA28" s="34"/>
      <c r="AB28" s="34"/>
      <c r="AC28" s="34"/>
      <c r="AD28" s="34"/>
      <c r="AE28" s="34"/>
      <c r="AF28" s="34"/>
      <c r="AG28" s="34"/>
      <c r="AH28" s="34"/>
      <c r="AI28" s="34"/>
    </row>
    <row r="29" spans="1:35" x14ac:dyDescent="0.2">
      <c r="A29" s="37"/>
      <c r="B29" s="37"/>
      <c r="C29" s="48"/>
      <c r="D29" s="22" t="s">
        <v>549</v>
      </c>
      <c r="E29" s="20" t="s">
        <v>550</v>
      </c>
      <c r="F29" s="34"/>
      <c r="G29" s="31" t="s">
        <v>612</v>
      </c>
      <c r="H29" s="34"/>
      <c r="I29" s="34"/>
      <c r="J29" s="34"/>
      <c r="K29" s="34"/>
      <c r="L29" s="34"/>
      <c r="M29" s="52" t="s">
        <v>245</v>
      </c>
      <c r="N29" s="53" t="s">
        <v>224</v>
      </c>
      <c r="O29" s="54">
        <v>20</v>
      </c>
      <c r="P29" s="61"/>
      <c r="Q29" s="193"/>
      <c r="R29" s="193"/>
      <c r="S29" s="193"/>
      <c r="T29" s="193"/>
      <c r="U29" s="193"/>
      <c r="V29" s="193"/>
      <c r="W29" s="34"/>
      <c r="X29" s="24" t="s">
        <v>585</v>
      </c>
      <c r="Y29" s="29"/>
      <c r="Z29" s="29"/>
      <c r="AA29" s="34"/>
      <c r="AB29" s="34"/>
      <c r="AC29" s="34"/>
      <c r="AD29" s="34"/>
      <c r="AE29" s="34"/>
      <c r="AF29" s="34"/>
      <c r="AG29" s="34"/>
      <c r="AH29" s="34"/>
      <c r="AI29" s="34"/>
    </row>
    <row r="30" spans="1:35" x14ac:dyDescent="0.2">
      <c r="A30" s="36"/>
      <c r="B30" s="37"/>
      <c r="C30" s="48"/>
      <c r="D30" s="43"/>
      <c r="E30" s="38"/>
      <c r="F30" s="34"/>
      <c r="G30" s="21"/>
      <c r="H30" s="21" t="s">
        <v>466</v>
      </c>
      <c r="I30" s="21" t="s">
        <v>464</v>
      </c>
      <c r="J30" s="34"/>
      <c r="K30" s="34"/>
      <c r="L30" s="34"/>
      <c r="M30" s="52" t="s">
        <v>246</v>
      </c>
      <c r="N30" s="53" t="s">
        <v>225</v>
      </c>
      <c r="O30" s="54">
        <v>16</v>
      </c>
      <c r="P30" s="61"/>
      <c r="Q30" s="193"/>
      <c r="R30" s="193"/>
      <c r="S30" s="193"/>
      <c r="T30" s="193"/>
      <c r="U30" s="193"/>
      <c r="V30" s="193"/>
      <c r="W30" s="34"/>
      <c r="X30" s="26" t="s">
        <v>11</v>
      </c>
      <c r="Y30" s="29" t="s">
        <v>474</v>
      </c>
      <c r="Z30" s="29" t="s">
        <v>483</v>
      </c>
      <c r="AA30" s="34"/>
      <c r="AB30" s="34"/>
      <c r="AC30" s="34"/>
      <c r="AD30" s="34"/>
      <c r="AE30" s="34"/>
      <c r="AF30" s="34"/>
      <c r="AG30" s="34"/>
      <c r="AH30" s="34"/>
      <c r="AI30" s="34"/>
    </row>
    <row r="31" spans="1:35" x14ac:dyDescent="0.2">
      <c r="A31" s="37"/>
      <c r="B31" s="37"/>
      <c r="C31" s="37"/>
      <c r="D31" s="22" t="s">
        <v>543</v>
      </c>
      <c r="E31" s="20" t="s">
        <v>551</v>
      </c>
      <c r="F31" s="34"/>
      <c r="G31" s="24" t="s">
        <v>585</v>
      </c>
      <c r="H31" s="24" t="s">
        <v>614</v>
      </c>
      <c r="I31" s="24" t="s">
        <v>613</v>
      </c>
      <c r="J31" s="34"/>
      <c r="K31" s="34"/>
      <c r="L31" s="34"/>
      <c r="M31" s="49" t="s">
        <v>564</v>
      </c>
      <c r="N31" s="50" t="s">
        <v>554</v>
      </c>
      <c r="O31" s="51"/>
      <c r="P31" s="61"/>
      <c r="Q31" s="192"/>
      <c r="R31" s="192"/>
      <c r="S31" s="192"/>
      <c r="T31" s="192"/>
      <c r="U31" s="192"/>
      <c r="V31" s="192"/>
      <c r="W31" s="34"/>
      <c r="X31" s="21"/>
      <c r="Y31" s="29" t="s">
        <v>473</v>
      </c>
      <c r="Z31" s="29" t="s">
        <v>476</v>
      </c>
      <c r="AA31" s="34"/>
      <c r="AB31" s="34"/>
      <c r="AC31" s="34"/>
      <c r="AD31" s="34"/>
      <c r="AE31" s="34"/>
      <c r="AF31" s="34"/>
      <c r="AG31" s="34"/>
      <c r="AH31" s="34"/>
      <c r="AI31" s="34"/>
    </row>
    <row r="32" spans="1:35" x14ac:dyDescent="0.2">
      <c r="A32" s="34"/>
      <c r="B32" s="37"/>
      <c r="C32" s="36"/>
      <c r="D32" s="22" t="s">
        <v>471</v>
      </c>
      <c r="E32" s="20" t="s">
        <v>469</v>
      </c>
      <c r="F32" s="34"/>
      <c r="G32" s="24" t="s">
        <v>585</v>
      </c>
      <c r="H32" s="24" t="s">
        <v>615</v>
      </c>
      <c r="I32" s="24" t="s">
        <v>778</v>
      </c>
      <c r="J32" s="34"/>
      <c r="K32" s="34"/>
      <c r="L32" s="34"/>
      <c r="M32" s="62"/>
      <c r="N32" s="63"/>
      <c r="O32" s="64"/>
      <c r="P32" s="61"/>
      <c r="Q32" s="192"/>
      <c r="R32" s="192"/>
      <c r="S32" s="192"/>
      <c r="T32" s="192"/>
      <c r="U32" s="192"/>
      <c r="V32" s="192"/>
      <c r="W32" s="34"/>
      <c r="X32" s="24" t="s">
        <v>585</v>
      </c>
      <c r="Y32" s="29"/>
      <c r="Z32" s="29"/>
      <c r="AA32" s="34"/>
      <c r="AB32" s="34"/>
      <c r="AC32" s="34"/>
      <c r="AD32" s="34"/>
      <c r="AE32" s="34"/>
      <c r="AF32" s="34"/>
      <c r="AG32" s="34"/>
      <c r="AH32" s="34"/>
      <c r="AI32" s="34"/>
    </row>
    <row r="33" spans="1:35" x14ac:dyDescent="0.2">
      <c r="A33" s="34"/>
      <c r="B33" s="34"/>
      <c r="C33" s="36"/>
      <c r="D33" s="43"/>
      <c r="E33" s="38"/>
      <c r="F33" s="34"/>
      <c r="G33" s="21"/>
      <c r="H33" s="21" t="s">
        <v>479</v>
      </c>
      <c r="I33" s="21" t="s">
        <v>478</v>
      </c>
      <c r="J33" s="34"/>
      <c r="K33" s="34"/>
      <c r="L33" s="34"/>
      <c r="M33" s="52" t="s">
        <v>247</v>
      </c>
      <c r="N33" s="53" t="s">
        <v>248</v>
      </c>
      <c r="O33" s="54">
        <v>3.6</v>
      </c>
      <c r="P33" s="61"/>
      <c r="Q33" s="193"/>
      <c r="R33" s="193"/>
      <c r="S33" s="193"/>
      <c r="T33" s="193"/>
      <c r="U33" s="193"/>
      <c r="V33" s="193"/>
      <c r="W33" s="34"/>
      <c r="X33" s="21"/>
      <c r="Y33" s="21" t="s">
        <v>464</v>
      </c>
      <c r="Z33" s="21" t="s">
        <v>447</v>
      </c>
      <c r="AA33" s="34"/>
      <c r="AB33" s="34"/>
      <c r="AC33" s="34"/>
      <c r="AD33" s="34"/>
      <c r="AE33" s="34"/>
      <c r="AF33" s="34"/>
      <c r="AG33" s="34"/>
      <c r="AH33" s="34"/>
      <c r="AI33" s="34"/>
    </row>
    <row r="34" spans="1:35" x14ac:dyDescent="0.2">
      <c r="A34" s="34"/>
      <c r="B34" s="34"/>
      <c r="C34" s="36"/>
      <c r="D34" s="22" t="s">
        <v>552</v>
      </c>
      <c r="E34" s="20" t="s">
        <v>553</v>
      </c>
      <c r="F34" s="34"/>
      <c r="G34" s="24" t="s">
        <v>585</v>
      </c>
      <c r="H34" s="24" t="s">
        <v>616</v>
      </c>
      <c r="I34" s="24" t="s">
        <v>478</v>
      </c>
      <c r="J34" s="34"/>
      <c r="K34" s="34"/>
      <c r="L34" s="34"/>
      <c r="M34" s="52" t="s">
        <v>249</v>
      </c>
      <c r="N34" s="53" t="s">
        <v>250</v>
      </c>
      <c r="O34" s="54">
        <v>16</v>
      </c>
      <c r="P34" s="61"/>
      <c r="Q34" s="193"/>
      <c r="R34" s="193"/>
      <c r="S34" s="193"/>
      <c r="T34" s="193"/>
      <c r="U34" s="193"/>
      <c r="V34" s="193"/>
      <c r="W34" s="34"/>
      <c r="X34" s="24" t="s">
        <v>585</v>
      </c>
      <c r="Y34" s="28"/>
      <c r="Z34" s="28"/>
      <c r="AA34" s="34"/>
      <c r="AB34" s="34"/>
      <c r="AC34" s="34"/>
      <c r="AD34" s="34"/>
      <c r="AE34" s="34"/>
      <c r="AF34" s="34"/>
      <c r="AG34" s="34"/>
      <c r="AH34" s="34"/>
      <c r="AI34" s="34"/>
    </row>
    <row r="35" spans="1:35" x14ac:dyDescent="0.2">
      <c r="A35" s="34"/>
      <c r="B35" s="34"/>
      <c r="C35" s="36"/>
      <c r="D35" s="22" t="s">
        <v>555</v>
      </c>
      <c r="E35" s="20" t="s">
        <v>556</v>
      </c>
      <c r="F35" s="34"/>
      <c r="G35" s="24"/>
      <c r="H35" s="24"/>
      <c r="I35" s="24"/>
      <c r="J35" s="34"/>
      <c r="K35" s="34"/>
      <c r="L35" s="34"/>
      <c r="M35" s="52" t="s">
        <v>251</v>
      </c>
      <c r="N35" s="53" t="s">
        <v>209</v>
      </c>
      <c r="O35" s="54">
        <v>69</v>
      </c>
      <c r="P35" s="61"/>
      <c r="Q35" s="193"/>
      <c r="R35" s="193"/>
      <c r="S35" s="193"/>
      <c r="T35" s="193"/>
      <c r="U35" s="193"/>
      <c r="V35" s="193"/>
      <c r="W35" s="34"/>
      <c r="X35" s="25" t="s">
        <v>595</v>
      </c>
      <c r="AA35" s="34"/>
      <c r="AB35" s="34"/>
      <c r="AC35" s="34"/>
      <c r="AD35" s="34"/>
      <c r="AE35" s="34"/>
      <c r="AF35" s="34"/>
      <c r="AG35" s="34"/>
      <c r="AH35" s="34"/>
      <c r="AI35" s="34"/>
    </row>
    <row r="36" spans="1:35" x14ac:dyDescent="0.2">
      <c r="A36" s="34"/>
      <c r="B36" s="34"/>
      <c r="C36" s="36"/>
      <c r="D36" s="22" t="s">
        <v>558</v>
      </c>
      <c r="E36" s="20" t="s">
        <v>559</v>
      </c>
      <c r="F36" s="34"/>
      <c r="G36" s="34"/>
      <c r="H36" s="34"/>
      <c r="I36" s="34"/>
      <c r="J36" s="34"/>
      <c r="K36" s="34"/>
      <c r="L36" s="34"/>
      <c r="M36" s="52" t="s">
        <v>252</v>
      </c>
      <c r="N36" s="53" t="s">
        <v>210</v>
      </c>
      <c r="O36" s="54">
        <v>146</v>
      </c>
      <c r="P36" s="61"/>
      <c r="Q36" s="193"/>
      <c r="R36" s="193"/>
      <c r="S36" s="193"/>
      <c r="T36" s="193"/>
      <c r="U36" s="193"/>
      <c r="V36" s="193"/>
      <c r="W36" s="34"/>
      <c r="X36" s="26" t="s">
        <v>65</v>
      </c>
      <c r="Y36" s="29" t="s">
        <v>461</v>
      </c>
      <c r="Z36" s="29" t="s">
        <v>462</v>
      </c>
      <c r="AA36" s="34"/>
      <c r="AB36" s="34"/>
      <c r="AC36" s="34"/>
      <c r="AD36" s="34"/>
      <c r="AE36" s="34"/>
      <c r="AF36" s="34"/>
      <c r="AG36" s="34"/>
      <c r="AH36" s="34"/>
      <c r="AI36" s="34"/>
    </row>
    <row r="37" spans="1:35" x14ac:dyDescent="0.2">
      <c r="A37" s="34"/>
      <c r="B37" s="34"/>
      <c r="C37" s="36"/>
      <c r="D37" s="22" t="s">
        <v>561</v>
      </c>
      <c r="E37" s="20" t="s">
        <v>562</v>
      </c>
      <c r="F37" s="34"/>
      <c r="G37" s="34"/>
      <c r="H37" s="34"/>
      <c r="I37" s="34"/>
      <c r="J37" s="34"/>
      <c r="K37" s="34"/>
      <c r="L37" s="34"/>
      <c r="M37" s="52" t="s">
        <v>253</v>
      </c>
      <c r="N37" s="53" t="s">
        <v>254</v>
      </c>
      <c r="O37" s="54">
        <v>25</v>
      </c>
      <c r="P37" s="61"/>
      <c r="Q37" s="193"/>
      <c r="R37" s="193"/>
      <c r="S37" s="193"/>
      <c r="T37" s="193"/>
      <c r="U37" s="193"/>
      <c r="V37" s="193"/>
      <c r="W37" s="34"/>
      <c r="X37" s="24" t="s">
        <v>585</v>
      </c>
      <c r="Y37" s="30" t="s">
        <v>468</v>
      </c>
      <c r="Z37" s="30" t="s">
        <v>470</v>
      </c>
      <c r="AA37" s="34"/>
      <c r="AB37" s="34"/>
      <c r="AC37" s="34"/>
      <c r="AD37" s="34"/>
      <c r="AE37" s="34"/>
      <c r="AF37" s="34"/>
      <c r="AG37" s="34"/>
      <c r="AH37" s="34"/>
      <c r="AI37" s="34"/>
    </row>
    <row r="38" spans="1:35" x14ac:dyDescent="0.2">
      <c r="A38" s="34"/>
      <c r="B38" s="34"/>
      <c r="C38" s="36"/>
      <c r="D38" s="34"/>
      <c r="E38" s="34"/>
      <c r="F38" s="34"/>
      <c r="G38" s="34"/>
      <c r="H38" s="34"/>
      <c r="I38" s="34"/>
      <c r="J38" s="34"/>
      <c r="K38" s="34"/>
      <c r="L38" s="34"/>
      <c r="M38" s="52" t="s">
        <v>255</v>
      </c>
      <c r="N38" s="53" t="s">
        <v>256</v>
      </c>
      <c r="O38" s="54">
        <v>11</v>
      </c>
      <c r="P38" s="61"/>
      <c r="Q38" s="193"/>
      <c r="R38" s="193"/>
      <c r="S38" s="193"/>
      <c r="T38" s="193"/>
      <c r="U38" s="193"/>
      <c r="V38" s="193"/>
      <c r="W38" s="34"/>
      <c r="X38" s="26" t="s">
        <v>11</v>
      </c>
      <c r="Y38" s="29" t="s">
        <v>463</v>
      </c>
      <c r="Z38" s="29" t="s">
        <v>467</v>
      </c>
      <c r="AA38" s="34"/>
      <c r="AB38" s="34"/>
      <c r="AC38" s="34"/>
      <c r="AD38" s="34"/>
      <c r="AE38" s="34"/>
      <c r="AF38" s="34"/>
      <c r="AG38" s="34"/>
      <c r="AH38" s="34"/>
      <c r="AI38" s="34"/>
    </row>
    <row r="39" spans="1:35" x14ac:dyDescent="0.2">
      <c r="A39" s="34"/>
      <c r="B39" s="34"/>
      <c r="C39" s="36"/>
      <c r="D39" s="34"/>
      <c r="E39" s="34"/>
      <c r="F39" s="34"/>
      <c r="G39" s="34"/>
      <c r="H39" s="34"/>
      <c r="I39" s="34"/>
      <c r="J39" s="34"/>
      <c r="K39" s="34"/>
      <c r="L39" s="34"/>
      <c r="M39" s="52" t="s">
        <v>257</v>
      </c>
      <c r="N39" s="53" t="s">
        <v>211</v>
      </c>
      <c r="O39" s="54">
        <v>33</v>
      </c>
      <c r="P39" s="61"/>
      <c r="Q39" s="193"/>
      <c r="R39" s="193"/>
      <c r="S39" s="193"/>
      <c r="T39" s="193"/>
      <c r="U39" s="193"/>
      <c r="V39" s="193"/>
      <c r="W39" s="34"/>
      <c r="X39" s="24" t="s">
        <v>585</v>
      </c>
      <c r="Y39" s="30" t="s">
        <v>587</v>
      </c>
      <c r="Z39" s="30" t="s">
        <v>588</v>
      </c>
      <c r="AA39" s="34"/>
      <c r="AB39" s="34"/>
      <c r="AC39" s="34"/>
      <c r="AD39" s="34"/>
      <c r="AE39" s="34"/>
      <c r="AF39" s="34"/>
      <c r="AG39" s="34"/>
      <c r="AH39" s="34"/>
      <c r="AI39" s="34"/>
    </row>
    <row r="40" spans="1:35" x14ac:dyDescent="0.2">
      <c r="A40" s="81" t="s">
        <v>623</v>
      </c>
      <c r="B40" s="81"/>
      <c r="C40" s="81"/>
      <c r="D40" s="81"/>
      <c r="E40" s="81"/>
      <c r="F40" s="34"/>
      <c r="G40" s="81"/>
      <c r="H40" s="34"/>
      <c r="I40" s="34"/>
      <c r="J40" s="34"/>
      <c r="K40" s="34"/>
      <c r="L40" s="34"/>
      <c r="M40" s="52" t="s">
        <v>258</v>
      </c>
      <c r="N40" s="53" t="s">
        <v>259</v>
      </c>
      <c r="O40" s="54">
        <v>55</v>
      </c>
      <c r="P40" s="61"/>
      <c r="Q40" s="193"/>
      <c r="R40" s="193"/>
      <c r="S40" s="193"/>
      <c r="T40" s="193"/>
      <c r="U40" s="193"/>
      <c r="V40" s="193"/>
      <c r="W40" s="34"/>
      <c r="X40" s="21"/>
      <c r="Y40" s="29" t="s">
        <v>469</v>
      </c>
      <c r="Z40" s="29" t="s">
        <v>471</v>
      </c>
      <c r="AA40" s="34"/>
      <c r="AB40" s="34"/>
      <c r="AC40" s="34"/>
      <c r="AD40" s="34"/>
      <c r="AE40" s="34"/>
      <c r="AF40" s="34"/>
      <c r="AG40" s="34"/>
      <c r="AH40" s="34"/>
      <c r="AI40" s="34"/>
    </row>
    <row r="41" spans="1:35" x14ac:dyDescent="0.2">
      <c r="A41" s="170" t="s">
        <v>625</v>
      </c>
      <c r="B41" s="170"/>
      <c r="C41" s="170"/>
      <c r="D41" s="170"/>
      <c r="E41" s="170"/>
      <c r="F41" s="34"/>
      <c r="G41" s="82" t="s">
        <v>626</v>
      </c>
      <c r="H41" s="34"/>
      <c r="I41" s="34"/>
      <c r="J41" s="34"/>
      <c r="K41" s="34"/>
      <c r="L41" s="34"/>
      <c r="M41" s="52" t="s">
        <v>260</v>
      </c>
      <c r="N41" s="53" t="s">
        <v>213</v>
      </c>
      <c r="O41" s="54">
        <v>37</v>
      </c>
      <c r="P41" s="61"/>
      <c r="Q41" s="193"/>
      <c r="R41" s="193"/>
      <c r="S41" s="193"/>
      <c r="T41" s="193"/>
      <c r="U41" s="193"/>
      <c r="V41" s="193"/>
      <c r="W41" s="34"/>
      <c r="X41" s="24" t="s">
        <v>585</v>
      </c>
      <c r="Y41" s="30" t="s">
        <v>589</v>
      </c>
      <c r="Z41" s="30" t="s">
        <v>590</v>
      </c>
      <c r="AA41" s="34"/>
      <c r="AB41" s="34"/>
      <c r="AC41" s="34"/>
      <c r="AD41" s="34"/>
      <c r="AE41" s="34"/>
      <c r="AF41" s="34"/>
      <c r="AG41" s="34"/>
      <c r="AH41" s="34"/>
      <c r="AI41" s="34"/>
    </row>
    <row r="42" spans="1:35" x14ac:dyDescent="0.2">
      <c r="A42" s="170" t="s">
        <v>624</v>
      </c>
      <c r="B42" s="170"/>
      <c r="C42" s="170"/>
      <c r="D42" s="170"/>
      <c r="E42" s="170"/>
      <c r="F42" s="34"/>
      <c r="G42" s="82" t="s">
        <v>627</v>
      </c>
      <c r="H42" s="34"/>
      <c r="I42" s="34"/>
      <c r="J42" s="34"/>
      <c r="K42" s="34"/>
      <c r="L42" s="34"/>
      <c r="M42" s="52" t="s">
        <v>261</v>
      </c>
      <c r="N42" s="53" t="s">
        <v>262</v>
      </c>
      <c r="O42" s="54">
        <v>16</v>
      </c>
      <c r="P42" s="61"/>
      <c r="Q42" s="193"/>
      <c r="R42" s="193"/>
      <c r="S42" s="193"/>
      <c r="T42" s="193"/>
      <c r="U42" s="193"/>
      <c r="V42" s="193"/>
      <c r="W42" s="34"/>
      <c r="X42" s="21"/>
      <c r="Y42" s="21" t="s">
        <v>464</v>
      </c>
      <c r="Z42" s="21" t="s">
        <v>447</v>
      </c>
      <c r="AA42" s="34"/>
      <c r="AB42" s="34"/>
      <c r="AC42" s="34"/>
      <c r="AD42" s="34"/>
      <c r="AE42" s="34"/>
      <c r="AF42" s="34"/>
      <c r="AG42" s="34"/>
      <c r="AH42" s="34"/>
      <c r="AI42" s="34"/>
    </row>
    <row r="43" spans="1:35" x14ac:dyDescent="0.2">
      <c r="A43" s="34"/>
      <c r="B43" s="34"/>
      <c r="C43" s="36"/>
      <c r="D43" s="34"/>
      <c r="E43" s="34"/>
      <c r="F43" s="34"/>
      <c r="G43" s="34"/>
      <c r="H43" s="34"/>
      <c r="I43" s="34"/>
      <c r="J43" s="34"/>
      <c r="K43" s="34"/>
      <c r="L43" s="34"/>
      <c r="M43" s="52" t="s">
        <v>263</v>
      </c>
      <c r="N43" s="53" t="s">
        <v>264</v>
      </c>
      <c r="O43" s="54">
        <v>68</v>
      </c>
      <c r="P43" s="61"/>
      <c r="Q43" s="193"/>
      <c r="R43" s="193"/>
      <c r="S43" s="193"/>
      <c r="T43" s="193"/>
      <c r="U43" s="193"/>
      <c r="V43" s="193"/>
      <c r="W43" s="34"/>
      <c r="X43" s="24" t="s">
        <v>585</v>
      </c>
      <c r="Y43" s="28"/>
      <c r="Z43" s="28"/>
      <c r="AA43" s="34"/>
      <c r="AB43" s="34"/>
      <c r="AC43" s="34"/>
      <c r="AD43" s="34"/>
      <c r="AE43" s="34"/>
      <c r="AF43" s="34"/>
      <c r="AG43" s="34"/>
      <c r="AH43" s="34"/>
      <c r="AI43" s="34"/>
    </row>
    <row r="44" spans="1:35" x14ac:dyDescent="0.2">
      <c r="A44" s="34"/>
      <c r="B44" s="34"/>
      <c r="C44" s="36"/>
      <c r="D44" s="34"/>
      <c r="E44" s="34"/>
      <c r="F44" s="34"/>
      <c r="G44" s="34"/>
      <c r="H44" s="34"/>
      <c r="I44" s="34"/>
      <c r="J44" s="34"/>
      <c r="K44" s="34"/>
      <c r="L44" s="34"/>
      <c r="M44" s="52" t="s">
        <v>265</v>
      </c>
      <c r="N44" s="53" t="s">
        <v>214</v>
      </c>
      <c r="O44" s="54">
        <v>74</v>
      </c>
      <c r="P44" s="61"/>
      <c r="Q44" s="193"/>
      <c r="R44" s="193"/>
      <c r="S44" s="193"/>
      <c r="T44" s="193"/>
      <c r="U44" s="193"/>
      <c r="V44" s="193"/>
      <c r="W44" s="34"/>
      <c r="X44" s="21"/>
      <c r="Y44" s="29" t="s">
        <v>473</v>
      </c>
      <c r="Z44" s="29" t="s">
        <v>476</v>
      </c>
      <c r="AA44" s="34"/>
      <c r="AB44" s="34"/>
      <c r="AC44" s="34"/>
      <c r="AD44" s="34"/>
      <c r="AE44" s="34"/>
      <c r="AF44" s="34"/>
      <c r="AG44" s="34"/>
      <c r="AH44" s="34"/>
      <c r="AI44" s="34"/>
    </row>
    <row r="45" spans="1:35" x14ac:dyDescent="0.2">
      <c r="A45" s="34"/>
      <c r="B45" s="34"/>
      <c r="C45" s="36"/>
      <c r="D45" s="34"/>
      <c r="E45" s="34"/>
      <c r="F45" s="34"/>
      <c r="G45" s="34"/>
      <c r="H45" s="34"/>
      <c r="I45" s="34"/>
      <c r="J45" s="34"/>
      <c r="K45" s="34"/>
      <c r="L45" s="34"/>
      <c r="M45" s="52" t="s">
        <v>266</v>
      </c>
      <c r="N45" s="53" t="s">
        <v>215</v>
      </c>
      <c r="O45" s="54">
        <v>62</v>
      </c>
      <c r="P45" s="61"/>
      <c r="Q45" s="193"/>
      <c r="R45" s="193"/>
      <c r="S45" s="193"/>
      <c r="T45" s="193"/>
      <c r="U45" s="193"/>
      <c r="V45" s="193"/>
      <c r="W45" s="34"/>
      <c r="X45" s="24" t="s">
        <v>585</v>
      </c>
      <c r="Y45" s="29"/>
      <c r="Z45" s="29"/>
      <c r="AA45" s="34"/>
      <c r="AB45" s="34"/>
      <c r="AC45" s="34"/>
      <c r="AD45" s="34"/>
      <c r="AE45" s="34"/>
      <c r="AF45" s="34"/>
      <c r="AG45" s="34"/>
      <c r="AH45" s="34"/>
      <c r="AI45" s="34"/>
    </row>
    <row r="46" spans="1:35" x14ac:dyDescent="0.2">
      <c r="A46" s="34"/>
      <c r="B46" s="34"/>
      <c r="C46" s="36"/>
      <c r="D46" s="34"/>
      <c r="E46" s="34"/>
      <c r="F46" s="34"/>
      <c r="G46" s="34"/>
      <c r="H46" s="34"/>
      <c r="I46" s="34"/>
      <c r="J46" s="34"/>
      <c r="K46" s="34"/>
      <c r="L46" s="34"/>
      <c r="M46" s="52" t="s">
        <v>267</v>
      </c>
      <c r="N46" s="53" t="s">
        <v>217</v>
      </c>
      <c r="O46" s="54">
        <v>55</v>
      </c>
      <c r="P46" s="61"/>
      <c r="Q46" s="193"/>
      <c r="R46" s="193"/>
      <c r="S46" s="193"/>
      <c r="T46" s="193"/>
      <c r="U46" s="193"/>
      <c r="V46" s="193"/>
      <c r="W46" s="34"/>
      <c r="X46" s="21"/>
      <c r="Y46" s="27" t="s">
        <v>72</v>
      </c>
      <c r="Z46" s="21"/>
      <c r="AA46" s="34"/>
      <c r="AB46" s="34"/>
      <c r="AC46" s="34"/>
      <c r="AD46" s="34"/>
      <c r="AE46" s="34"/>
      <c r="AF46" s="34"/>
      <c r="AG46" s="34"/>
      <c r="AH46" s="34"/>
      <c r="AI46" s="34"/>
    </row>
    <row r="47" spans="1:35" x14ac:dyDescent="0.2">
      <c r="A47" s="34"/>
      <c r="B47" s="34"/>
      <c r="C47" s="36"/>
      <c r="D47" s="34"/>
      <c r="E47" s="34"/>
      <c r="F47" s="34"/>
      <c r="G47" s="34"/>
      <c r="H47" s="34"/>
      <c r="I47" s="34"/>
      <c r="J47" s="34"/>
      <c r="K47" s="34"/>
      <c r="L47" s="34"/>
      <c r="M47" s="52" t="s">
        <v>268</v>
      </c>
      <c r="N47" s="53" t="s">
        <v>269</v>
      </c>
      <c r="O47" s="54">
        <v>24</v>
      </c>
      <c r="P47" s="61"/>
      <c r="Q47" s="193"/>
      <c r="R47" s="193"/>
      <c r="S47" s="193"/>
      <c r="T47" s="193"/>
      <c r="U47" s="193"/>
      <c r="V47" s="193"/>
      <c r="W47" s="34"/>
      <c r="X47" s="25" t="s">
        <v>174</v>
      </c>
      <c r="AA47" s="34"/>
      <c r="AB47" s="34"/>
      <c r="AC47" s="34"/>
      <c r="AD47" s="34"/>
      <c r="AE47" s="34"/>
      <c r="AF47" s="34"/>
      <c r="AG47" s="34"/>
      <c r="AH47" s="34"/>
      <c r="AI47" s="34"/>
    </row>
    <row r="48" spans="1:35" x14ac:dyDescent="0.2">
      <c r="A48" s="34"/>
      <c r="B48" s="34"/>
      <c r="C48" s="36"/>
      <c r="D48" s="34"/>
      <c r="E48" s="34"/>
      <c r="F48" s="34"/>
      <c r="G48" s="34"/>
      <c r="H48" s="34"/>
      <c r="I48" s="34"/>
      <c r="J48" s="34"/>
      <c r="K48" s="34"/>
      <c r="L48" s="34"/>
      <c r="M48" s="52" t="s">
        <v>270</v>
      </c>
      <c r="N48" s="53" t="s">
        <v>219</v>
      </c>
      <c r="O48" s="54">
        <v>58</v>
      </c>
      <c r="P48" s="61"/>
      <c r="Q48" s="193"/>
      <c r="R48" s="193"/>
      <c r="S48" s="193"/>
      <c r="T48" s="193"/>
      <c r="U48" s="193"/>
      <c r="V48" s="193"/>
      <c r="W48" s="34"/>
      <c r="X48" s="21"/>
      <c r="Y48" s="21" t="s">
        <v>464</v>
      </c>
      <c r="Z48" s="21" t="s">
        <v>447</v>
      </c>
      <c r="AA48" s="34"/>
      <c r="AB48" s="34"/>
      <c r="AC48" s="34"/>
      <c r="AD48" s="34"/>
      <c r="AE48" s="34"/>
      <c r="AF48" s="34"/>
      <c r="AG48" s="34"/>
      <c r="AH48" s="34"/>
      <c r="AI48" s="34"/>
    </row>
    <row r="49" spans="1:35" x14ac:dyDescent="0.2">
      <c r="A49" s="34"/>
      <c r="B49" s="34"/>
      <c r="C49" s="36"/>
      <c r="D49" s="34"/>
      <c r="E49" s="34"/>
      <c r="F49" s="34"/>
      <c r="G49" s="34"/>
      <c r="H49" s="34"/>
      <c r="I49" s="34"/>
      <c r="J49" s="34"/>
      <c r="K49" s="34"/>
      <c r="L49" s="34"/>
      <c r="M49" s="52" t="s">
        <v>271</v>
      </c>
      <c r="N49" s="53" t="s">
        <v>220</v>
      </c>
      <c r="O49" s="54">
        <v>24</v>
      </c>
      <c r="P49" s="61"/>
      <c r="Q49" s="193"/>
      <c r="R49" s="193"/>
      <c r="S49" s="193"/>
      <c r="T49" s="193"/>
      <c r="U49" s="193"/>
      <c r="V49" s="193"/>
      <c r="W49" s="34"/>
      <c r="X49" s="24" t="s">
        <v>585</v>
      </c>
      <c r="Y49" s="28"/>
      <c r="Z49" s="28"/>
      <c r="AA49" s="34"/>
      <c r="AB49" s="34"/>
      <c r="AC49" s="34"/>
      <c r="AD49" s="34"/>
      <c r="AE49" s="34"/>
      <c r="AF49" s="34"/>
      <c r="AG49" s="34"/>
      <c r="AH49" s="34"/>
      <c r="AI49" s="34"/>
    </row>
    <row r="50" spans="1:35" x14ac:dyDescent="0.2">
      <c r="A50" s="34"/>
      <c r="B50" s="34"/>
      <c r="C50" s="36"/>
      <c r="D50" s="34"/>
      <c r="E50" s="34"/>
      <c r="F50" s="34"/>
      <c r="G50" s="34"/>
      <c r="H50" s="34"/>
      <c r="I50" s="34"/>
      <c r="J50" s="34"/>
      <c r="K50" s="34"/>
      <c r="L50" s="34"/>
      <c r="M50" s="52" t="s">
        <v>272</v>
      </c>
      <c r="N50" s="53" t="s">
        <v>221</v>
      </c>
      <c r="O50" s="54">
        <v>36</v>
      </c>
      <c r="P50" s="61"/>
      <c r="Q50" s="193"/>
      <c r="R50" s="193"/>
      <c r="S50" s="193"/>
      <c r="T50" s="193"/>
      <c r="U50" s="193"/>
      <c r="V50" s="193"/>
      <c r="W50" s="34"/>
      <c r="X50" s="21"/>
      <c r="Y50" s="29" t="s">
        <v>477</v>
      </c>
      <c r="Z50" s="29" t="s">
        <v>480</v>
      </c>
      <c r="AA50" s="34"/>
      <c r="AB50" s="34"/>
      <c r="AC50" s="34"/>
      <c r="AD50" s="34"/>
      <c r="AE50" s="34"/>
      <c r="AF50" s="34"/>
      <c r="AG50" s="34"/>
      <c r="AH50" s="34"/>
      <c r="AI50" s="34"/>
    </row>
    <row r="51" spans="1:35" x14ac:dyDescent="0.2">
      <c r="A51" s="34"/>
      <c r="B51" s="34"/>
      <c r="C51" s="36"/>
      <c r="D51" s="34"/>
      <c r="E51" s="34"/>
      <c r="F51" s="34"/>
      <c r="G51" s="34"/>
      <c r="H51" s="34"/>
      <c r="I51" s="34"/>
      <c r="J51" s="34"/>
      <c r="K51" s="34"/>
      <c r="L51" s="34"/>
      <c r="M51" s="52" t="s">
        <v>273</v>
      </c>
      <c r="N51" s="53" t="s">
        <v>222</v>
      </c>
      <c r="O51" s="54">
        <v>48</v>
      </c>
      <c r="P51" s="61"/>
      <c r="Q51" s="193"/>
      <c r="R51" s="193"/>
      <c r="S51" s="193"/>
      <c r="T51" s="193"/>
      <c r="U51" s="193"/>
      <c r="V51" s="193"/>
      <c r="W51" s="34"/>
      <c r="X51" s="24" t="s">
        <v>585</v>
      </c>
      <c r="Y51" s="30" t="s">
        <v>481</v>
      </c>
      <c r="Z51" s="30" t="s">
        <v>591</v>
      </c>
      <c r="AA51" s="34"/>
      <c r="AB51" s="34"/>
      <c r="AC51" s="34"/>
      <c r="AD51" s="34"/>
      <c r="AE51" s="34"/>
      <c r="AF51" s="34"/>
      <c r="AG51" s="34"/>
      <c r="AH51" s="34"/>
      <c r="AI51" s="34"/>
    </row>
    <row r="52" spans="1:35" x14ac:dyDescent="0.2">
      <c r="A52" s="34"/>
      <c r="B52" s="34"/>
      <c r="C52" s="36"/>
      <c r="D52" s="34"/>
      <c r="E52" s="34"/>
      <c r="F52" s="34"/>
      <c r="G52" s="34"/>
      <c r="H52" s="34"/>
      <c r="I52" s="34"/>
      <c r="J52" s="34"/>
      <c r="K52" s="34"/>
      <c r="L52" s="34"/>
      <c r="M52" s="49" t="s">
        <v>571</v>
      </c>
      <c r="N52" s="50" t="s">
        <v>557</v>
      </c>
      <c r="O52" s="51"/>
      <c r="P52" s="61"/>
      <c r="Q52" s="192"/>
      <c r="R52" s="192"/>
      <c r="S52" s="192"/>
      <c r="T52" s="192"/>
      <c r="U52" s="192"/>
      <c r="V52" s="192"/>
      <c r="W52" s="34"/>
      <c r="X52" s="21"/>
      <c r="Y52" s="29" t="s">
        <v>463</v>
      </c>
      <c r="Z52" s="29" t="s">
        <v>467</v>
      </c>
      <c r="AA52" s="34"/>
      <c r="AB52" s="34"/>
      <c r="AC52" s="34"/>
      <c r="AD52" s="34"/>
      <c r="AE52" s="34"/>
      <c r="AF52" s="34"/>
      <c r="AG52" s="34"/>
      <c r="AH52" s="34"/>
      <c r="AI52" s="34"/>
    </row>
    <row r="53" spans="1:35" x14ac:dyDescent="0.2">
      <c r="A53" s="34"/>
      <c r="B53" s="34"/>
      <c r="C53" s="36"/>
      <c r="D53" s="34"/>
      <c r="E53" s="34"/>
      <c r="F53" s="34"/>
      <c r="G53" s="34"/>
      <c r="H53" s="34"/>
      <c r="I53" s="34"/>
      <c r="J53" s="34"/>
      <c r="K53" s="34"/>
      <c r="L53" s="34"/>
      <c r="M53" s="62"/>
      <c r="N53" s="63"/>
      <c r="O53" s="64"/>
      <c r="P53" s="61"/>
      <c r="Q53" s="192"/>
      <c r="R53" s="192"/>
      <c r="S53" s="192"/>
      <c r="T53" s="192"/>
      <c r="U53" s="192"/>
      <c r="V53" s="192"/>
      <c r="W53" s="34"/>
      <c r="X53" s="24" t="s">
        <v>585</v>
      </c>
      <c r="Y53" s="30" t="s">
        <v>587</v>
      </c>
      <c r="Z53" s="30" t="s">
        <v>588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1:35" x14ac:dyDescent="0.2">
      <c r="A54" s="34"/>
      <c r="B54" s="34"/>
      <c r="C54" s="36"/>
      <c r="D54" s="34"/>
      <c r="E54" s="34"/>
      <c r="F54" s="34"/>
      <c r="G54" s="34"/>
      <c r="H54" s="34"/>
      <c r="I54" s="34"/>
      <c r="J54" s="34"/>
      <c r="K54" s="34"/>
      <c r="L54" s="34"/>
      <c r="M54" s="65" t="s">
        <v>274</v>
      </c>
      <c r="N54" s="66" t="s">
        <v>213</v>
      </c>
      <c r="O54" s="67">
        <v>14</v>
      </c>
      <c r="P54" s="61"/>
      <c r="Q54" s="193"/>
      <c r="R54" s="193"/>
      <c r="S54" s="193"/>
      <c r="T54" s="193"/>
      <c r="U54" s="193"/>
      <c r="V54" s="193"/>
      <c r="W54" s="34"/>
      <c r="X54" s="21"/>
      <c r="Y54" s="21" t="s">
        <v>478</v>
      </c>
      <c r="Z54" s="21" t="s">
        <v>479</v>
      </c>
      <c r="AA54" s="34"/>
      <c r="AB54" s="34"/>
      <c r="AC54" s="34"/>
      <c r="AD54" s="34"/>
      <c r="AE54" s="34"/>
      <c r="AF54" s="34"/>
      <c r="AG54" s="34"/>
      <c r="AH54" s="34"/>
      <c r="AI54" s="34"/>
    </row>
    <row r="55" spans="1:35" x14ac:dyDescent="0.2">
      <c r="A55" s="34"/>
      <c r="B55" s="34"/>
      <c r="C55" s="36"/>
      <c r="D55" s="34"/>
      <c r="E55" s="34"/>
      <c r="F55" s="34"/>
      <c r="G55" s="34"/>
      <c r="H55" s="34"/>
      <c r="I55" s="34"/>
      <c r="J55" s="34"/>
      <c r="K55" s="34"/>
      <c r="L55" s="34"/>
      <c r="M55" s="52" t="s">
        <v>275</v>
      </c>
      <c r="N55" s="53" t="s">
        <v>269</v>
      </c>
      <c r="O55" s="54">
        <v>15</v>
      </c>
      <c r="P55" s="61"/>
      <c r="Q55" s="193"/>
      <c r="R55" s="193"/>
      <c r="S55" s="193"/>
      <c r="T55" s="193"/>
      <c r="U55" s="193"/>
      <c r="V55" s="193"/>
      <c r="W55" s="34"/>
      <c r="X55" s="25" t="s">
        <v>596</v>
      </c>
      <c r="AA55" s="34"/>
      <c r="AB55" s="34"/>
      <c r="AC55" s="34"/>
      <c r="AD55" s="34"/>
      <c r="AE55" s="34"/>
      <c r="AF55" s="34"/>
      <c r="AG55" s="34"/>
      <c r="AH55" s="34"/>
      <c r="AI55" s="34"/>
    </row>
    <row r="56" spans="1:35" x14ac:dyDescent="0.2">
      <c r="A56" s="34"/>
      <c r="B56" s="34"/>
      <c r="C56" s="36"/>
      <c r="D56" s="34"/>
      <c r="E56" s="34"/>
      <c r="F56" s="34"/>
      <c r="G56" s="34"/>
      <c r="H56" s="34"/>
      <c r="I56" s="34"/>
      <c r="J56" s="34"/>
      <c r="K56" s="34"/>
      <c r="L56" s="34"/>
      <c r="M56" s="52" t="s">
        <v>276</v>
      </c>
      <c r="N56" s="53" t="s">
        <v>221</v>
      </c>
      <c r="O56" s="54">
        <v>23</v>
      </c>
      <c r="P56" s="61"/>
      <c r="Q56" s="193"/>
      <c r="R56" s="193"/>
      <c r="S56" s="193"/>
      <c r="T56" s="193"/>
      <c r="U56" s="193"/>
      <c r="V56" s="193"/>
      <c r="W56" s="34"/>
      <c r="X56" s="21"/>
      <c r="Y56" s="29" t="s">
        <v>463</v>
      </c>
      <c r="Z56" s="29" t="s">
        <v>467</v>
      </c>
      <c r="AA56" s="34"/>
      <c r="AB56" s="34"/>
      <c r="AC56" s="34"/>
      <c r="AD56" s="34"/>
      <c r="AE56" s="34"/>
      <c r="AF56" s="34"/>
      <c r="AG56" s="34"/>
      <c r="AH56" s="34"/>
      <c r="AI56" s="34"/>
    </row>
    <row r="57" spans="1:35" x14ac:dyDescent="0.2">
      <c r="A57" s="34"/>
      <c r="B57" s="34"/>
      <c r="C57" s="36"/>
      <c r="D57" s="34"/>
      <c r="E57" s="34"/>
      <c r="F57" s="34"/>
      <c r="G57" s="34"/>
      <c r="H57" s="34"/>
      <c r="I57" s="34"/>
      <c r="J57" s="34"/>
      <c r="K57" s="34"/>
      <c r="L57" s="34"/>
      <c r="M57" s="49" t="s">
        <v>572</v>
      </c>
      <c r="N57" s="50" t="s">
        <v>560</v>
      </c>
      <c r="O57" s="51"/>
      <c r="P57" s="61"/>
      <c r="Q57" s="192"/>
      <c r="R57" s="192"/>
      <c r="S57" s="192"/>
      <c r="T57" s="192"/>
      <c r="U57" s="192"/>
      <c r="V57" s="192"/>
      <c r="W57" s="34"/>
      <c r="X57" s="24" t="s">
        <v>585</v>
      </c>
      <c r="Y57" s="30" t="s">
        <v>587</v>
      </c>
      <c r="Z57" s="30" t="s">
        <v>588</v>
      </c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5" x14ac:dyDescent="0.2">
      <c r="A58" s="34"/>
      <c r="B58" s="34"/>
      <c r="C58" s="36"/>
      <c r="D58" s="34"/>
      <c r="E58" s="34"/>
      <c r="F58" s="34"/>
      <c r="G58" s="34"/>
      <c r="H58" s="34"/>
      <c r="I58" s="34"/>
      <c r="J58" s="34"/>
      <c r="K58" s="34"/>
      <c r="L58" s="34"/>
      <c r="M58" s="62"/>
      <c r="N58" s="63"/>
      <c r="O58" s="64"/>
      <c r="P58" s="61"/>
      <c r="Q58" s="192"/>
      <c r="R58" s="192"/>
      <c r="S58" s="192"/>
      <c r="T58" s="192"/>
      <c r="U58" s="192"/>
      <c r="V58" s="192"/>
      <c r="W58" s="34"/>
      <c r="X58" s="21"/>
      <c r="Y58" s="29" t="s">
        <v>481</v>
      </c>
      <c r="Z58" s="29" t="s">
        <v>482</v>
      </c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5" x14ac:dyDescent="0.2">
      <c r="A59" s="34"/>
      <c r="B59" s="34"/>
      <c r="C59" s="36"/>
      <c r="D59" s="34"/>
      <c r="E59" s="34"/>
      <c r="F59" s="34"/>
      <c r="G59" s="34"/>
      <c r="H59" s="34"/>
      <c r="I59" s="34"/>
      <c r="J59" s="34"/>
      <c r="K59" s="34"/>
      <c r="L59" s="34"/>
      <c r="M59" s="52" t="s">
        <v>277</v>
      </c>
      <c r="N59" s="53" t="s">
        <v>278</v>
      </c>
      <c r="O59" s="54">
        <v>7.2</v>
      </c>
      <c r="P59" s="61"/>
      <c r="Q59" s="193"/>
      <c r="R59" s="193"/>
      <c r="S59" s="193"/>
      <c r="T59" s="193"/>
      <c r="U59" s="193"/>
      <c r="V59" s="193"/>
      <c r="W59" s="34"/>
      <c r="X59" s="24" t="s">
        <v>585</v>
      </c>
      <c r="Y59" s="29"/>
      <c r="Z59" s="29"/>
      <c r="AA59" s="34"/>
      <c r="AB59" s="34"/>
      <c r="AC59" s="34"/>
      <c r="AD59" s="34"/>
      <c r="AE59" s="34"/>
      <c r="AF59" s="34"/>
      <c r="AG59" s="34"/>
      <c r="AH59" s="34"/>
      <c r="AI59" s="34"/>
    </row>
    <row r="60" spans="1:35" x14ac:dyDescent="0.2">
      <c r="A60" s="34"/>
      <c r="B60" s="34"/>
      <c r="C60" s="36"/>
      <c r="D60" s="34"/>
      <c r="E60" s="34"/>
      <c r="F60" s="34"/>
      <c r="G60" s="34"/>
      <c r="H60" s="34"/>
      <c r="I60" s="34"/>
      <c r="J60" s="34"/>
      <c r="K60" s="34"/>
      <c r="L60" s="34"/>
      <c r="M60" s="52" t="s">
        <v>279</v>
      </c>
      <c r="N60" s="53" t="s">
        <v>280</v>
      </c>
      <c r="O60" s="54">
        <v>2.8</v>
      </c>
      <c r="P60" s="61"/>
      <c r="Q60" s="193"/>
      <c r="R60" s="193"/>
      <c r="S60" s="193"/>
      <c r="T60" s="193"/>
      <c r="U60" s="193"/>
      <c r="V60" s="193"/>
      <c r="W60" s="34"/>
      <c r="X60" s="21"/>
      <c r="Y60" s="27" t="s">
        <v>72</v>
      </c>
      <c r="Z60" s="21"/>
      <c r="AA60" s="34"/>
      <c r="AB60" s="34"/>
      <c r="AC60" s="34"/>
      <c r="AD60" s="34"/>
      <c r="AE60" s="34"/>
      <c r="AF60" s="34"/>
      <c r="AG60" s="34"/>
      <c r="AH60" s="34"/>
      <c r="AI60" s="34"/>
    </row>
    <row r="61" spans="1:35" x14ac:dyDescent="0.2">
      <c r="A61" s="34"/>
      <c r="B61" s="34"/>
      <c r="C61" s="36"/>
      <c r="D61" s="34"/>
      <c r="E61" s="34"/>
      <c r="F61" s="34"/>
      <c r="G61" s="34"/>
      <c r="H61" s="34"/>
      <c r="I61" s="34"/>
      <c r="J61" s="34"/>
      <c r="K61" s="34"/>
      <c r="L61" s="34"/>
      <c r="M61" s="52" t="s">
        <v>281</v>
      </c>
      <c r="N61" s="53" t="s">
        <v>285</v>
      </c>
      <c r="O61" s="54">
        <v>16</v>
      </c>
      <c r="P61" s="61"/>
      <c r="Q61" s="193"/>
      <c r="R61" s="193"/>
      <c r="S61" s="193"/>
      <c r="T61" s="193"/>
      <c r="U61" s="193"/>
      <c r="V61" s="193"/>
      <c r="W61" s="34"/>
      <c r="X61" s="21"/>
      <c r="Y61" s="21" t="s">
        <v>464</v>
      </c>
      <c r="Z61" s="21" t="s">
        <v>447</v>
      </c>
      <c r="AA61" s="34"/>
      <c r="AB61" s="34"/>
      <c r="AC61" s="34"/>
      <c r="AD61" s="34"/>
      <c r="AE61" s="34"/>
      <c r="AF61" s="34"/>
      <c r="AG61" s="34"/>
      <c r="AH61" s="34"/>
      <c r="AI61" s="34"/>
    </row>
    <row r="62" spans="1:35" x14ac:dyDescent="0.2">
      <c r="A62" s="34"/>
      <c r="B62" s="34"/>
      <c r="C62" s="36"/>
      <c r="D62" s="34"/>
      <c r="E62" s="34"/>
      <c r="F62" s="34"/>
      <c r="G62" s="34"/>
      <c r="H62" s="34"/>
      <c r="I62" s="34"/>
      <c r="J62" s="34"/>
      <c r="K62" s="34"/>
      <c r="L62" s="34"/>
      <c r="M62" s="52" t="s">
        <v>283</v>
      </c>
      <c r="N62" s="53" t="s">
        <v>282</v>
      </c>
      <c r="O62" s="54">
        <v>54</v>
      </c>
      <c r="P62" s="61"/>
      <c r="Q62" s="193"/>
      <c r="R62" s="193"/>
      <c r="S62" s="193"/>
      <c r="T62" s="193"/>
      <c r="U62" s="193"/>
      <c r="V62" s="193"/>
      <c r="W62" s="34"/>
      <c r="X62" s="24" t="s">
        <v>585</v>
      </c>
      <c r="Y62" s="28"/>
      <c r="Z62" s="28"/>
      <c r="AA62" s="34"/>
      <c r="AB62" s="34"/>
      <c r="AC62" s="34"/>
      <c r="AD62" s="34"/>
      <c r="AE62" s="34"/>
      <c r="AF62" s="34"/>
      <c r="AG62" s="34"/>
      <c r="AH62" s="34"/>
      <c r="AI62" s="34"/>
    </row>
    <row r="63" spans="1:35" x14ac:dyDescent="0.2">
      <c r="A63" s="34"/>
      <c r="B63" s="34"/>
      <c r="C63" s="36"/>
      <c r="D63" s="34"/>
      <c r="E63" s="34"/>
      <c r="F63" s="34"/>
      <c r="G63" s="34"/>
      <c r="H63" s="34"/>
      <c r="I63" s="34"/>
      <c r="J63" s="34"/>
      <c r="K63" s="34"/>
      <c r="L63" s="34"/>
      <c r="M63" s="52" t="s">
        <v>284</v>
      </c>
      <c r="N63" s="53" t="s">
        <v>213</v>
      </c>
      <c r="O63" s="54">
        <v>30</v>
      </c>
      <c r="P63" s="61"/>
      <c r="Q63" s="193"/>
      <c r="R63" s="193"/>
      <c r="S63" s="193"/>
      <c r="T63" s="193"/>
      <c r="U63" s="193"/>
      <c r="V63" s="193"/>
      <c r="W63" s="34"/>
      <c r="X63" s="25" t="s">
        <v>597</v>
      </c>
      <c r="AA63" s="34"/>
      <c r="AB63" s="34"/>
      <c r="AC63" s="34"/>
      <c r="AD63" s="34"/>
      <c r="AE63" s="34"/>
      <c r="AF63" s="34"/>
      <c r="AG63" s="34"/>
      <c r="AH63" s="34"/>
      <c r="AI63" s="34"/>
    </row>
    <row r="64" spans="1:35" x14ac:dyDescent="0.2">
      <c r="A64" s="34"/>
      <c r="B64" s="34"/>
      <c r="C64" s="36"/>
      <c r="D64" s="34"/>
      <c r="E64" s="34"/>
      <c r="F64" s="34"/>
      <c r="G64" s="34"/>
      <c r="H64" s="34"/>
      <c r="I64" s="34"/>
      <c r="J64" s="34"/>
      <c r="K64" s="34"/>
      <c r="L64" s="34"/>
      <c r="M64" s="52" t="s">
        <v>286</v>
      </c>
      <c r="N64" s="53" t="s">
        <v>287</v>
      </c>
      <c r="O64" s="54">
        <v>26</v>
      </c>
      <c r="P64" s="61"/>
      <c r="Q64" s="193"/>
      <c r="R64" s="193"/>
      <c r="S64" s="193"/>
      <c r="T64" s="193"/>
      <c r="U64" s="193"/>
      <c r="V64" s="193"/>
      <c r="W64" s="34"/>
      <c r="X64" s="21"/>
      <c r="Y64" s="29" t="s">
        <v>472</v>
      </c>
      <c r="Z64" s="29" t="s">
        <v>475</v>
      </c>
      <c r="AA64" s="34"/>
      <c r="AB64" s="34"/>
      <c r="AC64" s="34"/>
      <c r="AD64" s="34"/>
      <c r="AE64" s="34"/>
      <c r="AF64" s="34"/>
      <c r="AG64" s="34"/>
      <c r="AH64" s="34"/>
      <c r="AI64" s="34"/>
    </row>
    <row r="65" spans="1:35" x14ac:dyDescent="0.2">
      <c r="A65" s="34"/>
      <c r="B65" s="34"/>
      <c r="C65" s="36"/>
      <c r="D65" s="34"/>
      <c r="E65" s="34"/>
      <c r="F65" s="34"/>
      <c r="G65" s="34"/>
      <c r="H65" s="34"/>
      <c r="I65" s="34"/>
      <c r="J65" s="34"/>
      <c r="K65" s="34"/>
      <c r="L65" s="34"/>
      <c r="M65" s="52" t="s">
        <v>288</v>
      </c>
      <c r="N65" s="53" t="s">
        <v>289</v>
      </c>
      <c r="O65" s="54">
        <v>27</v>
      </c>
      <c r="P65" s="61"/>
      <c r="Q65" s="193"/>
      <c r="R65" s="193"/>
      <c r="S65" s="193"/>
      <c r="T65" s="193"/>
      <c r="U65" s="193"/>
      <c r="V65" s="193"/>
      <c r="W65" s="34"/>
      <c r="X65" s="24" t="s">
        <v>585</v>
      </c>
      <c r="Y65" s="29"/>
      <c r="Z65" s="29"/>
      <c r="AA65" s="34"/>
      <c r="AB65" s="34"/>
      <c r="AC65" s="34"/>
      <c r="AD65" s="34"/>
      <c r="AE65" s="34"/>
      <c r="AF65" s="34"/>
      <c r="AG65" s="34"/>
      <c r="AH65" s="34"/>
      <c r="AI65" s="34"/>
    </row>
    <row r="66" spans="1:35" x14ac:dyDescent="0.2">
      <c r="A66" s="34"/>
      <c r="B66" s="34"/>
      <c r="C66" s="36"/>
      <c r="D66" s="34"/>
      <c r="E66" s="34"/>
      <c r="F66" s="34"/>
      <c r="G66" s="34"/>
      <c r="H66" s="34"/>
      <c r="I66" s="34"/>
      <c r="J66" s="34"/>
      <c r="K66" s="34"/>
      <c r="L66" s="34"/>
      <c r="M66" s="52" t="s">
        <v>290</v>
      </c>
      <c r="N66" s="53" t="s">
        <v>291</v>
      </c>
      <c r="O66" s="54">
        <v>11</v>
      </c>
      <c r="P66" s="61"/>
      <c r="Q66" s="193"/>
      <c r="R66" s="193"/>
      <c r="S66" s="193"/>
      <c r="T66" s="193"/>
      <c r="U66" s="193"/>
      <c r="V66" s="193"/>
      <c r="W66" s="34"/>
      <c r="X66" s="21"/>
      <c r="Y66" s="29" t="s">
        <v>473</v>
      </c>
      <c r="Z66" s="29" t="s">
        <v>476</v>
      </c>
      <c r="AA66" s="34"/>
      <c r="AB66" s="34"/>
      <c r="AC66" s="34"/>
      <c r="AD66" s="34"/>
      <c r="AE66" s="34"/>
      <c r="AF66" s="34"/>
      <c r="AG66" s="34"/>
      <c r="AH66" s="34"/>
      <c r="AI66" s="34"/>
    </row>
    <row r="67" spans="1:35" x14ac:dyDescent="0.2">
      <c r="A67" s="34"/>
      <c r="B67" s="34"/>
      <c r="C67" s="36"/>
      <c r="D67" s="34"/>
      <c r="E67" s="34"/>
      <c r="F67" s="34"/>
      <c r="G67" s="34"/>
      <c r="H67" s="34"/>
      <c r="I67" s="34"/>
      <c r="J67" s="34"/>
      <c r="K67" s="34"/>
      <c r="L67" s="34"/>
      <c r="M67" s="49" t="s">
        <v>573</v>
      </c>
      <c r="N67" s="50" t="s">
        <v>563</v>
      </c>
      <c r="O67" s="51"/>
      <c r="P67" s="61"/>
      <c r="Q67" s="192"/>
      <c r="R67" s="192"/>
      <c r="S67" s="192"/>
      <c r="T67" s="192"/>
      <c r="U67" s="192"/>
      <c r="V67" s="192"/>
      <c r="W67" s="34"/>
      <c r="X67" s="24" t="s">
        <v>585</v>
      </c>
      <c r="Y67" s="29"/>
      <c r="Z67" s="29"/>
      <c r="AA67" s="34"/>
      <c r="AB67" s="34"/>
      <c r="AC67" s="34"/>
      <c r="AD67" s="34"/>
      <c r="AE67" s="34"/>
      <c r="AF67" s="34"/>
      <c r="AG67" s="34"/>
      <c r="AH67" s="34"/>
      <c r="AI67" s="34"/>
    </row>
    <row r="68" spans="1:35" x14ac:dyDescent="0.2">
      <c r="A68" s="34"/>
      <c r="B68" s="34"/>
      <c r="C68" s="36"/>
      <c r="D68" s="34"/>
      <c r="E68" s="34"/>
      <c r="F68" s="34"/>
      <c r="G68" s="34"/>
      <c r="H68" s="34"/>
      <c r="I68" s="34"/>
      <c r="J68" s="34"/>
      <c r="K68" s="34"/>
      <c r="L68" s="34"/>
      <c r="M68" s="62"/>
      <c r="N68" s="63"/>
      <c r="O68" s="64"/>
      <c r="P68" s="61"/>
      <c r="Q68" s="192"/>
      <c r="R68" s="192"/>
      <c r="S68" s="192"/>
      <c r="T68" s="192"/>
      <c r="U68" s="192"/>
      <c r="V68" s="192"/>
      <c r="W68" s="34"/>
      <c r="X68" s="21"/>
      <c r="Y68" s="21" t="s">
        <v>464</v>
      </c>
      <c r="Z68" s="21" t="s">
        <v>447</v>
      </c>
      <c r="AA68" s="34"/>
      <c r="AB68" s="34"/>
      <c r="AC68" s="34"/>
      <c r="AD68" s="34"/>
      <c r="AE68" s="34"/>
      <c r="AF68" s="34"/>
      <c r="AG68" s="34"/>
      <c r="AH68" s="34"/>
      <c r="AI68" s="34"/>
    </row>
    <row r="69" spans="1:35" x14ac:dyDescent="0.2">
      <c r="A69" s="34"/>
      <c r="B69" s="34"/>
      <c r="C69" s="36"/>
      <c r="D69" s="34"/>
      <c r="E69" s="34"/>
      <c r="F69" s="34"/>
      <c r="G69" s="34"/>
      <c r="H69" s="34"/>
      <c r="I69" s="34"/>
      <c r="J69" s="34"/>
      <c r="K69" s="34"/>
      <c r="L69" s="34"/>
      <c r="M69" s="52" t="s">
        <v>292</v>
      </c>
      <c r="N69" s="53" t="s">
        <v>278</v>
      </c>
      <c r="O69" s="54">
        <v>8</v>
      </c>
      <c r="P69" s="61"/>
      <c r="Q69" s="193"/>
      <c r="R69" s="193"/>
      <c r="S69" s="193"/>
      <c r="T69" s="193"/>
      <c r="U69" s="193"/>
      <c r="V69" s="193"/>
      <c r="W69" s="34"/>
      <c r="X69" s="24" t="s">
        <v>585</v>
      </c>
      <c r="Y69" s="28"/>
      <c r="Z69" s="28"/>
      <c r="AA69" s="34"/>
      <c r="AB69" s="34"/>
      <c r="AC69" s="34"/>
      <c r="AD69" s="34"/>
      <c r="AE69" s="34"/>
      <c r="AF69" s="34"/>
      <c r="AG69" s="34"/>
      <c r="AH69" s="34"/>
      <c r="AI69" s="34"/>
    </row>
    <row r="70" spans="1:35" x14ac:dyDescent="0.2">
      <c r="A70" s="34"/>
      <c r="B70" s="34"/>
      <c r="C70" s="36"/>
      <c r="D70" s="34"/>
      <c r="E70" s="34"/>
      <c r="F70" s="34"/>
      <c r="G70" s="34"/>
      <c r="H70" s="34"/>
      <c r="I70" s="34"/>
      <c r="J70" s="34"/>
      <c r="K70" s="34"/>
      <c r="L70" s="34"/>
      <c r="M70" s="52" t="s">
        <v>293</v>
      </c>
      <c r="N70" s="53" t="s">
        <v>280</v>
      </c>
      <c r="O70" s="54">
        <v>2.8</v>
      </c>
      <c r="P70" s="61"/>
      <c r="Q70" s="193"/>
      <c r="R70" s="193"/>
      <c r="S70" s="193"/>
      <c r="T70" s="193"/>
      <c r="U70" s="193"/>
      <c r="V70" s="193"/>
      <c r="W70" s="34"/>
      <c r="X70" s="25" t="s">
        <v>598</v>
      </c>
      <c r="AA70" s="34"/>
      <c r="AB70" s="34"/>
      <c r="AC70" s="34"/>
      <c r="AD70" s="34"/>
      <c r="AE70" s="34"/>
      <c r="AF70" s="34"/>
      <c r="AG70" s="34"/>
      <c r="AH70" s="34"/>
      <c r="AI70" s="34"/>
    </row>
    <row r="71" spans="1:35" x14ac:dyDescent="0.2">
      <c r="A71" s="34"/>
      <c r="B71" s="34"/>
      <c r="C71" s="36"/>
      <c r="D71" s="34"/>
      <c r="E71" s="34"/>
      <c r="F71" s="34"/>
      <c r="G71" s="34"/>
      <c r="H71" s="34"/>
      <c r="I71" s="34"/>
      <c r="J71" s="34"/>
      <c r="K71" s="34"/>
      <c r="L71" s="34"/>
      <c r="M71" s="52" t="s">
        <v>294</v>
      </c>
      <c r="N71" s="53" t="s">
        <v>285</v>
      </c>
      <c r="O71" s="54">
        <v>18</v>
      </c>
      <c r="P71" s="61"/>
      <c r="Q71" s="193"/>
      <c r="R71" s="193"/>
      <c r="S71" s="193"/>
      <c r="T71" s="193"/>
      <c r="U71" s="193"/>
      <c r="V71" s="193"/>
      <c r="W71" s="34"/>
      <c r="X71" s="26" t="s">
        <v>65</v>
      </c>
      <c r="Y71" s="29" t="s">
        <v>468</v>
      </c>
      <c r="Z71" s="29" t="s">
        <v>470</v>
      </c>
      <c r="AA71" s="34"/>
      <c r="AB71" s="34"/>
      <c r="AC71" s="34"/>
      <c r="AD71" s="34"/>
      <c r="AE71" s="34"/>
      <c r="AF71" s="34"/>
      <c r="AG71" s="34"/>
      <c r="AH71" s="34"/>
      <c r="AI71" s="34"/>
    </row>
    <row r="72" spans="1:35" x14ac:dyDescent="0.2">
      <c r="A72" s="34"/>
      <c r="B72" s="34"/>
      <c r="C72" s="36"/>
      <c r="D72" s="34"/>
      <c r="E72" s="34"/>
      <c r="F72" s="34"/>
      <c r="G72" s="34"/>
      <c r="H72" s="34"/>
      <c r="I72" s="34"/>
      <c r="J72" s="34"/>
      <c r="K72" s="34"/>
      <c r="L72" s="34"/>
      <c r="M72" s="52" t="s">
        <v>295</v>
      </c>
      <c r="N72" s="53" t="s">
        <v>282</v>
      </c>
      <c r="O72" s="54">
        <v>52</v>
      </c>
      <c r="P72" s="61"/>
      <c r="Q72" s="193"/>
      <c r="R72" s="193"/>
      <c r="S72" s="193"/>
      <c r="T72" s="193"/>
      <c r="U72" s="193"/>
      <c r="V72" s="193"/>
      <c r="W72" s="34"/>
      <c r="X72" s="24" t="s">
        <v>585</v>
      </c>
      <c r="Y72" s="30" t="s">
        <v>461</v>
      </c>
      <c r="Z72" s="30" t="s">
        <v>462</v>
      </c>
      <c r="AA72" s="34"/>
      <c r="AB72" s="34"/>
      <c r="AC72" s="34"/>
      <c r="AD72" s="34"/>
      <c r="AE72" s="34"/>
      <c r="AF72" s="34"/>
      <c r="AG72" s="34"/>
      <c r="AH72" s="34"/>
      <c r="AI72" s="34"/>
    </row>
    <row r="73" spans="1:35" x14ac:dyDescent="0.2">
      <c r="A73" s="34"/>
      <c r="B73" s="34"/>
      <c r="C73" s="36"/>
      <c r="D73" s="34"/>
      <c r="E73" s="34"/>
      <c r="F73" s="34"/>
      <c r="G73" s="34"/>
      <c r="H73" s="34"/>
      <c r="I73" s="34"/>
      <c r="J73" s="34"/>
      <c r="K73" s="34"/>
      <c r="L73" s="34"/>
      <c r="M73" s="52" t="s">
        <v>296</v>
      </c>
      <c r="N73" s="53" t="s">
        <v>213</v>
      </c>
      <c r="O73" s="54">
        <v>25</v>
      </c>
      <c r="P73" s="61"/>
      <c r="Q73" s="193"/>
      <c r="R73" s="193"/>
      <c r="S73" s="193"/>
      <c r="T73" s="193"/>
      <c r="U73" s="193"/>
      <c r="V73" s="193"/>
      <c r="W73" s="34"/>
      <c r="X73" s="26" t="s">
        <v>448</v>
      </c>
      <c r="Y73" s="29" t="s">
        <v>469</v>
      </c>
      <c r="Z73" s="29" t="s">
        <v>471</v>
      </c>
      <c r="AA73" s="34"/>
      <c r="AB73" s="34"/>
      <c r="AC73" s="34"/>
      <c r="AD73" s="34"/>
      <c r="AE73" s="34"/>
      <c r="AF73" s="34"/>
      <c r="AG73" s="34"/>
      <c r="AH73" s="34"/>
      <c r="AI73" s="34"/>
    </row>
    <row r="74" spans="1:35" x14ac:dyDescent="0.2">
      <c r="A74" s="34"/>
      <c r="B74" s="34"/>
      <c r="C74" s="36"/>
      <c r="D74" s="34"/>
      <c r="E74" s="34"/>
      <c r="F74" s="34"/>
      <c r="G74" s="34"/>
      <c r="H74" s="34"/>
      <c r="I74" s="34"/>
      <c r="J74" s="34"/>
      <c r="K74" s="34"/>
      <c r="L74" s="34"/>
      <c r="M74" s="52" t="s">
        <v>297</v>
      </c>
      <c r="N74" s="53" t="s">
        <v>287</v>
      </c>
      <c r="O74" s="54">
        <v>21</v>
      </c>
      <c r="P74" s="61"/>
      <c r="Q74" s="193"/>
      <c r="R74" s="193"/>
      <c r="S74" s="193"/>
      <c r="T74" s="193"/>
      <c r="U74" s="193"/>
      <c r="V74" s="193"/>
      <c r="W74" s="34"/>
      <c r="X74" s="24" t="s">
        <v>585</v>
      </c>
      <c r="Y74" s="30" t="s">
        <v>589</v>
      </c>
      <c r="Z74" s="30" t="s">
        <v>590</v>
      </c>
      <c r="AA74" s="34"/>
      <c r="AB74" s="34"/>
      <c r="AC74" s="34"/>
      <c r="AD74" s="34"/>
      <c r="AE74" s="34"/>
      <c r="AF74" s="34"/>
      <c r="AG74" s="34"/>
      <c r="AH74" s="34"/>
      <c r="AI74" s="34"/>
    </row>
    <row r="75" spans="1:35" x14ac:dyDescent="0.2">
      <c r="A75" s="34"/>
      <c r="B75" s="34"/>
      <c r="C75" s="36"/>
      <c r="D75" s="34"/>
      <c r="E75" s="34"/>
      <c r="F75" s="34"/>
      <c r="G75" s="34"/>
      <c r="H75" s="34"/>
      <c r="I75" s="34"/>
      <c r="J75" s="34"/>
      <c r="K75" s="34"/>
      <c r="L75" s="34"/>
      <c r="M75" s="52" t="s">
        <v>298</v>
      </c>
      <c r="N75" s="53" t="s">
        <v>289</v>
      </c>
      <c r="O75" s="54">
        <v>28</v>
      </c>
      <c r="P75" s="61"/>
      <c r="Q75" s="193"/>
      <c r="R75" s="193"/>
      <c r="S75" s="193"/>
      <c r="T75" s="193"/>
      <c r="U75" s="193"/>
      <c r="V75" s="193"/>
      <c r="W75" s="34"/>
      <c r="X75" s="26" t="s">
        <v>11</v>
      </c>
      <c r="Y75" s="29" t="s">
        <v>474</v>
      </c>
      <c r="Z75" s="29" t="s">
        <v>483</v>
      </c>
      <c r="AA75" s="34"/>
      <c r="AB75" s="34"/>
      <c r="AC75" s="34"/>
      <c r="AD75" s="34"/>
      <c r="AE75" s="34"/>
      <c r="AF75" s="34"/>
      <c r="AG75" s="34"/>
      <c r="AH75" s="34"/>
      <c r="AI75" s="34"/>
    </row>
    <row r="76" spans="1:35" x14ac:dyDescent="0.2">
      <c r="A76" s="34"/>
      <c r="B76" s="34"/>
      <c r="C76" s="36"/>
      <c r="D76" s="34"/>
      <c r="E76" s="34"/>
      <c r="F76" s="34"/>
      <c r="G76" s="34"/>
      <c r="H76" s="34"/>
      <c r="I76" s="34"/>
      <c r="J76" s="34"/>
      <c r="K76" s="34"/>
      <c r="L76" s="34"/>
      <c r="M76" s="52" t="s">
        <v>299</v>
      </c>
      <c r="N76" s="53" t="s">
        <v>291</v>
      </c>
      <c r="O76" s="54">
        <v>15</v>
      </c>
      <c r="P76" s="61"/>
      <c r="Q76" s="193"/>
      <c r="R76" s="193"/>
      <c r="S76" s="193"/>
      <c r="T76" s="193"/>
      <c r="U76" s="193"/>
      <c r="V76" s="193"/>
      <c r="W76" s="34"/>
      <c r="X76" s="21"/>
      <c r="Y76" s="29" t="s">
        <v>473</v>
      </c>
      <c r="Z76" s="29" t="s">
        <v>476</v>
      </c>
      <c r="AA76" s="34"/>
      <c r="AB76" s="34"/>
      <c r="AC76" s="34"/>
      <c r="AD76" s="34"/>
      <c r="AE76" s="34"/>
      <c r="AF76" s="34"/>
      <c r="AG76" s="34"/>
      <c r="AH76" s="34"/>
      <c r="AI76" s="34"/>
    </row>
    <row r="77" spans="1:35" x14ac:dyDescent="0.2">
      <c r="A77" s="34"/>
      <c r="B77" s="34"/>
      <c r="C77" s="36"/>
      <c r="D77" s="34"/>
      <c r="E77" s="34"/>
      <c r="F77" s="34"/>
      <c r="G77" s="34"/>
      <c r="H77" s="34"/>
      <c r="I77" s="34"/>
      <c r="J77" s="34"/>
      <c r="K77" s="34"/>
      <c r="L77" s="34"/>
      <c r="M77" s="49" t="s">
        <v>574</v>
      </c>
      <c r="N77" s="50" t="s">
        <v>566</v>
      </c>
      <c r="O77" s="51"/>
      <c r="P77" s="61"/>
      <c r="Q77" s="192"/>
      <c r="R77" s="192"/>
      <c r="S77" s="192"/>
      <c r="T77" s="192"/>
      <c r="U77" s="192"/>
      <c r="V77" s="192"/>
      <c r="W77" s="34"/>
      <c r="X77" s="24" t="s">
        <v>585</v>
      </c>
      <c r="Y77" s="29"/>
      <c r="Z77" s="29"/>
      <c r="AA77" s="34"/>
      <c r="AB77" s="34"/>
      <c r="AC77" s="34"/>
      <c r="AD77" s="34"/>
      <c r="AE77" s="34"/>
      <c r="AF77" s="34"/>
      <c r="AG77" s="34"/>
      <c r="AH77" s="34"/>
      <c r="AI77" s="34"/>
    </row>
    <row r="78" spans="1:35" x14ac:dyDescent="0.2">
      <c r="A78" s="34"/>
      <c r="B78" s="34"/>
      <c r="C78" s="36"/>
      <c r="D78" s="34"/>
      <c r="E78" s="34"/>
      <c r="F78" s="34"/>
      <c r="G78" s="34"/>
      <c r="H78" s="34"/>
      <c r="I78" s="34"/>
      <c r="J78" s="34"/>
      <c r="K78" s="34"/>
      <c r="L78" s="34"/>
      <c r="M78" s="62"/>
      <c r="N78" s="63"/>
      <c r="O78" s="64"/>
      <c r="P78" s="61"/>
      <c r="Q78" s="192"/>
      <c r="R78" s="192"/>
      <c r="S78" s="192"/>
      <c r="T78" s="192"/>
      <c r="U78" s="192"/>
      <c r="V78" s="192"/>
      <c r="W78" s="34"/>
      <c r="X78" s="21"/>
      <c r="Y78" s="27" t="s">
        <v>72</v>
      </c>
      <c r="Z78" s="21"/>
      <c r="AA78" s="34"/>
      <c r="AB78" s="34"/>
      <c r="AC78" s="34"/>
      <c r="AD78" s="34"/>
      <c r="AE78" s="34"/>
      <c r="AF78" s="34"/>
      <c r="AG78" s="34"/>
      <c r="AH78" s="34"/>
      <c r="AI78" s="34"/>
    </row>
    <row r="79" spans="1:35" x14ac:dyDescent="0.2">
      <c r="A79" s="34"/>
      <c r="B79" s="34"/>
      <c r="C79" s="36"/>
      <c r="D79" s="34"/>
      <c r="E79" s="34"/>
      <c r="F79" s="34"/>
      <c r="G79" s="34"/>
      <c r="H79" s="34"/>
      <c r="I79" s="34"/>
      <c r="J79" s="34"/>
      <c r="K79" s="34"/>
      <c r="L79" s="34"/>
      <c r="M79" s="52" t="s">
        <v>300</v>
      </c>
      <c r="N79" s="53" t="s">
        <v>278</v>
      </c>
      <c r="O79" s="54">
        <v>8.5</v>
      </c>
      <c r="P79" s="61"/>
      <c r="Q79" s="193"/>
      <c r="R79" s="193"/>
      <c r="S79" s="193"/>
      <c r="T79" s="193"/>
      <c r="U79" s="193"/>
      <c r="V79" s="193"/>
      <c r="W79" s="34"/>
      <c r="X79" s="21"/>
      <c r="Y79" s="21" t="s">
        <v>464</v>
      </c>
      <c r="Z79" s="21" t="s">
        <v>447</v>
      </c>
      <c r="AA79" s="34"/>
      <c r="AB79" s="34"/>
      <c r="AC79" s="34"/>
      <c r="AD79" s="34"/>
      <c r="AE79" s="34"/>
      <c r="AF79" s="34"/>
      <c r="AG79" s="34"/>
      <c r="AH79" s="34"/>
      <c r="AI79" s="34"/>
    </row>
    <row r="80" spans="1:35" x14ac:dyDescent="0.2">
      <c r="A80" s="34"/>
      <c r="B80" s="34"/>
      <c r="C80" s="36"/>
      <c r="D80" s="34"/>
      <c r="E80" s="34"/>
      <c r="F80" s="34"/>
      <c r="G80" s="34"/>
      <c r="H80" s="34"/>
      <c r="I80" s="34"/>
      <c r="J80" s="34"/>
      <c r="K80" s="34"/>
      <c r="L80" s="34"/>
      <c r="M80" s="52" t="s">
        <v>301</v>
      </c>
      <c r="N80" s="53" t="s">
        <v>280</v>
      </c>
      <c r="O80" s="54">
        <v>3</v>
      </c>
      <c r="P80" s="61"/>
      <c r="Q80" s="193"/>
      <c r="R80" s="193"/>
      <c r="S80" s="193"/>
      <c r="T80" s="193"/>
      <c r="U80" s="193"/>
      <c r="V80" s="193"/>
      <c r="W80" s="34"/>
      <c r="X80" s="24" t="s">
        <v>585</v>
      </c>
      <c r="Y80" s="28"/>
      <c r="Z80" s="28"/>
      <c r="AA80" s="34"/>
      <c r="AB80" s="34"/>
      <c r="AC80" s="34"/>
      <c r="AD80" s="34"/>
      <c r="AE80" s="34"/>
      <c r="AF80" s="34"/>
      <c r="AG80" s="34"/>
      <c r="AH80" s="34"/>
      <c r="AI80" s="34"/>
    </row>
    <row r="81" spans="1:35" x14ac:dyDescent="0.2">
      <c r="A81" s="34"/>
      <c r="B81" s="34"/>
      <c r="C81" s="36"/>
      <c r="D81" s="34"/>
      <c r="E81" s="34"/>
      <c r="F81" s="34"/>
      <c r="G81" s="34"/>
      <c r="H81" s="34"/>
      <c r="I81" s="34"/>
      <c r="J81" s="34"/>
      <c r="K81" s="34"/>
      <c r="L81" s="34"/>
      <c r="M81" s="52" t="s">
        <v>302</v>
      </c>
      <c r="N81" s="53" t="s">
        <v>285</v>
      </c>
      <c r="O81" s="54">
        <v>17</v>
      </c>
      <c r="P81" s="61"/>
      <c r="Q81" s="193"/>
      <c r="R81" s="193"/>
      <c r="S81" s="193"/>
      <c r="T81" s="193"/>
      <c r="U81" s="193"/>
      <c r="V81" s="193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</row>
    <row r="82" spans="1:35" x14ac:dyDescent="0.2">
      <c r="A82" s="34"/>
      <c r="B82" s="34"/>
      <c r="C82" s="36"/>
      <c r="D82" s="34"/>
      <c r="E82" s="34"/>
      <c r="F82" s="34"/>
      <c r="G82" s="34"/>
      <c r="H82" s="34"/>
      <c r="I82" s="34"/>
      <c r="J82" s="34"/>
      <c r="K82" s="34"/>
      <c r="L82" s="34"/>
      <c r="M82" s="52" t="s">
        <v>303</v>
      </c>
      <c r="N82" s="53" t="s">
        <v>282</v>
      </c>
      <c r="O82" s="54">
        <v>66</v>
      </c>
      <c r="P82" s="61"/>
      <c r="Q82" s="193"/>
      <c r="R82" s="193"/>
      <c r="S82" s="193"/>
      <c r="T82" s="193"/>
      <c r="U82" s="193"/>
      <c r="V82" s="193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</row>
    <row r="83" spans="1:35" x14ac:dyDescent="0.2">
      <c r="A83" s="34"/>
      <c r="B83" s="34"/>
      <c r="C83" s="36"/>
      <c r="D83" s="34"/>
      <c r="E83" s="34"/>
      <c r="F83" s="34"/>
      <c r="G83" s="34"/>
      <c r="H83" s="34"/>
      <c r="I83" s="34"/>
      <c r="J83" s="34"/>
      <c r="K83" s="34"/>
      <c r="L83" s="34"/>
      <c r="M83" s="52" t="s">
        <v>304</v>
      </c>
      <c r="N83" s="53" t="s">
        <v>213</v>
      </c>
      <c r="O83" s="54">
        <v>30</v>
      </c>
      <c r="P83" s="61"/>
      <c r="Q83" s="193"/>
      <c r="R83" s="193"/>
      <c r="S83" s="193"/>
      <c r="T83" s="193"/>
      <c r="U83" s="193"/>
      <c r="V83" s="193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</row>
    <row r="84" spans="1:35" x14ac:dyDescent="0.2">
      <c r="A84" s="34"/>
      <c r="B84" s="34"/>
      <c r="C84" s="36"/>
      <c r="D84" s="34"/>
      <c r="E84" s="34"/>
      <c r="F84" s="34"/>
      <c r="G84" s="34"/>
      <c r="H84" s="34"/>
      <c r="I84" s="34"/>
      <c r="J84" s="34"/>
      <c r="K84" s="34"/>
      <c r="L84" s="34"/>
      <c r="M84" s="52" t="s">
        <v>305</v>
      </c>
      <c r="N84" s="53" t="s">
        <v>287</v>
      </c>
      <c r="O84" s="54">
        <v>27</v>
      </c>
      <c r="P84" s="61"/>
      <c r="Q84" s="193"/>
      <c r="R84" s="193"/>
      <c r="S84" s="193"/>
      <c r="T84" s="193"/>
      <c r="U84" s="193"/>
      <c r="V84" s="193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</row>
    <row r="85" spans="1:35" x14ac:dyDescent="0.2">
      <c r="A85" s="34"/>
      <c r="B85" s="34"/>
      <c r="C85" s="36"/>
      <c r="D85" s="34"/>
      <c r="E85" s="34"/>
      <c r="F85" s="34"/>
      <c r="G85" s="34"/>
      <c r="H85" s="34"/>
      <c r="I85" s="34"/>
      <c r="J85" s="34"/>
      <c r="K85" s="34"/>
      <c r="L85" s="34"/>
      <c r="M85" s="52" t="s">
        <v>306</v>
      </c>
      <c r="N85" s="53" t="s">
        <v>289</v>
      </c>
      <c r="O85" s="54">
        <v>30</v>
      </c>
      <c r="P85" s="61"/>
      <c r="Q85" s="193"/>
      <c r="R85" s="193"/>
      <c r="S85" s="193"/>
      <c r="T85" s="193"/>
      <c r="U85" s="193"/>
      <c r="V85" s="193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</row>
    <row r="86" spans="1:35" x14ac:dyDescent="0.2">
      <c r="A86" s="34"/>
      <c r="B86" s="34"/>
      <c r="C86" s="36"/>
      <c r="D86" s="34"/>
      <c r="E86" s="34"/>
      <c r="F86" s="34"/>
      <c r="G86" s="34"/>
      <c r="H86" s="34"/>
      <c r="I86" s="34"/>
      <c r="J86" s="34"/>
      <c r="K86" s="34"/>
      <c r="L86" s="34"/>
      <c r="M86" s="52" t="s">
        <v>307</v>
      </c>
      <c r="N86" s="53" t="s">
        <v>291</v>
      </c>
      <c r="O86" s="54">
        <v>18</v>
      </c>
      <c r="P86" s="61"/>
      <c r="Q86" s="193"/>
      <c r="R86" s="193"/>
      <c r="S86" s="193"/>
      <c r="T86" s="193"/>
      <c r="U86" s="193"/>
      <c r="V86" s="193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</row>
    <row r="87" spans="1:35" x14ac:dyDescent="0.2">
      <c r="A87" s="34"/>
      <c r="B87" s="34"/>
      <c r="C87" s="36"/>
      <c r="D87" s="34"/>
      <c r="E87" s="34"/>
      <c r="F87" s="34"/>
      <c r="G87" s="34"/>
      <c r="H87" s="34"/>
      <c r="I87" s="34"/>
      <c r="J87" s="34"/>
      <c r="K87" s="34"/>
      <c r="L87" s="34"/>
      <c r="M87" s="49" t="s">
        <v>575</v>
      </c>
      <c r="N87" s="50" t="s">
        <v>567</v>
      </c>
      <c r="O87" s="51"/>
      <c r="P87" s="61"/>
      <c r="Q87" s="192"/>
      <c r="R87" s="192"/>
      <c r="S87" s="192"/>
      <c r="T87" s="192"/>
      <c r="U87" s="192"/>
      <c r="V87" s="192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</row>
    <row r="88" spans="1:35" x14ac:dyDescent="0.2">
      <c r="A88" s="34"/>
      <c r="B88" s="34"/>
      <c r="C88" s="36"/>
      <c r="D88" s="34"/>
      <c r="E88" s="34"/>
      <c r="F88" s="34"/>
      <c r="G88" s="34"/>
      <c r="H88" s="34"/>
      <c r="I88" s="34"/>
      <c r="J88" s="34"/>
      <c r="K88" s="34"/>
      <c r="L88" s="34"/>
      <c r="M88" s="62"/>
      <c r="N88" s="63"/>
      <c r="O88" s="64"/>
      <c r="P88" s="61"/>
      <c r="Q88" s="192"/>
      <c r="R88" s="192"/>
      <c r="S88" s="192"/>
      <c r="T88" s="192"/>
      <c r="U88" s="192"/>
      <c r="V88" s="192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1:35" x14ac:dyDescent="0.2">
      <c r="A89" s="34"/>
      <c r="B89" s="34"/>
      <c r="C89" s="36"/>
      <c r="D89" s="34"/>
      <c r="E89" s="34"/>
      <c r="F89" s="34"/>
      <c r="G89" s="34"/>
      <c r="H89" s="34"/>
      <c r="I89" s="34"/>
      <c r="J89" s="34"/>
      <c r="K89" s="34"/>
      <c r="L89" s="34"/>
      <c r="M89" s="52" t="s">
        <v>308</v>
      </c>
      <c r="N89" s="53" t="s">
        <v>309</v>
      </c>
      <c r="O89" s="54">
        <v>7.4</v>
      </c>
      <c r="P89" s="61"/>
      <c r="Q89" s="193"/>
      <c r="R89" s="193"/>
      <c r="S89" s="193"/>
      <c r="T89" s="193"/>
      <c r="U89" s="193"/>
      <c r="V89" s="193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1:35" x14ac:dyDescent="0.2">
      <c r="A90" s="34"/>
      <c r="B90" s="34"/>
      <c r="C90" s="36"/>
      <c r="D90" s="34"/>
      <c r="E90" s="34"/>
      <c r="F90" s="34"/>
      <c r="G90" s="34"/>
      <c r="H90" s="34"/>
      <c r="I90" s="34"/>
      <c r="J90" s="34"/>
      <c r="K90" s="34"/>
      <c r="L90" s="34"/>
      <c r="M90" s="52" t="s">
        <v>310</v>
      </c>
      <c r="N90" s="53" t="s">
        <v>311</v>
      </c>
      <c r="O90" s="54">
        <v>2.8</v>
      </c>
      <c r="P90" s="61"/>
      <c r="Q90" s="193"/>
      <c r="R90" s="193"/>
      <c r="S90" s="193"/>
      <c r="T90" s="193"/>
      <c r="U90" s="193"/>
      <c r="V90" s="193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</row>
    <row r="91" spans="1:35" x14ac:dyDescent="0.2">
      <c r="A91" s="34"/>
      <c r="B91" s="34"/>
      <c r="C91" s="36"/>
      <c r="D91" s="34"/>
      <c r="E91" s="34"/>
      <c r="F91" s="34"/>
      <c r="G91" s="34"/>
      <c r="H91" s="34"/>
      <c r="I91" s="34"/>
      <c r="J91" s="34"/>
      <c r="K91" s="34"/>
      <c r="L91" s="34"/>
      <c r="M91" s="52" t="s">
        <v>312</v>
      </c>
      <c r="N91" s="53" t="s">
        <v>313</v>
      </c>
      <c r="O91" s="54">
        <v>20</v>
      </c>
      <c r="P91" s="61"/>
      <c r="Q91" s="193"/>
      <c r="R91" s="193"/>
      <c r="S91" s="193"/>
      <c r="T91" s="193"/>
      <c r="U91" s="193"/>
      <c r="V91" s="193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</row>
    <row r="92" spans="1:35" x14ac:dyDescent="0.2">
      <c r="A92" s="34"/>
      <c r="B92" s="34"/>
      <c r="C92" s="36"/>
      <c r="D92" s="34"/>
      <c r="E92" s="34"/>
      <c r="F92" s="34"/>
      <c r="G92" s="34"/>
      <c r="H92" s="34"/>
      <c r="I92" s="34"/>
      <c r="J92" s="34"/>
      <c r="K92" s="34"/>
      <c r="L92" s="34"/>
      <c r="M92" s="52" t="s">
        <v>314</v>
      </c>
      <c r="N92" s="53" t="s">
        <v>315</v>
      </c>
      <c r="O92" s="54">
        <v>70</v>
      </c>
      <c r="P92" s="61"/>
      <c r="Q92" s="193"/>
      <c r="R92" s="193"/>
      <c r="S92" s="193"/>
      <c r="T92" s="193"/>
      <c r="U92" s="193"/>
      <c r="V92" s="193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1:35" x14ac:dyDescent="0.2">
      <c r="A93" s="34"/>
      <c r="B93" s="34"/>
      <c r="C93" s="36"/>
      <c r="D93" s="34"/>
      <c r="E93" s="34"/>
      <c r="F93" s="34"/>
      <c r="G93" s="34"/>
      <c r="H93" s="34"/>
      <c r="I93" s="34"/>
      <c r="J93" s="34"/>
      <c r="K93" s="34"/>
      <c r="L93" s="34"/>
      <c r="M93" s="52" t="s">
        <v>316</v>
      </c>
      <c r="N93" s="53" t="s">
        <v>213</v>
      </c>
      <c r="O93" s="54">
        <v>24</v>
      </c>
      <c r="P93" s="61"/>
      <c r="Q93" s="193"/>
      <c r="R93" s="193"/>
      <c r="S93" s="193"/>
      <c r="T93" s="193"/>
      <c r="U93" s="193"/>
      <c r="V93" s="193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</row>
    <row r="94" spans="1:35" x14ac:dyDescent="0.2">
      <c r="A94" s="34"/>
      <c r="B94" s="34"/>
      <c r="C94" s="36"/>
      <c r="D94" s="34"/>
      <c r="E94" s="34"/>
      <c r="F94" s="34"/>
      <c r="G94" s="34"/>
      <c r="H94" s="34"/>
      <c r="I94" s="34"/>
      <c r="J94" s="34"/>
      <c r="K94" s="34"/>
      <c r="L94" s="34"/>
      <c r="M94" s="52" t="s">
        <v>317</v>
      </c>
      <c r="N94" s="53" t="s">
        <v>318</v>
      </c>
      <c r="O94" s="54">
        <v>42</v>
      </c>
      <c r="P94" s="61"/>
      <c r="Q94" s="193"/>
      <c r="R94" s="193"/>
      <c r="S94" s="193"/>
      <c r="T94" s="193"/>
      <c r="U94" s="193"/>
      <c r="V94" s="193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</row>
    <row r="95" spans="1:35" x14ac:dyDescent="0.2">
      <c r="A95" s="34"/>
      <c r="B95" s="34"/>
      <c r="C95" s="36"/>
      <c r="D95" s="34"/>
      <c r="E95" s="34"/>
      <c r="F95" s="34"/>
      <c r="G95" s="34"/>
      <c r="H95" s="34"/>
      <c r="I95" s="34"/>
      <c r="J95" s="34"/>
      <c r="K95" s="34"/>
      <c r="L95" s="34"/>
      <c r="M95" s="52" t="s">
        <v>319</v>
      </c>
      <c r="N95" s="53" t="s">
        <v>320</v>
      </c>
      <c r="O95" s="54">
        <v>41</v>
      </c>
      <c r="P95" s="61"/>
      <c r="Q95" s="193"/>
      <c r="R95" s="193"/>
      <c r="S95" s="193"/>
      <c r="T95" s="193"/>
      <c r="U95" s="193"/>
      <c r="V95" s="193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1:35" x14ac:dyDescent="0.2">
      <c r="A96" s="34"/>
      <c r="B96" s="34"/>
      <c r="C96" s="36"/>
      <c r="D96" s="34"/>
      <c r="E96" s="34"/>
      <c r="F96" s="34"/>
      <c r="G96" s="34"/>
      <c r="H96" s="34"/>
      <c r="I96" s="34"/>
      <c r="J96" s="34"/>
      <c r="K96" s="34"/>
      <c r="L96" s="34"/>
      <c r="M96" s="52" t="s">
        <v>321</v>
      </c>
      <c r="N96" s="53" t="s">
        <v>322</v>
      </c>
      <c r="O96" s="54">
        <v>27</v>
      </c>
      <c r="P96" s="61"/>
      <c r="Q96" s="193"/>
      <c r="R96" s="193"/>
      <c r="S96" s="193"/>
      <c r="T96" s="193"/>
      <c r="U96" s="193"/>
      <c r="V96" s="193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</row>
    <row r="97" spans="1:35" x14ac:dyDescent="0.2">
      <c r="A97" s="34"/>
      <c r="B97" s="34"/>
      <c r="C97" s="36"/>
      <c r="D97" s="34"/>
      <c r="E97" s="34"/>
      <c r="F97" s="34"/>
      <c r="G97" s="34"/>
      <c r="H97" s="34"/>
      <c r="I97" s="34"/>
      <c r="J97" s="34"/>
      <c r="K97" s="34"/>
      <c r="L97" s="34"/>
      <c r="M97" s="49" t="s">
        <v>576</v>
      </c>
      <c r="N97" s="50" t="s">
        <v>568</v>
      </c>
      <c r="O97" s="51"/>
      <c r="P97" s="61"/>
      <c r="Q97" s="192"/>
      <c r="R97" s="192"/>
      <c r="S97" s="192"/>
      <c r="T97" s="192"/>
      <c r="U97" s="192"/>
      <c r="V97" s="192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1:35" x14ac:dyDescent="0.2">
      <c r="A98" s="34"/>
      <c r="B98" s="34"/>
      <c r="C98" s="36"/>
      <c r="D98" s="34"/>
      <c r="E98" s="34"/>
      <c r="F98" s="34"/>
      <c r="G98" s="34"/>
      <c r="H98" s="34"/>
      <c r="I98" s="34"/>
      <c r="J98" s="34"/>
      <c r="K98" s="34"/>
      <c r="L98" s="34"/>
      <c r="M98" s="62"/>
      <c r="N98" s="63"/>
      <c r="O98" s="64"/>
      <c r="P98" s="61"/>
      <c r="Q98" s="192"/>
      <c r="R98" s="192"/>
      <c r="S98" s="192"/>
      <c r="T98" s="192"/>
      <c r="U98" s="192"/>
      <c r="V98" s="192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1:35" x14ac:dyDescent="0.2">
      <c r="A99" s="34"/>
      <c r="B99" s="34"/>
      <c r="C99" s="36"/>
      <c r="D99" s="34"/>
      <c r="E99" s="34"/>
      <c r="F99" s="34"/>
      <c r="G99" s="34"/>
      <c r="H99" s="34"/>
      <c r="I99" s="34"/>
      <c r="J99" s="34"/>
      <c r="K99" s="34"/>
      <c r="L99" s="34"/>
      <c r="M99" s="52" t="s">
        <v>323</v>
      </c>
      <c r="N99" s="53" t="s">
        <v>309</v>
      </c>
      <c r="O99" s="54">
        <v>7.4</v>
      </c>
      <c r="P99" s="61"/>
      <c r="Q99" s="193"/>
      <c r="R99" s="193"/>
      <c r="S99" s="193"/>
      <c r="T99" s="193"/>
      <c r="U99" s="193"/>
      <c r="V99" s="193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</row>
    <row r="100" spans="1:35" x14ac:dyDescent="0.2">
      <c r="A100" s="34"/>
      <c r="B100" s="34"/>
      <c r="C100" s="36"/>
      <c r="D100" s="34"/>
      <c r="E100" s="34"/>
      <c r="F100" s="34"/>
      <c r="G100" s="34"/>
      <c r="H100" s="34"/>
      <c r="I100" s="34"/>
      <c r="J100" s="34"/>
      <c r="K100" s="34"/>
      <c r="L100" s="34"/>
      <c r="M100" s="52" t="s">
        <v>324</v>
      </c>
      <c r="N100" s="53" t="s">
        <v>311</v>
      </c>
      <c r="O100" s="54">
        <v>2.7</v>
      </c>
      <c r="P100" s="61"/>
      <c r="Q100" s="193"/>
      <c r="R100" s="193"/>
      <c r="S100" s="193"/>
      <c r="T100" s="193"/>
      <c r="U100" s="193"/>
      <c r="V100" s="193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</row>
    <row r="101" spans="1:35" x14ac:dyDescent="0.2">
      <c r="A101" s="34"/>
      <c r="B101" s="34"/>
      <c r="C101" s="36"/>
      <c r="D101" s="34"/>
      <c r="E101" s="34"/>
      <c r="F101" s="34"/>
      <c r="G101" s="34"/>
      <c r="H101" s="34"/>
      <c r="I101" s="34"/>
      <c r="J101" s="34"/>
      <c r="K101" s="34"/>
      <c r="L101" s="34"/>
      <c r="M101" s="52" t="s">
        <v>325</v>
      </c>
      <c r="N101" s="53" t="s">
        <v>313</v>
      </c>
      <c r="O101" s="54">
        <v>20</v>
      </c>
      <c r="P101" s="61"/>
      <c r="Q101" s="193"/>
      <c r="R101" s="193"/>
      <c r="S101" s="193"/>
      <c r="T101" s="193"/>
      <c r="U101" s="193"/>
      <c r="V101" s="193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</row>
    <row r="102" spans="1:35" x14ac:dyDescent="0.2">
      <c r="A102" s="34"/>
      <c r="B102" s="34"/>
      <c r="C102" s="36"/>
      <c r="D102" s="34"/>
      <c r="E102" s="34"/>
      <c r="F102" s="34"/>
      <c r="G102" s="34"/>
      <c r="H102" s="34"/>
      <c r="I102" s="34"/>
      <c r="J102" s="34"/>
      <c r="K102" s="34"/>
      <c r="L102" s="34"/>
      <c r="M102" s="52" t="s">
        <v>326</v>
      </c>
      <c r="N102" s="53" t="s">
        <v>315</v>
      </c>
      <c r="O102" s="54">
        <v>83</v>
      </c>
      <c r="P102" s="61"/>
      <c r="Q102" s="193"/>
      <c r="R102" s="193"/>
      <c r="S102" s="193"/>
      <c r="T102" s="193"/>
      <c r="U102" s="193"/>
      <c r="V102" s="193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</row>
    <row r="103" spans="1:35" x14ac:dyDescent="0.2">
      <c r="A103" s="34"/>
      <c r="B103" s="34"/>
      <c r="C103" s="36"/>
      <c r="D103" s="34"/>
      <c r="E103" s="34"/>
      <c r="F103" s="34"/>
      <c r="G103" s="34"/>
      <c r="H103" s="34"/>
      <c r="I103" s="34"/>
      <c r="J103" s="34"/>
      <c r="K103" s="34"/>
      <c r="L103" s="34"/>
      <c r="M103" s="52" t="s">
        <v>327</v>
      </c>
      <c r="N103" s="53" t="s">
        <v>213</v>
      </c>
      <c r="O103" s="54">
        <v>24</v>
      </c>
      <c r="P103" s="61"/>
      <c r="Q103" s="193"/>
      <c r="R103" s="193"/>
      <c r="S103" s="193"/>
      <c r="T103" s="193"/>
      <c r="U103" s="193"/>
      <c r="V103" s="193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</row>
    <row r="104" spans="1:35" x14ac:dyDescent="0.2">
      <c r="A104" s="34"/>
      <c r="B104" s="34"/>
      <c r="C104" s="36"/>
      <c r="D104" s="34"/>
      <c r="E104" s="34"/>
      <c r="F104" s="34"/>
      <c r="G104" s="34"/>
      <c r="H104" s="34"/>
      <c r="I104" s="34"/>
      <c r="J104" s="34"/>
      <c r="K104" s="34"/>
      <c r="L104" s="34"/>
      <c r="M104" s="52" t="s">
        <v>328</v>
      </c>
      <c r="N104" s="53" t="s">
        <v>318</v>
      </c>
      <c r="O104" s="54">
        <v>40</v>
      </c>
      <c r="P104" s="61"/>
      <c r="Q104" s="193"/>
      <c r="R104" s="193"/>
      <c r="S104" s="193"/>
      <c r="T104" s="193"/>
      <c r="U104" s="193"/>
      <c r="V104" s="193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</row>
    <row r="105" spans="1:35" x14ac:dyDescent="0.2">
      <c r="A105" s="34"/>
      <c r="B105" s="34"/>
      <c r="C105" s="36"/>
      <c r="D105" s="34"/>
      <c r="E105" s="34"/>
      <c r="F105" s="34"/>
      <c r="G105" s="34"/>
      <c r="H105" s="34"/>
      <c r="I105" s="34"/>
      <c r="J105" s="34"/>
      <c r="K105" s="34"/>
      <c r="L105" s="34"/>
      <c r="M105" s="52" t="s">
        <v>329</v>
      </c>
      <c r="N105" s="53" t="s">
        <v>320</v>
      </c>
      <c r="O105" s="54">
        <v>37</v>
      </c>
      <c r="P105" s="61"/>
      <c r="Q105" s="193"/>
      <c r="R105" s="193"/>
      <c r="S105" s="193"/>
      <c r="T105" s="193"/>
      <c r="U105" s="193"/>
      <c r="V105" s="193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</row>
    <row r="106" spans="1:35" x14ac:dyDescent="0.2">
      <c r="A106" s="34"/>
      <c r="B106" s="34"/>
      <c r="C106" s="36"/>
      <c r="D106" s="34"/>
      <c r="E106" s="34"/>
      <c r="F106" s="34"/>
      <c r="G106" s="34"/>
      <c r="H106" s="34"/>
      <c r="I106" s="34"/>
      <c r="J106" s="34"/>
      <c r="K106" s="34"/>
      <c r="L106" s="34"/>
      <c r="M106" s="52" t="s">
        <v>330</v>
      </c>
      <c r="N106" s="53" t="s">
        <v>322</v>
      </c>
      <c r="O106" s="54">
        <v>23</v>
      </c>
      <c r="P106" s="61"/>
      <c r="Q106" s="193"/>
      <c r="R106" s="193"/>
      <c r="S106" s="193"/>
      <c r="T106" s="193"/>
      <c r="U106" s="193"/>
      <c r="V106" s="193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</row>
    <row r="107" spans="1:35" x14ac:dyDescent="0.2">
      <c r="A107" s="34"/>
      <c r="B107" s="34"/>
      <c r="C107" s="36"/>
      <c r="D107" s="34"/>
      <c r="E107" s="34"/>
      <c r="F107" s="34"/>
      <c r="G107" s="34"/>
      <c r="H107" s="34"/>
      <c r="I107" s="34"/>
      <c r="J107" s="34"/>
      <c r="K107" s="34"/>
      <c r="L107" s="34"/>
      <c r="M107" s="49" t="s">
        <v>577</v>
      </c>
      <c r="N107" s="50" t="s">
        <v>569</v>
      </c>
      <c r="O107" s="51"/>
      <c r="P107" s="61"/>
      <c r="Q107" s="192"/>
      <c r="R107" s="192"/>
      <c r="S107" s="192"/>
      <c r="T107" s="192"/>
      <c r="U107" s="192"/>
      <c r="V107" s="192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</row>
    <row r="108" spans="1:35" x14ac:dyDescent="0.2">
      <c r="A108" s="34"/>
      <c r="B108" s="34"/>
      <c r="C108" s="36"/>
      <c r="D108" s="34"/>
      <c r="E108" s="34"/>
      <c r="F108" s="34"/>
      <c r="G108" s="34"/>
      <c r="H108" s="34"/>
      <c r="I108" s="34"/>
      <c r="J108" s="34"/>
      <c r="K108" s="34"/>
      <c r="L108" s="34"/>
      <c r="M108" s="62"/>
      <c r="N108" s="63"/>
      <c r="O108" s="64"/>
      <c r="P108" s="61"/>
      <c r="Q108" s="192"/>
      <c r="R108" s="192"/>
      <c r="S108" s="192"/>
      <c r="T108" s="192"/>
      <c r="U108" s="192"/>
      <c r="V108" s="192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</row>
    <row r="109" spans="1:35" x14ac:dyDescent="0.2">
      <c r="A109" s="34"/>
      <c r="B109" s="34"/>
      <c r="C109" s="36"/>
      <c r="D109" s="34"/>
      <c r="E109" s="34"/>
      <c r="F109" s="34"/>
      <c r="G109" s="34"/>
      <c r="H109" s="34"/>
      <c r="I109" s="34"/>
      <c r="J109" s="34"/>
      <c r="K109" s="34"/>
      <c r="L109" s="34"/>
      <c r="M109" s="52" t="s">
        <v>331</v>
      </c>
      <c r="N109" s="53" t="s">
        <v>332</v>
      </c>
      <c r="O109" s="54">
        <v>6.4</v>
      </c>
      <c r="P109" s="61"/>
      <c r="Q109" s="193"/>
      <c r="R109" s="193"/>
      <c r="S109" s="193"/>
      <c r="T109" s="193"/>
      <c r="U109" s="193"/>
      <c r="V109" s="193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</row>
    <row r="110" spans="1:35" x14ac:dyDescent="0.2">
      <c r="A110" s="34"/>
      <c r="B110" s="34"/>
      <c r="C110" s="36"/>
      <c r="D110" s="34"/>
      <c r="E110" s="34"/>
      <c r="F110" s="34"/>
      <c r="G110" s="34"/>
      <c r="H110" s="34"/>
      <c r="I110" s="34"/>
      <c r="J110" s="34"/>
      <c r="K110" s="34"/>
      <c r="L110" s="34"/>
      <c r="M110" s="52" t="s">
        <v>333</v>
      </c>
      <c r="N110" s="53" t="s">
        <v>334</v>
      </c>
      <c r="O110" s="54">
        <v>2.6</v>
      </c>
      <c r="P110" s="61"/>
      <c r="Q110" s="193"/>
      <c r="R110" s="193"/>
      <c r="S110" s="193"/>
      <c r="T110" s="193"/>
      <c r="U110" s="193"/>
      <c r="V110" s="193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</row>
    <row r="111" spans="1:35" x14ac:dyDescent="0.2">
      <c r="A111" s="34"/>
      <c r="B111" s="34"/>
      <c r="C111" s="36"/>
      <c r="D111" s="34"/>
      <c r="E111" s="34"/>
      <c r="F111" s="34"/>
      <c r="G111" s="34"/>
      <c r="H111" s="34"/>
      <c r="I111" s="34"/>
      <c r="J111" s="34"/>
      <c r="K111" s="34"/>
      <c r="L111" s="34"/>
      <c r="M111" s="52" t="s">
        <v>335</v>
      </c>
      <c r="N111" s="53" t="s">
        <v>336</v>
      </c>
      <c r="O111" s="54">
        <v>16</v>
      </c>
      <c r="P111" s="61"/>
      <c r="Q111" s="193"/>
      <c r="R111" s="193"/>
      <c r="S111" s="193"/>
      <c r="T111" s="193"/>
      <c r="U111" s="193"/>
      <c r="V111" s="193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spans="1:35" x14ac:dyDescent="0.2">
      <c r="A112" s="34"/>
      <c r="B112" s="34"/>
      <c r="C112" s="36"/>
      <c r="D112" s="34"/>
      <c r="E112" s="34"/>
      <c r="F112" s="34"/>
      <c r="G112" s="34"/>
      <c r="H112" s="34"/>
      <c r="I112" s="34"/>
      <c r="J112" s="34"/>
      <c r="K112" s="34"/>
      <c r="L112" s="34"/>
      <c r="M112" s="52" t="s">
        <v>337</v>
      </c>
      <c r="N112" s="53" t="s">
        <v>338</v>
      </c>
      <c r="O112" s="54">
        <v>43</v>
      </c>
      <c r="P112" s="61"/>
      <c r="Q112" s="193"/>
      <c r="R112" s="193"/>
      <c r="S112" s="193"/>
      <c r="T112" s="193"/>
      <c r="U112" s="193"/>
      <c r="V112" s="193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</row>
    <row r="113" spans="1:35" x14ac:dyDescent="0.2">
      <c r="A113" s="34"/>
      <c r="B113" s="34"/>
      <c r="C113" s="36"/>
      <c r="D113" s="34"/>
      <c r="E113" s="34"/>
      <c r="F113" s="34"/>
      <c r="G113" s="34"/>
      <c r="H113" s="34"/>
      <c r="I113" s="34"/>
      <c r="J113" s="34"/>
      <c r="K113" s="34"/>
      <c r="L113" s="34"/>
      <c r="M113" s="52" t="s">
        <v>339</v>
      </c>
      <c r="N113" s="53" t="s">
        <v>213</v>
      </c>
      <c r="O113" s="54">
        <v>18</v>
      </c>
      <c r="P113" s="61"/>
      <c r="Q113" s="193"/>
      <c r="R113" s="193"/>
      <c r="S113" s="193"/>
      <c r="T113" s="193"/>
      <c r="U113" s="193"/>
      <c r="V113" s="193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</row>
    <row r="114" spans="1:35" x14ac:dyDescent="0.2">
      <c r="A114" s="34"/>
      <c r="B114" s="34"/>
      <c r="C114" s="36"/>
      <c r="D114" s="34"/>
      <c r="E114" s="34"/>
      <c r="F114" s="34"/>
      <c r="G114" s="34"/>
      <c r="H114" s="34"/>
      <c r="I114" s="34"/>
      <c r="J114" s="34"/>
      <c r="K114" s="34"/>
      <c r="L114" s="34"/>
      <c r="M114" s="52" t="s">
        <v>340</v>
      </c>
      <c r="N114" s="53" t="s">
        <v>341</v>
      </c>
      <c r="O114" s="54">
        <v>22</v>
      </c>
      <c r="P114" s="61"/>
      <c r="Q114" s="193"/>
      <c r="R114" s="193"/>
      <c r="S114" s="193"/>
      <c r="T114" s="193"/>
      <c r="U114" s="193"/>
      <c r="V114" s="193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</row>
    <row r="115" spans="1:35" x14ac:dyDescent="0.2">
      <c r="A115" s="34"/>
      <c r="B115" s="34"/>
      <c r="C115" s="36"/>
      <c r="D115" s="34"/>
      <c r="E115" s="34"/>
      <c r="F115" s="34"/>
      <c r="G115" s="34"/>
      <c r="H115" s="34"/>
      <c r="I115" s="34"/>
      <c r="J115" s="34"/>
      <c r="K115" s="34"/>
      <c r="L115" s="34"/>
      <c r="M115" s="52" t="s">
        <v>342</v>
      </c>
      <c r="N115" s="53" t="s">
        <v>343</v>
      </c>
      <c r="O115" s="54">
        <v>20</v>
      </c>
      <c r="P115" s="61"/>
      <c r="Q115" s="193"/>
      <c r="R115" s="193"/>
      <c r="S115" s="193"/>
      <c r="T115" s="193"/>
      <c r="U115" s="193"/>
      <c r="V115" s="193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</row>
    <row r="116" spans="1:35" x14ac:dyDescent="0.2">
      <c r="A116" s="34"/>
      <c r="B116" s="34"/>
      <c r="C116" s="36"/>
      <c r="D116" s="34"/>
      <c r="E116" s="34"/>
      <c r="F116" s="34"/>
      <c r="G116" s="34"/>
      <c r="H116" s="34"/>
      <c r="I116" s="34"/>
      <c r="J116" s="34"/>
      <c r="K116" s="34"/>
      <c r="L116" s="34"/>
      <c r="M116" s="52" t="s">
        <v>344</v>
      </c>
      <c r="N116" s="53" t="s">
        <v>345</v>
      </c>
      <c r="O116" s="54">
        <v>17</v>
      </c>
      <c r="P116" s="61"/>
      <c r="Q116" s="193"/>
      <c r="R116" s="193"/>
      <c r="S116" s="193"/>
      <c r="T116" s="193"/>
      <c r="U116" s="193"/>
      <c r="V116" s="193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</row>
    <row r="117" spans="1:35" x14ac:dyDescent="0.2">
      <c r="A117" s="34"/>
      <c r="B117" s="34"/>
      <c r="C117" s="36"/>
      <c r="D117" s="34"/>
      <c r="E117" s="34"/>
      <c r="F117" s="34"/>
      <c r="G117" s="34"/>
      <c r="H117" s="34"/>
      <c r="I117" s="34"/>
      <c r="J117" s="34"/>
      <c r="K117" s="34"/>
      <c r="L117" s="34"/>
      <c r="M117" s="49" t="s">
        <v>578</v>
      </c>
      <c r="N117" s="50" t="s">
        <v>570</v>
      </c>
      <c r="O117" s="51"/>
      <c r="P117" s="61"/>
      <c r="Q117" s="192"/>
      <c r="R117" s="192"/>
      <c r="S117" s="192"/>
      <c r="T117" s="192"/>
      <c r="U117" s="192"/>
      <c r="V117" s="192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</row>
    <row r="118" spans="1:35" x14ac:dyDescent="0.2">
      <c r="A118" s="34"/>
      <c r="B118" s="34"/>
      <c r="C118" s="36"/>
      <c r="D118" s="34"/>
      <c r="E118" s="34"/>
      <c r="F118" s="34"/>
      <c r="G118" s="34"/>
      <c r="H118" s="34"/>
      <c r="I118" s="34"/>
      <c r="J118" s="34"/>
      <c r="K118" s="34"/>
      <c r="L118" s="34"/>
      <c r="M118" s="62"/>
      <c r="N118" s="63"/>
      <c r="O118" s="64"/>
      <c r="P118" s="61"/>
      <c r="Q118" s="192"/>
      <c r="R118" s="192"/>
      <c r="S118" s="192"/>
      <c r="T118" s="192"/>
      <c r="U118" s="192"/>
      <c r="V118" s="192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</row>
    <row r="119" spans="1:35" x14ac:dyDescent="0.2">
      <c r="A119" s="34"/>
      <c r="B119" s="34"/>
      <c r="C119" s="36"/>
      <c r="D119" s="34"/>
      <c r="E119" s="34"/>
      <c r="F119" s="34"/>
      <c r="G119" s="34"/>
      <c r="H119" s="34"/>
      <c r="I119" s="34"/>
      <c r="J119" s="34"/>
      <c r="K119" s="34"/>
      <c r="L119" s="34"/>
      <c r="M119" s="52" t="s">
        <v>346</v>
      </c>
      <c r="N119" s="53" t="s">
        <v>347</v>
      </c>
      <c r="O119" s="54">
        <v>5.8</v>
      </c>
      <c r="P119" s="61"/>
      <c r="Q119" s="193"/>
      <c r="R119" s="193"/>
      <c r="S119" s="193"/>
      <c r="T119" s="193"/>
      <c r="U119" s="193"/>
      <c r="V119" s="193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spans="1:35" x14ac:dyDescent="0.2">
      <c r="A120" s="34"/>
      <c r="B120" s="34"/>
      <c r="C120" s="36"/>
      <c r="D120" s="34"/>
      <c r="E120" s="34"/>
      <c r="F120" s="34"/>
      <c r="G120" s="34"/>
      <c r="H120" s="34"/>
      <c r="I120" s="34"/>
      <c r="J120" s="34"/>
      <c r="K120" s="34"/>
      <c r="L120" s="34"/>
      <c r="M120" s="52" t="s">
        <v>351</v>
      </c>
      <c r="N120" s="53" t="s">
        <v>348</v>
      </c>
      <c r="O120" s="54">
        <v>2.6</v>
      </c>
      <c r="P120" s="61"/>
      <c r="Q120" s="193"/>
      <c r="R120" s="193"/>
      <c r="S120" s="193"/>
      <c r="T120" s="193"/>
      <c r="U120" s="193"/>
      <c r="V120" s="193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spans="1:35" x14ac:dyDescent="0.2">
      <c r="A121" s="34"/>
      <c r="B121" s="34"/>
      <c r="C121" s="36"/>
      <c r="D121" s="34"/>
      <c r="E121" s="34"/>
      <c r="F121" s="34"/>
      <c r="G121" s="34"/>
      <c r="H121" s="34"/>
      <c r="I121" s="34"/>
      <c r="J121" s="34"/>
      <c r="K121" s="34"/>
      <c r="L121" s="34"/>
      <c r="M121" s="52" t="s">
        <v>352</v>
      </c>
      <c r="N121" s="53" t="s">
        <v>336</v>
      </c>
      <c r="O121" s="54">
        <v>19</v>
      </c>
      <c r="P121" s="61"/>
      <c r="Q121" s="193"/>
      <c r="R121" s="193"/>
      <c r="S121" s="193"/>
      <c r="T121" s="193"/>
      <c r="U121" s="193"/>
      <c r="V121" s="193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</row>
    <row r="122" spans="1:35" x14ac:dyDescent="0.2">
      <c r="A122" s="34"/>
      <c r="B122" s="34"/>
      <c r="C122" s="36"/>
      <c r="D122" s="34"/>
      <c r="E122" s="34"/>
      <c r="F122" s="34"/>
      <c r="G122" s="34"/>
      <c r="H122" s="34"/>
      <c r="I122" s="34"/>
      <c r="J122" s="34"/>
      <c r="K122" s="34"/>
      <c r="L122" s="34"/>
      <c r="M122" s="52" t="s">
        <v>353</v>
      </c>
      <c r="N122" s="53" t="s">
        <v>338</v>
      </c>
      <c r="O122" s="54">
        <v>62</v>
      </c>
      <c r="P122" s="61"/>
      <c r="Q122" s="193"/>
      <c r="R122" s="193"/>
      <c r="S122" s="193"/>
      <c r="T122" s="193"/>
      <c r="U122" s="193"/>
      <c r="V122" s="193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</row>
    <row r="123" spans="1:35" x14ac:dyDescent="0.2">
      <c r="A123" s="34"/>
      <c r="B123" s="34"/>
      <c r="C123" s="36"/>
      <c r="D123" s="34"/>
      <c r="E123" s="34"/>
      <c r="F123" s="34"/>
      <c r="G123" s="34"/>
      <c r="H123" s="34"/>
      <c r="I123" s="34"/>
      <c r="J123" s="34"/>
      <c r="K123" s="34"/>
      <c r="L123" s="34"/>
      <c r="M123" s="52" t="s">
        <v>354</v>
      </c>
      <c r="N123" s="53" t="s">
        <v>357</v>
      </c>
      <c r="O123" s="54">
        <v>28</v>
      </c>
      <c r="P123" s="61"/>
      <c r="Q123" s="193"/>
      <c r="R123" s="193"/>
      <c r="S123" s="193"/>
      <c r="T123" s="193"/>
      <c r="U123" s="193"/>
      <c r="V123" s="193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</row>
    <row r="124" spans="1:35" x14ac:dyDescent="0.2">
      <c r="A124" s="34"/>
      <c r="B124" s="34"/>
      <c r="C124" s="36"/>
      <c r="D124" s="34"/>
      <c r="E124" s="34"/>
      <c r="F124" s="34"/>
      <c r="G124" s="34"/>
      <c r="H124" s="34"/>
      <c r="I124" s="34"/>
      <c r="J124" s="34"/>
      <c r="K124" s="34"/>
      <c r="L124" s="34"/>
      <c r="M124" s="52" t="s">
        <v>358</v>
      </c>
      <c r="N124" s="53" t="s">
        <v>213</v>
      </c>
      <c r="O124" s="54">
        <v>27</v>
      </c>
      <c r="P124" s="61"/>
      <c r="Q124" s="193"/>
      <c r="R124" s="193"/>
      <c r="S124" s="193"/>
      <c r="T124" s="193"/>
      <c r="U124" s="193"/>
      <c r="V124" s="193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</row>
    <row r="125" spans="1:35" x14ac:dyDescent="0.2">
      <c r="A125" s="34"/>
      <c r="B125" s="34"/>
      <c r="C125" s="36"/>
      <c r="D125" s="34"/>
      <c r="E125" s="34"/>
      <c r="F125" s="34"/>
      <c r="G125" s="34"/>
      <c r="H125" s="34"/>
      <c r="I125" s="34"/>
      <c r="J125" s="34"/>
      <c r="K125" s="34"/>
      <c r="L125" s="34"/>
      <c r="M125" s="52" t="s">
        <v>355</v>
      </c>
      <c r="N125" s="53" t="s">
        <v>349</v>
      </c>
      <c r="O125" s="54">
        <v>46</v>
      </c>
      <c r="P125" s="61"/>
      <c r="Q125" s="193"/>
      <c r="R125" s="193"/>
      <c r="S125" s="193"/>
      <c r="T125" s="193"/>
      <c r="U125" s="193"/>
      <c r="V125" s="193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</row>
    <row r="126" spans="1:35" x14ac:dyDescent="0.2">
      <c r="A126" s="34"/>
      <c r="B126" s="34"/>
      <c r="C126" s="36"/>
      <c r="D126" s="34"/>
      <c r="E126" s="34"/>
      <c r="F126" s="34"/>
      <c r="G126" s="34"/>
      <c r="H126" s="34"/>
      <c r="I126" s="34"/>
      <c r="J126" s="34"/>
      <c r="K126" s="34"/>
      <c r="L126" s="34"/>
      <c r="M126" s="52" t="s">
        <v>356</v>
      </c>
      <c r="N126" s="53" t="s">
        <v>350</v>
      </c>
      <c r="O126" s="54">
        <v>39</v>
      </c>
      <c r="P126" s="61"/>
      <c r="Q126" s="193"/>
      <c r="R126" s="193"/>
      <c r="S126" s="193"/>
      <c r="T126" s="193"/>
      <c r="U126" s="193"/>
      <c r="V126" s="193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</row>
    <row r="127" spans="1:35" x14ac:dyDescent="0.2">
      <c r="A127" s="34"/>
      <c r="B127" s="34"/>
      <c r="C127" s="36"/>
      <c r="D127" s="34"/>
      <c r="E127" s="34"/>
      <c r="F127" s="34"/>
      <c r="G127" s="34"/>
      <c r="H127" s="34"/>
      <c r="I127" s="34"/>
      <c r="J127" s="34"/>
      <c r="K127" s="34"/>
      <c r="L127" s="34"/>
      <c r="M127" s="52" t="s">
        <v>359</v>
      </c>
      <c r="N127" s="53" t="s">
        <v>345</v>
      </c>
      <c r="O127" s="54">
        <v>27</v>
      </c>
      <c r="P127" s="61"/>
      <c r="Q127" s="193"/>
      <c r="R127" s="193"/>
      <c r="S127" s="193"/>
      <c r="T127" s="193"/>
      <c r="U127" s="193"/>
      <c r="V127" s="193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</row>
    <row r="128" spans="1:35" x14ac:dyDescent="0.2">
      <c r="A128" s="34"/>
      <c r="B128" s="34"/>
      <c r="C128" s="36"/>
      <c r="D128" s="34"/>
      <c r="E128" s="34"/>
      <c r="F128" s="34"/>
      <c r="G128" s="34"/>
      <c r="H128" s="34"/>
      <c r="I128" s="34"/>
      <c r="J128" s="34"/>
      <c r="K128" s="34"/>
      <c r="L128" s="34"/>
      <c r="M128" s="49" t="s">
        <v>579</v>
      </c>
      <c r="N128" s="50" t="s">
        <v>580</v>
      </c>
      <c r="O128" s="51"/>
      <c r="P128" s="61"/>
      <c r="Q128" s="192"/>
      <c r="R128" s="192"/>
      <c r="S128" s="192"/>
      <c r="T128" s="192"/>
      <c r="U128" s="192"/>
      <c r="V128" s="192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</row>
    <row r="129" spans="1:35" x14ac:dyDescent="0.2">
      <c r="A129" s="34"/>
      <c r="B129" s="34"/>
      <c r="C129" s="36"/>
      <c r="D129" s="34"/>
      <c r="E129" s="34"/>
      <c r="F129" s="34"/>
      <c r="G129" s="34"/>
      <c r="H129" s="34"/>
      <c r="I129" s="34"/>
      <c r="J129" s="34"/>
      <c r="K129" s="34"/>
      <c r="L129" s="34"/>
      <c r="M129" s="62"/>
      <c r="N129" s="63"/>
      <c r="O129" s="64"/>
      <c r="P129" s="61"/>
      <c r="Q129" s="192"/>
      <c r="R129" s="192"/>
      <c r="S129" s="192"/>
      <c r="T129" s="192"/>
      <c r="U129" s="192"/>
      <c r="V129" s="192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</row>
    <row r="130" spans="1:35" x14ac:dyDescent="0.2">
      <c r="A130" s="34"/>
      <c r="B130" s="34"/>
      <c r="C130" s="36"/>
      <c r="D130" s="34"/>
      <c r="E130" s="34"/>
      <c r="F130" s="34"/>
      <c r="G130" s="34"/>
      <c r="H130" s="34"/>
      <c r="I130" s="34"/>
      <c r="J130" s="34"/>
      <c r="K130" s="34"/>
      <c r="L130" s="34"/>
      <c r="M130" s="52" t="s">
        <v>360</v>
      </c>
      <c r="N130" s="53" t="s">
        <v>213</v>
      </c>
      <c r="O130" s="54">
        <v>15</v>
      </c>
      <c r="P130" s="61"/>
      <c r="Q130" s="193"/>
      <c r="R130" s="193"/>
      <c r="S130" s="193"/>
      <c r="T130" s="193"/>
      <c r="U130" s="193"/>
      <c r="V130" s="193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</row>
    <row r="131" spans="1:35" x14ac:dyDescent="0.2">
      <c r="A131" s="34"/>
      <c r="B131" s="34"/>
      <c r="C131" s="36"/>
      <c r="D131" s="34"/>
      <c r="E131" s="34"/>
      <c r="F131" s="34"/>
      <c r="G131" s="34"/>
      <c r="H131" s="34"/>
      <c r="I131" s="34"/>
      <c r="J131" s="34"/>
      <c r="K131" s="34"/>
      <c r="L131" s="34"/>
      <c r="M131" s="52" t="s">
        <v>361</v>
      </c>
      <c r="N131" s="53" t="s">
        <v>363</v>
      </c>
      <c r="O131" s="54">
        <v>22</v>
      </c>
      <c r="P131" s="61"/>
      <c r="Q131" s="193"/>
      <c r="R131" s="193"/>
      <c r="S131" s="193"/>
      <c r="T131" s="193"/>
      <c r="U131" s="193"/>
      <c r="V131" s="193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</row>
    <row r="132" spans="1:35" x14ac:dyDescent="0.2">
      <c r="A132" s="34"/>
      <c r="B132" s="34"/>
      <c r="C132" s="36"/>
      <c r="D132" s="34"/>
      <c r="E132" s="34"/>
      <c r="F132" s="34"/>
      <c r="G132" s="34"/>
      <c r="H132" s="34"/>
      <c r="I132" s="34"/>
      <c r="J132" s="34"/>
      <c r="K132" s="34"/>
      <c r="L132" s="34"/>
      <c r="M132" s="52" t="s">
        <v>362</v>
      </c>
      <c r="N132" s="53" t="s">
        <v>364</v>
      </c>
      <c r="O132" s="54">
        <v>17</v>
      </c>
      <c r="P132" s="61"/>
      <c r="Q132" s="193"/>
      <c r="R132" s="193"/>
      <c r="S132" s="193"/>
      <c r="T132" s="193"/>
      <c r="U132" s="193"/>
      <c r="V132" s="193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</row>
    <row r="133" spans="1:35" x14ac:dyDescent="0.2">
      <c r="A133" s="34"/>
      <c r="B133" s="34"/>
      <c r="C133" s="36"/>
      <c r="D133" s="34"/>
      <c r="E133" s="34"/>
      <c r="F133" s="34"/>
      <c r="G133" s="34"/>
      <c r="H133" s="34"/>
      <c r="I133" s="34"/>
      <c r="J133" s="34"/>
      <c r="K133" s="34"/>
      <c r="L133" s="34"/>
      <c r="M133" s="49" t="s">
        <v>581</v>
      </c>
      <c r="N133" s="50" t="s">
        <v>582</v>
      </c>
      <c r="O133" s="51"/>
      <c r="P133" s="61"/>
      <c r="Q133" s="192"/>
      <c r="R133" s="192"/>
      <c r="S133" s="192"/>
      <c r="T133" s="192"/>
      <c r="U133" s="192"/>
      <c r="V133" s="192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</row>
    <row r="134" spans="1:35" x14ac:dyDescent="0.2">
      <c r="A134" s="34"/>
      <c r="B134" s="34"/>
      <c r="C134" s="36"/>
      <c r="D134" s="34"/>
      <c r="E134" s="34"/>
      <c r="F134" s="34"/>
      <c r="G134" s="34"/>
      <c r="H134" s="34"/>
      <c r="I134" s="34"/>
      <c r="J134" s="34"/>
      <c r="K134" s="34"/>
      <c r="L134" s="34"/>
      <c r="N134" s="58" t="s">
        <v>365</v>
      </c>
      <c r="O134" s="59"/>
      <c r="P134" s="61"/>
      <c r="Q134" s="192"/>
      <c r="R134" s="192"/>
      <c r="S134" s="192"/>
      <c r="T134" s="192"/>
      <c r="U134" s="192"/>
      <c r="V134" s="192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</row>
    <row r="135" spans="1:35" x14ac:dyDescent="0.2">
      <c r="A135" s="34"/>
      <c r="B135" s="34"/>
      <c r="C135" s="36"/>
      <c r="D135" s="34"/>
      <c r="E135" s="34"/>
      <c r="F135" s="34"/>
      <c r="G135" s="34"/>
      <c r="H135" s="34"/>
      <c r="I135" s="34"/>
      <c r="J135" s="34"/>
      <c r="K135" s="34"/>
      <c r="L135" s="34"/>
      <c r="M135" s="68"/>
      <c r="N135" s="69"/>
      <c r="O135" s="64"/>
      <c r="P135" s="61"/>
      <c r="Q135" s="192"/>
      <c r="R135" s="192"/>
      <c r="S135" s="192"/>
      <c r="T135" s="192"/>
      <c r="U135" s="192"/>
      <c r="V135" s="192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</row>
    <row r="136" spans="1:35" x14ac:dyDescent="0.2">
      <c r="A136" s="34"/>
      <c r="B136" s="34"/>
      <c r="C136" s="36"/>
      <c r="D136" s="34"/>
      <c r="E136" s="34"/>
      <c r="F136" s="34"/>
      <c r="G136" s="34"/>
      <c r="H136" s="34"/>
      <c r="I136" s="34"/>
      <c r="J136" s="34"/>
      <c r="K136" s="34"/>
      <c r="L136" s="34"/>
      <c r="M136" s="52" t="s">
        <v>366</v>
      </c>
      <c r="N136" s="53" t="s">
        <v>382</v>
      </c>
      <c r="O136" s="54">
        <v>17</v>
      </c>
      <c r="P136" s="61"/>
      <c r="Q136" s="193"/>
      <c r="R136" s="193"/>
      <c r="S136" s="193"/>
      <c r="T136" s="193"/>
      <c r="U136" s="193"/>
      <c r="V136" s="193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</row>
    <row r="137" spans="1:35" x14ac:dyDescent="0.2">
      <c r="A137" s="34"/>
      <c r="B137" s="34"/>
      <c r="C137" s="36"/>
      <c r="D137" s="34"/>
      <c r="E137" s="34"/>
      <c r="F137" s="34"/>
      <c r="G137" s="34"/>
      <c r="H137" s="34"/>
      <c r="I137" s="34"/>
      <c r="J137" s="34"/>
      <c r="K137" s="34"/>
      <c r="L137" s="34"/>
      <c r="M137" s="52" t="s">
        <v>367</v>
      </c>
      <c r="N137" s="53" t="s">
        <v>383</v>
      </c>
      <c r="O137" s="54">
        <v>8</v>
      </c>
      <c r="P137" s="61"/>
      <c r="Q137" s="193"/>
      <c r="R137" s="193"/>
      <c r="S137" s="193"/>
      <c r="T137" s="193"/>
      <c r="U137" s="193"/>
      <c r="V137" s="193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</row>
    <row r="138" spans="1:35" x14ac:dyDescent="0.2">
      <c r="A138" s="34"/>
      <c r="B138" s="34"/>
      <c r="C138" s="36"/>
      <c r="D138" s="34"/>
      <c r="E138" s="34"/>
      <c r="F138" s="34"/>
      <c r="G138" s="34"/>
      <c r="H138" s="34"/>
      <c r="I138" s="34"/>
      <c r="J138" s="34"/>
      <c r="K138" s="34"/>
      <c r="L138" s="34"/>
      <c r="M138" s="52" t="s">
        <v>368</v>
      </c>
      <c r="N138" s="53" t="s">
        <v>384</v>
      </c>
      <c r="O138" s="54">
        <v>28</v>
      </c>
      <c r="P138" s="61"/>
      <c r="Q138" s="193"/>
      <c r="R138" s="193"/>
      <c r="S138" s="193"/>
      <c r="T138" s="193"/>
      <c r="U138" s="193"/>
      <c r="V138" s="193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</row>
    <row r="139" spans="1:35" x14ac:dyDescent="0.2">
      <c r="A139" s="34"/>
      <c r="B139" s="34"/>
      <c r="C139" s="36"/>
      <c r="D139" s="34"/>
      <c r="E139" s="34"/>
      <c r="F139" s="34"/>
      <c r="G139" s="34"/>
      <c r="H139" s="34"/>
      <c r="I139" s="34"/>
      <c r="J139" s="34"/>
      <c r="K139" s="34"/>
      <c r="L139" s="34"/>
      <c r="M139" s="52" t="s">
        <v>369</v>
      </c>
      <c r="N139" s="53" t="s">
        <v>385</v>
      </c>
      <c r="O139" s="54">
        <v>64</v>
      </c>
      <c r="P139" s="61"/>
      <c r="Q139" s="193"/>
      <c r="R139" s="193"/>
      <c r="S139" s="193"/>
      <c r="T139" s="193"/>
      <c r="U139" s="193"/>
      <c r="V139" s="193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</row>
    <row r="140" spans="1:35" x14ac:dyDescent="0.2">
      <c r="A140" s="34"/>
      <c r="B140" s="34"/>
      <c r="C140" s="36"/>
      <c r="D140" s="34"/>
      <c r="E140" s="34"/>
      <c r="F140" s="34"/>
      <c r="G140" s="34"/>
      <c r="H140" s="34"/>
      <c r="I140" s="34"/>
      <c r="J140" s="34"/>
      <c r="K140" s="34"/>
      <c r="L140" s="34"/>
      <c r="M140" s="52" t="s">
        <v>370</v>
      </c>
      <c r="N140" s="53" t="s">
        <v>386</v>
      </c>
      <c r="O140" s="54">
        <v>54</v>
      </c>
      <c r="P140" s="61"/>
      <c r="Q140" s="193"/>
      <c r="R140" s="193"/>
      <c r="S140" s="193"/>
      <c r="T140" s="193"/>
      <c r="U140" s="193"/>
      <c r="V140" s="193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</row>
    <row r="141" spans="1:35" x14ac:dyDescent="0.2">
      <c r="A141" s="34"/>
      <c r="B141" s="34"/>
      <c r="C141" s="36"/>
      <c r="D141" s="34"/>
      <c r="E141" s="34"/>
      <c r="F141" s="34"/>
      <c r="G141" s="34"/>
      <c r="H141" s="34"/>
      <c r="I141" s="34"/>
      <c r="J141" s="34"/>
      <c r="K141" s="34"/>
      <c r="L141" s="34"/>
      <c r="M141" s="52" t="s">
        <v>371</v>
      </c>
      <c r="N141" s="53" t="s">
        <v>387</v>
      </c>
      <c r="O141" s="54">
        <v>18</v>
      </c>
      <c r="P141" s="61"/>
      <c r="Q141" s="193"/>
      <c r="R141" s="193"/>
      <c r="S141" s="193"/>
      <c r="T141" s="193"/>
      <c r="U141" s="193"/>
      <c r="V141" s="193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</row>
    <row r="142" spans="1:35" x14ac:dyDescent="0.2">
      <c r="A142" s="34"/>
      <c r="B142" s="34"/>
      <c r="C142" s="36"/>
      <c r="D142" s="34"/>
      <c r="E142" s="34"/>
      <c r="F142" s="34"/>
      <c r="G142" s="34"/>
      <c r="H142" s="34"/>
      <c r="I142" s="34"/>
      <c r="J142" s="34"/>
      <c r="K142" s="34"/>
      <c r="L142" s="34"/>
      <c r="M142" s="52" t="s">
        <v>372</v>
      </c>
      <c r="N142" s="53" t="s">
        <v>214</v>
      </c>
      <c r="O142" s="54">
        <v>46</v>
      </c>
      <c r="P142" s="61"/>
      <c r="Q142" s="193"/>
      <c r="R142" s="193"/>
      <c r="S142" s="193"/>
      <c r="T142" s="193"/>
      <c r="U142" s="193"/>
      <c r="V142" s="193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</row>
    <row r="143" spans="1:35" x14ac:dyDescent="0.2">
      <c r="A143" s="34"/>
      <c r="B143" s="34"/>
      <c r="C143" s="36"/>
      <c r="D143" s="34"/>
      <c r="E143" s="34"/>
      <c r="F143" s="34"/>
      <c r="G143" s="34"/>
      <c r="H143" s="34"/>
      <c r="I143" s="34"/>
      <c r="J143" s="34"/>
      <c r="K143" s="34"/>
      <c r="L143" s="34"/>
      <c r="M143" s="52" t="s">
        <v>373</v>
      </c>
      <c r="N143" s="53" t="s">
        <v>215</v>
      </c>
      <c r="O143" s="54">
        <v>40</v>
      </c>
      <c r="P143" s="61"/>
      <c r="Q143" s="193"/>
      <c r="R143" s="193"/>
      <c r="S143" s="193"/>
      <c r="T143" s="193"/>
      <c r="U143" s="193"/>
      <c r="V143" s="193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spans="1:35" x14ac:dyDescent="0.2">
      <c r="A144" s="34"/>
      <c r="B144" s="34"/>
      <c r="C144" s="36"/>
      <c r="D144" s="34"/>
      <c r="E144" s="34"/>
      <c r="F144" s="34"/>
      <c r="G144" s="34"/>
      <c r="H144" s="34"/>
      <c r="I144" s="34"/>
      <c r="J144" s="34"/>
      <c r="K144" s="34"/>
      <c r="L144" s="34"/>
      <c r="M144" s="52" t="s">
        <v>374</v>
      </c>
      <c r="N144" s="53" t="s">
        <v>217</v>
      </c>
      <c r="O144" s="54">
        <v>38</v>
      </c>
      <c r="P144" s="61"/>
      <c r="Q144" s="193"/>
      <c r="R144" s="193"/>
      <c r="S144" s="193"/>
      <c r="T144" s="193"/>
      <c r="U144" s="193"/>
      <c r="V144" s="193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</row>
    <row r="145" spans="1:35" x14ac:dyDescent="0.2">
      <c r="A145" s="34"/>
      <c r="B145" s="34"/>
      <c r="C145" s="36"/>
      <c r="D145" s="34"/>
      <c r="E145" s="34"/>
      <c r="F145" s="34"/>
      <c r="G145" s="34"/>
      <c r="H145" s="34"/>
      <c r="I145" s="34"/>
      <c r="J145" s="34"/>
      <c r="K145" s="34"/>
      <c r="L145" s="34"/>
      <c r="M145" s="52" t="s">
        <v>375</v>
      </c>
      <c r="N145" s="53" t="s">
        <v>218</v>
      </c>
      <c r="O145" s="54">
        <v>36</v>
      </c>
      <c r="P145" s="61"/>
      <c r="Q145" s="193"/>
      <c r="R145" s="193"/>
      <c r="S145" s="193"/>
      <c r="T145" s="193"/>
      <c r="U145" s="193"/>
      <c r="V145" s="193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</row>
    <row r="146" spans="1:35" x14ac:dyDescent="0.2">
      <c r="A146" s="34"/>
      <c r="B146" s="34"/>
      <c r="C146" s="36"/>
      <c r="D146" s="34"/>
      <c r="E146" s="34"/>
      <c r="F146" s="34"/>
      <c r="G146" s="34"/>
      <c r="H146" s="34"/>
      <c r="I146" s="34"/>
      <c r="J146" s="34"/>
      <c r="K146" s="34"/>
      <c r="L146" s="34"/>
      <c r="M146" s="52" t="s">
        <v>376</v>
      </c>
      <c r="N146" s="53" t="s">
        <v>219</v>
      </c>
      <c r="O146" s="54">
        <v>23</v>
      </c>
      <c r="P146" s="61"/>
      <c r="Q146" s="193"/>
      <c r="R146" s="193"/>
      <c r="S146" s="193"/>
      <c r="T146" s="193"/>
      <c r="U146" s="193"/>
      <c r="V146" s="193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</row>
    <row r="147" spans="1:35" x14ac:dyDescent="0.2">
      <c r="A147" s="34"/>
      <c r="B147" s="34"/>
      <c r="C147" s="36"/>
      <c r="D147" s="34"/>
      <c r="E147" s="34"/>
      <c r="F147" s="34"/>
      <c r="G147" s="34"/>
      <c r="H147" s="34"/>
      <c r="I147" s="34"/>
      <c r="J147" s="34"/>
      <c r="K147" s="34"/>
      <c r="L147" s="34"/>
      <c r="M147" s="52" t="s">
        <v>377</v>
      </c>
      <c r="N147" s="53" t="s">
        <v>220</v>
      </c>
      <c r="O147" s="54">
        <v>22</v>
      </c>
      <c r="P147" s="61"/>
      <c r="Q147" s="193"/>
      <c r="R147" s="193"/>
      <c r="S147" s="193"/>
      <c r="T147" s="193"/>
      <c r="U147" s="193"/>
      <c r="V147" s="193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</row>
    <row r="148" spans="1:35" x14ac:dyDescent="0.2">
      <c r="A148" s="34"/>
      <c r="B148" s="34"/>
      <c r="C148" s="36"/>
      <c r="D148" s="34"/>
      <c r="E148" s="34"/>
      <c r="F148" s="34"/>
      <c r="G148" s="34"/>
      <c r="H148" s="34"/>
      <c r="I148" s="34"/>
      <c r="J148" s="34"/>
      <c r="K148" s="34"/>
      <c r="L148" s="34"/>
      <c r="M148" s="52" t="s">
        <v>378</v>
      </c>
      <c r="N148" s="53" t="s">
        <v>221</v>
      </c>
      <c r="O148" s="54">
        <v>32</v>
      </c>
      <c r="P148" s="61"/>
      <c r="Q148" s="193"/>
      <c r="R148" s="193"/>
      <c r="S148" s="193"/>
      <c r="T148" s="193"/>
      <c r="U148" s="193"/>
      <c r="V148" s="193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</row>
    <row r="149" spans="1:35" x14ac:dyDescent="0.2">
      <c r="A149" s="34"/>
      <c r="B149" s="34"/>
      <c r="C149" s="36"/>
      <c r="D149" s="34"/>
      <c r="E149" s="34"/>
      <c r="F149" s="34"/>
      <c r="G149" s="34"/>
      <c r="H149" s="34"/>
      <c r="I149" s="34"/>
      <c r="J149" s="34"/>
      <c r="K149" s="34"/>
      <c r="L149" s="34"/>
      <c r="N149" s="58" t="s">
        <v>398</v>
      </c>
      <c r="O149" s="59"/>
      <c r="P149" s="61"/>
      <c r="Q149" s="192"/>
      <c r="R149" s="192"/>
      <c r="S149" s="192"/>
      <c r="T149" s="192"/>
      <c r="U149" s="192"/>
      <c r="V149" s="192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</row>
    <row r="150" spans="1:35" x14ac:dyDescent="0.2">
      <c r="A150" s="34"/>
      <c r="B150" s="34"/>
      <c r="C150" s="36"/>
      <c r="D150" s="34"/>
      <c r="E150" s="34"/>
      <c r="F150" s="34"/>
      <c r="G150" s="34"/>
      <c r="H150" s="34"/>
      <c r="I150" s="34"/>
      <c r="J150" s="34"/>
      <c r="K150" s="34"/>
      <c r="L150" s="34"/>
      <c r="M150" s="68"/>
      <c r="N150" s="69"/>
      <c r="O150" s="64"/>
      <c r="P150" s="61"/>
      <c r="Q150" s="192"/>
      <c r="R150" s="192"/>
      <c r="S150" s="192"/>
      <c r="T150" s="192"/>
      <c r="U150" s="192"/>
      <c r="V150" s="192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</row>
    <row r="151" spans="1:35" x14ac:dyDescent="0.2">
      <c r="A151" s="34"/>
      <c r="B151" s="34"/>
      <c r="C151" s="36"/>
      <c r="D151" s="34"/>
      <c r="E151" s="34"/>
      <c r="F151" s="34"/>
      <c r="G151" s="34"/>
      <c r="H151" s="34"/>
      <c r="I151" s="34"/>
      <c r="J151" s="34"/>
      <c r="K151" s="34"/>
      <c r="L151" s="34"/>
      <c r="M151" s="52" t="s">
        <v>379</v>
      </c>
      <c r="N151" s="53" t="s">
        <v>382</v>
      </c>
      <c r="O151" s="54">
        <v>49</v>
      </c>
      <c r="P151" s="61"/>
      <c r="Q151" s="193"/>
      <c r="R151" s="193"/>
      <c r="S151" s="193"/>
      <c r="T151" s="193"/>
      <c r="U151" s="193"/>
      <c r="V151" s="193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</row>
    <row r="152" spans="1:35" x14ac:dyDescent="0.2">
      <c r="A152" s="34"/>
      <c r="B152" s="34"/>
      <c r="C152" s="36"/>
      <c r="D152" s="34"/>
      <c r="E152" s="34"/>
      <c r="F152" s="34"/>
      <c r="G152" s="34"/>
      <c r="H152" s="34"/>
      <c r="I152" s="34"/>
      <c r="J152" s="34"/>
      <c r="K152" s="34"/>
      <c r="L152" s="34"/>
      <c r="M152" s="52" t="s">
        <v>380</v>
      </c>
      <c r="N152" s="53" t="s">
        <v>383</v>
      </c>
      <c r="O152" s="54">
        <v>10</v>
      </c>
      <c r="P152" s="61"/>
      <c r="Q152" s="193"/>
      <c r="R152" s="193"/>
      <c r="S152" s="193"/>
      <c r="T152" s="193"/>
      <c r="U152" s="193"/>
      <c r="V152" s="193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</row>
    <row r="153" spans="1:35" x14ac:dyDescent="0.2">
      <c r="A153" s="34"/>
      <c r="B153" s="34"/>
      <c r="C153" s="36"/>
      <c r="D153" s="34"/>
      <c r="E153" s="34"/>
      <c r="F153" s="34"/>
      <c r="G153" s="34"/>
      <c r="H153" s="34"/>
      <c r="I153" s="34"/>
      <c r="J153" s="34"/>
      <c r="K153" s="34"/>
      <c r="L153" s="34"/>
      <c r="M153" s="52" t="s">
        <v>381</v>
      </c>
      <c r="N153" s="53" t="s">
        <v>384</v>
      </c>
      <c r="O153" s="54">
        <v>28</v>
      </c>
      <c r="P153" s="61"/>
      <c r="Q153" s="193"/>
      <c r="R153" s="193"/>
      <c r="S153" s="193"/>
      <c r="T153" s="193"/>
      <c r="U153" s="193"/>
      <c r="V153" s="193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</row>
    <row r="154" spans="1:35" x14ac:dyDescent="0.2">
      <c r="A154" s="34"/>
      <c r="B154" s="34"/>
      <c r="C154" s="36"/>
      <c r="D154" s="34"/>
      <c r="E154" s="34"/>
      <c r="F154" s="34"/>
      <c r="G154" s="34"/>
      <c r="H154" s="34"/>
      <c r="I154" s="34"/>
      <c r="J154" s="34"/>
      <c r="K154" s="34"/>
      <c r="L154" s="34"/>
      <c r="M154" s="52" t="s">
        <v>388</v>
      </c>
      <c r="N154" s="53" t="s">
        <v>385</v>
      </c>
      <c r="O154" s="54">
        <v>61</v>
      </c>
      <c r="P154" s="61"/>
      <c r="Q154" s="193"/>
      <c r="R154" s="193"/>
      <c r="S154" s="193"/>
      <c r="T154" s="193"/>
      <c r="U154" s="193"/>
      <c r="V154" s="193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</row>
    <row r="155" spans="1:35" x14ac:dyDescent="0.2">
      <c r="A155" s="34"/>
      <c r="B155" s="34"/>
      <c r="C155" s="36"/>
      <c r="D155" s="34"/>
      <c r="E155" s="34"/>
      <c r="F155" s="34"/>
      <c r="G155" s="34"/>
      <c r="H155" s="34"/>
      <c r="I155" s="34"/>
      <c r="J155" s="34"/>
      <c r="K155" s="34"/>
      <c r="L155" s="34"/>
      <c r="M155" s="52" t="s">
        <v>389</v>
      </c>
      <c r="N155" s="53" t="s">
        <v>386</v>
      </c>
      <c r="O155" s="54">
        <v>54</v>
      </c>
      <c r="P155" s="61"/>
      <c r="Q155" s="193"/>
      <c r="R155" s="193"/>
      <c r="S155" s="193"/>
      <c r="T155" s="193"/>
      <c r="U155" s="193"/>
      <c r="V155" s="193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</row>
    <row r="156" spans="1:35" x14ac:dyDescent="0.2">
      <c r="A156" s="34"/>
      <c r="B156" s="34"/>
      <c r="C156" s="36"/>
      <c r="D156" s="34"/>
      <c r="E156" s="34"/>
      <c r="F156" s="34"/>
      <c r="G156" s="34"/>
      <c r="H156" s="34"/>
      <c r="I156" s="34"/>
      <c r="J156" s="34"/>
      <c r="K156" s="34"/>
      <c r="L156" s="34"/>
      <c r="M156" s="52" t="s">
        <v>390</v>
      </c>
      <c r="N156" s="53" t="s">
        <v>399</v>
      </c>
      <c r="O156" s="54">
        <v>17</v>
      </c>
      <c r="P156" s="61"/>
      <c r="Q156" s="193"/>
      <c r="R156" s="193"/>
      <c r="S156" s="193"/>
      <c r="T156" s="193"/>
      <c r="U156" s="193"/>
      <c r="V156" s="193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spans="1:35" x14ac:dyDescent="0.2">
      <c r="A157" s="34"/>
      <c r="B157" s="34"/>
      <c r="C157" s="36"/>
      <c r="D157" s="34"/>
      <c r="E157" s="34"/>
      <c r="F157" s="34"/>
      <c r="G157" s="34"/>
      <c r="H157" s="34"/>
      <c r="I157" s="34"/>
      <c r="J157" s="34"/>
      <c r="K157" s="34"/>
      <c r="L157" s="34"/>
      <c r="M157" s="52" t="s">
        <v>391</v>
      </c>
      <c r="N157" s="53" t="s">
        <v>214</v>
      </c>
      <c r="O157" s="54">
        <v>65</v>
      </c>
      <c r="P157" s="61"/>
      <c r="Q157" s="193"/>
      <c r="R157" s="193"/>
      <c r="S157" s="193"/>
      <c r="T157" s="193"/>
      <c r="U157" s="193"/>
      <c r="V157" s="193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</row>
    <row r="158" spans="1:35" x14ac:dyDescent="0.2">
      <c r="A158" s="34"/>
      <c r="B158" s="34"/>
      <c r="C158" s="36"/>
      <c r="D158" s="34"/>
      <c r="E158" s="34"/>
      <c r="F158" s="34"/>
      <c r="G158" s="34"/>
      <c r="H158" s="34"/>
      <c r="I158" s="34"/>
      <c r="J158" s="34"/>
      <c r="K158" s="34"/>
      <c r="L158" s="34"/>
      <c r="M158" s="52" t="s">
        <v>392</v>
      </c>
      <c r="N158" s="53" t="s">
        <v>215</v>
      </c>
      <c r="O158" s="54">
        <v>48</v>
      </c>
      <c r="P158" s="61"/>
      <c r="Q158" s="193"/>
      <c r="R158" s="193"/>
      <c r="S158" s="193"/>
      <c r="T158" s="193"/>
      <c r="U158" s="193"/>
      <c r="V158" s="193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</row>
    <row r="159" spans="1:35" x14ac:dyDescent="0.2">
      <c r="A159" s="34"/>
      <c r="B159" s="34"/>
      <c r="C159" s="36"/>
      <c r="D159" s="34"/>
      <c r="E159" s="34"/>
      <c r="F159" s="34"/>
      <c r="G159" s="34"/>
      <c r="H159" s="34"/>
      <c r="I159" s="34"/>
      <c r="J159" s="34"/>
      <c r="K159" s="34"/>
      <c r="L159" s="34"/>
      <c r="M159" s="52" t="s">
        <v>393</v>
      </c>
      <c r="N159" s="53" t="s">
        <v>217</v>
      </c>
      <c r="O159" s="54">
        <v>38</v>
      </c>
      <c r="P159" s="61"/>
      <c r="Q159" s="193"/>
      <c r="R159" s="193"/>
      <c r="S159" s="193"/>
      <c r="T159" s="193"/>
      <c r="U159" s="193"/>
      <c r="V159" s="193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</row>
    <row r="160" spans="1:35" x14ac:dyDescent="0.2">
      <c r="A160" s="34"/>
      <c r="B160" s="34"/>
      <c r="C160" s="36"/>
      <c r="D160" s="34"/>
      <c r="E160" s="34"/>
      <c r="F160" s="34"/>
      <c r="G160" s="34"/>
      <c r="H160" s="34"/>
      <c r="I160" s="34"/>
      <c r="J160" s="34"/>
      <c r="K160" s="34"/>
      <c r="L160" s="34"/>
      <c r="M160" s="52" t="s">
        <v>394</v>
      </c>
      <c r="N160" s="53" t="s">
        <v>218</v>
      </c>
      <c r="O160" s="54">
        <v>39</v>
      </c>
      <c r="P160" s="61"/>
      <c r="Q160" s="193"/>
      <c r="R160" s="193"/>
      <c r="S160" s="193"/>
      <c r="T160" s="193"/>
      <c r="U160" s="193"/>
      <c r="V160" s="193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</row>
    <row r="161" spans="1:35" x14ac:dyDescent="0.2">
      <c r="A161" s="34"/>
      <c r="B161" s="34"/>
      <c r="C161" s="36"/>
      <c r="D161" s="34"/>
      <c r="E161" s="34"/>
      <c r="F161" s="34"/>
      <c r="G161" s="34"/>
      <c r="H161" s="34"/>
      <c r="I161" s="34"/>
      <c r="J161" s="34"/>
      <c r="K161" s="34"/>
      <c r="L161" s="34"/>
      <c r="M161" s="52" t="s">
        <v>395</v>
      </c>
      <c r="N161" s="53" t="s">
        <v>219</v>
      </c>
      <c r="O161" s="54">
        <v>31</v>
      </c>
      <c r="P161" s="61"/>
      <c r="Q161" s="193"/>
      <c r="R161" s="193"/>
      <c r="S161" s="193"/>
      <c r="T161" s="193"/>
      <c r="U161" s="193"/>
      <c r="V161" s="193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</row>
    <row r="162" spans="1:35" x14ac:dyDescent="0.2">
      <c r="A162" s="34"/>
      <c r="B162" s="34"/>
      <c r="C162" s="36"/>
      <c r="D162" s="34"/>
      <c r="E162" s="34"/>
      <c r="F162" s="34"/>
      <c r="G162" s="34"/>
      <c r="H162" s="34"/>
      <c r="I162" s="34"/>
      <c r="J162" s="34"/>
      <c r="K162" s="34"/>
      <c r="L162" s="34"/>
      <c r="M162" s="52" t="s">
        <v>396</v>
      </c>
      <c r="N162" s="53" t="s">
        <v>220</v>
      </c>
      <c r="O162" s="54">
        <v>25</v>
      </c>
      <c r="P162" s="61"/>
      <c r="Q162" s="193"/>
      <c r="R162" s="193"/>
      <c r="S162" s="193"/>
      <c r="T162" s="193"/>
      <c r="U162" s="193"/>
      <c r="V162" s="193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</row>
    <row r="163" spans="1:35" x14ac:dyDescent="0.2">
      <c r="A163" s="34"/>
      <c r="B163" s="34"/>
      <c r="C163" s="36"/>
      <c r="D163" s="34"/>
      <c r="E163" s="34"/>
      <c r="F163" s="34"/>
      <c r="G163" s="34"/>
      <c r="H163" s="34"/>
      <c r="I163" s="34"/>
      <c r="J163" s="34"/>
      <c r="K163" s="34"/>
      <c r="L163" s="34"/>
      <c r="M163" s="52" t="s">
        <v>397</v>
      </c>
      <c r="N163" s="53" t="s">
        <v>221</v>
      </c>
      <c r="O163" s="54">
        <v>27</v>
      </c>
      <c r="P163" s="61"/>
      <c r="Q163" s="193"/>
      <c r="R163" s="193"/>
      <c r="S163" s="193"/>
      <c r="T163" s="193"/>
      <c r="U163" s="193"/>
      <c r="V163" s="193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</row>
    <row r="164" spans="1:35" x14ac:dyDescent="0.2">
      <c r="A164" s="34"/>
      <c r="B164" s="34"/>
      <c r="C164" s="36"/>
      <c r="D164" s="34"/>
      <c r="E164" s="34"/>
      <c r="F164" s="34"/>
      <c r="G164" s="34"/>
      <c r="H164" s="34"/>
      <c r="I164" s="34"/>
      <c r="J164" s="34"/>
      <c r="K164" s="34"/>
      <c r="L164" s="34"/>
      <c r="N164" s="58" t="s">
        <v>400</v>
      </c>
      <c r="O164" s="59"/>
      <c r="P164" s="61"/>
      <c r="Q164" s="192"/>
      <c r="R164" s="192"/>
      <c r="S164" s="192"/>
      <c r="T164" s="192"/>
      <c r="U164" s="192"/>
      <c r="V164" s="192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</row>
    <row r="165" spans="1:35" x14ac:dyDescent="0.2">
      <c r="A165" s="34"/>
      <c r="B165" s="34"/>
      <c r="C165" s="36"/>
      <c r="D165" s="34"/>
      <c r="E165" s="34"/>
      <c r="F165" s="34"/>
      <c r="G165" s="34"/>
      <c r="H165" s="34"/>
      <c r="I165" s="34"/>
      <c r="J165" s="34"/>
      <c r="K165" s="34"/>
      <c r="L165" s="34"/>
      <c r="M165" s="68"/>
      <c r="N165" s="69"/>
      <c r="O165" s="64"/>
      <c r="P165" s="61"/>
      <c r="Q165" s="192"/>
      <c r="R165" s="192"/>
      <c r="S165" s="192"/>
      <c r="T165" s="192"/>
      <c r="U165" s="192"/>
      <c r="V165" s="192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</row>
    <row r="166" spans="1:35" x14ac:dyDescent="0.2">
      <c r="A166" s="34"/>
      <c r="B166" s="34"/>
      <c r="C166" s="36"/>
      <c r="D166" s="34"/>
      <c r="E166" s="34"/>
      <c r="F166" s="34"/>
      <c r="G166" s="34"/>
      <c r="H166" s="34"/>
      <c r="I166" s="34"/>
      <c r="J166" s="34"/>
      <c r="K166" s="34"/>
      <c r="L166" s="34"/>
      <c r="M166" s="52" t="s">
        <v>401</v>
      </c>
      <c r="N166" s="53" t="s">
        <v>404</v>
      </c>
      <c r="O166" s="54">
        <v>10</v>
      </c>
      <c r="P166" s="61"/>
      <c r="Q166" s="193"/>
      <c r="R166" s="193"/>
      <c r="S166" s="193"/>
      <c r="T166" s="193"/>
      <c r="U166" s="193"/>
      <c r="V166" s="193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</row>
    <row r="167" spans="1:35" x14ac:dyDescent="0.2">
      <c r="A167" s="34"/>
      <c r="B167" s="34"/>
      <c r="C167" s="36"/>
      <c r="D167" s="34"/>
      <c r="E167" s="34"/>
      <c r="F167" s="34"/>
      <c r="G167" s="34"/>
      <c r="H167" s="34"/>
      <c r="I167" s="34"/>
      <c r="J167" s="34"/>
      <c r="K167" s="34"/>
      <c r="L167" s="34"/>
      <c r="M167" s="52" t="s">
        <v>402</v>
      </c>
      <c r="N167" s="53" t="s">
        <v>405</v>
      </c>
      <c r="O167" s="54">
        <v>29</v>
      </c>
      <c r="P167" s="61"/>
      <c r="Q167" s="193"/>
      <c r="R167" s="193"/>
      <c r="S167" s="193"/>
      <c r="T167" s="193"/>
      <c r="U167" s="193"/>
      <c r="V167" s="193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</row>
    <row r="168" spans="1:35" x14ac:dyDescent="0.2">
      <c r="A168" s="34"/>
      <c r="B168" s="34"/>
      <c r="C168" s="36"/>
      <c r="D168" s="34"/>
      <c r="E168" s="34"/>
      <c r="F168" s="34"/>
      <c r="G168" s="34"/>
      <c r="H168" s="34"/>
      <c r="I168" s="34"/>
      <c r="J168" s="34"/>
      <c r="K168" s="34"/>
      <c r="L168" s="34"/>
      <c r="M168" s="52" t="s">
        <v>403</v>
      </c>
      <c r="N168" s="53" t="s">
        <v>400</v>
      </c>
      <c r="O168" s="54">
        <v>59</v>
      </c>
      <c r="P168" s="61"/>
      <c r="Q168" s="193"/>
      <c r="R168" s="193"/>
      <c r="S168" s="193"/>
      <c r="T168" s="193"/>
      <c r="U168" s="193"/>
      <c r="V168" s="193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</row>
    <row r="169" spans="1:35" x14ac:dyDescent="0.2">
      <c r="A169" s="34"/>
      <c r="B169" s="34"/>
      <c r="C169" s="36"/>
      <c r="D169" s="34"/>
      <c r="E169" s="34"/>
      <c r="F169" s="34"/>
      <c r="G169" s="34"/>
      <c r="H169" s="34"/>
      <c r="I169" s="34"/>
      <c r="J169" s="34"/>
      <c r="K169" s="34"/>
      <c r="L169" s="34"/>
      <c r="M169" s="60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</row>
    <row r="170" spans="1:35" x14ac:dyDescent="0.2">
      <c r="A170" s="34"/>
      <c r="B170" s="34"/>
      <c r="C170" s="36"/>
      <c r="D170" s="34"/>
      <c r="E170" s="34"/>
      <c r="F170" s="34"/>
      <c r="G170" s="34"/>
      <c r="H170" s="34"/>
      <c r="I170" s="34"/>
      <c r="J170" s="34"/>
      <c r="K170" s="34"/>
      <c r="L170" s="34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</row>
    <row r="171" spans="1:35" x14ac:dyDescent="0.2">
      <c r="A171" s="34"/>
      <c r="B171" s="34"/>
      <c r="C171" s="36"/>
      <c r="D171" s="34"/>
      <c r="E171" s="34"/>
      <c r="F171" s="34"/>
      <c r="G171" s="34"/>
      <c r="H171" s="34"/>
      <c r="I171" s="34"/>
      <c r="J171" s="34"/>
      <c r="K171" s="34"/>
      <c r="L171" s="34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</row>
    <row r="172" spans="1:35" x14ac:dyDescent="0.2">
      <c r="A172" s="34"/>
      <c r="B172" s="34"/>
      <c r="C172" s="36"/>
      <c r="D172" s="34"/>
      <c r="E172" s="34"/>
      <c r="F172" s="34"/>
      <c r="G172" s="34"/>
      <c r="H172" s="34"/>
      <c r="I172" s="34"/>
      <c r="J172" s="34"/>
      <c r="K172" s="34"/>
      <c r="L172" s="34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</row>
    <row r="173" spans="1:35" x14ac:dyDescent="0.2">
      <c r="A173" s="34"/>
      <c r="B173" s="34"/>
      <c r="C173" s="36"/>
      <c r="D173" s="34"/>
      <c r="E173" s="34"/>
      <c r="F173" s="34"/>
      <c r="G173" s="34"/>
      <c r="H173" s="34"/>
      <c r="I173" s="34"/>
      <c r="J173" s="34"/>
      <c r="K173" s="34"/>
      <c r="L173" s="34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</row>
    <row r="174" spans="1:35" x14ac:dyDescent="0.2">
      <c r="A174" s="34"/>
      <c r="B174" s="34"/>
      <c r="C174" s="36"/>
      <c r="D174" s="34"/>
      <c r="E174" s="34"/>
      <c r="F174" s="34"/>
      <c r="G174" s="34"/>
      <c r="H174" s="34"/>
      <c r="I174" s="34"/>
      <c r="J174" s="34"/>
      <c r="K174" s="34"/>
      <c r="L174" s="34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</row>
    <row r="175" spans="1:35" x14ac:dyDescent="0.2">
      <c r="A175" s="34"/>
      <c r="B175" s="34"/>
      <c r="C175" s="36"/>
      <c r="D175" s="34"/>
      <c r="E175" s="34"/>
      <c r="F175" s="34"/>
      <c r="G175" s="34"/>
      <c r="H175" s="34"/>
      <c r="I175" s="34"/>
      <c r="J175" s="34"/>
      <c r="K175" s="34"/>
      <c r="L175" s="34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</row>
    <row r="176" spans="1:35" x14ac:dyDescent="0.2">
      <c r="A176" s="34"/>
      <c r="B176" s="34"/>
      <c r="C176" s="36"/>
      <c r="D176" s="34"/>
      <c r="E176" s="34"/>
      <c r="F176" s="34"/>
      <c r="G176" s="34"/>
      <c r="H176" s="34"/>
      <c r="I176" s="34"/>
      <c r="J176" s="34"/>
      <c r="K176" s="34"/>
      <c r="L176" s="34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</row>
    <row r="177" spans="1:35" x14ac:dyDescent="0.2">
      <c r="A177" s="34"/>
      <c r="B177" s="34"/>
      <c r="C177" s="36"/>
      <c r="D177" s="34"/>
      <c r="E177" s="34"/>
      <c r="F177" s="34"/>
      <c r="G177" s="34"/>
      <c r="H177" s="34"/>
      <c r="I177" s="34"/>
      <c r="J177" s="34"/>
      <c r="K177" s="34"/>
      <c r="L177" s="34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</row>
    <row r="178" spans="1:35" x14ac:dyDescent="0.2">
      <c r="A178" s="34"/>
      <c r="B178" s="34"/>
      <c r="C178" s="36"/>
      <c r="D178" s="34"/>
      <c r="E178" s="34"/>
      <c r="F178" s="34"/>
      <c r="G178" s="34"/>
      <c r="H178" s="34"/>
      <c r="I178" s="34"/>
      <c r="J178" s="34"/>
      <c r="K178" s="34"/>
      <c r="L178" s="34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</row>
    <row r="179" spans="1:35" x14ac:dyDescent="0.2">
      <c r="A179" s="34"/>
      <c r="B179" s="34"/>
      <c r="C179" s="36"/>
      <c r="D179" s="34"/>
      <c r="E179" s="34"/>
      <c r="F179" s="34"/>
      <c r="G179" s="34"/>
      <c r="H179" s="34"/>
      <c r="I179" s="34"/>
      <c r="J179" s="34"/>
      <c r="K179" s="34"/>
      <c r="L179" s="34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</row>
    <row r="180" spans="1:35" x14ac:dyDescent="0.2">
      <c r="A180" s="34"/>
      <c r="B180" s="34"/>
      <c r="C180" s="36"/>
      <c r="D180" s="34"/>
      <c r="E180" s="34"/>
      <c r="F180" s="34"/>
      <c r="G180" s="34"/>
      <c r="H180" s="34"/>
      <c r="I180" s="34"/>
      <c r="J180" s="34"/>
      <c r="K180" s="34"/>
      <c r="L180" s="34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</row>
    <row r="181" spans="1:35" x14ac:dyDescent="0.2">
      <c r="A181" s="34"/>
      <c r="B181" s="34"/>
      <c r="C181" s="36"/>
      <c r="D181" s="34"/>
      <c r="E181" s="34"/>
      <c r="F181" s="34"/>
      <c r="G181" s="34"/>
      <c r="H181" s="34"/>
      <c r="I181" s="34"/>
      <c r="J181" s="34"/>
      <c r="K181" s="34"/>
      <c r="L181" s="34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</row>
    <row r="182" spans="1:35" x14ac:dyDescent="0.2">
      <c r="A182" s="34"/>
      <c r="B182" s="34"/>
      <c r="C182" s="36"/>
      <c r="D182" s="34"/>
      <c r="E182" s="34"/>
      <c r="F182" s="34"/>
      <c r="G182" s="34"/>
      <c r="H182" s="34"/>
      <c r="I182" s="34"/>
      <c r="J182" s="34"/>
      <c r="K182" s="34"/>
      <c r="L182" s="34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</row>
    <row r="183" spans="1:35" x14ac:dyDescent="0.2">
      <c r="A183" s="34"/>
      <c r="B183" s="34"/>
      <c r="C183" s="36"/>
      <c r="D183" s="34"/>
      <c r="E183" s="34"/>
      <c r="F183" s="34"/>
      <c r="G183" s="34"/>
      <c r="H183" s="34"/>
      <c r="I183" s="34"/>
      <c r="J183" s="34"/>
      <c r="K183" s="34"/>
      <c r="L183" s="34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</row>
    <row r="184" spans="1:35" x14ac:dyDescent="0.2">
      <c r="A184" s="34"/>
      <c r="B184" s="34"/>
      <c r="C184" s="36"/>
      <c r="D184" s="34"/>
      <c r="E184" s="34"/>
      <c r="F184" s="34"/>
      <c r="G184" s="34"/>
      <c r="H184" s="34"/>
      <c r="I184" s="34"/>
      <c r="J184" s="34"/>
      <c r="K184" s="34"/>
      <c r="L184" s="34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</row>
    <row r="185" spans="1:35" x14ac:dyDescent="0.2">
      <c r="A185" s="34"/>
      <c r="B185" s="34"/>
      <c r="C185" s="36"/>
      <c r="D185" s="34"/>
      <c r="E185" s="34"/>
      <c r="F185" s="34"/>
      <c r="G185" s="34"/>
      <c r="H185" s="34"/>
      <c r="I185" s="34"/>
      <c r="J185" s="34"/>
      <c r="K185" s="34"/>
      <c r="L185" s="34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</row>
    <row r="186" spans="1:35" x14ac:dyDescent="0.2">
      <c r="A186" s="34"/>
      <c r="B186" s="34"/>
      <c r="C186" s="36"/>
      <c r="D186" s="34"/>
      <c r="E186" s="34"/>
      <c r="F186" s="34"/>
      <c r="G186" s="34"/>
      <c r="H186" s="34"/>
      <c r="I186" s="34"/>
      <c r="J186" s="34"/>
      <c r="K186" s="34"/>
      <c r="L186" s="34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</row>
    <row r="187" spans="1:35" x14ac:dyDescent="0.2">
      <c r="A187" s="34"/>
      <c r="B187" s="34"/>
      <c r="C187" s="36"/>
      <c r="D187" s="34"/>
      <c r="E187" s="34"/>
      <c r="F187" s="34"/>
      <c r="G187" s="34"/>
      <c r="H187" s="34"/>
      <c r="I187" s="34"/>
      <c r="J187" s="34"/>
      <c r="K187" s="34"/>
      <c r="L187" s="34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</row>
    <row r="188" spans="1:35" x14ac:dyDescent="0.2">
      <c r="A188" s="34"/>
      <c r="B188" s="34"/>
      <c r="C188" s="36"/>
      <c r="D188" s="34"/>
      <c r="E188" s="34"/>
      <c r="F188" s="34"/>
      <c r="G188" s="34"/>
      <c r="H188" s="34"/>
      <c r="I188" s="34"/>
      <c r="J188" s="34"/>
      <c r="K188" s="34"/>
      <c r="L188" s="34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</row>
    <row r="189" spans="1:35" x14ac:dyDescent="0.2">
      <c r="A189" s="34"/>
      <c r="B189" s="34"/>
      <c r="C189" s="36"/>
      <c r="D189" s="34"/>
      <c r="E189" s="34"/>
      <c r="F189" s="34"/>
      <c r="G189" s="34"/>
      <c r="H189" s="34"/>
      <c r="I189" s="34"/>
      <c r="J189" s="34"/>
      <c r="K189" s="34"/>
      <c r="L189" s="34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</row>
    <row r="190" spans="1:35" x14ac:dyDescent="0.2">
      <c r="A190" s="34"/>
      <c r="B190" s="34"/>
      <c r="C190" s="36"/>
      <c r="D190" s="34"/>
      <c r="E190" s="34"/>
      <c r="F190" s="34"/>
      <c r="G190" s="34"/>
      <c r="H190" s="34"/>
      <c r="I190" s="34"/>
      <c r="J190" s="34"/>
      <c r="K190" s="34"/>
      <c r="L190" s="34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</row>
    <row r="191" spans="1:35" x14ac:dyDescent="0.2">
      <c r="A191" s="34"/>
      <c r="B191" s="34"/>
      <c r="C191" s="36"/>
      <c r="D191" s="34"/>
      <c r="E191" s="34"/>
      <c r="F191" s="34"/>
      <c r="G191" s="34"/>
      <c r="H191" s="34"/>
      <c r="I191" s="34"/>
      <c r="J191" s="34"/>
      <c r="K191" s="34"/>
      <c r="L191" s="34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</row>
    <row r="192" spans="1:35" x14ac:dyDescent="0.2">
      <c r="A192" s="34"/>
      <c r="B192" s="34"/>
      <c r="C192" s="36"/>
      <c r="D192" s="34"/>
      <c r="E192" s="34"/>
      <c r="F192" s="34"/>
      <c r="G192" s="34"/>
      <c r="H192" s="34"/>
      <c r="I192" s="34"/>
      <c r="J192" s="34"/>
      <c r="K192" s="34"/>
      <c r="L192" s="34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</row>
    <row r="193" spans="1:35" x14ac:dyDescent="0.2">
      <c r="A193" s="34"/>
      <c r="B193" s="34"/>
      <c r="C193" s="36"/>
      <c r="D193" s="34"/>
      <c r="E193" s="34"/>
      <c r="F193" s="34"/>
      <c r="G193" s="34"/>
      <c r="H193" s="34"/>
      <c r="I193" s="34"/>
      <c r="J193" s="34"/>
      <c r="K193" s="34"/>
      <c r="L193" s="34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</row>
    <row r="194" spans="1:35" x14ac:dyDescent="0.2">
      <c r="A194" s="34"/>
      <c r="B194" s="34"/>
      <c r="C194" s="36"/>
      <c r="D194" s="34"/>
      <c r="E194" s="34"/>
      <c r="F194" s="34"/>
      <c r="G194" s="34"/>
      <c r="H194" s="34"/>
      <c r="I194" s="34"/>
      <c r="J194" s="34"/>
      <c r="K194" s="34"/>
      <c r="L194" s="34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</row>
    <row r="195" spans="1:35" x14ac:dyDescent="0.2">
      <c r="A195" s="34"/>
      <c r="B195" s="34"/>
      <c r="C195" s="36"/>
      <c r="D195" s="34"/>
      <c r="E195" s="34"/>
      <c r="F195" s="34"/>
      <c r="G195" s="34"/>
      <c r="H195" s="34"/>
      <c r="I195" s="34"/>
      <c r="J195" s="34"/>
      <c r="K195" s="34"/>
      <c r="L195" s="34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</row>
    <row r="196" spans="1:35" x14ac:dyDescent="0.2">
      <c r="A196" s="34"/>
      <c r="B196" s="34"/>
      <c r="C196" s="36"/>
      <c r="D196" s="34"/>
      <c r="E196" s="34"/>
      <c r="F196" s="34"/>
      <c r="G196" s="34"/>
      <c r="H196" s="34"/>
      <c r="I196" s="34"/>
      <c r="J196" s="34"/>
      <c r="K196" s="34"/>
      <c r="L196" s="34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</row>
    <row r="197" spans="1:35" x14ac:dyDescent="0.2">
      <c r="A197" s="34"/>
      <c r="B197" s="34"/>
      <c r="C197" s="36"/>
      <c r="D197" s="34"/>
      <c r="E197" s="34"/>
      <c r="F197" s="34"/>
      <c r="G197" s="34"/>
      <c r="H197" s="34"/>
      <c r="I197" s="34"/>
      <c r="J197" s="34"/>
      <c r="K197" s="34"/>
      <c r="L197" s="34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</row>
    <row r="198" spans="1:35" x14ac:dyDescent="0.2">
      <c r="A198" s="34"/>
      <c r="B198" s="34"/>
      <c r="C198" s="36"/>
      <c r="D198" s="34"/>
      <c r="E198" s="34"/>
      <c r="F198" s="34"/>
      <c r="G198" s="34"/>
      <c r="H198" s="34"/>
      <c r="I198" s="34"/>
      <c r="J198" s="34"/>
      <c r="K198" s="34"/>
      <c r="L198" s="34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</row>
    <row r="199" spans="1:35" x14ac:dyDescent="0.2">
      <c r="A199" s="34"/>
      <c r="B199" s="34"/>
      <c r="C199" s="36"/>
      <c r="D199" s="34"/>
      <c r="E199" s="34"/>
      <c r="F199" s="34"/>
      <c r="G199" s="34"/>
      <c r="H199" s="34"/>
      <c r="I199" s="34"/>
      <c r="J199" s="34"/>
      <c r="K199" s="34"/>
      <c r="L199" s="34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</row>
    <row r="200" spans="1:35" x14ac:dyDescent="0.2">
      <c r="A200" s="34"/>
      <c r="B200" s="34"/>
      <c r="C200" s="36"/>
      <c r="D200" s="34"/>
      <c r="E200" s="34"/>
      <c r="F200" s="34"/>
      <c r="G200" s="34"/>
      <c r="H200" s="34"/>
      <c r="I200" s="34"/>
      <c r="J200" s="34"/>
      <c r="K200" s="34"/>
      <c r="L200" s="34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</row>
    <row r="201" spans="1:35" x14ac:dyDescent="0.2">
      <c r="A201" s="34"/>
      <c r="B201" s="34"/>
      <c r="C201" s="36"/>
      <c r="D201" s="34"/>
      <c r="E201" s="34"/>
      <c r="F201" s="34"/>
      <c r="G201" s="34"/>
      <c r="H201" s="34"/>
      <c r="I201" s="34"/>
      <c r="J201" s="34"/>
      <c r="K201" s="34"/>
      <c r="L201" s="34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</row>
    <row r="202" spans="1:35" x14ac:dyDescent="0.2">
      <c r="A202" s="34"/>
      <c r="B202" s="34"/>
      <c r="C202" s="36"/>
      <c r="D202" s="34"/>
      <c r="E202" s="34"/>
      <c r="F202" s="34"/>
      <c r="G202" s="34"/>
      <c r="H202" s="34"/>
      <c r="I202" s="34"/>
      <c r="J202" s="34"/>
      <c r="K202" s="34"/>
      <c r="L202" s="34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</row>
    <row r="203" spans="1:35" x14ac:dyDescent="0.2">
      <c r="A203" s="34"/>
      <c r="B203" s="34"/>
      <c r="C203" s="36"/>
      <c r="D203" s="34"/>
      <c r="E203" s="34"/>
      <c r="F203" s="34"/>
      <c r="G203" s="34"/>
      <c r="H203" s="34"/>
      <c r="I203" s="34"/>
      <c r="J203" s="34"/>
      <c r="K203" s="34"/>
      <c r="L203" s="34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</row>
    <row r="204" spans="1:35" x14ac:dyDescent="0.2">
      <c r="A204" s="34"/>
      <c r="B204" s="34"/>
      <c r="C204" s="36"/>
      <c r="D204" s="34"/>
      <c r="E204" s="34"/>
      <c r="F204" s="34"/>
      <c r="G204" s="34"/>
      <c r="H204" s="34"/>
      <c r="I204" s="34"/>
      <c r="J204" s="34"/>
      <c r="K204" s="34"/>
      <c r="L204" s="34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</row>
    <row r="205" spans="1:35" x14ac:dyDescent="0.2">
      <c r="A205" s="34"/>
      <c r="B205" s="34"/>
      <c r="C205" s="36"/>
      <c r="D205" s="34"/>
      <c r="E205" s="34"/>
      <c r="F205" s="34"/>
      <c r="G205" s="34"/>
      <c r="H205" s="34"/>
      <c r="I205" s="34"/>
      <c r="J205" s="34"/>
      <c r="K205" s="34"/>
      <c r="L205" s="34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</row>
    <row r="206" spans="1:35" x14ac:dyDescent="0.2">
      <c r="A206" s="34"/>
      <c r="B206" s="34"/>
      <c r="C206" s="36"/>
      <c r="D206" s="34"/>
      <c r="E206" s="34"/>
      <c r="F206" s="34"/>
      <c r="G206" s="34"/>
      <c r="H206" s="34"/>
      <c r="I206" s="34"/>
      <c r="J206" s="34"/>
      <c r="K206" s="34"/>
      <c r="L206" s="34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</row>
    <row r="207" spans="1:35" x14ac:dyDescent="0.2">
      <c r="A207" s="34"/>
      <c r="B207" s="34"/>
      <c r="C207" s="36"/>
      <c r="D207" s="34"/>
      <c r="E207" s="34"/>
      <c r="F207" s="34"/>
      <c r="G207" s="34"/>
      <c r="H207" s="34"/>
      <c r="I207" s="34"/>
      <c r="J207" s="34"/>
      <c r="K207" s="34"/>
      <c r="L207" s="34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</row>
    <row r="208" spans="1:35" x14ac:dyDescent="0.2">
      <c r="A208" s="34"/>
      <c r="B208" s="34"/>
      <c r="C208" s="36"/>
      <c r="D208" s="34"/>
      <c r="E208" s="34"/>
      <c r="F208" s="34"/>
      <c r="G208" s="34"/>
      <c r="H208" s="34"/>
      <c r="I208" s="34"/>
      <c r="J208" s="34"/>
      <c r="K208" s="34"/>
      <c r="L208" s="34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</row>
  </sheetData>
  <mergeCells count="4">
    <mergeCell ref="M2:O4"/>
    <mergeCell ref="M5:M6"/>
    <mergeCell ref="N5:N6"/>
    <mergeCell ref="O5:O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INDIRECT('Сводная таблица'!$E$18)</xm:f>
          </x14:formula1>
          <xm:sqref>D2:D37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Z133"/>
  <sheetViews>
    <sheetView view="pageBreakPreview" topLeftCell="B1" zoomScaleNormal="100" zoomScaleSheetLayoutView="100" workbookViewId="0">
      <selection activeCell="C1" sqref="C1"/>
    </sheetView>
  </sheetViews>
  <sheetFormatPr defaultColWidth="0.85546875" defaultRowHeight="12.75" x14ac:dyDescent="0.2"/>
  <cols>
    <col min="1" max="1" width="0" style="1" hidden="1" customWidth="1"/>
    <col min="2" max="7" width="0.85546875" style="1"/>
    <col min="8" max="8" width="3.5703125" style="1" customWidth="1"/>
    <col min="9" max="17" width="0.85546875" style="1"/>
    <col min="18" max="18" width="2.5703125" style="1" customWidth="1"/>
    <col min="19" max="45" width="0.85546875" style="1"/>
    <col min="46" max="46" width="5.28515625" style="1" customWidth="1"/>
    <col min="47" max="99" width="0.85546875" style="1"/>
    <col min="100" max="100" width="5" style="1" customWidth="1"/>
    <col min="101" max="16384" width="0.85546875" style="1"/>
  </cols>
  <sheetData>
    <row r="1" spans="1:104" ht="15" customHeight="1" x14ac:dyDescent="0.2">
      <c r="A1" s="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31" t="s">
        <v>114</v>
      </c>
      <c r="BJ1" s="331"/>
      <c r="BK1" s="331"/>
      <c r="BL1" s="331"/>
      <c r="BM1" s="331"/>
      <c r="BN1" s="331"/>
      <c r="BO1" s="331"/>
      <c r="BP1" s="331"/>
      <c r="BQ1" s="331"/>
      <c r="BR1" s="331"/>
      <c r="BS1" s="331"/>
      <c r="BT1" s="331"/>
      <c r="BU1" s="331"/>
      <c r="BV1" s="331"/>
      <c r="BW1" s="331"/>
      <c r="BX1" s="331"/>
      <c r="BY1" s="331"/>
      <c r="BZ1" s="331"/>
      <c r="CA1" s="331"/>
      <c r="CB1" s="331"/>
      <c r="CC1" s="331"/>
      <c r="CD1" s="331"/>
      <c r="CE1" s="331"/>
      <c r="CF1" s="331"/>
      <c r="CG1" s="331"/>
      <c r="CH1" s="331"/>
      <c r="CI1" s="331"/>
      <c r="CJ1" s="331"/>
      <c r="CK1" s="331"/>
      <c r="CL1" s="331"/>
      <c r="CM1" s="331"/>
      <c r="CN1" s="331"/>
      <c r="CO1" s="331"/>
      <c r="CP1" s="331"/>
      <c r="CQ1" s="331"/>
      <c r="CR1" s="331"/>
      <c r="CS1" s="331"/>
      <c r="CT1" s="331"/>
      <c r="CU1" s="331"/>
      <c r="CV1" s="331"/>
      <c r="CW1" s="83"/>
      <c r="CX1" s="83"/>
      <c r="CY1" s="83"/>
      <c r="CZ1" s="83"/>
    </row>
    <row r="2" spans="1:104" ht="15" customHeight="1" x14ac:dyDescent="0.2">
      <c r="A2" s="5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331" t="s">
        <v>43</v>
      </c>
      <c r="BJ2" s="331"/>
      <c r="BK2" s="331"/>
      <c r="BL2" s="331"/>
      <c r="BM2" s="331"/>
      <c r="BN2" s="331"/>
      <c r="BO2" s="331"/>
      <c r="BP2" s="331"/>
      <c r="BQ2" s="331"/>
      <c r="BR2" s="331"/>
      <c r="BS2" s="331"/>
      <c r="BT2" s="331"/>
      <c r="BU2" s="331"/>
      <c r="BV2" s="331"/>
      <c r="BW2" s="331"/>
      <c r="BX2" s="331"/>
      <c r="BY2" s="331"/>
      <c r="BZ2" s="331"/>
      <c r="CA2" s="331"/>
      <c r="CB2" s="331"/>
      <c r="CC2" s="331"/>
      <c r="CD2" s="331"/>
      <c r="CE2" s="331"/>
      <c r="CF2" s="331"/>
      <c r="CG2" s="331"/>
      <c r="CH2" s="331"/>
      <c r="CI2" s="331"/>
      <c r="CJ2" s="331"/>
      <c r="CK2" s="331"/>
      <c r="CL2" s="331"/>
      <c r="CM2" s="331"/>
      <c r="CN2" s="331"/>
      <c r="CO2" s="331"/>
      <c r="CP2" s="331"/>
      <c r="CQ2" s="331"/>
      <c r="CR2" s="331"/>
      <c r="CS2" s="331"/>
      <c r="CT2" s="331"/>
      <c r="CU2" s="331"/>
      <c r="CV2" s="331"/>
      <c r="CW2" s="83"/>
      <c r="CX2" s="83"/>
      <c r="CY2" s="83"/>
      <c r="CZ2" s="83"/>
    </row>
    <row r="3" spans="1:104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332" t="s">
        <v>630</v>
      </c>
      <c r="BJ3" s="332"/>
      <c r="BK3" s="332"/>
      <c r="BL3" s="332"/>
      <c r="BM3" s="332"/>
      <c r="BN3" s="332"/>
      <c r="BO3" s="332"/>
      <c r="BP3" s="332"/>
      <c r="BQ3" s="332"/>
      <c r="BR3" s="332"/>
      <c r="BS3" s="332"/>
      <c r="BT3" s="332"/>
      <c r="BU3" s="332"/>
      <c r="BV3" s="332"/>
      <c r="BW3" s="332"/>
      <c r="BX3" s="332"/>
      <c r="BY3" s="332"/>
      <c r="BZ3" s="332"/>
      <c r="CA3" s="332"/>
      <c r="CB3" s="332"/>
      <c r="CC3" s="332"/>
      <c r="CD3" s="332"/>
      <c r="CE3" s="332"/>
      <c r="CF3" s="332"/>
      <c r="CG3" s="332"/>
      <c r="CH3" s="332"/>
      <c r="CI3" s="332"/>
      <c r="CJ3" s="332"/>
      <c r="CK3" s="332"/>
      <c r="CL3" s="332"/>
      <c r="CM3" s="332"/>
      <c r="CN3" s="332"/>
      <c r="CO3" s="332"/>
      <c r="CP3" s="332"/>
      <c r="CQ3" s="332"/>
      <c r="CR3" s="332"/>
      <c r="CS3" s="332"/>
      <c r="CT3" s="332"/>
      <c r="CU3" s="332"/>
      <c r="CV3" s="332"/>
      <c r="CW3" s="83"/>
      <c r="CX3" s="83"/>
      <c r="CY3" s="83"/>
      <c r="CZ3" s="83"/>
    </row>
    <row r="4" spans="1:104" ht="15" customHeight="1" x14ac:dyDescent="0.25">
      <c r="A4" s="336" t="s">
        <v>1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  <c r="AI4" s="336"/>
      <c r="AJ4" s="336"/>
      <c r="AK4" s="336"/>
      <c r="AL4" s="336"/>
      <c r="AM4" s="336"/>
      <c r="AN4" s="336"/>
      <c r="AO4" s="336"/>
      <c r="AP4" s="336"/>
      <c r="AQ4" s="336"/>
      <c r="AR4" s="336"/>
      <c r="AS4" s="336"/>
      <c r="AT4" s="12"/>
      <c r="AU4" s="12"/>
      <c r="AV4" s="12"/>
      <c r="AW4" s="12"/>
      <c r="AX4" s="12"/>
      <c r="AY4" s="2"/>
      <c r="AZ4" s="2"/>
      <c r="BA4" s="2"/>
      <c r="BB4" s="2"/>
      <c r="BC4" s="2"/>
      <c r="BD4" s="2"/>
      <c r="BE4" s="2"/>
      <c r="BF4" s="2"/>
      <c r="BG4" s="2"/>
      <c r="BH4" s="2"/>
      <c r="BI4" s="333"/>
      <c r="BJ4" s="333"/>
      <c r="BK4" s="333"/>
      <c r="BL4" s="333"/>
      <c r="BM4" s="333"/>
      <c r="BN4" s="333"/>
      <c r="BO4" s="333"/>
      <c r="BP4" s="333"/>
      <c r="BQ4" s="333"/>
      <c r="BR4" s="333"/>
      <c r="BS4" s="333"/>
      <c r="BT4" s="333"/>
      <c r="BU4" s="333"/>
      <c r="BV4" s="333"/>
      <c r="BW4" s="333"/>
      <c r="BX4" s="333"/>
      <c r="BY4" s="333"/>
      <c r="BZ4" s="333"/>
      <c r="CA4" s="333"/>
      <c r="CB4" s="333"/>
      <c r="CC4" s="333"/>
      <c r="CD4" s="333"/>
      <c r="CE4" s="333"/>
      <c r="CF4" s="333"/>
      <c r="CG4" s="333"/>
      <c r="CH4" s="333"/>
      <c r="CI4" s="333"/>
      <c r="CJ4" s="333"/>
      <c r="CK4" s="333"/>
      <c r="CL4" s="333"/>
      <c r="CM4" s="333"/>
      <c r="CN4" s="333"/>
      <c r="CO4" s="333"/>
      <c r="CP4" s="333"/>
      <c r="CQ4" s="333"/>
      <c r="CR4" s="333"/>
      <c r="CS4" s="333"/>
      <c r="CT4" s="333"/>
      <c r="CU4" s="333"/>
      <c r="CV4" s="333"/>
      <c r="CW4" s="83"/>
      <c r="CX4" s="83"/>
      <c r="CY4" s="83"/>
      <c r="CZ4" s="83"/>
    </row>
    <row r="5" spans="1:104" ht="9.75" customHeight="1" x14ac:dyDescent="0.2">
      <c r="A5" s="337" t="s">
        <v>2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71"/>
      <c r="AU5" s="71"/>
      <c r="AV5" s="71"/>
      <c r="AW5" s="71"/>
      <c r="AX5" s="71"/>
      <c r="AY5" s="2"/>
      <c r="AZ5" s="2"/>
      <c r="BA5" s="2"/>
      <c r="BB5" s="2"/>
      <c r="BC5" s="2"/>
      <c r="BD5" s="2"/>
      <c r="BE5" s="2"/>
      <c r="BF5" s="2"/>
      <c r="BG5" s="2"/>
      <c r="BH5" s="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2"/>
      <c r="BT5" s="332"/>
      <c r="BU5" s="332"/>
      <c r="BV5" s="332"/>
      <c r="BW5" s="332"/>
      <c r="BX5" s="332"/>
      <c r="BY5" s="332"/>
      <c r="BZ5" s="332"/>
      <c r="CA5" s="332"/>
      <c r="CB5" s="332"/>
      <c r="CC5" s="332"/>
      <c r="CD5" s="332"/>
      <c r="CE5" s="332"/>
      <c r="CF5" s="332"/>
      <c r="CG5" s="332"/>
      <c r="CH5" s="332"/>
      <c r="CI5" s="332"/>
      <c r="CJ5" s="332"/>
      <c r="CK5" s="332"/>
      <c r="CL5" s="332"/>
      <c r="CM5" s="332"/>
      <c r="CN5" s="332"/>
      <c r="CO5" s="332"/>
      <c r="CP5" s="332"/>
      <c r="CQ5" s="332"/>
      <c r="CR5" s="332"/>
      <c r="CS5" s="332"/>
      <c r="CT5" s="332"/>
      <c r="CU5" s="332"/>
      <c r="CV5" s="332"/>
      <c r="CW5" s="83"/>
      <c r="CX5" s="83"/>
      <c r="CY5" s="83"/>
      <c r="CZ5" s="83"/>
    </row>
    <row r="6" spans="1:104" ht="1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334" t="s">
        <v>115</v>
      </c>
      <c r="BJ6" s="334"/>
      <c r="BK6" s="334"/>
      <c r="BL6" s="334"/>
      <c r="BM6" s="334"/>
      <c r="BN6" s="334"/>
      <c r="BO6" s="334"/>
      <c r="BP6" s="334"/>
      <c r="BQ6" s="334"/>
      <c r="BR6" s="334"/>
      <c r="BS6" s="334"/>
      <c r="BT6" s="334"/>
      <c r="BU6" s="334"/>
      <c r="BV6" s="334"/>
      <c r="BW6" s="334"/>
      <c r="BX6" s="334"/>
      <c r="BY6" s="334"/>
      <c r="BZ6" s="334"/>
      <c r="CA6" s="334"/>
      <c r="CB6" s="334"/>
      <c r="CC6" s="334"/>
      <c r="CD6" s="334"/>
      <c r="CE6" s="334"/>
      <c r="CF6" s="334"/>
      <c r="CG6" s="334"/>
      <c r="CH6" s="334"/>
      <c r="CI6" s="334"/>
      <c r="CJ6" s="334"/>
      <c r="CK6" s="334"/>
      <c r="CL6" s="334"/>
      <c r="CM6" s="334"/>
      <c r="CN6" s="334"/>
      <c r="CO6" s="334"/>
      <c r="CP6" s="334"/>
      <c r="CQ6" s="334"/>
      <c r="CR6" s="334"/>
      <c r="CS6" s="334"/>
      <c r="CT6" s="334"/>
      <c r="CU6" s="334"/>
      <c r="CV6" s="334"/>
      <c r="CW6" s="83"/>
      <c r="CX6" s="83"/>
      <c r="CY6" s="83"/>
      <c r="CZ6" s="83"/>
    </row>
    <row r="7" spans="1:104" ht="3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335"/>
      <c r="BJ7" s="335"/>
      <c r="BK7" s="335"/>
      <c r="BL7" s="335"/>
      <c r="BM7" s="335"/>
      <c r="BN7" s="335"/>
      <c r="BO7" s="335"/>
      <c r="BP7" s="335"/>
      <c r="BQ7" s="335"/>
      <c r="BR7" s="335"/>
      <c r="BS7" s="335"/>
      <c r="BT7" s="335"/>
      <c r="BU7" s="335"/>
      <c r="BV7" s="335"/>
      <c r="BW7" s="335"/>
      <c r="BX7" s="335"/>
      <c r="BY7" s="335"/>
      <c r="BZ7" s="335"/>
      <c r="CA7" s="335"/>
      <c r="CB7" s="335"/>
      <c r="CC7" s="335"/>
      <c r="CD7" s="335"/>
      <c r="CE7" s="335"/>
      <c r="CF7" s="335"/>
      <c r="CG7" s="335"/>
      <c r="CH7" s="335"/>
      <c r="CI7" s="335"/>
      <c r="CJ7" s="335"/>
      <c r="CK7" s="335"/>
      <c r="CL7" s="335"/>
      <c r="CM7" s="335"/>
      <c r="CN7" s="335"/>
      <c r="CO7" s="335"/>
      <c r="CP7" s="335"/>
      <c r="CQ7" s="335"/>
      <c r="CR7" s="335"/>
      <c r="CS7" s="335"/>
      <c r="CT7" s="335"/>
      <c r="CU7" s="335"/>
      <c r="CV7" s="335"/>
      <c r="CW7" s="83"/>
      <c r="CX7" s="83"/>
      <c r="CY7" s="83"/>
      <c r="CZ7" s="83"/>
    </row>
    <row r="8" spans="1:104" ht="11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326" t="str">
        <f>VLOOKUP(BZ11,Списки!H:I,2,0)</f>
        <v>Директор</v>
      </c>
      <c r="BJ8" s="327"/>
      <c r="BK8" s="327"/>
      <c r="BL8" s="327"/>
      <c r="BM8" s="327"/>
      <c r="BN8" s="327"/>
      <c r="BO8" s="327"/>
      <c r="BP8" s="327"/>
      <c r="BQ8" s="327"/>
      <c r="BR8" s="327"/>
      <c r="BS8" s="327"/>
      <c r="BT8" s="327"/>
      <c r="BU8" s="327"/>
      <c r="BV8" s="327"/>
      <c r="BW8" s="327"/>
      <c r="BX8" s="327"/>
      <c r="BY8" s="327"/>
      <c r="BZ8" s="327"/>
      <c r="CA8" s="327"/>
      <c r="CB8" s="327"/>
      <c r="CC8" s="327"/>
      <c r="CD8" s="327"/>
      <c r="CE8" s="327"/>
      <c r="CF8" s="327"/>
      <c r="CG8" s="327"/>
      <c r="CH8" s="327"/>
      <c r="CI8" s="327"/>
      <c r="CJ8" s="327"/>
      <c r="CK8" s="327"/>
      <c r="CL8" s="327"/>
      <c r="CM8" s="327"/>
      <c r="CN8" s="327"/>
      <c r="CO8" s="327"/>
      <c r="CP8" s="327"/>
      <c r="CQ8" s="327"/>
      <c r="CR8" s="327"/>
      <c r="CS8" s="327"/>
      <c r="CT8" s="327"/>
      <c r="CU8" s="327"/>
      <c r="CV8" s="327"/>
      <c r="CW8" s="83"/>
      <c r="CX8" s="83"/>
      <c r="CY8" s="83"/>
      <c r="CZ8" s="83"/>
    </row>
    <row r="9" spans="1:104" s="11" customFormat="1" ht="11.25" customHeight="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328" t="s">
        <v>0</v>
      </c>
      <c r="BJ9" s="328"/>
      <c r="BK9" s="328"/>
      <c r="BL9" s="328"/>
      <c r="BM9" s="328"/>
      <c r="BN9" s="328"/>
      <c r="BO9" s="328"/>
      <c r="BP9" s="328"/>
      <c r="BQ9" s="328"/>
      <c r="BR9" s="328"/>
      <c r="BS9" s="328"/>
      <c r="BT9" s="328"/>
      <c r="BU9" s="328"/>
      <c r="BV9" s="328"/>
      <c r="BW9" s="328"/>
      <c r="BX9" s="328"/>
      <c r="BY9" s="328"/>
      <c r="BZ9" s="328"/>
      <c r="CA9" s="328"/>
      <c r="CB9" s="328"/>
      <c r="CC9" s="328"/>
      <c r="CD9" s="328"/>
      <c r="CE9" s="328"/>
      <c r="CF9" s="328"/>
      <c r="CG9" s="328"/>
      <c r="CH9" s="328"/>
      <c r="CI9" s="328"/>
      <c r="CJ9" s="328"/>
      <c r="CK9" s="328"/>
      <c r="CL9" s="328"/>
      <c r="CM9" s="328"/>
      <c r="CN9" s="328"/>
      <c r="CO9" s="328"/>
      <c r="CP9" s="328"/>
      <c r="CQ9" s="328"/>
      <c r="CR9" s="328"/>
      <c r="CS9" s="328"/>
      <c r="CT9" s="328"/>
      <c r="CU9" s="328"/>
      <c r="CV9" s="328"/>
      <c r="CW9" s="83"/>
      <c r="CX9" s="83"/>
      <c r="CY9" s="83"/>
      <c r="CZ9" s="83"/>
    </row>
    <row r="10" spans="1:104" ht="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335"/>
      <c r="BJ10" s="335"/>
      <c r="BK10" s="335"/>
      <c r="BL10" s="335"/>
      <c r="BM10" s="335"/>
      <c r="BN10" s="335"/>
      <c r="BO10" s="335"/>
      <c r="BP10" s="335"/>
      <c r="BQ10" s="335"/>
      <c r="BR10" s="335"/>
      <c r="BS10" s="335"/>
      <c r="BT10" s="335"/>
      <c r="BU10" s="335"/>
      <c r="BV10" s="335"/>
      <c r="BW10" s="335"/>
      <c r="BX10" s="335"/>
      <c r="BY10" s="335"/>
      <c r="BZ10" s="335"/>
      <c r="CA10" s="335"/>
      <c r="CB10" s="335"/>
      <c r="CC10" s="335"/>
      <c r="CD10" s="335"/>
      <c r="CE10" s="335"/>
      <c r="CF10" s="335"/>
      <c r="CG10" s="335"/>
      <c r="CH10" s="335"/>
      <c r="CI10" s="335"/>
      <c r="CJ10" s="335"/>
      <c r="CK10" s="335"/>
      <c r="CL10" s="335"/>
      <c r="CM10" s="335"/>
      <c r="CN10" s="335"/>
      <c r="CO10" s="335"/>
      <c r="CP10" s="335"/>
      <c r="CQ10" s="335"/>
      <c r="CR10" s="335"/>
      <c r="CS10" s="335"/>
      <c r="CT10" s="335"/>
      <c r="CU10" s="335"/>
      <c r="CV10" s="335"/>
      <c r="CW10" s="83"/>
      <c r="CX10" s="83"/>
      <c r="CY10" s="83"/>
      <c r="CZ10" s="83"/>
    </row>
    <row r="11" spans="1:104" ht="11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327"/>
      <c r="BJ11" s="327"/>
      <c r="BK11" s="327"/>
      <c r="BL11" s="327"/>
      <c r="BM11" s="327"/>
      <c r="BN11" s="327"/>
      <c r="BO11" s="327"/>
      <c r="BP11" s="327"/>
      <c r="BQ11" s="327"/>
      <c r="BR11" s="327"/>
      <c r="BS11" s="327"/>
      <c r="BT11" s="327"/>
      <c r="BU11" s="327"/>
      <c r="BV11" s="327"/>
      <c r="BW11" s="327"/>
      <c r="BX11" s="327"/>
      <c r="BY11" s="2"/>
      <c r="BZ11" s="326" t="s">
        <v>460</v>
      </c>
      <c r="CA11" s="327"/>
      <c r="CB11" s="327"/>
      <c r="CC11" s="327"/>
      <c r="CD11" s="327"/>
      <c r="CE11" s="327"/>
      <c r="CF11" s="327"/>
      <c r="CG11" s="327"/>
      <c r="CH11" s="327"/>
      <c r="CI11" s="327"/>
      <c r="CJ11" s="327"/>
      <c r="CK11" s="327"/>
      <c r="CL11" s="327"/>
      <c r="CM11" s="327"/>
      <c r="CN11" s="327"/>
      <c r="CO11" s="327"/>
      <c r="CP11" s="327"/>
      <c r="CQ11" s="327"/>
      <c r="CR11" s="327"/>
      <c r="CS11" s="327"/>
      <c r="CT11" s="327"/>
      <c r="CU11" s="327"/>
      <c r="CV11" s="327"/>
      <c r="CW11" s="83"/>
      <c r="CX11" s="83"/>
      <c r="CY11" s="83"/>
      <c r="CZ11" s="83"/>
    </row>
    <row r="12" spans="1:104" s="11" customFormat="1" ht="11.25" customHeight="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328" t="s">
        <v>34</v>
      </c>
      <c r="BJ12" s="328"/>
      <c r="BK12" s="328"/>
      <c r="BL12" s="328"/>
      <c r="BM12" s="328"/>
      <c r="BN12" s="328"/>
      <c r="BO12" s="328"/>
      <c r="BP12" s="328"/>
      <c r="BQ12" s="328"/>
      <c r="BR12" s="328"/>
      <c r="BS12" s="328"/>
      <c r="BT12" s="328"/>
      <c r="BU12" s="328"/>
      <c r="BV12" s="328"/>
      <c r="BW12" s="328"/>
      <c r="BX12" s="328"/>
      <c r="BY12" s="10"/>
      <c r="BZ12" s="328" t="s">
        <v>193</v>
      </c>
      <c r="CA12" s="328"/>
      <c r="CB12" s="328"/>
      <c r="CC12" s="328"/>
      <c r="CD12" s="328"/>
      <c r="CE12" s="328"/>
      <c r="CF12" s="328"/>
      <c r="CG12" s="328"/>
      <c r="CH12" s="328"/>
      <c r="CI12" s="328"/>
      <c r="CJ12" s="328"/>
      <c r="CK12" s="328"/>
      <c r="CL12" s="328"/>
      <c r="CM12" s="328"/>
      <c r="CN12" s="328"/>
      <c r="CO12" s="328"/>
      <c r="CP12" s="328"/>
      <c r="CQ12" s="328"/>
      <c r="CR12" s="328"/>
      <c r="CS12" s="328"/>
      <c r="CT12" s="328"/>
      <c r="CU12" s="328"/>
      <c r="CV12" s="328"/>
      <c r="CW12" s="83"/>
      <c r="CX12" s="83"/>
      <c r="CY12" s="83"/>
      <c r="CZ12" s="83"/>
    </row>
    <row r="13" spans="1:104" ht="3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335"/>
      <c r="BJ13" s="335"/>
      <c r="BK13" s="335"/>
      <c r="BL13" s="335"/>
      <c r="BM13" s="335"/>
      <c r="BN13" s="335"/>
      <c r="BO13" s="335"/>
      <c r="BP13" s="335"/>
      <c r="BQ13" s="335"/>
      <c r="BR13" s="335"/>
      <c r="BS13" s="335"/>
      <c r="BT13" s="335"/>
      <c r="BU13" s="335"/>
      <c r="BV13" s="335"/>
      <c r="BW13" s="335"/>
      <c r="BX13" s="335"/>
      <c r="BY13" s="335"/>
      <c r="BZ13" s="335"/>
      <c r="CA13" s="335"/>
      <c r="CB13" s="335"/>
      <c r="CC13" s="335"/>
      <c r="CD13" s="335"/>
      <c r="CE13" s="335"/>
      <c r="CF13" s="335"/>
      <c r="CG13" s="335"/>
      <c r="CH13" s="335"/>
      <c r="CI13" s="335"/>
      <c r="CJ13" s="335"/>
      <c r="CK13" s="335"/>
      <c r="CL13" s="335"/>
      <c r="CM13" s="335"/>
      <c r="CN13" s="335"/>
      <c r="CO13" s="335"/>
      <c r="CP13" s="335"/>
      <c r="CQ13" s="335"/>
      <c r="CR13" s="335"/>
      <c r="CS13" s="335"/>
      <c r="CT13" s="335"/>
      <c r="CU13" s="335"/>
      <c r="CV13" s="335"/>
      <c r="CW13" s="83"/>
      <c r="CX13" s="83"/>
      <c r="CY13" s="83"/>
      <c r="CZ13" s="83"/>
    </row>
    <row r="14" spans="1:104" ht="11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300" t="s">
        <v>116</v>
      </c>
      <c r="BJ14" s="300"/>
      <c r="BK14" s="338"/>
      <c r="BL14" s="338"/>
      <c r="BM14" s="338"/>
      <c r="BN14" s="338"/>
      <c r="BO14" s="338"/>
      <c r="BP14" s="300" t="s">
        <v>116</v>
      </c>
      <c r="BQ14" s="300"/>
      <c r="BR14" s="338"/>
      <c r="BS14" s="338"/>
      <c r="BT14" s="338"/>
      <c r="BU14" s="338"/>
      <c r="BV14" s="338"/>
      <c r="BW14" s="338"/>
      <c r="BX14" s="338"/>
      <c r="BY14" s="338"/>
      <c r="BZ14" s="338"/>
      <c r="CA14" s="338"/>
      <c r="CB14" s="338"/>
      <c r="CC14" s="338"/>
      <c r="CD14" s="338"/>
      <c r="CE14" s="338"/>
      <c r="CF14" s="338"/>
      <c r="CG14" s="338"/>
      <c r="CH14" s="338"/>
      <c r="CI14" s="338"/>
      <c r="CJ14" s="338"/>
      <c r="CK14" s="338"/>
      <c r="CL14" s="338"/>
      <c r="CM14" s="338"/>
      <c r="CN14" s="339">
        <f>'Сводная таблица'!C3</f>
        <v>0</v>
      </c>
      <c r="CO14" s="339"/>
      <c r="CP14" s="339"/>
      <c r="CQ14" s="339"/>
      <c r="CR14" s="339"/>
      <c r="CS14" s="339"/>
      <c r="CT14" s="339"/>
      <c r="CU14" s="339"/>
      <c r="CV14" s="339"/>
      <c r="CW14" s="83"/>
      <c r="CX14" s="83"/>
      <c r="CY14" s="83"/>
      <c r="CZ14" s="83"/>
    </row>
    <row r="15" spans="1:104" ht="8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83"/>
      <c r="CX15" s="83"/>
      <c r="CY15" s="83"/>
      <c r="CZ15" s="83"/>
    </row>
    <row r="16" spans="1:104" ht="14.25" x14ac:dyDescent="0.2">
      <c r="A16" s="330" t="s">
        <v>184</v>
      </c>
      <c r="B16" s="330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30"/>
      <c r="X16" s="330"/>
      <c r="Y16" s="330"/>
      <c r="Z16" s="330"/>
      <c r="AA16" s="330"/>
      <c r="AB16" s="330"/>
      <c r="AC16" s="330"/>
      <c r="AD16" s="330"/>
      <c r="AE16" s="330"/>
      <c r="AF16" s="330"/>
      <c r="AG16" s="330"/>
      <c r="AH16" s="330"/>
      <c r="AI16" s="330"/>
      <c r="AJ16" s="330"/>
      <c r="AK16" s="330"/>
      <c r="AL16" s="330"/>
      <c r="AM16" s="330"/>
      <c r="AN16" s="330"/>
      <c r="AO16" s="330"/>
      <c r="AP16" s="330"/>
      <c r="AQ16" s="330"/>
      <c r="AR16" s="330"/>
      <c r="AS16" s="330"/>
      <c r="AT16" s="330"/>
      <c r="AU16" s="330"/>
      <c r="AV16" s="330"/>
      <c r="AW16" s="330"/>
      <c r="AX16" s="330"/>
      <c r="AY16" s="330"/>
      <c r="AZ16" s="330"/>
      <c r="BA16" s="330"/>
      <c r="BB16" s="330"/>
      <c r="BC16" s="330"/>
      <c r="BD16" s="330"/>
      <c r="BE16" s="330"/>
      <c r="BF16" s="330"/>
      <c r="BG16" s="330"/>
      <c r="BH16" s="330"/>
      <c r="BI16" s="330"/>
      <c r="BJ16" s="330"/>
      <c r="BK16" s="330"/>
      <c r="BL16" s="330"/>
      <c r="BM16" s="362">
        <f>'Сводная таблица'!C8</f>
        <v>0</v>
      </c>
      <c r="BN16" s="362"/>
      <c r="BO16" s="362"/>
      <c r="BP16" s="362"/>
      <c r="BQ16" s="362"/>
      <c r="BR16" s="362"/>
      <c r="BS16" s="362"/>
      <c r="BT16" s="362"/>
      <c r="BU16" s="362"/>
      <c r="BV16" s="362"/>
      <c r="BW16" s="362"/>
      <c r="BX16" s="362"/>
      <c r="BY16" s="362"/>
      <c r="BZ16" s="362"/>
      <c r="CA16" s="362"/>
      <c r="CB16" s="362"/>
      <c r="CC16" s="362"/>
      <c r="CD16" s="362"/>
      <c r="CE16" s="362"/>
      <c r="CF16" s="362"/>
      <c r="CG16" s="362"/>
      <c r="CH16" s="362"/>
      <c r="CI16" s="362"/>
      <c r="CJ16" s="362"/>
      <c r="CK16" s="362"/>
      <c r="CL16" s="362"/>
      <c r="CM16" s="362"/>
      <c r="CN16" s="362"/>
      <c r="CO16" s="362"/>
      <c r="CP16" s="362"/>
      <c r="CQ16" s="362"/>
      <c r="CR16" s="362"/>
      <c r="CS16" s="362"/>
      <c r="CT16" s="362"/>
      <c r="CU16" s="362"/>
      <c r="CV16" s="362"/>
      <c r="CW16" s="83"/>
      <c r="CX16" s="83"/>
      <c r="CY16" s="83"/>
      <c r="CZ16" s="83"/>
    </row>
    <row r="17" spans="1:104" ht="14.25" x14ac:dyDescent="0.2">
      <c r="A17" s="363" t="s">
        <v>451</v>
      </c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363"/>
      <c r="AH17" s="363"/>
      <c r="AI17" s="363"/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/>
      <c r="AZ17" s="363"/>
      <c r="BA17" s="363"/>
      <c r="BB17" s="363"/>
      <c r="BC17" s="363"/>
      <c r="BD17" s="363"/>
      <c r="BE17" s="363"/>
      <c r="BF17" s="363"/>
      <c r="BG17" s="363"/>
      <c r="BH17" s="363"/>
      <c r="BI17" s="363"/>
      <c r="BJ17" s="363"/>
      <c r="BK17" s="363"/>
      <c r="BL17" s="363"/>
      <c r="BM17" s="363"/>
      <c r="BN17" s="363"/>
      <c r="BO17" s="363"/>
      <c r="BP17" s="363"/>
      <c r="BQ17" s="363"/>
      <c r="BR17" s="363"/>
      <c r="BS17" s="363"/>
      <c r="BT17" s="363"/>
      <c r="BU17" s="363"/>
      <c r="BV17" s="363"/>
      <c r="BW17" s="363"/>
      <c r="BX17" s="363"/>
      <c r="BY17" s="363"/>
      <c r="BZ17" s="363"/>
      <c r="CA17" s="363"/>
      <c r="CB17" s="363"/>
      <c r="CC17" s="363"/>
      <c r="CD17" s="363"/>
      <c r="CE17" s="363"/>
      <c r="CF17" s="363"/>
      <c r="CG17" s="363"/>
      <c r="CH17" s="363"/>
      <c r="CI17" s="363"/>
      <c r="CJ17" s="363"/>
      <c r="CK17" s="363"/>
      <c r="CL17" s="363"/>
      <c r="CM17" s="363"/>
      <c r="CN17" s="363"/>
      <c r="CO17" s="363"/>
      <c r="CP17" s="363"/>
      <c r="CQ17" s="363"/>
      <c r="CR17" s="363"/>
      <c r="CS17" s="363"/>
      <c r="CT17" s="363"/>
      <c r="CU17" s="363"/>
      <c r="CV17" s="363"/>
      <c r="CW17" s="83"/>
      <c r="CX17" s="83"/>
      <c r="CY17" s="83"/>
      <c r="CZ17" s="83"/>
    </row>
    <row r="18" spans="1:104" ht="15" x14ac:dyDescent="0.25">
      <c r="A18" s="76"/>
      <c r="B18" s="76"/>
      <c r="C18" s="76"/>
      <c r="D18" s="300" t="s">
        <v>118</v>
      </c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0"/>
      <c r="AN18" s="300"/>
      <c r="AO18" s="300"/>
      <c r="AP18" s="300"/>
      <c r="AQ18" s="300"/>
      <c r="AR18" s="300"/>
      <c r="AS18" s="300"/>
      <c r="AT18" s="300"/>
      <c r="AU18" s="300"/>
      <c r="AV18" s="361" t="s">
        <v>49</v>
      </c>
      <c r="AW18" s="361"/>
      <c r="AX18" s="361"/>
      <c r="AY18" s="76"/>
      <c r="AZ18" s="300" t="s">
        <v>116</v>
      </c>
      <c r="BA18" s="300"/>
      <c r="BB18" s="359" t="s">
        <v>484</v>
      </c>
      <c r="BC18" s="360"/>
      <c r="BD18" s="360"/>
      <c r="BE18" s="300" t="s">
        <v>116</v>
      </c>
      <c r="BF18" s="300"/>
      <c r="BG18" s="76"/>
      <c r="BH18" s="298" t="s">
        <v>485</v>
      </c>
      <c r="BI18" s="298"/>
      <c r="BJ18" s="298"/>
      <c r="BK18" s="298"/>
      <c r="BL18" s="298"/>
      <c r="BM18" s="298"/>
      <c r="BN18" s="298"/>
      <c r="BO18" s="298"/>
      <c r="BP18" s="298"/>
      <c r="BQ18" s="298"/>
      <c r="BR18" s="298"/>
      <c r="BS18" s="298"/>
      <c r="BT18" s="298"/>
      <c r="BU18" s="76"/>
      <c r="BV18" s="300">
        <v>20</v>
      </c>
      <c r="BW18" s="300"/>
      <c r="BX18" s="300"/>
      <c r="BY18" s="359" t="s">
        <v>413</v>
      </c>
      <c r="BZ18" s="360"/>
      <c r="CA18" s="360"/>
      <c r="CB18" s="76"/>
      <c r="CC18" s="300" t="s">
        <v>117</v>
      </c>
      <c r="CD18" s="300"/>
      <c r="CE18" s="76"/>
      <c r="CF18" s="361" t="s">
        <v>77</v>
      </c>
      <c r="CG18" s="361"/>
      <c r="CH18" s="361"/>
      <c r="CI18" s="76"/>
      <c r="CJ18" s="298">
        <v>57</v>
      </c>
      <c r="CK18" s="298"/>
      <c r="CL18" s="298"/>
      <c r="CM18" s="298"/>
      <c r="CN18" s="298"/>
      <c r="CO18" s="298"/>
      <c r="CP18" s="298"/>
      <c r="CQ18" s="298"/>
      <c r="CR18" s="298"/>
      <c r="CS18" s="298"/>
      <c r="CT18" s="298"/>
      <c r="CU18" s="298"/>
      <c r="CV18" s="298"/>
      <c r="CW18" s="83"/>
      <c r="CX18" s="83"/>
      <c r="CY18" s="83"/>
      <c r="CZ18" s="83"/>
    </row>
    <row r="19" spans="1:104" ht="3" customHeight="1" x14ac:dyDescent="0.2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83"/>
      <c r="CX19" s="83"/>
      <c r="CY19" s="83"/>
      <c r="CZ19" s="83"/>
    </row>
    <row r="20" spans="1:104" ht="11.25" customHeight="1" x14ac:dyDescent="0.2">
      <c r="A20" s="300" t="s">
        <v>121</v>
      </c>
      <c r="B20" s="300"/>
      <c r="C20" s="300"/>
      <c r="D20" s="300"/>
      <c r="E20" s="300"/>
      <c r="F20" s="300"/>
      <c r="G20" s="300"/>
      <c r="H20" s="300"/>
      <c r="I20" s="300"/>
      <c r="J20" s="300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83"/>
      <c r="CX20" s="83"/>
      <c r="CY20" s="83"/>
      <c r="CZ20" s="83"/>
    </row>
    <row r="21" spans="1:104" ht="3" customHeight="1" x14ac:dyDescent="0.2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83"/>
      <c r="CX21" s="83"/>
      <c r="CY21" s="83"/>
      <c r="CZ21" s="83"/>
    </row>
    <row r="22" spans="1:104" ht="11.25" customHeight="1" x14ac:dyDescent="0.25">
      <c r="A22" s="300" t="s">
        <v>122</v>
      </c>
      <c r="B22" s="300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76"/>
      <c r="W22" s="323" t="str">
        <f>VLOOKUP(BQ22,Списки!H5:I6,2,0)</f>
        <v>Заместитель директора</v>
      </c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  <c r="BI22" s="298"/>
      <c r="BJ22" s="298"/>
      <c r="BK22" s="298"/>
      <c r="BL22" s="298"/>
      <c r="BM22" s="76"/>
      <c r="BN22" s="76"/>
      <c r="BO22" s="76"/>
      <c r="BP22" s="76"/>
      <c r="BQ22" s="323" t="s">
        <v>470</v>
      </c>
      <c r="BR22" s="298"/>
      <c r="BS22" s="298"/>
      <c r="BT22" s="298"/>
      <c r="BU22" s="298"/>
      <c r="BV22" s="298"/>
      <c r="BW22" s="298"/>
      <c r="BX22" s="298"/>
      <c r="BY22" s="298"/>
      <c r="BZ22" s="298"/>
      <c r="CA22" s="298"/>
      <c r="CB22" s="298"/>
      <c r="CC22" s="298"/>
      <c r="CD22" s="298"/>
      <c r="CE22" s="298"/>
      <c r="CF22" s="298"/>
      <c r="CG22" s="298"/>
      <c r="CH22" s="298"/>
      <c r="CI22" s="298"/>
      <c r="CJ22" s="298"/>
      <c r="CK22" s="298"/>
      <c r="CL22" s="298"/>
      <c r="CM22" s="298"/>
      <c r="CN22" s="298"/>
      <c r="CO22" s="298"/>
      <c r="CP22" s="298"/>
      <c r="CQ22" s="298"/>
      <c r="CR22" s="298"/>
      <c r="CS22" s="298"/>
      <c r="CT22" s="298"/>
      <c r="CU22" s="298"/>
      <c r="CV22" s="298"/>
      <c r="CW22" s="83"/>
      <c r="CX22" s="83"/>
      <c r="CY22" s="83"/>
      <c r="CZ22" s="83"/>
    </row>
    <row r="23" spans="1:104" ht="11.25" customHeight="1" x14ac:dyDescent="0.2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299" t="s">
        <v>0</v>
      </c>
      <c r="X23" s="299"/>
      <c r="Y23" s="299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299"/>
      <c r="AU23" s="299"/>
      <c r="AV23" s="299"/>
      <c r="AW23" s="299"/>
      <c r="AX23" s="299"/>
      <c r="AY23" s="299"/>
      <c r="AZ23" s="299"/>
      <c r="BA23" s="299"/>
      <c r="BB23" s="299"/>
      <c r="BC23" s="299"/>
      <c r="BD23" s="299"/>
      <c r="BE23" s="299"/>
      <c r="BF23" s="299"/>
      <c r="BG23" s="299"/>
      <c r="BH23" s="299"/>
      <c r="BI23" s="299"/>
      <c r="BJ23" s="299"/>
      <c r="BK23" s="299"/>
      <c r="BL23" s="299"/>
      <c r="BM23" s="76"/>
      <c r="BN23" s="76"/>
      <c r="BO23" s="76"/>
      <c r="BP23" s="76"/>
      <c r="BQ23" s="299" t="s">
        <v>193</v>
      </c>
      <c r="BR23" s="299"/>
      <c r="BS23" s="299"/>
      <c r="BT23" s="299"/>
      <c r="BU23" s="299"/>
      <c r="BV23" s="299"/>
      <c r="BW23" s="299"/>
      <c r="BX23" s="299"/>
      <c r="BY23" s="299"/>
      <c r="BZ23" s="299"/>
      <c r="CA23" s="299"/>
      <c r="CB23" s="299"/>
      <c r="CC23" s="299"/>
      <c r="CD23" s="299"/>
      <c r="CE23" s="299"/>
      <c r="CF23" s="299"/>
      <c r="CG23" s="299"/>
      <c r="CH23" s="299"/>
      <c r="CI23" s="299"/>
      <c r="CJ23" s="299"/>
      <c r="CK23" s="299"/>
      <c r="CL23" s="299"/>
      <c r="CM23" s="299"/>
      <c r="CN23" s="299"/>
      <c r="CO23" s="299"/>
      <c r="CP23" s="299"/>
      <c r="CQ23" s="299"/>
      <c r="CR23" s="299"/>
      <c r="CS23" s="299"/>
      <c r="CT23" s="299"/>
      <c r="CU23" s="299"/>
      <c r="CV23" s="299"/>
      <c r="CW23" s="83"/>
      <c r="CX23" s="83"/>
      <c r="CY23" s="83"/>
      <c r="CZ23" s="83"/>
    </row>
    <row r="24" spans="1:104" ht="3" customHeight="1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83"/>
      <c r="CX24" s="83"/>
      <c r="CY24" s="83"/>
      <c r="CZ24" s="83"/>
    </row>
    <row r="25" spans="1:104" ht="11.25" customHeight="1" x14ac:dyDescent="0.25">
      <c r="A25" s="300" t="s">
        <v>123</v>
      </c>
      <c r="B25" s="300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76"/>
      <c r="W25" s="323" t="str">
        <f>VLOOKUP(BQ25,Списки!H27:I28,2,0)</f>
        <v>Начальник ЦТАИ</v>
      </c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  <c r="BI25" s="298"/>
      <c r="BJ25" s="298"/>
      <c r="BK25" s="298"/>
      <c r="BL25" s="298"/>
      <c r="BM25" s="76"/>
      <c r="BN25" s="76"/>
      <c r="BO25" s="76"/>
      <c r="BP25" s="76"/>
      <c r="BQ25" s="359" t="s">
        <v>471</v>
      </c>
      <c r="BR25" s="298"/>
      <c r="BS25" s="298"/>
      <c r="BT25" s="298"/>
      <c r="BU25" s="298"/>
      <c r="BV25" s="298"/>
      <c r="BW25" s="298"/>
      <c r="BX25" s="298"/>
      <c r="BY25" s="298"/>
      <c r="BZ25" s="298"/>
      <c r="CA25" s="298"/>
      <c r="CB25" s="298"/>
      <c r="CC25" s="298"/>
      <c r="CD25" s="298"/>
      <c r="CE25" s="298"/>
      <c r="CF25" s="298"/>
      <c r="CG25" s="298"/>
      <c r="CH25" s="298"/>
      <c r="CI25" s="298"/>
      <c r="CJ25" s="298"/>
      <c r="CK25" s="298"/>
      <c r="CL25" s="298"/>
      <c r="CM25" s="298"/>
      <c r="CN25" s="298"/>
      <c r="CO25" s="298"/>
      <c r="CP25" s="298"/>
      <c r="CQ25" s="298"/>
      <c r="CR25" s="298"/>
      <c r="CS25" s="298"/>
      <c r="CT25" s="298"/>
      <c r="CU25" s="298"/>
      <c r="CV25" s="298"/>
      <c r="CW25" s="83"/>
      <c r="CX25" s="83"/>
      <c r="CY25" s="83"/>
      <c r="CZ25" s="83"/>
    </row>
    <row r="26" spans="1:104" ht="11.25" customHeight="1" x14ac:dyDescent="0.2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299" t="s">
        <v>0</v>
      </c>
      <c r="X26" s="299"/>
      <c r="Y26" s="299"/>
      <c r="Z26" s="299"/>
      <c r="AA26" s="299"/>
      <c r="AB26" s="299"/>
      <c r="AC26" s="299"/>
      <c r="AD26" s="299"/>
      <c r="AE26" s="299"/>
      <c r="AF26" s="299"/>
      <c r="AG26" s="299"/>
      <c r="AH26" s="299"/>
      <c r="AI26" s="299"/>
      <c r="AJ26" s="299"/>
      <c r="AK26" s="299"/>
      <c r="AL26" s="299"/>
      <c r="AM26" s="299"/>
      <c r="AN26" s="299"/>
      <c r="AO26" s="299"/>
      <c r="AP26" s="299"/>
      <c r="AQ26" s="299"/>
      <c r="AR26" s="299"/>
      <c r="AS26" s="299"/>
      <c r="AT26" s="299"/>
      <c r="AU26" s="299"/>
      <c r="AV26" s="299"/>
      <c r="AW26" s="299"/>
      <c r="AX26" s="299"/>
      <c r="AY26" s="299"/>
      <c r="AZ26" s="299"/>
      <c r="BA26" s="299"/>
      <c r="BB26" s="299"/>
      <c r="BC26" s="299"/>
      <c r="BD26" s="299"/>
      <c r="BE26" s="299"/>
      <c r="BF26" s="299"/>
      <c r="BG26" s="299"/>
      <c r="BH26" s="299"/>
      <c r="BI26" s="299"/>
      <c r="BJ26" s="299"/>
      <c r="BK26" s="299"/>
      <c r="BL26" s="299"/>
      <c r="BM26" s="76"/>
      <c r="BN26" s="76"/>
      <c r="BO26" s="76"/>
      <c r="BP26" s="76"/>
      <c r="BQ26" s="299" t="s">
        <v>193</v>
      </c>
      <c r="BR26" s="299"/>
      <c r="BS26" s="299"/>
      <c r="BT26" s="299"/>
      <c r="BU26" s="299"/>
      <c r="BV26" s="299"/>
      <c r="BW26" s="299"/>
      <c r="BX26" s="299"/>
      <c r="BY26" s="299"/>
      <c r="BZ26" s="299"/>
      <c r="CA26" s="299"/>
      <c r="CB26" s="299"/>
      <c r="CC26" s="299"/>
      <c r="CD26" s="299"/>
      <c r="CE26" s="299"/>
      <c r="CF26" s="299"/>
      <c r="CG26" s="299"/>
      <c r="CH26" s="299"/>
      <c r="CI26" s="299"/>
      <c r="CJ26" s="299"/>
      <c r="CK26" s="299"/>
      <c r="CL26" s="299"/>
      <c r="CM26" s="299"/>
      <c r="CN26" s="299"/>
      <c r="CO26" s="299"/>
      <c r="CP26" s="299"/>
      <c r="CQ26" s="299"/>
      <c r="CR26" s="299"/>
      <c r="CS26" s="299"/>
      <c r="CT26" s="299"/>
      <c r="CU26" s="299"/>
      <c r="CV26" s="299"/>
      <c r="CW26" s="83"/>
      <c r="CX26" s="83"/>
      <c r="CY26" s="83"/>
      <c r="CZ26" s="83"/>
    </row>
    <row r="27" spans="1:104" ht="7.5" hidden="1" customHeight="1" x14ac:dyDescent="0.2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83"/>
      <c r="CX27" s="83"/>
      <c r="CY27" s="83"/>
      <c r="CZ27" s="83"/>
    </row>
    <row r="28" spans="1:104" ht="13.5" customHeight="1" x14ac:dyDescent="0.2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306" t="str">
        <f>VLOOKUP(BQ28,Списки!H30:I35,2,0)</f>
        <v>Начальник уАСУТП</v>
      </c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  <c r="BI28" s="298"/>
      <c r="BJ28" s="298"/>
      <c r="BK28" s="298"/>
      <c r="BL28" s="298"/>
      <c r="BM28" s="2"/>
      <c r="BN28" s="2"/>
      <c r="BO28" s="2"/>
      <c r="BP28" s="2"/>
      <c r="BQ28" s="306" t="s">
        <v>466</v>
      </c>
      <c r="BR28" s="298"/>
      <c r="BS28" s="298"/>
      <c r="BT28" s="298"/>
      <c r="BU28" s="298"/>
      <c r="BV28" s="298"/>
      <c r="BW28" s="298"/>
      <c r="BX28" s="298"/>
      <c r="BY28" s="298"/>
      <c r="BZ28" s="298"/>
      <c r="CA28" s="298"/>
      <c r="CB28" s="298"/>
      <c r="CC28" s="298"/>
      <c r="CD28" s="298"/>
      <c r="CE28" s="298"/>
      <c r="CF28" s="298"/>
      <c r="CG28" s="298"/>
      <c r="CH28" s="298"/>
      <c r="CI28" s="298"/>
      <c r="CJ28" s="298"/>
      <c r="CK28" s="298"/>
      <c r="CL28" s="298"/>
      <c r="CM28" s="298"/>
      <c r="CN28" s="298"/>
      <c r="CO28" s="298"/>
      <c r="CP28" s="298"/>
      <c r="CQ28" s="298"/>
      <c r="CR28" s="298"/>
      <c r="CS28" s="298"/>
      <c r="CT28" s="298"/>
      <c r="CU28" s="298"/>
      <c r="CV28" s="298"/>
      <c r="CW28" s="83"/>
      <c r="CX28" s="83"/>
      <c r="CY28" s="83"/>
      <c r="CZ28" s="83"/>
    </row>
    <row r="29" spans="1:104" ht="10.5" customHeight="1" x14ac:dyDescent="0.2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299" t="s">
        <v>0</v>
      </c>
      <c r="X29" s="299"/>
      <c r="Y29" s="299"/>
      <c r="Z29" s="299"/>
      <c r="AA29" s="299"/>
      <c r="AB29" s="299"/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99"/>
      <c r="AO29" s="299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  <c r="AZ29" s="299"/>
      <c r="BA29" s="299"/>
      <c r="BB29" s="299"/>
      <c r="BC29" s="299"/>
      <c r="BD29" s="299"/>
      <c r="BE29" s="299"/>
      <c r="BF29" s="299"/>
      <c r="BG29" s="299"/>
      <c r="BH29" s="299"/>
      <c r="BI29" s="299"/>
      <c r="BJ29" s="299"/>
      <c r="BK29" s="299"/>
      <c r="BL29" s="299"/>
      <c r="BM29" s="76"/>
      <c r="BN29" s="76"/>
      <c r="BO29" s="76"/>
      <c r="BP29" s="76"/>
      <c r="BQ29" s="299" t="s">
        <v>193</v>
      </c>
      <c r="BR29" s="299"/>
      <c r="BS29" s="299"/>
      <c r="BT29" s="299"/>
      <c r="BU29" s="299"/>
      <c r="BV29" s="299"/>
      <c r="BW29" s="299"/>
      <c r="BX29" s="299"/>
      <c r="BY29" s="299"/>
      <c r="BZ29" s="299"/>
      <c r="CA29" s="299"/>
      <c r="CB29" s="299"/>
      <c r="CC29" s="299"/>
      <c r="CD29" s="299"/>
      <c r="CE29" s="299"/>
      <c r="CF29" s="299"/>
      <c r="CG29" s="299"/>
      <c r="CH29" s="299"/>
      <c r="CI29" s="299"/>
      <c r="CJ29" s="299"/>
      <c r="CK29" s="299"/>
      <c r="CL29" s="299"/>
      <c r="CM29" s="299"/>
      <c r="CN29" s="299"/>
      <c r="CO29" s="299"/>
      <c r="CP29" s="299"/>
      <c r="CQ29" s="299"/>
      <c r="CR29" s="299"/>
      <c r="CS29" s="299"/>
      <c r="CT29" s="299"/>
      <c r="CU29" s="299"/>
      <c r="CV29" s="299"/>
      <c r="CW29" s="83"/>
      <c r="CX29" s="83"/>
      <c r="CY29" s="83"/>
      <c r="CZ29" s="83"/>
    </row>
    <row r="30" spans="1:104" ht="13.5" customHeight="1" x14ac:dyDescent="0.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306" t="e">
        <f>'Сводная таблица'!$G$18</f>
        <v>#N/A</v>
      </c>
      <c r="X30" s="321"/>
      <c r="Y30" s="321"/>
      <c r="Z30" s="321"/>
      <c r="AA30" s="321"/>
      <c r="AB30" s="321"/>
      <c r="AC30" s="321"/>
      <c r="AD30" s="321"/>
      <c r="AE30" s="321"/>
      <c r="AF30" s="321"/>
      <c r="AG30" s="321"/>
      <c r="AH30" s="321"/>
      <c r="AI30" s="321"/>
      <c r="AJ30" s="321"/>
      <c r="AK30" s="321"/>
      <c r="AL30" s="321"/>
      <c r="AM30" s="321"/>
      <c r="AN30" s="321"/>
      <c r="AO30" s="321"/>
      <c r="AP30" s="321"/>
      <c r="AQ30" s="321"/>
      <c r="AR30" s="321"/>
      <c r="AS30" s="321"/>
      <c r="AT30" s="321"/>
      <c r="AU30" s="321"/>
      <c r="AV30" s="321"/>
      <c r="AW30" s="321"/>
      <c r="AX30" s="321"/>
      <c r="AY30" s="321"/>
      <c r="AZ30" s="321"/>
      <c r="BA30" s="321"/>
      <c r="BB30" s="321"/>
      <c r="BC30" s="321"/>
      <c r="BD30" s="321"/>
      <c r="BE30" s="321"/>
      <c r="BF30" s="321"/>
      <c r="BG30" s="321"/>
      <c r="BH30" s="321"/>
      <c r="BI30" s="321"/>
      <c r="BJ30" s="321"/>
      <c r="BK30" s="321"/>
      <c r="BL30" s="321"/>
      <c r="BM30" s="2"/>
      <c r="BN30" s="2"/>
      <c r="BO30" s="2"/>
      <c r="BP30" s="2"/>
      <c r="BQ30" s="324">
        <f>'Сводная таблица'!$I$18</f>
        <v>0</v>
      </c>
      <c r="BR30" s="325"/>
      <c r="BS30" s="325"/>
      <c r="BT30" s="325"/>
      <c r="BU30" s="325"/>
      <c r="BV30" s="325"/>
      <c r="BW30" s="325"/>
      <c r="BX30" s="325"/>
      <c r="BY30" s="325"/>
      <c r="BZ30" s="325"/>
      <c r="CA30" s="325"/>
      <c r="CB30" s="325"/>
      <c r="CC30" s="325"/>
      <c r="CD30" s="325"/>
      <c r="CE30" s="325"/>
      <c r="CF30" s="325"/>
      <c r="CG30" s="325"/>
      <c r="CH30" s="325"/>
      <c r="CI30" s="325"/>
      <c r="CJ30" s="325"/>
      <c r="CK30" s="325"/>
      <c r="CL30" s="325"/>
      <c r="CM30" s="325"/>
      <c r="CN30" s="325"/>
      <c r="CO30" s="325"/>
      <c r="CP30" s="325"/>
      <c r="CQ30" s="325"/>
      <c r="CR30" s="325"/>
      <c r="CS30" s="325"/>
      <c r="CT30" s="325"/>
      <c r="CU30" s="325"/>
      <c r="CV30" s="325"/>
      <c r="CW30" s="83"/>
      <c r="CX30" s="83"/>
      <c r="CY30" s="83"/>
      <c r="CZ30" s="83"/>
    </row>
    <row r="31" spans="1:104" ht="10.5" customHeight="1" x14ac:dyDescent="0.2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299" t="s">
        <v>0</v>
      </c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99"/>
      <c r="AO31" s="299"/>
      <c r="AP31" s="299"/>
      <c r="AQ31" s="299"/>
      <c r="AR31" s="299"/>
      <c r="AS31" s="299"/>
      <c r="AT31" s="299"/>
      <c r="AU31" s="299"/>
      <c r="AV31" s="299"/>
      <c r="AW31" s="299"/>
      <c r="AX31" s="299"/>
      <c r="AY31" s="299"/>
      <c r="AZ31" s="299"/>
      <c r="BA31" s="299"/>
      <c r="BB31" s="299"/>
      <c r="BC31" s="299"/>
      <c r="BD31" s="299"/>
      <c r="BE31" s="299"/>
      <c r="BF31" s="299"/>
      <c r="BG31" s="299"/>
      <c r="BH31" s="299"/>
      <c r="BI31" s="299"/>
      <c r="BJ31" s="299"/>
      <c r="BK31" s="299"/>
      <c r="BL31" s="299"/>
      <c r="BM31" s="76"/>
      <c r="BN31" s="76"/>
      <c r="BO31" s="76"/>
      <c r="BP31" s="76"/>
      <c r="BQ31" s="299" t="s">
        <v>193</v>
      </c>
      <c r="BR31" s="299"/>
      <c r="BS31" s="299"/>
      <c r="BT31" s="299"/>
      <c r="BU31" s="299"/>
      <c r="BV31" s="299"/>
      <c r="BW31" s="299"/>
      <c r="BX31" s="299"/>
      <c r="BY31" s="299"/>
      <c r="BZ31" s="299"/>
      <c r="CA31" s="299"/>
      <c r="CB31" s="299"/>
      <c r="CC31" s="299"/>
      <c r="CD31" s="299"/>
      <c r="CE31" s="299"/>
      <c r="CF31" s="299"/>
      <c r="CG31" s="299"/>
      <c r="CH31" s="299"/>
      <c r="CI31" s="299"/>
      <c r="CJ31" s="299"/>
      <c r="CK31" s="299"/>
      <c r="CL31" s="299"/>
      <c r="CM31" s="299"/>
      <c r="CN31" s="299"/>
      <c r="CO31" s="299"/>
      <c r="CP31" s="299"/>
      <c r="CQ31" s="299"/>
      <c r="CR31" s="299"/>
      <c r="CS31" s="299"/>
      <c r="CT31" s="299"/>
      <c r="CU31" s="299"/>
      <c r="CV31" s="299"/>
      <c r="CW31" s="83"/>
      <c r="CX31" s="83"/>
      <c r="CY31" s="83"/>
      <c r="CZ31" s="83"/>
    </row>
    <row r="32" spans="1:104" ht="13.5" customHeight="1" x14ac:dyDescent="0.2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323" t="str">
        <f>VLOOKUP(BQ32,Списки!H30:I35,2,0)</f>
        <v>Инженер уАСУТП</v>
      </c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  <c r="BI32" s="298"/>
      <c r="BJ32" s="298"/>
      <c r="BK32" s="298"/>
      <c r="BL32" s="298"/>
      <c r="BM32" s="76"/>
      <c r="BN32" s="76"/>
      <c r="BO32" s="76"/>
      <c r="BP32" s="76"/>
      <c r="BQ32" s="323" t="s">
        <v>615</v>
      </c>
      <c r="BR32" s="298"/>
      <c r="BS32" s="298"/>
      <c r="BT32" s="298"/>
      <c r="BU32" s="298"/>
      <c r="BV32" s="298"/>
      <c r="BW32" s="298"/>
      <c r="BX32" s="298"/>
      <c r="BY32" s="298"/>
      <c r="BZ32" s="298"/>
      <c r="CA32" s="298"/>
      <c r="CB32" s="298"/>
      <c r="CC32" s="298"/>
      <c r="CD32" s="298"/>
      <c r="CE32" s="298"/>
      <c r="CF32" s="298"/>
      <c r="CG32" s="298"/>
      <c r="CH32" s="298"/>
      <c r="CI32" s="298"/>
      <c r="CJ32" s="298"/>
      <c r="CK32" s="298"/>
      <c r="CL32" s="298"/>
      <c r="CM32" s="298"/>
      <c r="CN32" s="298"/>
      <c r="CO32" s="298"/>
      <c r="CP32" s="298"/>
      <c r="CQ32" s="298"/>
      <c r="CR32" s="298"/>
      <c r="CS32" s="298"/>
      <c r="CT32" s="298"/>
      <c r="CU32" s="298"/>
      <c r="CV32" s="298"/>
      <c r="CW32" s="83"/>
      <c r="CX32" s="83"/>
      <c r="CY32" s="83"/>
      <c r="CZ32" s="83"/>
    </row>
    <row r="33" spans="1:104" ht="11.25" customHeight="1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299" t="s">
        <v>0</v>
      </c>
      <c r="X33" s="299"/>
      <c r="Y33" s="299"/>
      <c r="Z33" s="299"/>
      <c r="AA33" s="299"/>
      <c r="AB33" s="299"/>
      <c r="AC33" s="299"/>
      <c r="AD33" s="299"/>
      <c r="AE33" s="299"/>
      <c r="AF33" s="299"/>
      <c r="AG33" s="299"/>
      <c r="AH33" s="299"/>
      <c r="AI33" s="299"/>
      <c r="AJ33" s="299"/>
      <c r="AK33" s="299"/>
      <c r="AL33" s="299"/>
      <c r="AM33" s="299"/>
      <c r="AN33" s="299"/>
      <c r="AO33" s="299"/>
      <c r="AP33" s="299"/>
      <c r="AQ33" s="299"/>
      <c r="AR33" s="299"/>
      <c r="AS33" s="299"/>
      <c r="AT33" s="299"/>
      <c r="AU33" s="299"/>
      <c r="AV33" s="299"/>
      <c r="AW33" s="299"/>
      <c r="AX33" s="299"/>
      <c r="AY33" s="299"/>
      <c r="AZ33" s="299"/>
      <c r="BA33" s="299"/>
      <c r="BB33" s="299"/>
      <c r="BC33" s="299"/>
      <c r="BD33" s="299"/>
      <c r="BE33" s="299"/>
      <c r="BF33" s="299"/>
      <c r="BG33" s="299"/>
      <c r="BH33" s="299"/>
      <c r="BI33" s="299"/>
      <c r="BJ33" s="299"/>
      <c r="BK33" s="299"/>
      <c r="BL33" s="299"/>
      <c r="BM33" s="76"/>
      <c r="BN33" s="76"/>
      <c r="BO33" s="76"/>
      <c r="BP33" s="76"/>
      <c r="BQ33" s="299" t="s">
        <v>193</v>
      </c>
      <c r="BR33" s="299"/>
      <c r="BS33" s="299"/>
      <c r="BT33" s="299"/>
      <c r="BU33" s="299"/>
      <c r="BV33" s="299"/>
      <c r="BW33" s="299"/>
      <c r="BX33" s="299"/>
      <c r="BY33" s="299"/>
      <c r="BZ33" s="299"/>
      <c r="CA33" s="299"/>
      <c r="CB33" s="299"/>
      <c r="CC33" s="299"/>
      <c r="CD33" s="299"/>
      <c r="CE33" s="299"/>
      <c r="CF33" s="299"/>
      <c r="CG33" s="299"/>
      <c r="CH33" s="299"/>
      <c r="CI33" s="299"/>
      <c r="CJ33" s="299"/>
      <c r="CK33" s="299"/>
      <c r="CL33" s="299"/>
      <c r="CM33" s="299"/>
      <c r="CN33" s="299"/>
      <c r="CO33" s="299"/>
      <c r="CP33" s="299"/>
      <c r="CQ33" s="299"/>
      <c r="CR33" s="299"/>
      <c r="CS33" s="299"/>
      <c r="CT33" s="299"/>
      <c r="CU33" s="299"/>
      <c r="CV33" s="299"/>
      <c r="CW33" s="83"/>
      <c r="CX33" s="83"/>
      <c r="CY33" s="83"/>
      <c r="CZ33" s="83"/>
    </row>
    <row r="34" spans="1:104" ht="11.25" customHeight="1" x14ac:dyDescent="0.2">
      <c r="A34" s="300" t="s">
        <v>452</v>
      </c>
      <c r="B34" s="300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76"/>
      <c r="BK34" s="353"/>
      <c r="BL34" s="353"/>
      <c r="BM34" s="353"/>
      <c r="BN34" s="353"/>
      <c r="BO34" s="353"/>
      <c r="BP34" s="353"/>
      <c r="BQ34" s="353"/>
      <c r="BR34" s="353"/>
      <c r="BS34" s="353"/>
      <c r="BT34" s="353"/>
      <c r="BU34" s="353"/>
      <c r="BV34" s="353"/>
      <c r="BW34" s="353"/>
      <c r="BX34" s="353"/>
      <c r="BY34" s="353"/>
      <c r="BZ34" s="353"/>
      <c r="CA34" s="353"/>
      <c r="CB34" s="353"/>
      <c r="CC34" s="353"/>
      <c r="CD34" s="353"/>
      <c r="CE34" s="353"/>
      <c r="CF34" s="353"/>
      <c r="CG34" s="353"/>
      <c r="CH34" s="353"/>
      <c r="CI34" s="353"/>
      <c r="CJ34" s="353"/>
      <c r="CK34" s="353"/>
      <c r="CL34" s="353"/>
      <c r="CM34" s="353"/>
      <c r="CN34" s="353"/>
      <c r="CO34" s="353"/>
      <c r="CP34" s="353"/>
      <c r="CQ34" s="353"/>
      <c r="CR34" s="353"/>
      <c r="CS34" s="353"/>
      <c r="CT34" s="353"/>
      <c r="CU34" s="353"/>
      <c r="CV34" s="353"/>
      <c r="CW34" s="83"/>
      <c r="CX34" s="83"/>
      <c r="CY34" s="83"/>
      <c r="CZ34" s="83"/>
    </row>
    <row r="35" spans="1:104" ht="13.5" customHeight="1" x14ac:dyDescent="0.2">
      <c r="A35" s="76"/>
      <c r="B35" s="356">
        <f>'Сводная таблица'!C13</f>
        <v>0</v>
      </c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57"/>
      <c r="Z35" s="357"/>
      <c r="AA35" s="357"/>
      <c r="AB35" s="357"/>
      <c r="AC35" s="357"/>
      <c r="AD35" s="357"/>
      <c r="AE35" s="357"/>
      <c r="AF35" s="357"/>
      <c r="AG35" s="357"/>
      <c r="AH35" s="357"/>
      <c r="AI35" s="357"/>
      <c r="AJ35" s="357"/>
      <c r="AK35" s="357"/>
      <c r="AL35" s="357"/>
      <c r="AM35" s="357"/>
      <c r="AN35" s="357"/>
      <c r="AO35" s="357"/>
      <c r="AP35" s="357"/>
      <c r="AQ35" s="357"/>
      <c r="AR35" s="357"/>
      <c r="AS35" s="357"/>
      <c r="AT35" s="357"/>
      <c r="AU35" s="357"/>
      <c r="AV35" s="357"/>
      <c r="AW35" s="357"/>
      <c r="AX35" s="357"/>
      <c r="AY35" s="357"/>
      <c r="AZ35" s="357"/>
      <c r="BA35" s="357"/>
      <c r="BB35" s="357"/>
      <c r="BC35" s="357"/>
      <c r="BD35" s="357"/>
      <c r="BE35" s="357"/>
      <c r="BF35" s="357"/>
      <c r="BG35" s="357"/>
      <c r="BH35" s="357"/>
      <c r="BI35" s="357"/>
      <c r="BJ35" s="357"/>
      <c r="BK35" s="357"/>
      <c r="BL35" s="357"/>
      <c r="BM35" s="357"/>
      <c r="BN35" s="357"/>
      <c r="BO35" s="357"/>
      <c r="BP35" s="357"/>
      <c r="BQ35" s="357"/>
      <c r="BR35" s="357"/>
      <c r="BS35" s="357"/>
      <c r="BT35" s="357"/>
      <c r="BU35" s="357"/>
      <c r="BV35" s="357"/>
      <c r="BW35" s="357"/>
      <c r="BX35" s="357"/>
      <c r="BY35" s="357"/>
      <c r="BZ35" s="357"/>
      <c r="CA35" s="357"/>
      <c r="CB35" s="357"/>
      <c r="CC35" s="357"/>
      <c r="CD35" s="357"/>
      <c r="CE35" s="357"/>
      <c r="CF35" s="357"/>
      <c r="CG35" s="357"/>
      <c r="CH35" s="357"/>
      <c r="CI35" s="357"/>
      <c r="CJ35" s="357"/>
      <c r="CK35" s="357"/>
      <c r="CL35" s="357"/>
      <c r="CM35" s="357"/>
      <c r="CN35" s="357"/>
      <c r="CO35" s="357"/>
      <c r="CP35" s="357"/>
      <c r="CQ35" s="357"/>
      <c r="CR35" s="357"/>
      <c r="CS35" s="357"/>
      <c r="CT35" s="357"/>
      <c r="CU35" s="357"/>
      <c r="CV35" s="357"/>
      <c r="CW35" s="83"/>
      <c r="CX35" s="83"/>
      <c r="CY35" s="83"/>
      <c r="CZ35" s="83"/>
    </row>
    <row r="36" spans="1:104" ht="18.75" customHeight="1" x14ac:dyDescent="0.25">
      <c r="A36" s="358" t="s">
        <v>186</v>
      </c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58"/>
      <c r="Z36" s="358"/>
      <c r="AA36" s="358"/>
      <c r="AB36" s="358"/>
      <c r="AC36" s="358"/>
      <c r="AD36" s="358"/>
      <c r="AE36" s="358"/>
      <c r="AF36" s="358"/>
      <c r="AG36" s="358"/>
      <c r="AH36" s="358"/>
      <c r="AI36" s="358"/>
      <c r="AJ36" s="358"/>
      <c r="AK36" s="358"/>
      <c r="AL36" s="358"/>
      <c r="AM36" s="358"/>
      <c r="AN36" s="358"/>
      <c r="AO36" s="358"/>
      <c r="AP36" s="358"/>
      <c r="AQ36" s="358"/>
      <c r="AR36" s="358"/>
      <c r="AS36" s="358"/>
      <c r="AT36" s="358"/>
      <c r="AU36" s="358"/>
      <c r="AV36" s="358"/>
      <c r="AW36" s="358"/>
      <c r="AX36" s="358"/>
      <c r="AY36" s="358"/>
      <c r="AZ36" s="358"/>
      <c r="BA36" s="358"/>
      <c r="BB36" s="358"/>
      <c r="BC36" s="358"/>
      <c r="BD36" s="358"/>
      <c r="BE36" s="358"/>
      <c r="BF36" s="358"/>
      <c r="BG36" s="358"/>
      <c r="BH36" s="358"/>
      <c r="BI36" s="358"/>
      <c r="BJ36" s="358"/>
      <c r="BK36" s="316">
        <f>'Сводная таблица'!C14</f>
        <v>0</v>
      </c>
      <c r="BL36" s="317"/>
      <c r="BM36" s="317"/>
      <c r="BN36" s="317"/>
      <c r="BO36" s="317"/>
      <c r="BP36" s="317"/>
      <c r="BQ36" s="317"/>
      <c r="BR36" s="317"/>
      <c r="BS36" s="317"/>
      <c r="BT36" s="317"/>
      <c r="BU36" s="317"/>
      <c r="BV36" s="317"/>
      <c r="BW36" s="317"/>
      <c r="BX36" s="317"/>
      <c r="BY36" s="317"/>
      <c r="BZ36" s="317"/>
      <c r="CA36" s="317"/>
      <c r="CB36" s="317"/>
      <c r="CC36" s="317"/>
      <c r="CD36" s="317"/>
      <c r="CE36" s="317"/>
      <c r="CF36" s="317"/>
      <c r="CG36" s="317"/>
      <c r="CH36" s="317"/>
      <c r="CI36" s="317"/>
      <c r="CJ36" s="317"/>
      <c r="CK36" s="317"/>
      <c r="CL36" s="317"/>
      <c r="CM36" s="317"/>
      <c r="CN36" s="317"/>
      <c r="CO36" s="317"/>
      <c r="CP36" s="317"/>
      <c r="CQ36" s="317"/>
      <c r="CR36" s="317"/>
      <c r="CS36" s="317"/>
      <c r="CT36" s="317"/>
      <c r="CU36" s="317"/>
      <c r="CV36" s="317"/>
      <c r="CW36" s="83"/>
      <c r="CX36" s="83"/>
      <c r="CY36" s="83"/>
      <c r="CZ36" s="83"/>
    </row>
    <row r="37" spans="1:104" ht="11.25" customHeight="1" x14ac:dyDescent="0.2">
      <c r="A37" s="299" t="s">
        <v>125</v>
      </c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  <c r="AA37" s="299"/>
      <c r="AB37" s="299"/>
      <c r="AC37" s="299"/>
      <c r="AD37" s="299"/>
      <c r="AE37" s="299"/>
      <c r="AF37" s="299"/>
      <c r="AG37" s="299"/>
      <c r="AH37" s="299"/>
      <c r="AI37" s="299"/>
      <c r="AJ37" s="299"/>
      <c r="AK37" s="299"/>
      <c r="AL37" s="299"/>
      <c r="AM37" s="299"/>
      <c r="AN37" s="299"/>
      <c r="AO37" s="299"/>
      <c r="AP37" s="299"/>
      <c r="AQ37" s="299"/>
      <c r="AR37" s="299"/>
      <c r="AS37" s="299"/>
      <c r="AT37" s="299"/>
      <c r="AU37" s="299"/>
      <c r="AV37" s="299"/>
      <c r="AW37" s="299"/>
      <c r="AX37" s="299"/>
      <c r="AY37" s="299"/>
      <c r="AZ37" s="299"/>
      <c r="BA37" s="299"/>
      <c r="BB37" s="299"/>
      <c r="BC37" s="299"/>
      <c r="BD37" s="299"/>
      <c r="BE37" s="299"/>
      <c r="BF37" s="299"/>
      <c r="BG37" s="299"/>
      <c r="BH37" s="299"/>
      <c r="BI37" s="299"/>
      <c r="BJ37" s="299"/>
      <c r="BK37" s="299"/>
      <c r="BL37" s="299"/>
      <c r="BM37" s="299"/>
      <c r="BN37" s="299"/>
      <c r="BO37" s="299"/>
      <c r="BP37" s="299"/>
      <c r="BQ37" s="299"/>
      <c r="BR37" s="299"/>
      <c r="BS37" s="299"/>
      <c r="BT37" s="299"/>
      <c r="BU37" s="299"/>
      <c r="BV37" s="299"/>
      <c r="BW37" s="299"/>
      <c r="BX37" s="299"/>
      <c r="BY37" s="299"/>
      <c r="BZ37" s="299"/>
      <c r="CA37" s="299"/>
      <c r="CB37" s="299"/>
      <c r="CC37" s="299"/>
      <c r="CD37" s="299"/>
      <c r="CE37" s="299"/>
      <c r="CF37" s="299"/>
      <c r="CG37" s="299"/>
      <c r="CH37" s="299"/>
      <c r="CI37" s="299"/>
      <c r="CJ37" s="299"/>
      <c r="CK37" s="299"/>
      <c r="CL37" s="299"/>
      <c r="CM37" s="299"/>
      <c r="CN37" s="299"/>
      <c r="CO37" s="299"/>
      <c r="CP37" s="299"/>
      <c r="CQ37" s="299"/>
      <c r="CR37" s="299"/>
      <c r="CS37" s="299"/>
      <c r="CT37" s="299"/>
      <c r="CU37" s="299"/>
      <c r="CV37" s="299"/>
      <c r="CW37" s="83"/>
      <c r="CX37" s="83"/>
      <c r="CY37" s="83"/>
      <c r="CZ37" s="83"/>
    </row>
    <row r="38" spans="1:104" ht="3" customHeight="1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83"/>
      <c r="CX38" s="83"/>
      <c r="CY38" s="83"/>
      <c r="CZ38" s="83"/>
    </row>
    <row r="39" spans="1:104" ht="11.25" customHeight="1" x14ac:dyDescent="0.2">
      <c r="A39" s="300" t="s">
        <v>126</v>
      </c>
      <c r="B39" s="300"/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76"/>
      <c r="Q39" s="353" t="s">
        <v>194</v>
      </c>
      <c r="R39" s="353"/>
      <c r="S39" s="353"/>
      <c r="T39" s="353"/>
      <c r="U39" s="353"/>
      <c r="V39" s="353"/>
      <c r="W39" s="353"/>
      <c r="X39" s="353"/>
      <c r="Y39" s="353"/>
      <c r="Z39" s="353"/>
      <c r="AA39" s="353"/>
      <c r="AB39" s="353"/>
      <c r="AC39" s="353"/>
      <c r="AD39" s="353"/>
      <c r="AE39" s="353"/>
      <c r="AF39" s="353"/>
      <c r="AG39" s="353"/>
      <c r="AH39" s="353"/>
      <c r="AI39" s="353"/>
      <c r="AJ39" s="353"/>
      <c r="AK39" s="353"/>
      <c r="AL39" s="353"/>
      <c r="AM39" s="353"/>
      <c r="AN39" s="353"/>
      <c r="AO39" s="353"/>
      <c r="AP39" s="353"/>
      <c r="AQ39" s="353"/>
      <c r="AR39" s="353"/>
      <c r="AS39" s="353"/>
      <c r="AT39" s="353"/>
      <c r="AU39" s="353"/>
      <c r="AV39" s="353"/>
      <c r="AW39" s="353"/>
      <c r="AX39" s="353"/>
      <c r="AY39" s="353"/>
      <c r="AZ39" s="353"/>
      <c r="BA39" s="353"/>
      <c r="BB39" s="353"/>
      <c r="BC39" s="353"/>
      <c r="BD39" s="353"/>
      <c r="BE39" s="353"/>
      <c r="BF39" s="353"/>
      <c r="BG39" s="353"/>
      <c r="BH39" s="353"/>
      <c r="BI39" s="353"/>
      <c r="BJ39" s="353"/>
      <c r="BK39" s="353"/>
      <c r="BL39" s="353"/>
      <c r="BM39" s="353"/>
      <c r="BN39" s="353"/>
      <c r="BO39" s="353"/>
      <c r="BP39" s="353"/>
      <c r="BQ39" s="353"/>
      <c r="BR39" s="353"/>
      <c r="BS39" s="353"/>
      <c r="BT39" s="353"/>
      <c r="BU39" s="353"/>
      <c r="BV39" s="353"/>
      <c r="BW39" s="353"/>
      <c r="BX39" s="353"/>
      <c r="BY39" s="353"/>
      <c r="BZ39" s="353"/>
      <c r="CA39" s="353"/>
      <c r="CB39" s="353"/>
      <c r="CC39" s="353"/>
      <c r="CD39" s="353"/>
      <c r="CE39" s="353"/>
      <c r="CF39" s="353"/>
      <c r="CG39" s="353"/>
      <c r="CH39" s="353"/>
      <c r="CI39" s="353"/>
      <c r="CJ39" s="353"/>
      <c r="CK39" s="353"/>
      <c r="CL39" s="353"/>
      <c r="CM39" s="353"/>
      <c r="CN39" s="353"/>
      <c r="CO39" s="353"/>
      <c r="CP39" s="353"/>
      <c r="CQ39" s="353"/>
      <c r="CR39" s="353"/>
      <c r="CS39" s="353"/>
      <c r="CT39" s="353"/>
      <c r="CU39" s="353"/>
      <c r="CV39" s="353"/>
      <c r="CW39" s="83"/>
      <c r="CX39" s="83"/>
      <c r="CY39" s="83"/>
      <c r="CZ39" s="83"/>
    </row>
    <row r="40" spans="1:104" ht="11.25" customHeight="1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299" t="s">
        <v>453</v>
      </c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299"/>
      <c r="AO40" s="299"/>
      <c r="AP40" s="299"/>
      <c r="AQ40" s="299"/>
      <c r="AR40" s="299"/>
      <c r="AS40" s="299"/>
      <c r="AT40" s="299"/>
      <c r="AU40" s="299"/>
      <c r="AV40" s="299"/>
      <c r="AW40" s="299"/>
      <c r="AX40" s="299"/>
      <c r="AY40" s="299"/>
      <c r="AZ40" s="299"/>
      <c r="BA40" s="299"/>
      <c r="BB40" s="299"/>
      <c r="BC40" s="299"/>
      <c r="BD40" s="299"/>
      <c r="BE40" s="299"/>
      <c r="BF40" s="299"/>
      <c r="BG40" s="299"/>
      <c r="BH40" s="299"/>
      <c r="BI40" s="299"/>
      <c r="BJ40" s="299"/>
      <c r="BK40" s="299"/>
      <c r="BL40" s="299"/>
      <c r="BM40" s="299"/>
      <c r="BN40" s="299"/>
      <c r="BO40" s="299"/>
      <c r="BP40" s="299"/>
      <c r="BQ40" s="299"/>
      <c r="BR40" s="299"/>
      <c r="BS40" s="299"/>
      <c r="BT40" s="299"/>
      <c r="BU40" s="299"/>
      <c r="BV40" s="299"/>
      <c r="BW40" s="299"/>
      <c r="BX40" s="299"/>
      <c r="BY40" s="299"/>
      <c r="BZ40" s="299"/>
      <c r="CA40" s="299"/>
      <c r="CB40" s="299"/>
      <c r="CC40" s="299"/>
      <c r="CD40" s="299"/>
      <c r="CE40" s="299"/>
      <c r="CF40" s="299"/>
      <c r="CG40" s="299"/>
      <c r="CH40" s="299"/>
      <c r="CI40" s="299"/>
      <c r="CJ40" s="299"/>
      <c r="CK40" s="299"/>
      <c r="CL40" s="299"/>
      <c r="CM40" s="299"/>
      <c r="CN40" s="299"/>
      <c r="CO40" s="299"/>
      <c r="CP40" s="299"/>
      <c r="CQ40" s="299"/>
      <c r="CR40" s="299"/>
      <c r="CS40" s="299"/>
      <c r="CT40" s="299"/>
      <c r="CU40" s="299"/>
      <c r="CV40" s="299"/>
      <c r="CW40" s="83"/>
      <c r="CX40" s="83"/>
      <c r="CY40" s="83"/>
      <c r="CZ40" s="83"/>
    </row>
    <row r="41" spans="1:104" ht="3" customHeight="1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83"/>
      <c r="CX41" s="83"/>
      <c r="CY41" s="83"/>
      <c r="CZ41" s="83"/>
    </row>
    <row r="42" spans="1:104" x14ac:dyDescent="0.2">
      <c r="A42" s="354" t="str">
        <f>'Сводная таблица'!C16</f>
        <v/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55"/>
      <c r="Z42" s="355"/>
      <c r="AA42" s="355"/>
      <c r="AB42" s="355"/>
      <c r="AC42" s="355"/>
      <c r="AD42" s="355"/>
      <c r="AE42" s="355"/>
      <c r="AF42" s="355"/>
      <c r="AG42" s="355"/>
      <c r="AH42" s="355"/>
      <c r="AI42" s="355"/>
      <c r="AJ42" s="355"/>
      <c r="AK42" s="355"/>
      <c r="AL42" s="355"/>
      <c r="AM42" s="355"/>
      <c r="AN42" s="355"/>
      <c r="AO42" s="355"/>
      <c r="AP42" s="355"/>
      <c r="AQ42" s="355"/>
      <c r="AR42" s="355"/>
      <c r="AS42" s="355"/>
      <c r="AT42" s="355"/>
      <c r="AU42" s="355"/>
      <c r="AV42" s="355"/>
      <c r="AW42" s="355"/>
      <c r="AX42" s="355"/>
      <c r="AY42" s="355"/>
      <c r="AZ42" s="355"/>
      <c r="BA42" s="355"/>
      <c r="BB42" s="355"/>
      <c r="BC42" s="355"/>
      <c r="BD42" s="355"/>
      <c r="BE42" s="355"/>
      <c r="BF42" s="355"/>
      <c r="BG42" s="355"/>
      <c r="BH42" s="355"/>
      <c r="BI42" s="355"/>
      <c r="BJ42" s="355"/>
      <c r="BK42" s="355"/>
      <c r="BL42" s="355"/>
      <c r="BM42" s="355"/>
      <c r="BN42" s="355"/>
      <c r="BO42" s="355"/>
      <c r="BP42" s="355"/>
      <c r="BQ42" s="355"/>
      <c r="BR42" s="355"/>
      <c r="BS42" s="355"/>
      <c r="BT42" s="355"/>
      <c r="BU42" s="355"/>
      <c r="BV42" s="355"/>
      <c r="BW42" s="355"/>
      <c r="BX42" s="355"/>
      <c r="BY42" s="355"/>
      <c r="BZ42" s="355"/>
      <c r="CA42" s="355"/>
      <c r="CB42" s="355"/>
      <c r="CC42" s="355"/>
      <c r="CD42" s="355"/>
      <c r="CE42" s="355"/>
      <c r="CF42" s="355"/>
      <c r="CG42" s="355"/>
      <c r="CH42" s="355"/>
      <c r="CI42" s="355"/>
      <c r="CJ42" s="355"/>
      <c r="CK42" s="355"/>
      <c r="CL42" s="355"/>
      <c r="CM42" s="355"/>
      <c r="CN42" s="355"/>
      <c r="CO42" s="355"/>
      <c r="CP42" s="355"/>
      <c r="CQ42" s="355"/>
      <c r="CR42" s="355"/>
      <c r="CS42" s="355"/>
      <c r="CT42" s="355"/>
      <c r="CU42" s="355"/>
      <c r="CV42" s="355"/>
      <c r="CW42" s="83"/>
      <c r="CX42" s="83"/>
      <c r="CY42" s="83"/>
      <c r="CZ42" s="83"/>
    </row>
    <row r="43" spans="1:104" ht="11.25" customHeight="1" x14ac:dyDescent="0.2">
      <c r="A43" s="299"/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/>
      <c r="V43" s="299"/>
      <c r="W43" s="299"/>
      <c r="X43" s="299"/>
      <c r="Y43" s="299"/>
      <c r="Z43" s="299"/>
      <c r="AA43" s="299"/>
      <c r="AB43" s="299"/>
      <c r="AC43" s="299"/>
      <c r="AD43" s="299"/>
      <c r="AE43" s="299"/>
      <c r="AF43" s="299"/>
      <c r="AG43" s="299"/>
      <c r="AH43" s="299"/>
      <c r="AI43" s="299"/>
      <c r="AJ43" s="299"/>
      <c r="AK43" s="299"/>
      <c r="AL43" s="299"/>
      <c r="AM43" s="299"/>
      <c r="AN43" s="299"/>
      <c r="AO43" s="299"/>
      <c r="AP43" s="299"/>
      <c r="AQ43" s="299"/>
      <c r="AR43" s="299"/>
      <c r="AS43" s="299"/>
      <c r="AT43" s="299"/>
      <c r="AU43" s="299"/>
      <c r="AV43" s="299"/>
      <c r="AW43" s="299"/>
      <c r="AX43" s="299"/>
      <c r="AY43" s="299"/>
      <c r="AZ43" s="299"/>
      <c r="BA43" s="299"/>
      <c r="BB43" s="299"/>
      <c r="BC43" s="299"/>
      <c r="BD43" s="299"/>
      <c r="BE43" s="299"/>
      <c r="BF43" s="299"/>
      <c r="BG43" s="299"/>
      <c r="BH43" s="299"/>
      <c r="BI43" s="299"/>
      <c r="BJ43" s="299"/>
      <c r="BK43" s="299"/>
      <c r="BL43" s="299"/>
      <c r="BM43" s="299"/>
      <c r="BN43" s="299"/>
      <c r="BO43" s="299"/>
      <c r="BP43" s="299"/>
      <c r="BQ43" s="299"/>
      <c r="BR43" s="299"/>
      <c r="BS43" s="299"/>
      <c r="BT43" s="299"/>
      <c r="BU43" s="299"/>
      <c r="BV43" s="299"/>
      <c r="BW43" s="299"/>
      <c r="BX43" s="299"/>
      <c r="BY43" s="299"/>
      <c r="BZ43" s="299"/>
      <c r="CA43" s="299"/>
      <c r="CB43" s="299"/>
      <c r="CC43" s="299"/>
      <c r="CD43" s="299"/>
      <c r="CE43" s="299"/>
      <c r="CF43" s="299"/>
      <c r="CG43" s="299"/>
      <c r="CH43" s="299"/>
      <c r="CI43" s="299"/>
      <c r="CJ43" s="299"/>
      <c r="CK43" s="299"/>
      <c r="CL43" s="299"/>
      <c r="CM43" s="299"/>
      <c r="CN43" s="299"/>
      <c r="CO43" s="299"/>
      <c r="CP43" s="299"/>
      <c r="CQ43" s="299"/>
      <c r="CR43" s="299"/>
      <c r="CS43" s="299"/>
      <c r="CT43" s="299"/>
      <c r="CU43" s="299"/>
      <c r="CV43" s="299"/>
      <c r="CW43" s="83"/>
      <c r="CX43" s="83"/>
      <c r="CY43" s="83"/>
      <c r="CZ43" s="83"/>
    </row>
    <row r="44" spans="1:104" x14ac:dyDescent="0.2">
      <c r="A44" s="76"/>
      <c r="B44" s="344" t="s">
        <v>136</v>
      </c>
      <c r="C44" s="344"/>
      <c r="D44" s="344"/>
      <c r="E44" s="344"/>
      <c r="F44" s="344"/>
      <c r="G44" s="344"/>
      <c r="H44" s="344" t="s">
        <v>454</v>
      </c>
      <c r="I44" s="344"/>
      <c r="J44" s="344"/>
      <c r="K44" s="344"/>
      <c r="L44" s="344"/>
      <c r="M44" s="344"/>
      <c r="N44" s="344"/>
      <c r="O44" s="344"/>
      <c r="P44" s="344"/>
      <c r="Q44" s="344"/>
      <c r="R44" s="344"/>
      <c r="S44" s="344"/>
      <c r="T44" s="344"/>
      <c r="U44" s="344"/>
      <c r="V44" s="344"/>
      <c r="W44" s="344"/>
      <c r="X44" s="344"/>
      <c r="Y44" s="344"/>
      <c r="Z44" s="344"/>
      <c r="AA44" s="344"/>
      <c r="AB44" s="344"/>
      <c r="AC44" s="344"/>
      <c r="AD44" s="344"/>
      <c r="AE44" s="344"/>
      <c r="AF44" s="344"/>
      <c r="AG44" s="344"/>
      <c r="AH44" s="344"/>
      <c r="AI44" s="344" t="s">
        <v>101</v>
      </c>
      <c r="AJ44" s="344"/>
      <c r="AK44" s="344"/>
      <c r="AL44" s="344"/>
      <c r="AM44" s="344"/>
      <c r="AN44" s="344"/>
      <c r="AO44" s="344"/>
      <c r="AP44" s="344"/>
      <c r="AQ44" s="344"/>
      <c r="AR44" s="344" t="s">
        <v>106</v>
      </c>
      <c r="AS44" s="344"/>
      <c r="AT44" s="344"/>
      <c r="AU44" s="344"/>
      <c r="AV44" s="344"/>
      <c r="AW44" s="344"/>
      <c r="AX44" s="344"/>
      <c r="AY44" s="344"/>
      <c r="AZ44" s="344" t="s">
        <v>455</v>
      </c>
      <c r="BA44" s="344"/>
      <c r="BB44" s="344"/>
      <c r="BC44" s="344"/>
      <c r="BD44" s="344"/>
      <c r="BE44" s="344"/>
      <c r="BF44" s="344"/>
      <c r="BG44" s="344"/>
      <c r="BH44" s="344"/>
      <c r="BI44" s="344"/>
      <c r="BJ44" s="344"/>
      <c r="BK44" s="344"/>
      <c r="BL44" s="344"/>
      <c r="BM44" s="344"/>
      <c r="BN44" s="344"/>
      <c r="BO44" s="344"/>
      <c r="BP44" s="344"/>
      <c r="BQ44" s="344"/>
      <c r="BR44" s="344"/>
      <c r="BS44" s="344"/>
      <c r="BT44" s="344"/>
      <c r="BU44" s="344"/>
      <c r="BV44" s="344"/>
      <c r="BW44" s="344"/>
      <c r="BX44" s="344"/>
      <c r="BY44" s="344"/>
      <c r="BZ44" s="344"/>
      <c r="CA44" s="344"/>
      <c r="CB44" s="344"/>
      <c r="CC44" s="344"/>
      <c r="CD44" s="344"/>
      <c r="CE44" s="344"/>
      <c r="CF44" s="344"/>
      <c r="CG44" s="344"/>
      <c r="CH44" s="344"/>
      <c r="CI44" s="344"/>
      <c r="CJ44" s="344"/>
      <c r="CK44" s="344"/>
      <c r="CL44" s="344"/>
      <c r="CM44" s="344"/>
      <c r="CN44" s="344"/>
      <c r="CO44" s="344"/>
      <c r="CP44" s="344"/>
      <c r="CQ44" s="344"/>
      <c r="CR44" s="344"/>
      <c r="CS44" s="344"/>
      <c r="CT44" s="344"/>
      <c r="CU44" s="344"/>
      <c r="CV44" s="344"/>
      <c r="CW44" s="83"/>
      <c r="CX44" s="83"/>
      <c r="CY44" s="83"/>
      <c r="CZ44" s="83"/>
    </row>
    <row r="45" spans="1:104" x14ac:dyDescent="0.2">
      <c r="A45" s="12"/>
      <c r="B45" s="344">
        <v>1</v>
      </c>
      <c r="C45" s="344"/>
      <c r="D45" s="344"/>
      <c r="E45" s="344"/>
      <c r="F45" s="344"/>
      <c r="G45" s="344"/>
      <c r="H45" s="345" t="str">
        <f>IF('Сводная таблица'!H23=0,"",'Сводная таблица'!C23)</f>
        <v/>
      </c>
      <c r="I45" s="345"/>
      <c r="J45" s="345"/>
      <c r="K45" s="345"/>
      <c r="L45" s="345"/>
      <c r="M45" s="345"/>
      <c r="N45" s="345"/>
      <c r="O45" s="345"/>
      <c r="P45" s="345"/>
      <c r="Q45" s="345"/>
      <c r="R45" s="345"/>
      <c r="S45" s="345"/>
      <c r="T45" s="345"/>
      <c r="U45" s="345"/>
      <c r="V45" s="345"/>
      <c r="W45" s="345"/>
      <c r="X45" s="345"/>
      <c r="Y45" s="345"/>
      <c r="Z45" s="345"/>
      <c r="AA45" s="345"/>
      <c r="AB45" s="345"/>
      <c r="AC45" s="345"/>
      <c r="AD45" s="345"/>
      <c r="AE45" s="345"/>
      <c r="AF45" s="345"/>
      <c r="AG45" s="345"/>
      <c r="AH45" s="345"/>
      <c r="AI45" s="346" t="str">
        <f>IF('Сводная таблица'!H23=0,"",'Сводная таблица'!E23)</f>
        <v/>
      </c>
      <c r="AJ45" s="346"/>
      <c r="AK45" s="346"/>
      <c r="AL45" s="346"/>
      <c r="AM45" s="346"/>
      <c r="AN45" s="346"/>
      <c r="AO45" s="346"/>
      <c r="AP45" s="346"/>
      <c r="AQ45" s="346"/>
      <c r="AR45" s="346" t="str">
        <f>IF('Сводная таблица'!H23=0,"",'Сводная таблица'!D23)</f>
        <v/>
      </c>
      <c r="AS45" s="346"/>
      <c r="AT45" s="346"/>
      <c r="AU45" s="346"/>
      <c r="AV45" s="346"/>
      <c r="AW45" s="346"/>
      <c r="AX45" s="346"/>
      <c r="AY45" s="346"/>
      <c r="AZ45" s="346" t="str">
        <f>IF('Сводная таблица'!H23=0,"","Выход из строя")</f>
        <v/>
      </c>
      <c r="BA45" s="346"/>
      <c r="BB45" s="346"/>
      <c r="BC45" s="346"/>
      <c r="BD45" s="346"/>
      <c r="BE45" s="346"/>
      <c r="BF45" s="346"/>
      <c r="BG45" s="346"/>
      <c r="BH45" s="346"/>
      <c r="BI45" s="346"/>
      <c r="BJ45" s="346"/>
      <c r="BK45" s="346"/>
      <c r="BL45" s="346"/>
      <c r="BM45" s="346"/>
      <c r="BN45" s="346"/>
      <c r="BO45" s="346"/>
      <c r="BP45" s="346"/>
      <c r="BQ45" s="346"/>
      <c r="BR45" s="346"/>
      <c r="BS45" s="346"/>
      <c r="BT45" s="346"/>
      <c r="BU45" s="346"/>
      <c r="BV45" s="346"/>
      <c r="BW45" s="346"/>
      <c r="BX45" s="346"/>
      <c r="BY45" s="346"/>
      <c r="BZ45" s="346"/>
      <c r="CA45" s="346"/>
      <c r="CB45" s="346"/>
      <c r="CC45" s="346"/>
      <c r="CD45" s="346"/>
      <c r="CE45" s="346"/>
      <c r="CF45" s="346"/>
      <c r="CG45" s="346"/>
      <c r="CH45" s="346"/>
      <c r="CI45" s="346"/>
      <c r="CJ45" s="346"/>
      <c r="CK45" s="346"/>
      <c r="CL45" s="346"/>
      <c r="CM45" s="346"/>
      <c r="CN45" s="346"/>
      <c r="CO45" s="346"/>
      <c r="CP45" s="346"/>
      <c r="CQ45" s="346"/>
      <c r="CR45" s="346"/>
      <c r="CS45" s="346"/>
      <c r="CT45" s="346"/>
      <c r="CU45" s="346"/>
      <c r="CV45" s="346"/>
      <c r="CW45" s="83"/>
      <c r="CX45" s="83"/>
      <c r="CY45" s="83"/>
      <c r="CZ45" s="83"/>
    </row>
    <row r="46" spans="1:104" ht="12.75" customHeight="1" x14ac:dyDescent="0.2">
      <c r="A46" s="12"/>
      <c r="B46" s="344">
        <v>2</v>
      </c>
      <c r="C46" s="344"/>
      <c r="D46" s="344"/>
      <c r="E46" s="344"/>
      <c r="F46" s="344"/>
      <c r="G46" s="344"/>
      <c r="H46" s="345" t="str">
        <f>IF('Сводная таблица'!H24=0,"",'Сводная таблица'!C24)</f>
        <v/>
      </c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345"/>
      <c r="Y46" s="345"/>
      <c r="Z46" s="345"/>
      <c r="AA46" s="345"/>
      <c r="AB46" s="345"/>
      <c r="AC46" s="345"/>
      <c r="AD46" s="345"/>
      <c r="AE46" s="345"/>
      <c r="AF46" s="345"/>
      <c r="AG46" s="345"/>
      <c r="AH46" s="345"/>
      <c r="AI46" s="346" t="str">
        <f>IF('Сводная таблица'!H24=0,"",'Сводная таблица'!E24)</f>
        <v/>
      </c>
      <c r="AJ46" s="346"/>
      <c r="AK46" s="346"/>
      <c r="AL46" s="346"/>
      <c r="AM46" s="346"/>
      <c r="AN46" s="346"/>
      <c r="AO46" s="346"/>
      <c r="AP46" s="346"/>
      <c r="AQ46" s="346"/>
      <c r="AR46" s="346" t="str">
        <f>IF('Сводная таблица'!H24=0,"",'Сводная таблица'!D24)</f>
        <v/>
      </c>
      <c r="AS46" s="346"/>
      <c r="AT46" s="346"/>
      <c r="AU46" s="346"/>
      <c r="AV46" s="346"/>
      <c r="AW46" s="346"/>
      <c r="AX46" s="346"/>
      <c r="AY46" s="346"/>
      <c r="AZ46" s="346" t="str">
        <f>IF('Сводная таблица'!H24=0,"","Выход из строя")</f>
        <v/>
      </c>
      <c r="BA46" s="346"/>
      <c r="BB46" s="346"/>
      <c r="BC46" s="346"/>
      <c r="BD46" s="346"/>
      <c r="BE46" s="346"/>
      <c r="BF46" s="346"/>
      <c r="BG46" s="346"/>
      <c r="BH46" s="346"/>
      <c r="BI46" s="346"/>
      <c r="BJ46" s="346"/>
      <c r="BK46" s="346"/>
      <c r="BL46" s="346"/>
      <c r="BM46" s="346"/>
      <c r="BN46" s="346"/>
      <c r="BO46" s="346"/>
      <c r="BP46" s="346"/>
      <c r="BQ46" s="346"/>
      <c r="BR46" s="346"/>
      <c r="BS46" s="346"/>
      <c r="BT46" s="346"/>
      <c r="BU46" s="346"/>
      <c r="BV46" s="346"/>
      <c r="BW46" s="346"/>
      <c r="BX46" s="346"/>
      <c r="BY46" s="346"/>
      <c r="BZ46" s="346"/>
      <c r="CA46" s="346"/>
      <c r="CB46" s="346"/>
      <c r="CC46" s="346"/>
      <c r="CD46" s="346"/>
      <c r="CE46" s="346"/>
      <c r="CF46" s="346"/>
      <c r="CG46" s="346"/>
      <c r="CH46" s="346"/>
      <c r="CI46" s="346"/>
      <c r="CJ46" s="346"/>
      <c r="CK46" s="346"/>
      <c r="CL46" s="346"/>
      <c r="CM46" s="346"/>
      <c r="CN46" s="346"/>
      <c r="CO46" s="346"/>
      <c r="CP46" s="346"/>
      <c r="CQ46" s="346"/>
      <c r="CR46" s="346"/>
      <c r="CS46" s="346"/>
      <c r="CT46" s="346"/>
      <c r="CU46" s="346"/>
      <c r="CV46" s="346"/>
      <c r="CW46" s="83"/>
      <c r="CX46" s="83"/>
      <c r="CY46" s="83"/>
      <c r="CZ46" s="83"/>
    </row>
    <row r="47" spans="1:104" ht="12.75" customHeight="1" x14ac:dyDescent="0.2">
      <c r="A47" s="12"/>
      <c r="B47" s="344">
        <v>3</v>
      </c>
      <c r="C47" s="344"/>
      <c r="D47" s="344"/>
      <c r="E47" s="344"/>
      <c r="F47" s="344"/>
      <c r="G47" s="344"/>
      <c r="H47" s="345" t="str">
        <f>IF('Сводная таблица'!H25=0,"",'Сводная таблица'!C25)</f>
        <v/>
      </c>
      <c r="I47" s="345"/>
      <c r="J47" s="345"/>
      <c r="K47" s="345"/>
      <c r="L47" s="345"/>
      <c r="M47" s="345"/>
      <c r="N47" s="345"/>
      <c r="O47" s="345"/>
      <c r="P47" s="345"/>
      <c r="Q47" s="345"/>
      <c r="R47" s="345"/>
      <c r="S47" s="345"/>
      <c r="T47" s="345"/>
      <c r="U47" s="345"/>
      <c r="V47" s="345"/>
      <c r="W47" s="345"/>
      <c r="X47" s="345"/>
      <c r="Y47" s="345"/>
      <c r="Z47" s="345"/>
      <c r="AA47" s="345"/>
      <c r="AB47" s="345"/>
      <c r="AC47" s="345"/>
      <c r="AD47" s="345"/>
      <c r="AE47" s="345"/>
      <c r="AF47" s="345"/>
      <c r="AG47" s="345"/>
      <c r="AH47" s="345"/>
      <c r="AI47" s="346" t="str">
        <f>IF('Сводная таблица'!H25=0,"",'Сводная таблица'!E25)</f>
        <v/>
      </c>
      <c r="AJ47" s="346"/>
      <c r="AK47" s="346"/>
      <c r="AL47" s="346"/>
      <c r="AM47" s="346"/>
      <c r="AN47" s="346"/>
      <c r="AO47" s="346"/>
      <c r="AP47" s="346"/>
      <c r="AQ47" s="346"/>
      <c r="AR47" s="346" t="str">
        <f>IF('Сводная таблица'!H25=0,"",'Сводная таблица'!D25)</f>
        <v/>
      </c>
      <c r="AS47" s="346"/>
      <c r="AT47" s="346"/>
      <c r="AU47" s="346"/>
      <c r="AV47" s="346"/>
      <c r="AW47" s="346"/>
      <c r="AX47" s="346"/>
      <c r="AY47" s="346"/>
      <c r="AZ47" s="346" t="str">
        <f>IF('Сводная таблица'!H25=0,"","Выход из строя")</f>
        <v/>
      </c>
      <c r="BA47" s="346"/>
      <c r="BB47" s="346"/>
      <c r="BC47" s="346"/>
      <c r="BD47" s="346"/>
      <c r="BE47" s="346"/>
      <c r="BF47" s="346"/>
      <c r="BG47" s="346"/>
      <c r="BH47" s="346"/>
      <c r="BI47" s="346"/>
      <c r="BJ47" s="346"/>
      <c r="BK47" s="346"/>
      <c r="BL47" s="346"/>
      <c r="BM47" s="346"/>
      <c r="BN47" s="346"/>
      <c r="BO47" s="346"/>
      <c r="BP47" s="346"/>
      <c r="BQ47" s="346"/>
      <c r="BR47" s="346"/>
      <c r="BS47" s="346"/>
      <c r="BT47" s="346"/>
      <c r="BU47" s="346"/>
      <c r="BV47" s="346"/>
      <c r="BW47" s="346"/>
      <c r="BX47" s="346"/>
      <c r="BY47" s="346"/>
      <c r="BZ47" s="346"/>
      <c r="CA47" s="346"/>
      <c r="CB47" s="346"/>
      <c r="CC47" s="346"/>
      <c r="CD47" s="346"/>
      <c r="CE47" s="346"/>
      <c r="CF47" s="346"/>
      <c r="CG47" s="346"/>
      <c r="CH47" s="346"/>
      <c r="CI47" s="346"/>
      <c r="CJ47" s="346"/>
      <c r="CK47" s="346"/>
      <c r="CL47" s="346"/>
      <c r="CM47" s="346"/>
      <c r="CN47" s="346"/>
      <c r="CO47" s="346"/>
      <c r="CP47" s="346"/>
      <c r="CQ47" s="346"/>
      <c r="CR47" s="346"/>
      <c r="CS47" s="346"/>
      <c r="CT47" s="346"/>
      <c r="CU47" s="346"/>
      <c r="CV47" s="346"/>
      <c r="CW47" s="83"/>
      <c r="CX47" s="83"/>
      <c r="CY47" s="83"/>
      <c r="CZ47" s="83"/>
    </row>
    <row r="48" spans="1:104" ht="12.75" customHeight="1" x14ac:dyDescent="0.2">
      <c r="A48" s="12"/>
      <c r="B48" s="344">
        <v>4</v>
      </c>
      <c r="C48" s="344"/>
      <c r="D48" s="344"/>
      <c r="E48" s="344"/>
      <c r="F48" s="344"/>
      <c r="G48" s="344"/>
      <c r="H48" s="345" t="str">
        <f>IF('Сводная таблица'!H26=0,"",'Сводная таблица'!C26)</f>
        <v/>
      </c>
      <c r="I48" s="345"/>
      <c r="J48" s="345"/>
      <c r="K48" s="345"/>
      <c r="L48" s="345"/>
      <c r="M48" s="345"/>
      <c r="N48" s="345"/>
      <c r="O48" s="345"/>
      <c r="P48" s="345"/>
      <c r="Q48" s="345"/>
      <c r="R48" s="345"/>
      <c r="S48" s="345"/>
      <c r="T48" s="345"/>
      <c r="U48" s="345"/>
      <c r="V48" s="345"/>
      <c r="W48" s="345"/>
      <c r="X48" s="345"/>
      <c r="Y48" s="345"/>
      <c r="Z48" s="345"/>
      <c r="AA48" s="345"/>
      <c r="AB48" s="345"/>
      <c r="AC48" s="345"/>
      <c r="AD48" s="345"/>
      <c r="AE48" s="345"/>
      <c r="AF48" s="345"/>
      <c r="AG48" s="345"/>
      <c r="AH48" s="345"/>
      <c r="AI48" s="346" t="str">
        <f>IF('Сводная таблица'!H26=0,"",'Сводная таблица'!E26)</f>
        <v/>
      </c>
      <c r="AJ48" s="346"/>
      <c r="AK48" s="346"/>
      <c r="AL48" s="346"/>
      <c r="AM48" s="346"/>
      <c r="AN48" s="346"/>
      <c r="AO48" s="346"/>
      <c r="AP48" s="346"/>
      <c r="AQ48" s="346"/>
      <c r="AR48" s="346" t="str">
        <f>IF('Сводная таблица'!H26=0,"",'Сводная таблица'!D26)</f>
        <v/>
      </c>
      <c r="AS48" s="346"/>
      <c r="AT48" s="346"/>
      <c r="AU48" s="346"/>
      <c r="AV48" s="346"/>
      <c r="AW48" s="346"/>
      <c r="AX48" s="346"/>
      <c r="AY48" s="346"/>
      <c r="AZ48" s="346" t="str">
        <f>IF('Сводная таблица'!H26=0,"","Выход из строя")</f>
        <v/>
      </c>
      <c r="BA48" s="346"/>
      <c r="BB48" s="346"/>
      <c r="BC48" s="346"/>
      <c r="BD48" s="346"/>
      <c r="BE48" s="346"/>
      <c r="BF48" s="346"/>
      <c r="BG48" s="346"/>
      <c r="BH48" s="346"/>
      <c r="BI48" s="346"/>
      <c r="BJ48" s="346"/>
      <c r="BK48" s="346"/>
      <c r="BL48" s="346"/>
      <c r="BM48" s="346"/>
      <c r="BN48" s="346"/>
      <c r="BO48" s="346"/>
      <c r="BP48" s="346"/>
      <c r="BQ48" s="346"/>
      <c r="BR48" s="346"/>
      <c r="BS48" s="346"/>
      <c r="BT48" s="346"/>
      <c r="BU48" s="346"/>
      <c r="BV48" s="346"/>
      <c r="BW48" s="346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6"/>
      <c r="CK48" s="346"/>
      <c r="CL48" s="346"/>
      <c r="CM48" s="346"/>
      <c r="CN48" s="346"/>
      <c r="CO48" s="346"/>
      <c r="CP48" s="346"/>
      <c r="CQ48" s="346"/>
      <c r="CR48" s="346"/>
      <c r="CS48" s="346"/>
      <c r="CT48" s="346"/>
      <c r="CU48" s="346"/>
      <c r="CV48" s="346"/>
      <c r="CW48" s="83"/>
      <c r="CX48" s="83"/>
      <c r="CY48" s="83"/>
      <c r="CZ48" s="83"/>
    </row>
    <row r="49" spans="1:104" ht="12.75" customHeight="1" x14ac:dyDescent="0.2">
      <c r="A49" s="12"/>
      <c r="B49" s="344">
        <v>5</v>
      </c>
      <c r="C49" s="344"/>
      <c r="D49" s="344"/>
      <c r="E49" s="344"/>
      <c r="F49" s="344"/>
      <c r="G49" s="344"/>
      <c r="H49" s="345" t="str">
        <f>IF('Сводная таблица'!H27=0,"",'Сводная таблица'!C27)</f>
        <v/>
      </c>
      <c r="I49" s="345"/>
      <c r="J49" s="345"/>
      <c r="K49" s="345"/>
      <c r="L49" s="345"/>
      <c r="M49" s="345"/>
      <c r="N49" s="345"/>
      <c r="O49" s="345"/>
      <c r="P49" s="345"/>
      <c r="Q49" s="345"/>
      <c r="R49" s="345"/>
      <c r="S49" s="345"/>
      <c r="T49" s="345"/>
      <c r="U49" s="345"/>
      <c r="V49" s="345"/>
      <c r="W49" s="345"/>
      <c r="X49" s="345"/>
      <c r="Y49" s="345"/>
      <c r="Z49" s="345"/>
      <c r="AA49" s="345"/>
      <c r="AB49" s="345"/>
      <c r="AC49" s="345"/>
      <c r="AD49" s="345"/>
      <c r="AE49" s="345"/>
      <c r="AF49" s="345"/>
      <c r="AG49" s="345"/>
      <c r="AH49" s="345"/>
      <c r="AI49" s="346" t="str">
        <f>IF('Сводная таблица'!H27=0,"",'Сводная таблица'!E27)</f>
        <v/>
      </c>
      <c r="AJ49" s="346"/>
      <c r="AK49" s="346"/>
      <c r="AL49" s="346"/>
      <c r="AM49" s="346"/>
      <c r="AN49" s="346"/>
      <c r="AO49" s="346"/>
      <c r="AP49" s="346"/>
      <c r="AQ49" s="346"/>
      <c r="AR49" s="346" t="str">
        <f>IF('Сводная таблица'!H27=0,"",'Сводная таблица'!D27)</f>
        <v/>
      </c>
      <c r="AS49" s="346"/>
      <c r="AT49" s="346"/>
      <c r="AU49" s="346"/>
      <c r="AV49" s="346"/>
      <c r="AW49" s="346"/>
      <c r="AX49" s="346"/>
      <c r="AY49" s="346"/>
      <c r="AZ49" s="346" t="str">
        <f>IF('Сводная таблица'!H27=0,"","Выход из строя")</f>
        <v/>
      </c>
      <c r="BA49" s="346"/>
      <c r="BB49" s="346"/>
      <c r="BC49" s="346"/>
      <c r="BD49" s="346"/>
      <c r="BE49" s="346"/>
      <c r="BF49" s="346"/>
      <c r="BG49" s="346"/>
      <c r="BH49" s="346"/>
      <c r="BI49" s="346"/>
      <c r="BJ49" s="346"/>
      <c r="BK49" s="346"/>
      <c r="BL49" s="346"/>
      <c r="BM49" s="346"/>
      <c r="BN49" s="346"/>
      <c r="BO49" s="346"/>
      <c r="BP49" s="346"/>
      <c r="BQ49" s="346"/>
      <c r="BR49" s="346"/>
      <c r="BS49" s="346"/>
      <c r="BT49" s="346"/>
      <c r="BU49" s="346"/>
      <c r="BV49" s="346"/>
      <c r="BW49" s="346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6"/>
      <c r="CK49" s="346"/>
      <c r="CL49" s="346"/>
      <c r="CM49" s="346"/>
      <c r="CN49" s="346"/>
      <c r="CO49" s="346"/>
      <c r="CP49" s="346"/>
      <c r="CQ49" s="346"/>
      <c r="CR49" s="346"/>
      <c r="CS49" s="346"/>
      <c r="CT49" s="346"/>
      <c r="CU49" s="346"/>
      <c r="CV49" s="346"/>
      <c r="CW49" s="83"/>
      <c r="CX49" s="83"/>
      <c r="CY49" s="83"/>
      <c r="CZ49" s="83"/>
    </row>
    <row r="50" spans="1:104" ht="12.75" customHeight="1" x14ac:dyDescent="0.2">
      <c r="A50" s="12"/>
      <c r="B50" s="344">
        <v>6</v>
      </c>
      <c r="C50" s="344"/>
      <c r="D50" s="344"/>
      <c r="E50" s="344"/>
      <c r="F50" s="344"/>
      <c r="G50" s="344"/>
      <c r="H50" s="345" t="str">
        <f>IF('Сводная таблица'!H28=0,"",'Сводная таблица'!C28)</f>
        <v/>
      </c>
      <c r="I50" s="345"/>
      <c r="J50" s="345"/>
      <c r="K50" s="345"/>
      <c r="L50" s="345"/>
      <c r="M50" s="345"/>
      <c r="N50" s="345"/>
      <c r="O50" s="345"/>
      <c r="P50" s="345"/>
      <c r="Q50" s="345"/>
      <c r="R50" s="345"/>
      <c r="S50" s="345"/>
      <c r="T50" s="345"/>
      <c r="U50" s="345"/>
      <c r="V50" s="345"/>
      <c r="W50" s="345"/>
      <c r="X50" s="345"/>
      <c r="Y50" s="345"/>
      <c r="Z50" s="345"/>
      <c r="AA50" s="345"/>
      <c r="AB50" s="345"/>
      <c r="AC50" s="345"/>
      <c r="AD50" s="345"/>
      <c r="AE50" s="345"/>
      <c r="AF50" s="345"/>
      <c r="AG50" s="345"/>
      <c r="AH50" s="345"/>
      <c r="AI50" s="346" t="str">
        <f>IF('Сводная таблица'!H28=0,"",'Сводная таблица'!E28)</f>
        <v/>
      </c>
      <c r="AJ50" s="346"/>
      <c r="AK50" s="346"/>
      <c r="AL50" s="346"/>
      <c r="AM50" s="346"/>
      <c r="AN50" s="346"/>
      <c r="AO50" s="346"/>
      <c r="AP50" s="346"/>
      <c r="AQ50" s="346"/>
      <c r="AR50" s="346" t="str">
        <f>IF('Сводная таблица'!H28=0,"",'Сводная таблица'!D28)</f>
        <v/>
      </c>
      <c r="AS50" s="346"/>
      <c r="AT50" s="346"/>
      <c r="AU50" s="346"/>
      <c r="AV50" s="346"/>
      <c r="AW50" s="346"/>
      <c r="AX50" s="346"/>
      <c r="AY50" s="346"/>
      <c r="AZ50" s="346" t="str">
        <f>IF('Сводная таблица'!H28=0,"","Выход из строя")</f>
        <v/>
      </c>
      <c r="BA50" s="346"/>
      <c r="BB50" s="346"/>
      <c r="BC50" s="346"/>
      <c r="BD50" s="346"/>
      <c r="BE50" s="346"/>
      <c r="BF50" s="346"/>
      <c r="BG50" s="346"/>
      <c r="BH50" s="346"/>
      <c r="BI50" s="346"/>
      <c r="BJ50" s="346"/>
      <c r="BK50" s="346"/>
      <c r="BL50" s="346"/>
      <c r="BM50" s="346"/>
      <c r="BN50" s="346"/>
      <c r="BO50" s="346"/>
      <c r="BP50" s="346"/>
      <c r="BQ50" s="346"/>
      <c r="BR50" s="346"/>
      <c r="BS50" s="346"/>
      <c r="BT50" s="346"/>
      <c r="BU50" s="346"/>
      <c r="BV50" s="346"/>
      <c r="BW50" s="346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6"/>
      <c r="CK50" s="346"/>
      <c r="CL50" s="346"/>
      <c r="CM50" s="346"/>
      <c r="CN50" s="346"/>
      <c r="CO50" s="346"/>
      <c r="CP50" s="346"/>
      <c r="CQ50" s="346"/>
      <c r="CR50" s="346"/>
      <c r="CS50" s="346"/>
      <c r="CT50" s="346"/>
      <c r="CU50" s="346"/>
      <c r="CV50" s="346"/>
      <c r="CW50" s="83"/>
      <c r="CX50" s="83"/>
      <c r="CY50" s="83"/>
      <c r="CZ50" s="83"/>
    </row>
    <row r="51" spans="1:104" ht="12.75" customHeight="1" x14ac:dyDescent="0.2">
      <c r="A51" s="12"/>
      <c r="B51" s="344">
        <v>7</v>
      </c>
      <c r="C51" s="344"/>
      <c r="D51" s="344"/>
      <c r="E51" s="344"/>
      <c r="F51" s="344"/>
      <c r="G51" s="344"/>
      <c r="H51" s="345" t="str">
        <f>IF('Сводная таблица'!H29=0,"",'Сводная таблица'!C29)</f>
        <v/>
      </c>
      <c r="I51" s="345"/>
      <c r="J51" s="345"/>
      <c r="K51" s="345"/>
      <c r="L51" s="345"/>
      <c r="M51" s="345"/>
      <c r="N51" s="345"/>
      <c r="O51" s="345"/>
      <c r="P51" s="345"/>
      <c r="Q51" s="345"/>
      <c r="R51" s="345"/>
      <c r="S51" s="345"/>
      <c r="T51" s="345"/>
      <c r="U51" s="345"/>
      <c r="V51" s="345"/>
      <c r="W51" s="345"/>
      <c r="X51" s="345"/>
      <c r="Y51" s="345"/>
      <c r="Z51" s="345"/>
      <c r="AA51" s="345"/>
      <c r="AB51" s="345"/>
      <c r="AC51" s="345"/>
      <c r="AD51" s="345"/>
      <c r="AE51" s="345"/>
      <c r="AF51" s="345"/>
      <c r="AG51" s="345"/>
      <c r="AH51" s="345"/>
      <c r="AI51" s="346" t="str">
        <f>IF('Сводная таблица'!H29=0,"",'Сводная таблица'!E29)</f>
        <v/>
      </c>
      <c r="AJ51" s="346"/>
      <c r="AK51" s="346"/>
      <c r="AL51" s="346"/>
      <c r="AM51" s="346"/>
      <c r="AN51" s="346"/>
      <c r="AO51" s="346"/>
      <c r="AP51" s="346"/>
      <c r="AQ51" s="346"/>
      <c r="AR51" s="346" t="str">
        <f>IF('Сводная таблица'!H29=0,"",'Сводная таблица'!D29)</f>
        <v/>
      </c>
      <c r="AS51" s="346"/>
      <c r="AT51" s="346"/>
      <c r="AU51" s="346"/>
      <c r="AV51" s="346"/>
      <c r="AW51" s="346"/>
      <c r="AX51" s="346"/>
      <c r="AY51" s="346"/>
      <c r="AZ51" s="346" t="str">
        <f>IF('Сводная таблица'!H29=0,"","Выход из строя")</f>
        <v/>
      </c>
      <c r="BA51" s="346"/>
      <c r="BB51" s="346"/>
      <c r="BC51" s="346"/>
      <c r="BD51" s="346"/>
      <c r="BE51" s="346"/>
      <c r="BF51" s="346"/>
      <c r="BG51" s="346"/>
      <c r="BH51" s="346"/>
      <c r="BI51" s="346"/>
      <c r="BJ51" s="346"/>
      <c r="BK51" s="346"/>
      <c r="BL51" s="346"/>
      <c r="BM51" s="346"/>
      <c r="BN51" s="346"/>
      <c r="BO51" s="346"/>
      <c r="BP51" s="346"/>
      <c r="BQ51" s="346"/>
      <c r="BR51" s="346"/>
      <c r="BS51" s="346"/>
      <c r="BT51" s="346"/>
      <c r="BU51" s="346"/>
      <c r="BV51" s="346"/>
      <c r="BW51" s="346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6"/>
      <c r="CK51" s="346"/>
      <c r="CL51" s="346"/>
      <c r="CM51" s="346"/>
      <c r="CN51" s="346"/>
      <c r="CO51" s="346"/>
      <c r="CP51" s="346"/>
      <c r="CQ51" s="346"/>
      <c r="CR51" s="346"/>
      <c r="CS51" s="346"/>
      <c r="CT51" s="346"/>
      <c r="CU51" s="346"/>
      <c r="CV51" s="346"/>
      <c r="CW51" s="83"/>
      <c r="CX51" s="83"/>
      <c r="CY51" s="83"/>
      <c r="CZ51" s="83"/>
    </row>
    <row r="52" spans="1:104" ht="12.75" customHeight="1" x14ac:dyDescent="0.2">
      <c r="A52" s="12"/>
      <c r="B52" s="344">
        <v>8</v>
      </c>
      <c r="C52" s="344"/>
      <c r="D52" s="344"/>
      <c r="E52" s="344"/>
      <c r="F52" s="344"/>
      <c r="G52" s="344"/>
      <c r="H52" s="345" t="str">
        <f>IF('Сводная таблица'!H30=0,"",'Сводная таблица'!C30)</f>
        <v/>
      </c>
      <c r="I52" s="345"/>
      <c r="J52" s="345"/>
      <c r="K52" s="345"/>
      <c r="L52" s="345"/>
      <c r="M52" s="345"/>
      <c r="N52" s="345"/>
      <c r="O52" s="345"/>
      <c r="P52" s="345"/>
      <c r="Q52" s="345"/>
      <c r="R52" s="345"/>
      <c r="S52" s="345"/>
      <c r="T52" s="345"/>
      <c r="U52" s="345"/>
      <c r="V52" s="345"/>
      <c r="W52" s="345"/>
      <c r="X52" s="345"/>
      <c r="Y52" s="345"/>
      <c r="Z52" s="345"/>
      <c r="AA52" s="345"/>
      <c r="AB52" s="345"/>
      <c r="AC52" s="345"/>
      <c r="AD52" s="345"/>
      <c r="AE52" s="345"/>
      <c r="AF52" s="345"/>
      <c r="AG52" s="345"/>
      <c r="AH52" s="345"/>
      <c r="AI52" s="346" t="str">
        <f>IF('Сводная таблица'!H30=0,"",'Сводная таблица'!E30)</f>
        <v/>
      </c>
      <c r="AJ52" s="346"/>
      <c r="AK52" s="346"/>
      <c r="AL52" s="346"/>
      <c r="AM52" s="346"/>
      <c r="AN52" s="346"/>
      <c r="AO52" s="346"/>
      <c r="AP52" s="346"/>
      <c r="AQ52" s="346"/>
      <c r="AR52" s="346" t="str">
        <f>IF('Сводная таблица'!H30=0,"",'Сводная таблица'!D30)</f>
        <v/>
      </c>
      <c r="AS52" s="346"/>
      <c r="AT52" s="346"/>
      <c r="AU52" s="346"/>
      <c r="AV52" s="346"/>
      <c r="AW52" s="346"/>
      <c r="AX52" s="346"/>
      <c r="AY52" s="346"/>
      <c r="AZ52" s="346" t="str">
        <f>IF('Сводная таблица'!H30=0,"","Выход из строя")</f>
        <v/>
      </c>
      <c r="BA52" s="346"/>
      <c r="BB52" s="346"/>
      <c r="BC52" s="346"/>
      <c r="BD52" s="346"/>
      <c r="BE52" s="346"/>
      <c r="BF52" s="346"/>
      <c r="BG52" s="346"/>
      <c r="BH52" s="346"/>
      <c r="BI52" s="346"/>
      <c r="BJ52" s="346"/>
      <c r="BK52" s="346"/>
      <c r="BL52" s="346"/>
      <c r="BM52" s="346"/>
      <c r="BN52" s="346"/>
      <c r="BO52" s="346"/>
      <c r="BP52" s="346"/>
      <c r="BQ52" s="346"/>
      <c r="BR52" s="346"/>
      <c r="BS52" s="346"/>
      <c r="BT52" s="346"/>
      <c r="BU52" s="346"/>
      <c r="BV52" s="346"/>
      <c r="BW52" s="346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6"/>
      <c r="CK52" s="346"/>
      <c r="CL52" s="346"/>
      <c r="CM52" s="346"/>
      <c r="CN52" s="346"/>
      <c r="CO52" s="346"/>
      <c r="CP52" s="346"/>
      <c r="CQ52" s="346"/>
      <c r="CR52" s="346"/>
      <c r="CS52" s="346"/>
      <c r="CT52" s="346"/>
      <c r="CU52" s="346"/>
      <c r="CV52" s="346"/>
      <c r="CW52" s="83"/>
      <c r="CX52" s="83"/>
      <c r="CY52" s="83"/>
      <c r="CZ52" s="83"/>
    </row>
    <row r="53" spans="1:104" ht="12.75" customHeight="1" x14ac:dyDescent="0.2">
      <c r="A53" s="12"/>
      <c r="B53" s="344">
        <v>9</v>
      </c>
      <c r="C53" s="344"/>
      <c r="D53" s="344"/>
      <c r="E53" s="344"/>
      <c r="F53" s="344"/>
      <c r="G53" s="344"/>
      <c r="H53" s="345" t="str">
        <f>IF('Сводная таблица'!H31=0,"",'Сводная таблица'!C31)</f>
        <v/>
      </c>
      <c r="I53" s="345"/>
      <c r="J53" s="345"/>
      <c r="K53" s="345"/>
      <c r="L53" s="345"/>
      <c r="M53" s="345"/>
      <c r="N53" s="345"/>
      <c r="O53" s="345"/>
      <c r="P53" s="345"/>
      <c r="Q53" s="345"/>
      <c r="R53" s="345"/>
      <c r="S53" s="345"/>
      <c r="T53" s="345"/>
      <c r="U53" s="345"/>
      <c r="V53" s="345"/>
      <c r="W53" s="345"/>
      <c r="X53" s="345"/>
      <c r="Y53" s="345"/>
      <c r="Z53" s="345"/>
      <c r="AA53" s="345"/>
      <c r="AB53" s="345"/>
      <c r="AC53" s="345"/>
      <c r="AD53" s="345"/>
      <c r="AE53" s="345"/>
      <c r="AF53" s="345"/>
      <c r="AG53" s="345"/>
      <c r="AH53" s="345"/>
      <c r="AI53" s="346" t="str">
        <f>IF('Сводная таблица'!H31=0,"",'Сводная таблица'!E31)</f>
        <v/>
      </c>
      <c r="AJ53" s="346"/>
      <c r="AK53" s="346"/>
      <c r="AL53" s="346"/>
      <c r="AM53" s="346"/>
      <c r="AN53" s="346"/>
      <c r="AO53" s="346"/>
      <c r="AP53" s="346"/>
      <c r="AQ53" s="346"/>
      <c r="AR53" s="346" t="str">
        <f>IF('Сводная таблица'!H31=0,"",'Сводная таблица'!D31)</f>
        <v/>
      </c>
      <c r="AS53" s="346"/>
      <c r="AT53" s="346"/>
      <c r="AU53" s="346"/>
      <c r="AV53" s="346"/>
      <c r="AW53" s="346"/>
      <c r="AX53" s="346"/>
      <c r="AY53" s="346"/>
      <c r="AZ53" s="346" t="str">
        <f>IF('Сводная таблица'!H31=0,"","Выход из строя")</f>
        <v/>
      </c>
      <c r="BA53" s="346"/>
      <c r="BB53" s="346"/>
      <c r="BC53" s="346"/>
      <c r="BD53" s="346"/>
      <c r="BE53" s="346"/>
      <c r="BF53" s="346"/>
      <c r="BG53" s="346"/>
      <c r="BH53" s="346"/>
      <c r="BI53" s="346"/>
      <c r="BJ53" s="346"/>
      <c r="BK53" s="346"/>
      <c r="BL53" s="346"/>
      <c r="BM53" s="346"/>
      <c r="BN53" s="346"/>
      <c r="BO53" s="346"/>
      <c r="BP53" s="346"/>
      <c r="BQ53" s="346"/>
      <c r="BR53" s="346"/>
      <c r="BS53" s="346"/>
      <c r="BT53" s="346"/>
      <c r="BU53" s="346"/>
      <c r="BV53" s="346"/>
      <c r="BW53" s="346"/>
      <c r="BX53" s="346"/>
      <c r="BY53" s="346"/>
      <c r="BZ53" s="346"/>
      <c r="CA53" s="346"/>
      <c r="CB53" s="346"/>
      <c r="CC53" s="346"/>
      <c r="CD53" s="346"/>
      <c r="CE53" s="346"/>
      <c r="CF53" s="346"/>
      <c r="CG53" s="346"/>
      <c r="CH53" s="346"/>
      <c r="CI53" s="346"/>
      <c r="CJ53" s="346"/>
      <c r="CK53" s="346"/>
      <c r="CL53" s="346"/>
      <c r="CM53" s="346"/>
      <c r="CN53" s="346"/>
      <c r="CO53" s="346"/>
      <c r="CP53" s="346"/>
      <c r="CQ53" s="346"/>
      <c r="CR53" s="346"/>
      <c r="CS53" s="346"/>
      <c r="CT53" s="346"/>
      <c r="CU53" s="346"/>
      <c r="CV53" s="346"/>
      <c r="CW53" s="83"/>
      <c r="CX53" s="83"/>
      <c r="CY53" s="83"/>
      <c r="CZ53" s="83"/>
    </row>
    <row r="54" spans="1:104" ht="12.75" customHeight="1" x14ac:dyDescent="0.2">
      <c r="A54" s="12"/>
      <c r="B54" s="344">
        <v>10</v>
      </c>
      <c r="C54" s="344"/>
      <c r="D54" s="344"/>
      <c r="E54" s="344"/>
      <c r="F54" s="344"/>
      <c r="G54" s="344"/>
      <c r="H54" s="345" t="str">
        <f>IF('Сводная таблица'!H32=0,"",'Сводная таблица'!C32)</f>
        <v/>
      </c>
      <c r="I54" s="345"/>
      <c r="J54" s="345"/>
      <c r="K54" s="345"/>
      <c r="L54" s="345"/>
      <c r="M54" s="345"/>
      <c r="N54" s="345"/>
      <c r="O54" s="345"/>
      <c r="P54" s="345"/>
      <c r="Q54" s="345"/>
      <c r="R54" s="345"/>
      <c r="S54" s="345"/>
      <c r="T54" s="345"/>
      <c r="U54" s="345"/>
      <c r="V54" s="345"/>
      <c r="W54" s="345"/>
      <c r="X54" s="345"/>
      <c r="Y54" s="345"/>
      <c r="Z54" s="345"/>
      <c r="AA54" s="345"/>
      <c r="AB54" s="345"/>
      <c r="AC54" s="345"/>
      <c r="AD54" s="345"/>
      <c r="AE54" s="345"/>
      <c r="AF54" s="345"/>
      <c r="AG54" s="345"/>
      <c r="AH54" s="345"/>
      <c r="AI54" s="346" t="str">
        <f>IF('Сводная таблица'!H32=0,"",'Сводная таблица'!E32)</f>
        <v/>
      </c>
      <c r="AJ54" s="346"/>
      <c r="AK54" s="346"/>
      <c r="AL54" s="346"/>
      <c r="AM54" s="346"/>
      <c r="AN54" s="346"/>
      <c r="AO54" s="346"/>
      <c r="AP54" s="346"/>
      <c r="AQ54" s="346"/>
      <c r="AR54" s="346" t="str">
        <f>IF('Сводная таблица'!H32=0,"",'Сводная таблица'!D32)</f>
        <v/>
      </c>
      <c r="AS54" s="346"/>
      <c r="AT54" s="346"/>
      <c r="AU54" s="346"/>
      <c r="AV54" s="346"/>
      <c r="AW54" s="346"/>
      <c r="AX54" s="346"/>
      <c r="AY54" s="346"/>
      <c r="AZ54" s="346" t="str">
        <f>IF('Сводная таблица'!H32=0,"","Выход из строя")</f>
        <v/>
      </c>
      <c r="BA54" s="346"/>
      <c r="BB54" s="346"/>
      <c r="BC54" s="346"/>
      <c r="BD54" s="346"/>
      <c r="BE54" s="346"/>
      <c r="BF54" s="346"/>
      <c r="BG54" s="346"/>
      <c r="BH54" s="346"/>
      <c r="BI54" s="346"/>
      <c r="BJ54" s="346"/>
      <c r="BK54" s="346"/>
      <c r="BL54" s="346"/>
      <c r="BM54" s="346"/>
      <c r="BN54" s="346"/>
      <c r="BO54" s="346"/>
      <c r="BP54" s="346"/>
      <c r="BQ54" s="346"/>
      <c r="BR54" s="346"/>
      <c r="BS54" s="346"/>
      <c r="BT54" s="346"/>
      <c r="BU54" s="346"/>
      <c r="BV54" s="346"/>
      <c r="BW54" s="346"/>
      <c r="BX54" s="346"/>
      <c r="BY54" s="346"/>
      <c r="BZ54" s="346"/>
      <c r="CA54" s="346"/>
      <c r="CB54" s="346"/>
      <c r="CC54" s="346"/>
      <c r="CD54" s="346"/>
      <c r="CE54" s="346"/>
      <c r="CF54" s="346"/>
      <c r="CG54" s="346"/>
      <c r="CH54" s="346"/>
      <c r="CI54" s="346"/>
      <c r="CJ54" s="346"/>
      <c r="CK54" s="346"/>
      <c r="CL54" s="346"/>
      <c r="CM54" s="346"/>
      <c r="CN54" s="346"/>
      <c r="CO54" s="346"/>
      <c r="CP54" s="346"/>
      <c r="CQ54" s="346"/>
      <c r="CR54" s="346"/>
      <c r="CS54" s="346"/>
      <c r="CT54" s="346"/>
      <c r="CU54" s="346"/>
      <c r="CV54" s="346"/>
      <c r="CW54" s="83"/>
      <c r="CX54" s="83"/>
      <c r="CY54" s="83"/>
      <c r="CZ54" s="83"/>
    </row>
    <row r="55" spans="1:104" ht="12.75" customHeight="1" x14ac:dyDescent="0.2">
      <c r="A55" s="12"/>
      <c r="B55" s="344">
        <v>11</v>
      </c>
      <c r="C55" s="344"/>
      <c r="D55" s="344"/>
      <c r="E55" s="344"/>
      <c r="F55" s="344"/>
      <c r="G55" s="344"/>
      <c r="H55" s="345" t="str">
        <f>IF('Сводная таблица'!H33=0,"",'Сводная таблица'!C33)</f>
        <v/>
      </c>
      <c r="I55" s="345"/>
      <c r="J55" s="345"/>
      <c r="K55" s="345"/>
      <c r="L55" s="345"/>
      <c r="M55" s="345"/>
      <c r="N55" s="345"/>
      <c r="O55" s="345"/>
      <c r="P55" s="345"/>
      <c r="Q55" s="345"/>
      <c r="R55" s="345"/>
      <c r="S55" s="345"/>
      <c r="T55" s="345"/>
      <c r="U55" s="345"/>
      <c r="V55" s="345"/>
      <c r="W55" s="345"/>
      <c r="X55" s="345"/>
      <c r="Y55" s="345"/>
      <c r="Z55" s="345"/>
      <c r="AA55" s="345"/>
      <c r="AB55" s="345"/>
      <c r="AC55" s="345"/>
      <c r="AD55" s="345"/>
      <c r="AE55" s="345"/>
      <c r="AF55" s="345"/>
      <c r="AG55" s="345"/>
      <c r="AH55" s="345"/>
      <c r="AI55" s="346" t="str">
        <f>IF('Сводная таблица'!H33=0,"",'Сводная таблица'!E33)</f>
        <v/>
      </c>
      <c r="AJ55" s="346"/>
      <c r="AK55" s="346"/>
      <c r="AL55" s="346"/>
      <c r="AM55" s="346"/>
      <c r="AN55" s="346"/>
      <c r="AO55" s="346"/>
      <c r="AP55" s="346"/>
      <c r="AQ55" s="346"/>
      <c r="AR55" s="346" t="str">
        <f>IF('Сводная таблица'!H33=0,"",'Сводная таблица'!D33)</f>
        <v/>
      </c>
      <c r="AS55" s="346"/>
      <c r="AT55" s="346"/>
      <c r="AU55" s="346"/>
      <c r="AV55" s="346"/>
      <c r="AW55" s="346"/>
      <c r="AX55" s="346"/>
      <c r="AY55" s="346"/>
      <c r="AZ55" s="346" t="str">
        <f>IF('Сводная таблица'!H33=0,"","Выход из строя")</f>
        <v/>
      </c>
      <c r="BA55" s="346"/>
      <c r="BB55" s="346"/>
      <c r="BC55" s="346"/>
      <c r="BD55" s="346"/>
      <c r="BE55" s="346"/>
      <c r="BF55" s="346"/>
      <c r="BG55" s="346"/>
      <c r="BH55" s="346"/>
      <c r="BI55" s="346"/>
      <c r="BJ55" s="346"/>
      <c r="BK55" s="346"/>
      <c r="BL55" s="346"/>
      <c r="BM55" s="346"/>
      <c r="BN55" s="346"/>
      <c r="BO55" s="346"/>
      <c r="BP55" s="346"/>
      <c r="BQ55" s="346"/>
      <c r="BR55" s="346"/>
      <c r="BS55" s="346"/>
      <c r="BT55" s="346"/>
      <c r="BU55" s="346"/>
      <c r="BV55" s="346"/>
      <c r="BW55" s="346"/>
      <c r="BX55" s="346"/>
      <c r="BY55" s="346"/>
      <c r="BZ55" s="346"/>
      <c r="CA55" s="346"/>
      <c r="CB55" s="346"/>
      <c r="CC55" s="346"/>
      <c r="CD55" s="346"/>
      <c r="CE55" s="346"/>
      <c r="CF55" s="346"/>
      <c r="CG55" s="346"/>
      <c r="CH55" s="346"/>
      <c r="CI55" s="346"/>
      <c r="CJ55" s="346"/>
      <c r="CK55" s="346"/>
      <c r="CL55" s="346"/>
      <c r="CM55" s="346"/>
      <c r="CN55" s="346"/>
      <c r="CO55" s="346"/>
      <c r="CP55" s="346"/>
      <c r="CQ55" s="346"/>
      <c r="CR55" s="346"/>
      <c r="CS55" s="346"/>
      <c r="CT55" s="346"/>
      <c r="CU55" s="346"/>
      <c r="CV55" s="346"/>
      <c r="CW55" s="83"/>
      <c r="CX55" s="83"/>
      <c r="CY55" s="83"/>
      <c r="CZ55" s="83"/>
    </row>
    <row r="56" spans="1:104" x14ac:dyDescent="0.2">
      <c r="A56" s="12"/>
      <c r="B56" s="344">
        <v>12</v>
      </c>
      <c r="C56" s="344"/>
      <c r="D56" s="344"/>
      <c r="E56" s="344"/>
      <c r="F56" s="344"/>
      <c r="G56" s="344"/>
      <c r="H56" s="345" t="str">
        <f>IF('Сводная таблица'!H34=0,"",'Сводная таблица'!C34)</f>
        <v/>
      </c>
      <c r="I56" s="345"/>
      <c r="J56" s="345"/>
      <c r="K56" s="345"/>
      <c r="L56" s="345"/>
      <c r="M56" s="345"/>
      <c r="N56" s="345"/>
      <c r="O56" s="345"/>
      <c r="P56" s="345"/>
      <c r="Q56" s="345"/>
      <c r="R56" s="345"/>
      <c r="S56" s="345"/>
      <c r="T56" s="345"/>
      <c r="U56" s="345"/>
      <c r="V56" s="345"/>
      <c r="W56" s="345"/>
      <c r="X56" s="345"/>
      <c r="Y56" s="345"/>
      <c r="Z56" s="345"/>
      <c r="AA56" s="345"/>
      <c r="AB56" s="345"/>
      <c r="AC56" s="345"/>
      <c r="AD56" s="345"/>
      <c r="AE56" s="345"/>
      <c r="AF56" s="345"/>
      <c r="AG56" s="345"/>
      <c r="AH56" s="345"/>
      <c r="AI56" s="346" t="str">
        <f>IF('Сводная таблица'!H34=0,"",'Сводная таблица'!E34)</f>
        <v/>
      </c>
      <c r="AJ56" s="346"/>
      <c r="AK56" s="346"/>
      <c r="AL56" s="346"/>
      <c r="AM56" s="346"/>
      <c r="AN56" s="346"/>
      <c r="AO56" s="346"/>
      <c r="AP56" s="346"/>
      <c r="AQ56" s="346"/>
      <c r="AR56" s="346" t="str">
        <f>IF('Сводная таблица'!H34=0,"",'Сводная таблица'!D34)</f>
        <v/>
      </c>
      <c r="AS56" s="346"/>
      <c r="AT56" s="346"/>
      <c r="AU56" s="346"/>
      <c r="AV56" s="346"/>
      <c r="AW56" s="346"/>
      <c r="AX56" s="346"/>
      <c r="AY56" s="346"/>
      <c r="AZ56" s="346" t="str">
        <f>IF('Сводная таблица'!H34=0,"","Выход из строя")</f>
        <v/>
      </c>
      <c r="BA56" s="346"/>
      <c r="BB56" s="346"/>
      <c r="BC56" s="346"/>
      <c r="BD56" s="346"/>
      <c r="BE56" s="346"/>
      <c r="BF56" s="346"/>
      <c r="BG56" s="346"/>
      <c r="BH56" s="346"/>
      <c r="BI56" s="346"/>
      <c r="BJ56" s="346"/>
      <c r="BK56" s="346"/>
      <c r="BL56" s="346"/>
      <c r="BM56" s="346"/>
      <c r="BN56" s="346"/>
      <c r="BO56" s="346"/>
      <c r="BP56" s="346"/>
      <c r="BQ56" s="346"/>
      <c r="BR56" s="346"/>
      <c r="BS56" s="346"/>
      <c r="BT56" s="346"/>
      <c r="BU56" s="346"/>
      <c r="BV56" s="346"/>
      <c r="BW56" s="346"/>
      <c r="BX56" s="346"/>
      <c r="BY56" s="346"/>
      <c r="BZ56" s="346"/>
      <c r="CA56" s="346"/>
      <c r="CB56" s="346"/>
      <c r="CC56" s="346"/>
      <c r="CD56" s="346"/>
      <c r="CE56" s="346"/>
      <c r="CF56" s="346"/>
      <c r="CG56" s="346"/>
      <c r="CH56" s="346"/>
      <c r="CI56" s="346"/>
      <c r="CJ56" s="346"/>
      <c r="CK56" s="346"/>
      <c r="CL56" s="346"/>
      <c r="CM56" s="346"/>
      <c r="CN56" s="346"/>
      <c r="CO56" s="346"/>
      <c r="CP56" s="346"/>
      <c r="CQ56" s="346"/>
      <c r="CR56" s="346"/>
      <c r="CS56" s="346"/>
      <c r="CT56" s="346"/>
      <c r="CU56" s="346"/>
      <c r="CV56" s="346"/>
      <c r="CW56" s="83"/>
      <c r="CX56" s="83"/>
      <c r="CY56" s="83"/>
      <c r="CZ56" s="83"/>
    </row>
    <row r="57" spans="1:104" x14ac:dyDescent="0.2">
      <c r="A57" s="12"/>
      <c r="B57" s="344">
        <v>13</v>
      </c>
      <c r="C57" s="344"/>
      <c r="D57" s="344"/>
      <c r="E57" s="344"/>
      <c r="F57" s="344"/>
      <c r="G57" s="344"/>
      <c r="H57" s="345" t="str">
        <f>IF('Сводная таблица'!H35=0,"",'Сводная таблица'!C35)</f>
        <v/>
      </c>
      <c r="I57" s="345"/>
      <c r="J57" s="345"/>
      <c r="K57" s="345"/>
      <c r="L57" s="345"/>
      <c r="M57" s="345"/>
      <c r="N57" s="345"/>
      <c r="O57" s="345"/>
      <c r="P57" s="345"/>
      <c r="Q57" s="345"/>
      <c r="R57" s="345"/>
      <c r="S57" s="345"/>
      <c r="T57" s="345"/>
      <c r="U57" s="345"/>
      <c r="V57" s="345"/>
      <c r="W57" s="345"/>
      <c r="X57" s="345"/>
      <c r="Y57" s="345"/>
      <c r="Z57" s="345"/>
      <c r="AA57" s="345"/>
      <c r="AB57" s="345"/>
      <c r="AC57" s="345"/>
      <c r="AD57" s="345"/>
      <c r="AE57" s="345"/>
      <c r="AF57" s="345"/>
      <c r="AG57" s="345"/>
      <c r="AH57" s="345"/>
      <c r="AI57" s="346" t="str">
        <f>IF('Сводная таблица'!H35=0,"",'Сводная таблица'!E35)</f>
        <v/>
      </c>
      <c r="AJ57" s="346"/>
      <c r="AK57" s="346"/>
      <c r="AL57" s="346"/>
      <c r="AM57" s="346"/>
      <c r="AN57" s="346"/>
      <c r="AO57" s="346"/>
      <c r="AP57" s="346"/>
      <c r="AQ57" s="346"/>
      <c r="AR57" s="346" t="str">
        <f>IF('Сводная таблица'!H35=0,"",'Сводная таблица'!D35)</f>
        <v/>
      </c>
      <c r="AS57" s="346"/>
      <c r="AT57" s="346"/>
      <c r="AU57" s="346"/>
      <c r="AV57" s="346"/>
      <c r="AW57" s="346"/>
      <c r="AX57" s="346"/>
      <c r="AY57" s="346"/>
      <c r="AZ57" s="346" t="str">
        <f>IF('Сводная таблица'!H35=0,"","Выход из строя")</f>
        <v/>
      </c>
      <c r="BA57" s="346"/>
      <c r="BB57" s="346"/>
      <c r="BC57" s="346"/>
      <c r="BD57" s="346"/>
      <c r="BE57" s="346"/>
      <c r="BF57" s="346"/>
      <c r="BG57" s="346"/>
      <c r="BH57" s="346"/>
      <c r="BI57" s="346"/>
      <c r="BJ57" s="346"/>
      <c r="BK57" s="346"/>
      <c r="BL57" s="346"/>
      <c r="BM57" s="346"/>
      <c r="BN57" s="346"/>
      <c r="BO57" s="346"/>
      <c r="BP57" s="346"/>
      <c r="BQ57" s="346"/>
      <c r="BR57" s="346"/>
      <c r="BS57" s="346"/>
      <c r="BT57" s="346"/>
      <c r="BU57" s="346"/>
      <c r="BV57" s="346"/>
      <c r="BW57" s="346"/>
      <c r="BX57" s="346"/>
      <c r="BY57" s="346"/>
      <c r="BZ57" s="346"/>
      <c r="CA57" s="346"/>
      <c r="CB57" s="346"/>
      <c r="CC57" s="346"/>
      <c r="CD57" s="346"/>
      <c r="CE57" s="346"/>
      <c r="CF57" s="346"/>
      <c r="CG57" s="346"/>
      <c r="CH57" s="346"/>
      <c r="CI57" s="346"/>
      <c r="CJ57" s="346"/>
      <c r="CK57" s="346"/>
      <c r="CL57" s="346"/>
      <c r="CM57" s="346"/>
      <c r="CN57" s="346"/>
      <c r="CO57" s="346"/>
      <c r="CP57" s="346"/>
      <c r="CQ57" s="346"/>
      <c r="CR57" s="346"/>
      <c r="CS57" s="346"/>
      <c r="CT57" s="346"/>
      <c r="CU57" s="346"/>
      <c r="CV57" s="346"/>
      <c r="CW57" s="83"/>
      <c r="CX57" s="83"/>
      <c r="CY57" s="83"/>
      <c r="CZ57" s="83"/>
    </row>
    <row r="58" spans="1:104" x14ac:dyDescent="0.2">
      <c r="A58" s="12"/>
      <c r="B58" s="344">
        <v>14</v>
      </c>
      <c r="C58" s="344"/>
      <c r="D58" s="344"/>
      <c r="E58" s="344"/>
      <c r="F58" s="344"/>
      <c r="G58" s="344"/>
      <c r="H58" s="345" t="str">
        <f>IF('Сводная таблица'!H36=0,"",'Сводная таблица'!C36)</f>
        <v/>
      </c>
      <c r="I58" s="345"/>
      <c r="J58" s="345"/>
      <c r="K58" s="345"/>
      <c r="L58" s="345"/>
      <c r="M58" s="345"/>
      <c r="N58" s="345"/>
      <c r="O58" s="345"/>
      <c r="P58" s="345"/>
      <c r="Q58" s="345"/>
      <c r="R58" s="345"/>
      <c r="S58" s="345"/>
      <c r="T58" s="345"/>
      <c r="U58" s="345"/>
      <c r="V58" s="345"/>
      <c r="W58" s="345"/>
      <c r="X58" s="345"/>
      <c r="Y58" s="345"/>
      <c r="Z58" s="345"/>
      <c r="AA58" s="345"/>
      <c r="AB58" s="345"/>
      <c r="AC58" s="345"/>
      <c r="AD58" s="345"/>
      <c r="AE58" s="345"/>
      <c r="AF58" s="345"/>
      <c r="AG58" s="345"/>
      <c r="AH58" s="345"/>
      <c r="AI58" s="346" t="str">
        <f>IF('Сводная таблица'!H36=0,"",'Сводная таблица'!E36)</f>
        <v/>
      </c>
      <c r="AJ58" s="346"/>
      <c r="AK58" s="346"/>
      <c r="AL58" s="346"/>
      <c r="AM58" s="346"/>
      <c r="AN58" s="346"/>
      <c r="AO58" s="346"/>
      <c r="AP58" s="346"/>
      <c r="AQ58" s="346"/>
      <c r="AR58" s="346" t="str">
        <f>IF('Сводная таблица'!H36=0,"",'Сводная таблица'!D36)</f>
        <v/>
      </c>
      <c r="AS58" s="346"/>
      <c r="AT58" s="346"/>
      <c r="AU58" s="346"/>
      <c r="AV58" s="346"/>
      <c r="AW58" s="346"/>
      <c r="AX58" s="346"/>
      <c r="AY58" s="346"/>
      <c r="AZ58" s="346" t="str">
        <f>IF('Сводная таблица'!H36=0,"","Выход из строя")</f>
        <v/>
      </c>
      <c r="BA58" s="346"/>
      <c r="BB58" s="346"/>
      <c r="BC58" s="346"/>
      <c r="BD58" s="346"/>
      <c r="BE58" s="346"/>
      <c r="BF58" s="346"/>
      <c r="BG58" s="346"/>
      <c r="BH58" s="346"/>
      <c r="BI58" s="346"/>
      <c r="BJ58" s="346"/>
      <c r="BK58" s="346"/>
      <c r="BL58" s="346"/>
      <c r="BM58" s="346"/>
      <c r="BN58" s="346"/>
      <c r="BO58" s="346"/>
      <c r="BP58" s="346"/>
      <c r="BQ58" s="346"/>
      <c r="BR58" s="346"/>
      <c r="BS58" s="346"/>
      <c r="BT58" s="346"/>
      <c r="BU58" s="346"/>
      <c r="BV58" s="346"/>
      <c r="BW58" s="346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6"/>
      <c r="CK58" s="346"/>
      <c r="CL58" s="346"/>
      <c r="CM58" s="346"/>
      <c r="CN58" s="346"/>
      <c r="CO58" s="346"/>
      <c r="CP58" s="346"/>
      <c r="CQ58" s="346"/>
      <c r="CR58" s="346"/>
      <c r="CS58" s="346"/>
      <c r="CT58" s="346"/>
      <c r="CU58" s="346"/>
      <c r="CV58" s="346"/>
      <c r="CW58" s="83"/>
      <c r="CX58" s="83"/>
      <c r="CY58" s="83"/>
      <c r="CZ58" s="83"/>
    </row>
    <row r="59" spans="1:104" x14ac:dyDescent="0.2">
      <c r="A59" s="12"/>
      <c r="B59" s="344">
        <v>15</v>
      </c>
      <c r="C59" s="344"/>
      <c r="D59" s="344"/>
      <c r="E59" s="344"/>
      <c r="F59" s="344"/>
      <c r="G59" s="344"/>
      <c r="H59" s="345" t="str">
        <f>IF('Сводная таблица'!H37=0,"",'Сводная таблица'!C37)</f>
        <v/>
      </c>
      <c r="I59" s="345"/>
      <c r="J59" s="345"/>
      <c r="K59" s="345"/>
      <c r="L59" s="345"/>
      <c r="M59" s="345"/>
      <c r="N59" s="345"/>
      <c r="O59" s="345"/>
      <c r="P59" s="345"/>
      <c r="Q59" s="345"/>
      <c r="R59" s="345"/>
      <c r="S59" s="345"/>
      <c r="T59" s="345"/>
      <c r="U59" s="345"/>
      <c r="V59" s="345"/>
      <c r="W59" s="345"/>
      <c r="X59" s="345"/>
      <c r="Y59" s="345"/>
      <c r="Z59" s="345"/>
      <c r="AA59" s="345"/>
      <c r="AB59" s="345"/>
      <c r="AC59" s="345"/>
      <c r="AD59" s="345"/>
      <c r="AE59" s="345"/>
      <c r="AF59" s="345"/>
      <c r="AG59" s="345"/>
      <c r="AH59" s="345"/>
      <c r="AI59" s="346" t="str">
        <f>IF('Сводная таблица'!H37=0,"",'Сводная таблица'!E37)</f>
        <v/>
      </c>
      <c r="AJ59" s="346"/>
      <c r="AK59" s="346"/>
      <c r="AL59" s="346"/>
      <c r="AM59" s="346"/>
      <c r="AN59" s="346"/>
      <c r="AO59" s="346"/>
      <c r="AP59" s="346"/>
      <c r="AQ59" s="346"/>
      <c r="AR59" s="346" t="str">
        <f>IF('Сводная таблица'!H37=0,"",'Сводная таблица'!D37)</f>
        <v/>
      </c>
      <c r="AS59" s="346"/>
      <c r="AT59" s="346"/>
      <c r="AU59" s="346"/>
      <c r="AV59" s="346"/>
      <c r="AW59" s="346"/>
      <c r="AX59" s="346"/>
      <c r="AY59" s="346"/>
      <c r="AZ59" s="346" t="str">
        <f>IF('Сводная таблица'!H37=0,"","Выход из строя")</f>
        <v/>
      </c>
      <c r="BA59" s="346"/>
      <c r="BB59" s="346"/>
      <c r="BC59" s="346"/>
      <c r="BD59" s="346"/>
      <c r="BE59" s="346"/>
      <c r="BF59" s="346"/>
      <c r="BG59" s="346"/>
      <c r="BH59" s="346"/>
      <c r="BI59" s="346"/>
      <c r="BJ59" s="346"/>
      <c r="BK59" s="346"/>
      <c r="BL59" s="346"/>
      <c r="BM59" s="346"/>
      <c r="BN59" s="346"/>
      <c r="BO59" s="346"/>
      <c r="BP59" s="346"/>
      <c r="BQ59" s="346"/>
      <c r="BR59" s="346"/>
      <c r="BS59" s="346"/>
      <c r="BT59" s="346"/>
      <c r="BU59" s="346"/>
      <c r="BV59" s="346"/>
      <c r="BW59" s="346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6"/>
      <c r="CK59" s="346"/>
      <c r="CL59" s="346"/>
      <c r="CM59" s="346"/>
      <c r="CN59" s="346"/>
      <c r="CO59" s="346"/>
      <c r="CP59" s="346"/>
      <c r="CQ59" s="346"/>
      <c r="CR59" s="346"/>
      <c r="CS59" s="346"/>
      <c r="CT59" s="346"/>
      <c r="CU59" s="346"/>
      <c r="CV59" s="346"/>
      <c r="CW59" s="83"/>
      <c r="CX59" s="83"/>
      <c r="CY59" s="83"/>
      <c r="CZ59" s="83"/>
    </row>
    <row r="60" spans="1:104" x14ac:dyDescent="0.2">
      <c r="A60" s="12"/>
      <c r="B60" s="344">
        <v>16</v>
      </c>
      <c r="C60" s="344"/>
      <c r="D60" s="344"/>
      <c r="E60" s="344"/>
      <c r="F60" s="344"/>
      <c r="G60" s="344"/>
      <c r="H60" s="345" t="str">
        <f>IF('Сводная таблица'!H38=0,"",'Сводная таблица'!C38)</f>
        <v/>
      </c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5"/>
      <c r="AA60" s="345"/>
      <c r="AB60" s="345"/>
      <c r="AC60" s="345"/>
      <c r="AD60" s="345"/>
      <c r="AE60" s="345"/>
      <c r="AF60" s="345"/>
      <c r="AG60" s="345"/>
      <c r="AH60" s="345"/>
      <c r="AI60" s="346" t="str">
        <f>IF('Сводная таблица'!H38=0,"",'Сводная таблица'!E38)</f>
        <v/>
      </c>
      <c r="AJ60" s="346"/>
      <c r="AK60" s="346"/>
      <c r="AL60" s="346"/>
      <c r="AM60" s="346"/>
      <c r="AN60" s="346"/>
      <c r="AO60" s="346"/>
      <c r="AP60" s="346"/>
      <c r="AQ60" s="346"/>
      <c r="AR60" s="346" t="str">
        <f>IF('Сводная таблица'!H38=0,"",'Сводная таблица'!D38)</f>
        <v/>
      </c>
      <c r="AS60" s="346"/>
      <c r="AT60" s="346"/>
      <c r="AU60" s="346"/>
      <c r="AV60" s="346"/>
      <c r="AW60" s="346"/>
      <c r="AX60" s="346"/>
      <c r="AY60" s="346"/>
      <c r="AZ60" s="346" t="str">
        <f>IF('Сводная таблица'!H38=0,"","Выход из строя")</f>
        <v/>
      </c>
      <c r="BA60" s="346"/>
      <c r="BB60" s="346"/>
      <c r="BC60" s="346"/>
      <c r="BD60" s="346"/>
      <c r="BE60" s="346"/>
      <c r="BF60" s="346"/>
      <c r="BG60" s="346"/>
      <c r="BH60" s="346"/>
      <c r="BI60" s="346"/>
      <c r="BJ60" s="346"/>
      <c r="BK60" s="346"/>
      <c r="BL60" s="346"/>
      <c r="BM60" s="346"/>
      <c r="BN60" s="346"/>
      <c r="BO60" s="346"/>
      <c r="BP60" s="346"/>
      <c r="BQ60" s="346"/>
      <c r="BR60" s="346"/>
      <c r="BS60" s="346"/>
      <c r="BT60" s="346"/>
      <c r="BU60" s="346"/>
      <c r="BV60" s="346"/>
      <c r="BW60" s="346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6"/>
      <c r="CK60" s="346"/>
      <c r="CL60" s="346"/>
      <c r="CM60" s="346"/>
      <c r="CN60" s="346"/>
      <c r="CO60" s="346"/>
      <c r="CP60" s="346"/>
      <c r="CQ60" s="346"/>
      <c r="CR60" s="346"/>
      <c r="CS60" s="346"/>
      <c r="CT60" s="346"/>
      <c r="CU60" s="346"/>
      <c r="CV60" s="346"/>
      <c r="CW60" s="83"/>
      <c r="CX60" s="83"/>
      <c r="CY60" s="83"/>
      <c r="CZ60" s="83"/>
    </row>
    <row r="61" spans="1:104" x14ac:dyDescent="0.2">
      <c r="A61" s="12"/>
      <c r="B61" s="344">
        <v>17</v>
      </c>
      <c r="C61" s="344"/>
      <c r="D61" s="344"/>
      <c r="E61" s="344"/>
      <c r="F61" s="344"/>
      <c r="G61" s="344"/>
      <c r="H61" s="345" t="str">
        <f>IF('Сводная таблица'!H39=0,"",'Сводная таблица'!C39)</f>
        <v/>
      </c>
      <c r="I61" s="345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5"/>
      <c r="AA61" s="345"/>
      <c r="AB61" s="345"/>
      <c r="AC61" s="345"/>
      <c r="AD61" s="345"/>
      <c r="AE61" s="345"/>
      <c r="AF61" s="345"/>
      <c r="AG61" s="345"/>
      <c r="AH61" s="345"/>
      <c r="AI61" s="346" t="str">
        <f>IF('Сводная таблица'!H39=0,"",'Сводная таблица'!E39)</f>
        <v/>
      </c>
      <c r="AJ61" s="346"/>
      <c r="AK61" s="346"/>
      <c r="AL61" s="346"/>
      <c r="AM61" s="346"/>
      <c r="AN61" s="346"/>
      <c r="AO61" s="346"/>
      <c r="AP61" s="346"/>
      <c r="AQ61" s="346"/>
      <c r="AR61" s="346" t="str">
        <f>IF('Сводная таблица'!H39=0,"",'Сводная таблица'!D39)</f>
        <v/>
      </c>
      <c r="AS61" s="346"/>
      <c r="AT61" s="346"/>
      <c r="AU61" s="346"/>
      <c r="AV61" s="346"/>
      <c r="AW61" s="346"/>
      <c r="AX61" s="346"/>
      <c r="AY61" s="346"/>
      <c r="AZ61" s="346" t="str">
        <f>IF('Сводная таблица'!H39=0,"","Выход из строя")</f>
        <v/>
      </c>
      <c r="BA61" s="346"/>
      <c r="BB61" s="346"/>
      <c r="BC61" s="346"/>
      <c r="BD61" s="346"/>
      <c r="BE61" s="346"/>
      <c r="BF61" s="346"/>
      <c r="BG61" s="346"/>
      <c r="BH61" s="346"/>
      <c r="BI61" s="346"/>
      <c r="BJ61" s="346"/>
      <c r="BK61" s="346"/>
      <c r="BL61" s="346"/>
      <c r="BM61" s="346"/>
      <c r="BN61" s="346"/>
      <c r="BO61" s="346"/>
      <c r="BP61" s="346"/>
      <c r="BQ61" s="346"/>
      <c r="BR61" s="346"/>
      <c r="BS61" s="346"/>
      <c r="BT61" s="346"/>
      <c r="BU61" s="346"/>
      <c r="BV61" s="346"/>
      <c r="BW61" s="346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6"/>
      <c r="CK61" s="346"/>
      <c r="CL61" s="346"/>
      <c r="CM61" s="346"/>
      <c r="CN61" s="346"/>
      <c r="CO61" s="346"/>
      <c r="CP61" s="346"/>
      <c r="CQ61" s="346"/>
      <c r="CR61" s="346"/>
      <c r="CS61" s="346"/>
      <c r="CT61" s="346"/>
      <c r="CU61" s="346"/>
      <c r="CV61" s="346"/>
      <c r="CW61" s="83"/>
      <c r="CX61" s="83"/>
      <c r="CY61" s="83"/>
      <c r="CZ61" s="83"/>
    </row>
    <row r="62" spans="1:104" x14ac:dyDescent="0.2">
      <c r="A62" s="12"/>
      <c r="B62" s="344">
        <v>18</v>
      </c>
      <c r="C62" s="344"/>
      <c r="D62" s="344"/>
      <c r="E62" s="344"/>
      <c r="F62" s="344"/>
      <c r="G62" s="344"/>
      <c r="H62" s="345" t="str">
        <f>IF('Сводная таблица'!H40=0,"",'Сводная таблица'!C40)</f>
        <v/>
      </c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345"/>
      <c r="AG62" s="345"/>
      <c r="AH62" s="345"/>
      <c r="AI62" s="346" t="str">
        <f>IF('Сводная таблица'!H40=0,"",'Сводная таблица'!E40)</f>
        <v/>
      </c>
      <c r="AJ62" s="346"/>
      <c r="AK62" s="346"/>
      <c r="AL62" s="346"/>
      <c r="AM62" s="346"/>
      <c r="AN62" s="346"/>
      <c r="AO62" s="346"/>
      <c r="AP62" s="346"/>
      <c r="AQ62" s="346"/>
      <c r="AR62" s="346" t="str">
        <f>IF('Сводная таблица'!H40=0,"",'Сводная таблица'!D40)</f>
        <v/>
      </c>
      <c r="AS62" s="346"/>
      <c r="AT62" s="346"/>
      <c r="AU62" s="346"/>
      <c r="AV62" s="346"/>
      <c r="AW62" s="346"/>
      <c r="AX62" s="346"/>
      <c r="AY62" s="346"/>
      <c r="AZ62" s="346" t="str">
        <f>IF('Сводная таблица'!H40=0,"","Выход из строя")</f>
        <v/>
      </c>
      <c r="BA62" s="346"/>
      <c r="BB62" s="346"/>
      <c r="BC62" s="346"/>
      <c r="BD62" s="346"/>
      <c r="BE62" s="346"/>
      <c r="BF62" s="346"/>
      <c r="BG62" s="346"/>
      <c r="BH62" s="346"/>
      <c r="BI62" s="346"/>
      <c r="BJ62" s="346"/>
      <c r="BK62" s="346"/>
      <c r="BL62" s="346"/>
      <c r="BM62" s="346"/>
      <c r="BN62" s="346"/>
      <c r="BO62" s="346"/>
      <c r="BP62" s="346"/>
      <c r="BQ62" s="346"/>
      <c r="BR62" s="346"/>
      <c r="BS62" s="346"/>
      <c r="BT62" s="346"/>
      <c r="BU62" s="346"/>
      <c r="BV62" s="346"/>
      <c r="BW62" s="346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6"/>
      <c r="CK62" s="346"/>
      <c r="CL62" s="346"/>
      <c r="CM62" s="346"/>
      <c r="CN62" s="346"/>
      <c r="CO62" s="346"/>
      <c r="CP62" s="346"/>
      <c r="CQ62" s="346"/>
      <c r="CR62" s="346"/>
      <c r="CS62" s="346"/>
      <c r="CT62" s="346"/>
      <c r="CU62" s="346"/>
      <c r="CV62" s="346"/>
      <c r="CW62" s="83"/>
      <c r="CX62" s="83"/>
      <c r="CY62" s="83"/>
      <c r="CZ62" s="83"/>
    </row>
    <row r="63" spans="1:104" x14ac:dyDescent="0.2">
      <c r="A63" s="12"/>
      <c r="B63" s="344">
        <v>19</v>
      </c>
      <c r="C63" s="344"/>
      <c r="D63" s="344"/>
      <c r="E63" s="344"/>
      <c r="F63" s="344"/>
      <c r="G63" s="344"/>
      <c r="H63" s="345" t="str">
        <f>IF('Сводная таблица'!H41=0,"",'Сводная таблица'!C41)</f>
        <v/>
      </c>
      <c r="I63" s="345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345"/>
      <c r="AA63" s="345"/>
      <c r="AB63" s="345"/>
      <c r="AC63" s="345"/>
      <c r="AD63" s="345"/>
      <c r="AE63" s="345"/>
      <c r="AF63" s="345"/>
      <c r="AG63" s="345"/>
      <c r="AH63" s="345"/>
      <c r="AI63" s="346" t="str">
        <f>IF('Сводная таблица'!H41=0,"",'Сводная таблица'!E41)</f>
        <v/>
      </c>
      <c r="AJ63" s="346"/>
      <c r="AK63" s="346"/>
      <c r="AL63" s="346"/>
      <c r="AM63" s="346"/>
      <c r="AN63" s="346"/>
      <c r="AO63" s="346"/>
      <c r="AP63" s="346"/>
      <c r="AQ63" s="346"/>
      <c r="AR63" s="346" t="str">
        <f>IF('Сводная таблица'!H41=0,"",'Сводная таблица'!D41)</f>
        <v/>
      </c>
      <c r="AS63" s="346"/>
      <c r="AT63" s="346"/>
      <c r="AU63" s="346"/>
      <c r="AV63" s="346"/>
      <c r="AW63" s="346"/>
      <c r="AX63" s="346"/>
      <c r="AY63" s="346"/>
      <c r="AZ63" s="346" t="str">
        <f>IF('Сводная таблица'!H41=0,"","Выход из строя")</f>
        <v/>
      </c>
      <c r="BA63" s="346"/>
      <c r="BB63" s="346"/>
      <c r="BC63" s="346"/>
      <c r="BD63" s="346"/>
      <c r="BE63" s="346"/>
      <c r="BF63" s="346"/>
      <c r="BG63" s="346"/>
      <c r="BH63" s="346"/>
      <c r="BI63" s="346"/>
      <c r="BJ63" s="346"/>
      <c r="BK63" s="346"/>
      <c r="BL63" s="346"/>
      <c r="BM63" s="346"/>
      <c r="BN63" s="346"/>
      <c r="BO63" s="346"/>
      <c r="BP63" s="346"/>
      <c r="BQ63" s="346"/>
      <c r="BR63" s="346"/>
      <c r="BS63" s="346"/>
      <c r="BT63" s="346"/>
      <c r="BU63" s="346"/>
      <c r="BV63" s="346"/>
      <c r="BW63" s="346"/>
      <c r="BX63" s="346"/>
      <c r="BY63" s="346"/>
      <c r="BZ63" s="346"/>
      <c r="CA63" s="346"/>
      <c r="CB63" s="346"/>
      <c r="CC63" s="346"/>
      <c r="CD63" s="346"/>
      <c r="CE63" s="346"/>
      <c r="CF63" s="346"/>
      <c r="CG63" s="346"/>
      <c r="CH63" s="346"/>
      <c r="CI63" s="346"/>
      <c r="CJ63" s="346"/>
      <c r="CK63" s="346"/>
      <c r="CL63" s="346"/>
      <c r="CM63" s="346"/>
      <c r="CN63" s="346"/>
      <c r="CO63" s="346"/>
      <c r="CP63" s="346"/>
      <c r="CQ63" s="346"/>
      <c r="CR63" s="346"/>
      <c r="CS63" s="346"/>
      <c r="CT63" s="346"/>
      <c r="CU63" s="346"/>
      <c r="CV63" s="346"/>
      <c r="CW63" s="83"/>
      <c r="CX63" s="83"/>
      <c r="CY63" s="83"/>
      <c r="CZ63" s="83"/>
    </row>
    <row r="64" spans="1:104" x14ac:dyDescent="0.2">
      <c r="A64" s="12"/>
      <c r="B64" s="344">
        <v>20</v>
      </c>
      <c r="C64" s="344"/>
      <c r="D64" s="344"/>
      <c r="E64" s="344"/>
      <c r="F64" s="344"/>
      <c r="G64" s="344"/>
      <c r="H64" s="345" t="str">
        <f>IF('Сводная таблица'!H42=0,"",'Сводная таблица'!C42)</f>
        <v/>
      </c>
      <c r="I64" s="345"/>
      <c r="J64" s="345"/>
      <c r="K64" s="345"/>
      <c r="L64" s="345"/>
      <c r="M64" s="345"/>
      <c r="N64" s="345"/>
      <c r="O64" s="345"/>
      <c r="P64" s="345"/>
      <c r="Q64" s="345"/>
      <c r="R64" s="345"/>
      <c r="S64" s="345"/>
      <c r="T64" s="345"/>
      <c r="U64" s="345"/>
      <c r="V64" s="345"/>
      <c r="W64" s="345"/>
      <c r="X64" s="345"/>
      <c r="Y64" s="345"/>
      <c r="Z64" s="345"/>
      <c r="AA64" s="345"/>
      <c r="AB64" s="345"/>
      <c r="AC64" s="345"/>
      <c r="AD64" s="345"/>
      <c r="AE64" s="345"/>
      <c r="AF64" s="345"/>
      <c r="AG64" s="345"/>
      <c r="AH64" s="345"/>
      <c r="AI64" s="346" t="str">
        <f>IF('Сводная таблица'!H42=0,"",'Сводная таблица'!E42)</f>
        <v/>
      </c>
      <c r="AJ64" s="346"/>
      <c r="AK64" s="346"/>
      <c r="AL64" s="346"/>
      <c r="AM64" s="346"/>
      <c r="AN64" s="346"/>
      <c r="AO64" s="346"/>
      <c r="AP64" s="346"/>
      <c r="AQ64" s="346"/>
      <c r="AR64" s="346" t="str">
        <f>IF('Сводная таблица'!H42=0,"",'Сводная таблица'!D42)</f>
        <v/>
      </c>
      <c r="AS64" s="346"/>
      <c r="AT64" s="346"/>
      <c r="AU64" s="346"/>
      <c r="AV64" s="346"/>
      <c r="AW64" s="346"/>
      <c r="AX64" s="346"/>
      <c r="AY64" s="346"/>
      <c r="AZ64" s="346" t="str">
        <f>IF('Сводная таблица'!H42=0,"","Выход из строя")</f>
        <v/>
      </c>
      <c r="BA64" s="346"/>
      <c r="BB64" s="346"/>
      <c r="BC64" s="346"/>
      <c r="BD64" s="346"/>
      <c r="BE64" s="346"/>
      <c r="BF64" s="346"/>
      <c r="BG64" s="346"/>
      <c r="BH64" s="346"/>
      <c r="BI64" s="346"/>
      <c r="BJ64" s="346"/>
      <c r="BK64" s="346"/>
      <c r="BL64" s="346"/>
      <c r="BM64" s="346"/>
      <c r="BN64" s="346"/>
      <c r="BO64" s="346"/>
      <c r="BP64" s="346"/>
      <c r="BQ64" s="346"/>
      <c r="BR64" s="346"/>
      <c r="BS64" s="346"/>
      <c r="BT64" s="346"/>
      <c r="BU64" s="346"/>
      <c r="BV64" s="346"/>
      <c r="BW64" s="346"/>
      <c r="BX64" s="346"/>
      <c r="BY64" s="346"/>
      <c r="BZ64" s="346"/>
      <c r="CA64" s="346"/>
      <c r="CB64" s="346"/>
      <c r="CC64" s="346"/>
      <c r="CD64" s="346"/>
      <c r="CE64" s="346"/>
      <c r="CF64" s="346"/>
      <c r="CG64" s="346"/>
      <c r="CH64" s="346"/>
      <c r="CI64" s="346"/>
      <c r="CJ64" s="346"/>
      <c r="CK64" s="346"/>
      <c r="CL64" s="346"/>
      <c r="CM64" s="346"/>
      <c r="CN64" s="346"/>
      <c r="CO64" s="346"/>
      <c r="CP64" s="346"/>
      <c r="CQ64" s="346"/>
      <c r="CR64" s="346"/>
      <c r="CS64" s="346"/>
      <c r="CT64" s="346"/>
      <c r="CU64" s="346"/>
      <c r="CV64" s="346"/>
      <c r="CW64" s="83"/>
      <c r="CX64" s="83"/>
      <c r="CY64" s="83"/>
      <c r="CZ64" s="83"/>
    </row>
    <row r="65" spans="1:104" x14ac:dyDescent="0.2">
      <c r="A65" s="12"/>
      <c r="B65" s="344">
        <v>21</v>
      </c>
      <c r="C65" s="344"/>
      <c r="D65" s="344"/>
      <c r="E65" s="344"/>
      <c r="F65" s="344"/>
      <c r="G65" s="344"/>
      <c r="H65" s="345" t="str">
        <f>IF('Сводная таблица'!H43=0,"",'Сводная таблица'!C43)</f>
        <v/>
      </c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5"/>
      <c r="W65" s="345"/>
      <c r="X65" s="345"/>
      <c r="Y65" s="345"/>
      <c r="Z65" s="345"/>
      <c r="AA65" s="345"/>
      <c r="AB65" s="345"/>
      <c r="AC65" s="345"/>
      <c r="AD65" s="345"/>
      <c r="AE65" s="345"/>
      <c r="AF65" s="345"/>
      <c r="AG65" s="345"/>
      <c r="AH65" s="345"/>
      <c r="AI65" s="346" t="str">
        <f>IF('Сводная таблица'!H43=0,"",'Сводная таблица'!E43)</f>
        <v/>
      </c>
      <c r="AJ65" s="346"/>
      <c r="AK65" s="346"/>
      <c r="AL65" s="346"/>
      <c r="AM65" s="346"/>
      <c r="AN65" s="346"/>
      <c r="AO65" s="346"/>
      <c r="AP65" s="346"/>
      <c r="AQ65" s="346"/>
      <c r="AR65" s="346" t="str">
        <f>IF('Сводная таблица'!H43=0,"",'Сводная таблица'!D43)</f>
        <v/>
      </c>
      <c r="AS65" s="346"/>
      <c r="AT65" s="346"/>
      <c r="AU65" s="346"/>
      <c r="AV65" s="346"/>
      <c r="AW65" s="346"/>
      <c r="AX65" s="346"/>
      <c r="AY65" s="346"/>
      <c r="AZ65" s="346" t="str">
        <f>IF('Сводная таблица'!H43=0,"","Выход из строя")</f>
        <v/>
      </c>
      <c r="BA65" s="346"/>
      <c r="BB65" s="346"/>
      <c r="BC65" s="346"/>
      <c r="BD65" s="346"/>
      <c r="BE65" s="346"/>
      <c r="BF65" s="346"/>
      <c r="BG65" s="346"/>
      <c r="BH65" s="346"/>
      <c r="BI65" s="346"/>
      <c r="BJ65" s="346"/>
      <c r="BK65" s="346"/>
      <c r="BL65" s="346"/>
      <c r="BM65" s="346"/>
      <c r="BN65" s="346"/>
      <c r="BO65" s="346"/>
      <c r="BP65" s="346"/>
      <c r="BQ65" s="346"/>
      <c r="BR65" s="346"/>
      <c r="BS65" s="346"/>
      <c r="BT65" s="346"/>
      <c r="BU65" s="346"/>
      <c r="BV65" s="346"/>
      <c r="BW65" s="346"/>
      <c r="BX65" s="346"/>
      <c r="BY65" s="346"/>
      <c r="BZ65" s="346"/>
      <c r="CA65" s="346"/>
      <c r="CB65" s="346"/>
      <c r="CC65" s="346"/>
      <c r="CD65" s="346"/>
      <c r="CE65" s="346"/>
      <c r="CF65" s="346"/>
      <c r="CG65" s="346"/>
      <c r="CH65" s="346"/>
      <c r="CI65" s="346"/>
      <c r="CJ65" s="346"/>
      <c r="CK65" s="346"/>
      <c r="CL65" s="346"/>
      <c r="CM65" s="346"/>
      <c r="CN65" s="346"/>
      <c r="CO65" s="346"/>
      <c r="CP65" s="346"/>
      <c r="CQ65" s="346"/>
      <c r="CR65" s="346"/>
      <c r="CS65" s="346"/>
      <c r="CT65" s="346"/>
      <c r="CU65" s="346"/>
      <c r="CV65" s="346"/>
      <c r="CW65" s="83"/>
      <c r="CX65" s="83"/>
      <c r="CY65" s="83"/>
      <c r="CZ65" s="83"/>
    </row>
    <row r="66" spans="1:104" x14ac:dyDescent="0.2">
      <c r="A66" s="12"/>
      <c r="B66" s="344">
        <v>22</v>
      </c>
      <c r="C66" s="344"/>
      <c r="D66" s="344"/>
      <c r="E66" s="344"/>
      <c r="F66" s="344"/>
      <c r="G66" s="344"/>
      <c r="H66" s="345" t="str">
        <f>IF('Сводная таблица'!H44=0,"",'Сводная таблица'!C44)</f>
        <v/>
      </c>
      <c r="I66" s="345"/>
      <c r="J66" s="345"/>
      <c r="K66" s="345"/>
      <c r="L66" s="345"/>
      <c r="M66" s="345"/>
      <c r="N66" s="345"/>
      <c r="O66" s="345"/>
      <c r="P66" s="345"/>
      <c r="Q66" s="345"/>
      <c r="R66" s="345"/>
      <c r="S66" s="345"/>
      <c r="T66" s="345"/>
      <c r="U66" s="345"/>
      <c r="V66" s="345"/>
      <c r="W66" s="345"/>
      <c r="X66" s="345"/>
      <c r="Y66" s="345"/>
      <c r="Z66" s="345"/>
      <c r="AA66" s="345"/>
      <c r="AB66" s="345"/>
      <c r="AC66" s="345"/>
      <c r="AD66" s="345"/>
      <c r="AE66" s="345"/>
      <c r="AF66" s="345"/>
      <c r="AG66" s="345"/>
      <c r="AH66" s="345"/>
      <c r="AI66" s="346" t="str">
        <f>IF('Сводная таблица'!H44=0,"",'Сводная таблица'!E44)</f>
        <v/>
      </c>
      <c r="AJ66" s="346"/>
      <c r="AK66" s="346"/>
      <c r="AL66" s="346"/>
      <c r="AM66" s="346"/>
      <c r="AN66" s="346"/>
      <c r="AO66" s="346"/>
      <c r="AP66" s="346"/>
      <c r="AQ66" s="346"/>
      <c r="AR66" s="346" t="str">
        <f>IF('Сводная таблица'!H44=0,"",'Сводная таблица'!D44)</f>
        <v/>
      </c>
      <c r="AS66" s="346"/>
      <c r="AT66" s="346"/>
      <c r="AU66" s="346"/>
      <c r="AV66" s="346"/>
      <c r="AW66" s="346"/>
      <c r="AX66" s="346"/>
      <c r="AY66" s="346"/>
      <c r="AZ66" s="346" t="str">
        <f>IF('Сводная таблица'!H44=0,"","Выход из строя")</f>
        <v/>
      </c>
      <c r="BA66" s="346"/>
      <c r="BB66" s="346"/>
      <c r="BC66" s="346"/>
      <c r="BD66" s="346"/>
      <c r="BE66" s="346"/>
      <c r="BF66" s="346"/>
      <c r="BG66" s="346"/>
      <c r="BH66" s="346"/>
      <c r="BI66" s="346"/>
      <c r="BJ66" s="346"/>
      <c r="BK66" s="346"/>
      <c r="BL66" s="346"/>
      <c r="BM66" s="346"/>
      <c r="BN66" s="346"/>
      <c r="BO66" s="346"/>
      <c r="BP66" s="346"/>
      <c r="BQ66" s="346"/>
      <c r="BR66" s="346"/>
      <c r="BS66" s="346"/>
      <c r="BT66" s="346"/>
      <c r="BU66" s="346"/>
      <c r="BV66" s="346"/>
      <c r="BW66" s="346"/>
      <c r="BX66" s="346"/>
      <c r="BY66" s="346"/>
      <c r="BZ66" s="346"/>
      <c r="CA66" s="346"/>
      <c r="CB66" s="346"/>
      <c r="CC66" s="346"/>
      <c r="CD66" s="346"/>
      <c r="CE66" s="346"/>
      <c r="CF66" s="346"/>
      <c r="CG66" s="346"/>
      <c r="CH66" s="346"/>
      <c r="CI66" s="346"/>
      <c r="CJ66" s="346"/>
      <c r="CK66" s="346"/>
      <c r="CL66" s="346"/>
      <c r="CM66" s="346"/>
      <c r="CN66" s="346"/>
      <c r="CO66" s="346"/>
      <c r="CP66" s="346"/>
      <c r="CQ66" s="346"/>
      <c r="CR66" s="346"/>
      <c r="CS66" s="346"/>
      <c r="CT66" s="346"/>
      <c r="CU66" s="346"/>
      <c r="CV66" s="346"/>
      <c r="CW66" s="83"/>
      <c r="CX66" s="83"/>
      <c r="CY66" s="83"/>
      <c r="CZ66" s="83"/>
    </row>
    <row r="67" spans="1:104" x14ac:dyDescent="0.2">
      <c r="A67" s="12"/>
      <c r="B67" s="344">
        <v>23</v>
      </c>
      <c r="C67" s="344"/>
      <c r="D67" s="344"/>
      <c r="E67" s="344"/>
      <c r="F67" s="344"/>
      <c r="G67" s="344"/>
      <c r="H67" s="345" t="str">
        <f>IF('Сводная таблица'!H45=0,"",'Сводная таблица'!C45)</f>
        <v/>
      </c>
      <c r="I67" s="345"/>
      <c r="J67" s="345"/>
      <c r="K67" s="345"/>
      <c r="L67" s="345"/>
      <c r="M67" s="345"/>
      <c r="N67" s="345"/>
      <c r="O67" s="345"/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5"/>
      <c r="AA67" s="345"/>
      <c r="AB67" s="345"/>
      <c r="AC67" s="345"/>
      <c r="AD67" s="345"/>
      <c r="AE67" s="345"/>
      <c r="AF67" s="345"/>
      <c r="AG67" s="345"/>
      <c r="AH67" s="345"/>
      <c r="AI67" s="346" t="str">
        <f>IF('Сводная таблица'!H45=0,"",'Сводная таблица'!E45)</f>
        <v/>
      </c>
      <c r="AJ67" s="346"/>
      <c r="AK67" s="346"/>
      <c r="AL67" s="346"/>
      <c r="AM67" s="346"/>
      <c r="AN67" s="346"/>
      <c r="AO67" s="346"/>
      <c r="AP67" s="346"/>
      <c r="AQ67" s="346"/>
      <c r="AR67" s="346" t="str">
        <f>IF('Сводная таблица'!H45=0,"",'Сводная таблица'!D45)</f>
        <v/>
      </c>
      <c r="AS67" s="346"/>
      <c r="AT67" s="346"/>
      <c r="AU67" s="346"/>
      <c r="AV67" s="346"/>
      <c r="AW67" s="346"/>
      <c r="AX67" s="346"/>
      <c r="AY67" s="346"/>
      <c r="AZ67" s="346" t="str">
        <f>IF('Сводная таблица'!H45=0,"","Выход из строя")</f>
        <v/>
      </c>
      <c r="BA67" s="346"/>
      <c r="BB67" s="346"/>
      <c r="BC67" s="346"/>
      <c r="BD67" s="346"/>
      <c r="BE67" s="346"/>
      <c r="BF67" s="346"/>
      <c r="BG67" s="346"/>
      <c r="BH67" s="346"/>
      <c r="BI67" s="346"/>
      <c r="BJ67" s="346"/>
      <c r="BK67" s="346"/>
      <c r="BL67" s="346"/>
      <c r="BM67" s="346"/>
      <c r="BN67" s="346"/>
      <c r="BO67" s="346"/>
      <c r="BP67" s="346"/>
      <c r="BQ67" s="346"/>
      <c r="BR67" s="346"/>
      <c r="BS67" s="346"/>
      <c r="BT67" s="346"/>
      <c r="BU67" s="346"/>
      <c r="BV67" s="346"/>
      <c r="BW67" s="346"/>
      <c r="BX67" s="346"/>
      <c r="BY67" s="346"/>
      <c r="BZ67" s="346"/>
      <c r="CA67" s="346"/>
      <c r="CB67" s="346"/>
      <c r="CC67" s="346"/>
      <c r="CD67" s="346"/>
      <c r="CE67" s="346"/>
      <c r="CF67" s="346"/>
      <c r="CG67" s="346"/>
      <c r="CH67" s="346"/>
      <c r="CI67" s="346"/>
      <c r="CJ67" s="346"/>
      <c r="CK67" s="346"/>
      <c r="CL67" s="346"/>
      <c r="CM67" s="346"/>
      <c r="CN67" s="346"/>
      <c r="CO67" s="346"/>
      <c r="CP67" s="346"/>
      <c r="CQ67" s="346"/>
      <c r="CR67" s="346"/>
      <c r="CS67" s="346"/>
      <c r="CT67" s="346"/>
      <c r="CU67" s="346"/>
      <c r="CV67" s="346"/>
      <c r="CW67" s="83"/>
      <c r="CX67" s="83"/>
      <c r="CY67" s="83"/>
      <c r="CZ67" s="83"/>
    </row>
    <row r="68" spans="1:104" x14ac:dyDescent="0.2">
      <c r="A68" s="12"/>
      <c r="B68" s="344">
        <v>24</v>
      </c>
      <c r="C68" s="344"/>
      <c r="D68" s="344"/>
      <c r="E68" s="344"/>
      <c r="F68" s="344"/>
      <c r="G68" s="344"/>
      <c r="H68" s="345" t="str">
        <f>IF('Сводная таблица'!H46=0,"",'Сводная таблица'!C46)</f>
        <v/>
      </c>
      <c r="I68" s="345"/>
      <c r="J68" s="345"/>
      <c r="K68" s="345"/>
      <c r="L68" s="345"/>
      <c r="M68" s="345"/>
      <c r="N68" s="345"/>
      <c r="O68" s="345"/>
      <c r="P68" s="345"/>
      <c r="Q68" s="345"/>
      <c r="R68" s="345"/>
      <c r="S68" s="345"/>
      <c r="T68" s="345"/>
      <c r="U68" s="345"/>
      <c r="V68" s="345"/>
      <c r="W68" s="345"/>
      <c r="X68" s="345"/>
      <c r="Y68" s="345"/>
      <c r="Z68" s="345"/>
      <c r="AA68" s="345"/>
      <c r="AB68" s="345"/>
      <c r="AC68" s="345"/>
      <c r="AD68" s="345"/>
      <c r="AE68" s="345"/>
      <c r="AF68" s="345"/>
      <c r="AG68" s="345"/>
      <c r="AH68" s="345"/>
      <c r="AI68" s="346" t="str">
        <f>IF('Сводная таблица'!H46=0,"",'Сводная таблица'!E46)</f>
        <v/>
      </c>
      <c r="AJ68" s="346"/>
      <c r="AK68" s="346"/>
      <c r="AL68" s="346"/>
      <c r="AM68" s="346"/>
      <c r="AN68" s="346"/>
      <c r="AO68" s="346"/>
      <c r="AP68" s="346"/>
      <c r="AQ68" s="346"/>
      <c r="AR68" s="346" t="str">
        <f>IF('Сводная таблица'!H46=0,"",'Сводная таблица'!D46)</f>
        <v/>
      </c>
      <c r="AS68" s="346"/>
      <c r="AT68" s="346"/>
      <c r="AU68" s="346"/>
      <c r="AV68" s="346"/>
      <c r="AW68" s="346"/>
      <c r="AX68" s="346"/>
      <c r="AY68" s="346"/>
      <c r="AZ68" s="346" t="str">
        <f>IF('Сводная таблица'!H46=0,"","Выход из строя")</f>
        <v/>
      </c>
      <c r="BA68" s="346"/>
      <c r="BB68" s="346"/>
      <c r="BC68" s="346"/>
      <c r="BD68" s="346"/>
      <c r="BE68" s="346"/>
      <c r="BF68" s="346"/>
      <c r="BG68" s="346"/>
      <c r="BH68" s="346"/>
      <c r="BI68" s="346"/>
      <c r="BJ68" s="346"/>
      <c r="BK68" s="346"/>
      <c r="BL68" s="346"/>
      <c r="BM68" s="346"/>
      <c r="BN68" s="346"/>
      <c r="BO68" s="346"/>
      <c r="BP68" s="346"/>
      <c r="BQ68" s="346"/>
      <c r="BR68" s="346"/>
      <c r="BS68" s="346"/>
      <c r="BT68" s="346"/>
      <c r="BU68" s="346"/>
      <c r="BV68" s="346"/>
      <c r="BW68" s="346"/>
      <c r="BX68" s="346"/>
      <c r="BY68" s="346"/>
      <c r="BZ68" s="346"/>
      <c r="CA68" s="346"/>
      <c r="CB68" s="346"/>
      <c r="CC68" s="346"/>
      <c r="CD68" s="346"/>
      <c r="CE68" s="346"/>
      <c r="CF68" s="346"/>
      <c r="CG68" s="346"/>
      <c r="CH68" s="346"/>
      <c r="CI68" s="346"/>
      <c r="CJ68" s="346"/>
      <c r="CK68" s="346"/>
      <c r="CL68" s="346"/>
      <c r="CM68" s="346"/>
      <c r="CN68" s="346"/>
      <c r="CO68" s="346"/>
      <c r="CP68" s="346"/>
      <c r="CQ68" s="346"/>
      <c r="CR68" s="346"/>
      <c r="CS68" s="346"/>
      <c r="CT68" s="346"/>
      <c r="CU68" s="346"/>
      <c r="CV68" s="346"/>
      <c r="CW68" s="83"/>
      <c r="CX68" s="83"/>
      <c r="CY68" s="83"/>
      <c r="CZ68" s="83"/>
    </row>
    <row r="69" spans="1:104" x14ac:dyDescent="0.2">
      <c r="A69" s="12"/>
      <c r="B69" s="344">
        <v>25</v>
      </c>
      <c r="C69" s="344"/>
      <c r="D69" s="344"/>
      <c r="E69" s="344"/>
      <c r="F69" s="344"/>
      <c r="G69" s="344"/>
      <c r="H69" s="345" t="str">
        <f>IF('Сводная таблица'!H47=0,"",'Сводная таблица'!C47)</f>
        <v/>
      </c>
      <c r="I69" s="345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345"/>
      <c r="U69" s="345"/>
      <c r="V69" s="345"/>
      <c r="W69" s="345"/>
      <c r="X69" s="345"/>
      <c r="Y69" s="345"/>
      <c r="Z69" s="345"/>
      <c r="AA69" s="345"/>
      <c r="AB69" s="345"/>
      <c r="AC69" s="345"/>
      <c r="AD69" s="345"/>
      <c r="AE69" s="345"/>
      <c r="AF69" s="345"/>
      <c r="AG69" s="345"/>
      <c r="AH69" s="345"/>
      <c r="AI69" s="346" t="str">
        <f>IF('Сводная таблица'!H47=0,"",'Сводная таблица'!E47)</f>
        <v/>
      </c>
      <c r="AJ69" s="346"/>
      <c r="AK69" s="346"/>
      <c r="AL69" s="346"/>
      <c r="AM69" s="346"/>
      <c r="AN69" s="346"/>
      <c r="AO69" s="346"/>
      <c r="AP69" s="346"/>
      <c r="AQ69" s="346"/>
      <c r="AR69" s="346" t="str">
        <f>IF('Сводная таблица'!H47=0,"",'Сводная таблица'!D47)</f>
        <v/>
      </c>
      <c r="AS69" s="346"/>
      <c r="AT69" s="346"/>
      <c r="AU69" s="346"/>
      <c r="AV69" s="346"/>
      <c r="AW69" s="346"/>
      <c r="AX69" s="346"/>
      <c r="AY69" s="346"/>
      <c r="AZ69" s="346" t="str">
        <f>IF('Сводная таблица'!H47=0,"","Выход из строя")</f>
        <v/>
      </c>
      <c r="BA69" s="346"/>
      <c r="BB69" s="346"/>
      <c r="BC69" s="346"/>
      <c r="BD69" s="346"/>
      <c r="BE69" s="346"/>
      <c r="BF69" s="346"/>
      <c r="BG69" s="346"/>
      <c r="BH69" s="346"/>
      <c r="BI69" s="346"/>
      <c r="BJ69" s="346"/>
      <c r="BK69" s="346"/>
      <c r="BL69" s="346"/>
      <c r="BM69" s="346"/>
      <c r="BN69" s="346"/>
      <c r="BO69" s="346"/>
      <c r="BP69" s="346"/>
      <c r="BQ69" s="346"/>
      <c r="BR69" s="346"/>
      <c r="BS69" s="346"/>
      <c r="BT69" s="346"/>
      <c r="BU69" s="346"/>
      <c r="BV69" s="346"/>
      <c r="BW69" s="346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6"/>
      <c r="CK69" s="346"/>
      <c r="CL69" s="346"/>
      <c r="CM69" s="346"/>
      <c r="CN69" s="346"/>
      <c r="CO69" s="346"/>
      <c r="CP69" s="346"/>
      <c r="CQ69" s="346"/>
      <c r="CR69" s="346"/>
      <c r="CS69" s="346"/>
      <c r="CT69" s="346"/>
      <c r="CU69" s="346"/>
      <c r="CV69" s="346"/>
      <c r="CW69" s="83"/>
      <c r="CX69" s="83"/>
      <c r="CY69" s="83"/>
      <c r="CZ69" s="83"/>
    </row>
    <row r="70" spans="1:104" x14ac:dyDescent="0.2">
      <c r="A70" s="12"/>
      <c r="B70" s="344">
        <v>26</v>
      </c>
      <c r="C70" s="344"/>
      <c r="D70" s="344"/>
      <c r="E70" s="344"/>
      <c r="F70" s="344"/>
      <c r="G70" s="344"/>
      <c r="H70" s="345" t="str">
        <f>IF('Сводная таблица'!H48=0,"",'Сводная таблица'!C48)</f>
        <v/>
      </c>
      <c r="I70" s="345"/>
      <c r="J70" s="345"/>
      <c r="K70" s="345"/>
      <c r="L70" s="345"/>
      <c r="M70" s="345"/>
      <c r="N70" s="345"/>
      <c r="O70" s="345"/>
      <c r="P70" s="345"/>
      <c r="Q70" s="345"/>
      <c r="R70" s="345"/>
      <c r="S70" s="345"/>
      <c r="T70" s="345"/>
      <c r="U70" s="345"/>
      <c r="V70" s="345"/>
      <c r="W70" s="345"/>
      <c r="X70" s="345"/>
      <c r="Y70" s="345"/>
      <c r="Z70" s="345"/>
      <c r="AA70" s="345"/>
      <c r="AB70" s="345"/>
      <c r="AC70" s="345"/>
      <c r="AD70" s="345"/>
      <c r="AE70" s="345"/>
      <c r="AF70" s="345"/>
      <c r="AG70" s="345"/>
      <c r="AH70" s="345"/>
      <c r="AI70" s="346" t="str">
        <f>IF('Сводная таблица'!H48=0,"",'Сводная таблица'!E48)</f>
        <v/>
      </c>
      <c r="AJ70" s="346"/>
      <c r="AK70" s="346"/>
      <c r="AL70" s="346"/>
      <c r="AM70" s="346"/>
      <c r="AN70" s="346"/>
      <c r="AO70" s="346"/>
      <c r="AP70" s="346"/>
      <c r="AQ70" s="346"/>
      <c r="AR70" s="346" t="str">
        <f>IF('Сводная таблица'!H48=0,"",'Сводная таблица'!D48)</f>
        <v/>
      </c>
      <c r="AS70" s="346"/>
      <c r="AT70" s="346"/>
      <c r="AU70" s="346"/>
      <c r="AV70" s="346"/>
      <c r="AW70" s="346"/>
      <c r="AX70" s="346"/>
      <c r="AY70" s="346"/>
      <c r="AZ70" s="346" t="str">
        <f>IF('Сводная таблица'!H48=0,"","Выход из строя")</f>
        <v/>
      </c>
      <c r="BA70" s="346"/>
      <c r="BB70" s="346"/>
      <c r="BC70" s="346"/>
      <c r="BD70" s="346"/>
      <c r="BE70" s="346"/>
      <c r="BF70" s="346"/>
      <c r="BG70" s="346"/>
      <c r="BH70" s="346"/>
      <c r="BI70" s="346"/>
      <c r="BJ70" s="346"/>
      <c r="BK70" s="346"/>
      <c r="BL70" s="346"/>
      <c r="BM70" s="346"/>
      <c r="BN70" s="346"/>
      <c r="BO70" s="346"/>
      <c r="BP70" s="346"/>
      <c r="BQ70" s="346"/>
      <c r="BR70" s="346"/>
      <c r="BS70" s="346"/>
      <c r="BT70" s="346"/>
      <c r="BU70" s="346"/>
      <c r="BV70" s="346"/>
      <c r="BW70" s="346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6"/>
      <c r="CK70" s="346"/>
      <c r="CL70" s="346"/>
      <c r="CM70" s="346"/>
      <c r="CN70" s="346"/>
      <c r="CO70" s="346"/>
      <c r="CP70" s="346"/>
      <c r="CQ70" s="346"/>
      <c r="CR70" s="346"/>
      <c r="CS70" s="346"/>
      <c r="CT70" s="346"/>
      <c r="CU70" s="346"/>
      <c r="CV70" s="346"/>
      <c r="CW70" s="83"/>
      <c r="CX70" s="83"/>
      <c r="CY70" s="83"/>
      <c r="CZ70" s="83"/>
    </row>
    <row r="71" spans="1:104" x14ac:dyDescent="0.2">
      <c r="A71" s="12"/>
      <c r="B71" s="344">
        <v>27</v>
      </c>
      <c r="C71" s="344"/>
      <c r="D71" s="344"/>
      <c r="E71" s="344"/>
      <c r="F71" s="344"/>
      <c r="G71" s="344"/>
      <c r="H71" s="345" t="str">
        <f>IF('Сводная таблица'!H49=0,"",'Сводная таблица'!C49)</f>
        <v/>
      </c>
      <c r="I71" s="345"/>
      <c r="J71" s="345"/>
      <c r="K71" s="345"/>
      <c r="L71" s="345"/>
      <c r="M71" s="345"/>
      <c r="N71" s="345"/>
      <c r="O71" s="345"/>
      <c r="P71" s="345"/>
      <c r="Q71" s="345"/>
      <c r="R71" s="345"/>
      <c r="S71" s="345"/>
      <c r="T71" s="345"/>
      <c r="U71" s="345"/>
      <c r="V71" s="345"/>
      <c r="W71" s="345"/>
      <c r="X71" s="345"/>
      <c r="Y71" s="345"/>
      <c r="Z71" s="345"/>
      <c r="AA71" s="345"/>
      <c r="AB71" s="345"/>
      <c r="AC71" s="345"/>
      <c r="AD71" s="345"/>
      <c r="AE71" s="345"/>
      <c r="AF71" s="345"/>
      <c r="AG71" s="345"/>
      <c r="AH71" s="345"/>
      <c r="AI71" s="346" t="str">
        <f>IF('Сводная таблица'!H49=0,"",'Сводная таблица'!E49)</f>
        <v/>
      </c>
      <c r="AJ71" s="346"/>
      <c r="AK71" s="346"/>
      <c r="AL71" s="346"/>
      <c r="AM71" s="346"/>
      <c r="AN71" s="346"/>
      <c r="AO71" s="346"/>
      <c r="AP71" s="346"/>
      <c r="AQ71" s="346"/>
      <c r="AR71" s="346" t="str">
        <f>IF('Сводная таблица'!H49=0,"",'Сводная таблица'!D49)</f>
        <v/>
      </c>
      <c r="AS71" s="346"/>
      <c r="AT71" s="346"/>
      <c r="AU71" s="346"/>
      <c r="AV71" s="346"/>
      <c r="AW71" s="346"/>
      <c r="AX71" s="346"/>
      <c r="AY71" s="346"/>
      <c r="AZ71" s="346" t="str">
        <f>IF('Сводная таблица'!H49=0,"","Выход из строя")</f>
        <v/>
      </c>
      <c r="BA71" s="346"/>
      <c r="BB71" s="346"/>
      <c r="BC71" s="346"/>
      <c r="BD71" s="346"/>
      <c r="BE71" s="346"/>
      <c r="BF71" s="346"/>
      <c r="BG71" s="346"/>
      <c r="BH71" s="346"/>
      <c r="BI71" s="346"/>
      <c r="BJ71" s="346"/>
      <c r="BK71" s="346"/>
      <c r="BL71" s="346"/>
      <c r="BM71" s="346"/>
      <c r="BN71" s="346"/>
      <c r="BO71" s="346"/>
      <c r="BP71" s="346"/>
      <c r="BQ71" s="346"/>
      <c r="BR71" s="346"/>
      <c r="BS71" s="346"/>
      <c r="BT71" s="346"/>
      <c r="BU71" s="346"/>
      <c r="BV71" s="346"/>
      <c r="BW71" s="346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6"/>
      <c r="CK71" s="346"/>
      <c r="CL71" s="346"/>
      <c r="CM71" s="346"/>
      <c r="CN71" s="346"/>
      <c r="CO71" s="346"/>
      <c r="CP71" s="346"/>
      <c r="CQ71" s="346"/>
      <c r="CR71" s="346"/>
      <c r="CS71" s="346"/>
      <c r="CT71" s="346"/>
      <c r="CU71" s="346"/>
      <c r="CV71" s="346"/>
      <c r="CW71" s="83"/>
      <c r="CX71" s="83"/>
      <c r="CY71" s="83"/>
      <c r="CZ71" s="83"/>
    </row>
    <row r="72" spans="1:104" x14ac:dyDescent="0.2">
      <c r="A72" s="12"/>
      <c r="B72" s="344">
        <v>28</v>
      </c>
      <c r="C72" s="344"/>
      <c r="D72" s="344"/>
      <c r="E72" s="344"/>
      <c r="F72" s="344"/>
      <c r="G72" s="344"/>
      <c r="H72" s="345" t="str">
        <f>IF('Сводная таблица'!H50=0,"",'Сводная таблица'!C50)</f>
        <v/>
      </c>
      <c r="I72" s="345"/>
      <c r="J72" s="345"/>
      <c r="K72" s="345"/>
      <c r="L72" s="345"/>
      <c r="M72" s="345"/>
      <c r="N72" s="345"/>
      <c r="O72" s="345"/>
      <c r="P72" s="345"/>
      <c r="Q72" s="345"/>
      <c r="R72" s="345"/>
      <c r="S72" s="345"/>
      <c r="T72" s="345"/>
      <c r="U72" s="345"/>
      <c r="V72" s="345"/>
      <c r="W72" s="345"/>
      <c r="X72" s="345"/>
      <c r="Y72" s="345"/>
      <c r="Z72" s="345"/>
      <c r="AA72" s="345"/>
      <c r="AB72" s="345"/>
      <c r="AC72" s="345"/>
      <c r="AD72" s="345"/>
      <c r="AE72" s="345"/>
      <c r="AF72" s="345"/>
      <c r="AG72" s="345"/>
      <c r="AH72" s="345"/>
      <c r="AI72" s="346" t="str">
        <f>IF('Сводная таблица'!H50=0,"",'Сводная таблица'!E50)</f>
        <v/>
      </c>
      <c r="AJ72" s="346"/>
      <c r="AK72" s="346"/>
      <c r="AL72" s="346"/>
      <c r="AM72" s="346"/>
      <c r="AN72" s="346"/>
      <c r="AO72" s="346"/>
      <c r="AP72" s="346"/>
      <c r="AQ72" s="346"/>
      <c r="AR72" s="346" t="str">
        <f>IF('Сводная таблица'!H50=0,"",'Сводная таблица'!D50)</f>
        <v/>
      </c>
      <c r="AS72" s="346"/>
      <c r="AT72" s="346"/>
      <c r="AU72" s="346"/>
      <c r="AV72" s="346"/>
      <c r="AW72" s="346"/>
      <c r="AX72" s="346"/>
      <c r="AY72" s="346"/>
      <c r="AZ72" s="346" t="str">
        <f>IF('Сводная таблица'!H50=0,"","Выход из строя")</f>
        <v/>
      </c>
      <c r="BA72" s="346"/>
      <c r="BB72" s="346"/>
      <c r="BC72" s="346"/>
      <c r="BD72" s="346"/>
      <c r="BE72" s="346"/>
      <c r="BF72" s="346"/>
      <c r="BG72" s="346"/>
      <c r="BH72" s="346"/>
      <c r="BI72" s="346"/>
      <c r="BJ72" s="346"/>
      <c r="BK72" s="346"/>
      <c r="BL72" s="346"/>
      <c r="BM72" s="346"/>
      <c r="BN72" s="346"/>
      <c r="BO72" s="346"/>
      <c r="BP72" s="346"/>
      <c r="BQ72" s="346"/>
      <c r="BR72" s="346"/>
      <c r="BS72" s="346"/>
      <c r="BT72" s="346"/>
      <c r="BU72" s="346"/>
      <c r="BV72" s="346"/>
      <c r="BW72" s="346"/>
      <c r="BX72" s="346"/>
      <c r="BY72" s="346"/>
      <c r="BZ72" s="346"/>
      <c r="CA72" s="346"/>
      <c r="CB72" s="346"/>
      <c r="CC72" s="346"/>
      <c r="CD72" s="346"/>
      <c r="CE72" s="346"/>
      <c r="CF72" s="346"/>
      <c r="CG72" s="346"/>
      <c r="CH72" s="346"/>
      <c r="CI72" s="346"/>
      <c r="CJ72" s="346"/>
      <c r="CK72" s="346"/>
      <c r="CL72" s="346"/>
      <c r="CM72" s="346"/>
      <c r="CN72" s="346"/>
      <c r="CO72" s="346"/>
      <c r="CP72" s="346"/>
      <c r="CQ72" s="346"/>
      <c r="CR72" s="346"/>
      <c r="CS72" s="346"/>
      <c r="CT72" s="346"/>
      <c r="CU72" s="346"/>
      <c r="CV72" s="346"/>
      <c r="CW72" s="83"/>
      <c r="CX72" s="83"/>
      <c r="CY72" s="83"/>
      <c r="CZ72" s="83"/>
    </row>
    <row r="73" spans="1:104" x14ac:dyDescent="0.2">
      <c r="A73" s="12"/>
      <c r="B73" s="344">
        <v>29</v>
      </c>
      <c r="C73" s="344"/>
      <c r="D73" s="344"/>
      <c r="E73" s="344"/>
      <c r="F73" s="344"/>
      <c r="G73" s="344"/>
      <c r="H73" s="345" t="str">
        <f>IF('Сводная таблица'!H51=0,"",'Сводная таблица'!C51)</f>
        <v/>
      </c>
      <c r="I73" s="345"/>
      <c r="J73" s="345"/>
      <c r="K73" s="345"/>
      <c r="L73" s="345"/>
      <c r="M73" s="345"/>
      <c r="N73" s="345"/>
      <c r="O73" s="345"/>
      <c r="P73" s="345"/>
      <c r="Q73" s="345"/>
      <c r="R73" s="345"/>
      <c r="S73" s="345"/>
      <c r="T73" s="345"/>
      <c r="U73" s="345"/>
      <c r="V73" s="345"/>
      <c r="W73" s="345"/>
      <c r="X73" s="345"/>
      <c r="Y73" s="345"/>
      <c r="Z73" s="345"/>
      <c r="AA73" s="345"/>
      <c r="AB73" s="345"/>
      <c r="AC73" s="345"/>
      <c r="AD73" s="345"/>
      <c r="AE73" s="345"/>
      <c r="AF73" s="345"/>
      <c r="AG73" s="345"/>
      <c r="AH73" s="345"/>
      <c r="AI73" s="346" t="str">
        <f>IF('Сводная таблица'!H51=0,"",'Сводная таблица'!E51)</f>
        <v/>
      </c>
      <c r="AJ73" s="346"/>
      <c r="AK73" s="346"/>
      <c r="AL73" s="346"/>
      <c r="AM73" s="346"/>
      <c r="AN73" s="346"/>
      <c r="AO73" s="346"/>
      <c r="AP73" s="346"/>
      <c r="AQ73" s="346"/>
      <c r="AR73" s="346" t="str">
        <f>IF('Сводная таблица'!H51=0,"",'Сводная таблица'!D51)</f>
        <v/>
      </c>
      <c r="AS73" s="346"/>
      <c r="AT73" s="346"/>
      <c r="AU73" s="346"/>
      <c r="AV73" s="346"/>
      <c r="AW73" s="346"/>
      <c r="AX73" s="346"/>
      <c r="AY73" s="346"/>
      <c r="AZ73" s="346" t="str">
        <f>IF('Сводная таблица'!H51=0,"","Выход из строя")</f>
        <v/>
      </c>
      <c r="BA73" s="346"/>
      <c r="BB73" s="346"/>
      <c r="BC73" s="346"/>
      <c r="BD73" s="346"/>
      <c r="BE73" s="346"/>
      <c r="BF73" s="346"/>
      <c r="BG73" s="346"/>
      <c r="BH73" s="346"/>
      <c r="BI73" s="346"/>
      <c r="BJ73" s="346"/>
      <c r="BK73" s="346"/>
      <c r="BL73" s="346"/>
      <c r="BM73" s="346"/>
      <c r="BN73" s="346"/>
      <c r="BO73" s="346"/>
      <c r="BP73" s="346"/>
      <c r="BQ73" s="346"/>
      <c r="BR73" s="346"/>
      <c r="BS73" s="346"/>
      <c r="BT73" s="346"/>
      <c r="BU73" s="346"/>
      <c r="BV73" s="346"/>
      <c r="BW73" s="346"/>
      <c r="BX73" s="346"/>
      <c r="BY73" s="346"/>
      <c r="BZ73" s="346"/>
      <c r="CA73" s="346"/>
      <c r="CB73" s="346"/>
      <c r="CC73" s="346"/>
      <c r="CD73" s="346"/>
      <c r="CE73" s="346"/>
      <c r="CF73" s="346"/>
      <c r="CG73" s="346"/>
      <c r="CH73" s="346"/>
      <c r="CI73" s="346"/>
      <c r="CJ73" s="346"/>
      <c r="CK73" s="346"/>
      <c r="CL73" s="346"/>
      <c r="CM73" s="346"/>
      <c r="CN73" s="346"/>
      <c r="CO73" s="346"/>
      <c r="CP73" s="346"/>
      <c r="CQ73" s="346"/>
      <c r="CR73" s="346"/>
      <c r="CS73" s="346"/>
      <c r="CT73" s="346"/>
      <c r="CU73" s="346"/>
      <c r="CV73" s="346"/>
      <c r="CW73" s="83"/>
      <c r="CX73" s="83"/>
      <c r="CY73" s="83"/>
      <c r="CZ73" s="83"/>
    </row>
    <row r="74" spans="1:104" x14ac:dyDescent="0.2">
      <c r="A74" s="12"/>
      <c r="B74" s="344">
        <v>30</v>
      </c>
      <c r="C74" s="344"/>
      <c r="D74" s="344"/>
      <c r="E74" s="344"/>
      <c r="F74" s="344"/>
      <c r="G74" s="344"/>
      <c r="H74" s="345" t="str">
        <f>IF('Сводная таблица'!H52=0,"",'Сводная таблица'!C52)</f>
        <v/>
      </c>
      <c r="I74" s="345"/>
      <c r="J74" s="345"/>
      <c r="K74" s="345"/>
      <c r="L74" s="345"/>
      <c r="M74" s="345"/>
      <c r="N74" s="345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5"/>
      <c r="AA74" s="345"/>
      <c r="AB74" s="345"/>
      <c r="AC74" s="345"/>
      <c r="AD74" s="345"/>
      <c r="AE74" s="345"/>
      <c r="AF74" s="345"/>
      <c r="AG74" s="345"/>
      <c r="AH74" s="345"/>
      <c r="AI74" s="346" t="str">
        <f>IF('Сводная таблица'!H52=0,"",'Сводная таблица'!E52)</f>
        <v/>
      </c>
      <c r="AJ74" s="346"/>
      <c r="AK74" s="346"/>
      <c r="AL74" s="346"/>
      <c r="AM74" s="346"/>
      <c r="AN74" s="346"/>
      <c r="AO74" s="346"/>
      <c r="AP74" s="346"/>
      <c r="AQ74" s="346"/>
      <c r="AR74" s="346" t="str">
        <f>IF('Сводная таблица'!H52=0,"",'Сводная таблица'!D52)</f>
        <v/>
      </c>
      <c r="AS74" s="346"/>
      <c r="AT74" s="346"/>
      <c r="AU74" s="346"/>
      <c r="AV74" s="346"/>
      <c r="AW74" s="346"/>
      <c r="AX74" s="346"/>
      <c r="AY74" s="346"/>
      <c r="AZ74" s="346" t="str">
        <f>IF('Сводная таблица'!H52=0,"","Выход из строя")</f>
        <v/>
      </c>
      <c r="BA74" s="346"/>
      <c r="BB74" s="346"/>
      <c r="BC74" s="346"/>
      <c r="BD74" s="346"/>
      <c r="BE74" s="346"/>
      <c r="BF74" s="346"/>
      <c r="BG74" s="346"/>
      <c r="BH74" s="346"/>
      <c r="BI74" s="346"/>
      <c r="BJ74" s="346"/>
      <c r="BK74" s="346"/>
      <c r="BL74" s="346"/>
      <c r="BM74" s="346"/>
      <c r="BN74" s="346"/>
      <c r="BO74" s="346"/>
      <c r="BP74" s="346"/>
      <c r="BQ74" s="346"/>
      <c r="BR74" s="346"/>
      <c r="BS74" s="346"/>
      <c r="BT74" s="346"/>
      <c r="BU74" s="346"/>
      <c r="BV74" s="346"/>
      <c r="BW74" s="346"/>
      <c r="BX74" s="346"/>
      <c r="BY74" s="346"/>
      <c r="BZ74" s="346"/>
      <c r="CA74" s="346"/>
      <c r="CB74" s="346"/>
      <c r="CC74" s="346"/>
      <c r="CD74" s="346"/>
      <c r="CE74" s="346"/>
      <c r="CF74" s="346"/>
      <c r="CG74" s="346"/>
      <c r="CH74" s="346"/>
      <c r="CI74" s="346"/>
      <c r="CJ74" s="346"/>
      <c r="CK74" s="346"/>
      <c r="CL74" s="346"/>
      <c r="CM74" s="346"/>
      <c r="CN74" s="346"/>
      <c r="CO74" s="346"/>
      <c r="CP74" s="346"/>
      <c r="CQ74" s="346"/>
      <c r="CR74" s="346"/>
      <c r="CS74" s="346"/>
      <c r="CT74" s="346"/>
      <c r="CU74" s="346"/>
      <c r="CV74" s="346"/>
      <c r="CW74" s="83"/>
      <c r="CX74" s="83"/>
      <c r="CY74" s="83"/>
      <c r="CZ74" s="83"/>
    </row>
    <row r="75" spans="1:104" x14ac:dyDescent="0.2">
      <c r="A75" s="12"/>
      <c r="B75" s="344">
        <v>31</v>
      </c>
      <c r="C75" s="344"/>
      <c r="D75" s="344"/>
      <c r="E75" s="344"/>
      <c r="F75" s="344"/>
      <c r="G75" s="344"/>
      <c r="H75" s="345" t="str">
        <f>IF('Сводная таблица'!H53=0,"",'Сводная таблица'!C53)</f>
        <v/>
      </c>
      <c r="I75" s="345"/>
      <c r="J75" s="345"/>
      <c r="K75" s="345"/>
      <c r="L75" s="345"/>
      <c r="M75" s="345"/>
      <c r="N75" s="345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5"/>
      <c r="AA75" s="345"/>
      <c r="AB75" s="345"/>
      <c r="AC75" s="345"/>
      <c r="AD75" s="345"/>
      <c r="AE75" s="345"/>
      <c r="AF75" s="345"/>
      <c r="AG75" s="345"/>
      <c r="AH75" s="345"/>
      <c r="AI75" s="346" t="str">
        <f>IF('Сводная таблица'!H53=0,"",'Сводная таблица'!E53)</f>
        <v/>
      </c>
      <c r="AJ75" s="346"/>
      <c r="AK75" s="346"/>
      <c r="AL75" s="346"/>
      <c r="AM75" s="346"/>
      <c r="AN75" s="346"/>
      <c r="AO75" s="346"/>
      <c r="AP75" s="346"/>
      <c r="AQ75" s="346"/>
      <c r="AR75" s="346" t="str">
        <f>IF('Сводная таблица'!H53=0,"",'Сводная таблица'!D53)</f>
        <v/>
      </c>
      <c r="AS75" s="346"/>
      <c r="AT75" s="346"/>
      <c r="AU75" s="346"/>
      <c r="AV75" s="346"/>
      <c r="AW75" s="346"/>
      <c r="AX75" s="346"/>
      <c r="AY75" s="346"/>
      <c r="AZ75" s="346" t="str">
        <f>IF('Сводная таблица'!H53=0,"","Выход из строя")</f>
        <v/>
      </c>
      <c r="BA75" s="346"/>
      <c r="BB75" s="346"/>
      <c r="BC75" s="346"/>
      <c r="BD75" s="346"/>
      <c r="BE75" s="346"/>
      <c r="BF75" s="346"/>
      <c r="BG75" s="346"/>
      <c r="BH75" s="346"/>
      <c r="BI75" s="346"/>
      <c r="BJ75" s="346"/>
      <c r="BK75" s="346"/>
      <c r="BL75" s="346"/>
      <c r="BM75" s="346"/>
      <c r="BN75" s="346"/>
      <c r="BO75" s="346"/>
      <c r="BP75" s="346"/>
      <c r="BQ75" s="346"/>
      <c r="BR75" s="346"/>
      <c r="BS75" s="346"/>
      <c r="BT75" s="346"/>
      <c r="BU75" s="346"/>
      <c r="BV75" s="346"/>
      <c r="BW75" s="346"/>
      <c r="BX75" s="346"/>
      <c r="BY75" s="346"/>
      <c r="BZ75" s="346"/>
      <c r="CA75" s="346"/>
      <c r="CB75" s="346"/>
      <c r="CC75" s="346"/>
      <c r="CD75" s="346"/>
      <c r="CE75" s="346"/>
      <c r="CF75" s="346"/>
      <c r="CG75" s="346"/>
      <c r="CH75" s="346"/>
      <c r="CI75" s="346"/>
      <c r="CJ75" s="346"/>
      <c r="CK75" s="346"/>
      <c r="CL75" s="346"/>
      <c r="CM75" s="346"/>
      <c r="CN75" s="346"/>
      <c r="CO75" s="346"/>
      <c r="CP75" s="346"/>
      <c r="CQ75" s="346"/>
      <c r="CR75" s="346"/>
      <c r="CS75" s="346"/>
      <c r="CT75" s="346"/>
      <c r="CU75" s="346"/>
      <c r="CV75" s="346"/>
      <c r="CW75" s="83"/>
      <c r="CX75" s="83"/>
      <c r="CY75" s="83"/>
      <c r="CZ75" s="83"/>
    </row>
    <row r="76" spans="1:104" x14ac:dyDescent="0.2">
      <c r="A76" s="12"/>
      <c r="B76" s="344">
        <v>32</v>
      </c>
      <c r="C76" s="344"/>
      <c r="D76" s="344"/>
      <c r="E76" s="344"/>
      <c r="F76" s="344"/>
      <c r="G76" s="344"/>
      <c r="H76" s="345" t="str">
        <f>IF('Сводная таблица'!H54=0,"",'Сводная таблица'!C54)</f>
        <v/>
      </c>
      <c r="I76" s="345"/>
      <c r="J76" s="345"/>
      <c r="K76" s="345"/>
      <c r="L76" s="345"/>
      <c r="M76" s="345"/>
      <c r="N76" s="345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5"/>
      <c r="AA76" s="345"/>
      <c r="AB76" s="345"/>
      <c r="AC76" s="345"/>
      <c r="AD76" s="345"/>
      <c r="AE76" s="345"/>
      <c r="AF76" s="345"/>
      <c r="AG76" s="345"/>
      <c r="AH76" s="345"/>
      <c r="AI76" s="346" t="str">
        <f>IF('Сводная таблица'!H54=0,"",'Сводная таблица'!E54)</f>
        <v/>
      </c>
      <c r="AJ76" s="346"/>
      <c r="AK76" s="346"/>
      <c r="AL76" s="346"/>
      <c r="AM76" s="346"/>
      <c r="AN76" s="346"/>
      <c r="AO76" s="346"/>
      <c r="AP76" s="346"/>
      <c r="AQ76" s="346"/>
      <c r="AR76" s="346" t="str">
        <f>IF('Сводная таблица'!H54=0,"",'Сводная таблица'!D54)</f>
        <v/>
      </c>
      <c r="AS76" s="346"/>
      <c r="AT76" s="346"/>
      <c r="AU76" s="346"/>
      <c r="AV76" s="346"/>
      <c r="AW76" s="346"/>
      <c r="AX76" s="346"/>
      <c r="AY76" s="346"/>
      <c r="AZ76" s="346" t="str">
        <f>IF('Сводная таблица'!H54=0,"","Выход из строя")</f>
        <v/>
      </c>
      <c r="BA76" s="346"/>
      <c r="BB76" s="346"/>
      <c r="BC76" s="346"/>
      <c r="BD76" s="346"/>
      <c r="BE76" s="346"/>
      <c r="BF76" s="346"/>
      <c r="BG76" s="346"/>
      <c r="BH76" s="346"/>
      <c r="BI76" s="346"/>
      <c r="BJ76" s="346"/>
      <c r="BK76" s="346"/>
      <c r="BL76" s="346"/>
      <c r="BM76" s="346"/>
      <c r="BN76" s="346"/>
      <c r="BO76" s="346"/>
      <c r="BP76" s="346"/>
      <c r="BQ76" s="346"/>
      <c r="BR76" s="346"/>
      <c r="BS76" s="346"/>
      <c r="BT76" s="346"/>
      <c r="BU76" s="346"/>
      <c r="BV76" s="346"/>
      <c r="BW76" s="346"/>
      <c r="BX76" s="346"/>
      <c r="BY76" s="346"/>
      <c r="BZ76" s="346"/>
      <c r="CA76" s="346"/>
      <c r="CB76" s="346"/>
      <c r="CC76" s="346"/>
      <c r="CD76" s="346"/>
      <c r="CE76" s="346"/>
      <c r="CF76" s="346"/>
      <c r="CG76" s="346"/>
      <c r="CH76" s="346"/>
      <c r="CI76" s="346"/>
      <c r="CJ76" s="346"/>
      <c r="CK76" s="346"/>
      <c r="CL76" s="346"/>
      <c r="CM76" s="346"/>
      <c r="CN76" s="346"/>
      <c r="CO76" s="346"/>
      <c r="CP76" s="346"/>
      <c r="CQ76" s="346"/>
      <c r="CR76" s="346"/>
      <c r="CS76" s="346"/>
      <c r="CT76" s="346"/>
      <c r="CU76" s="346"/>
      <c r="CV76" s="346"/>
      <c r="CW76" s="83"/>
      <c r="CX76" s="83"/>
      <c r="CY76" s="83"/>
      <c r="CZ76" s="83"/>
    </row>
    <row r="77" spans="1:104" x14ac:dyDescent="0.2">
      <c r="A77" s="12"/>
      <c r="B77" s="344">
        <v>33</v>
      </c>
      <c r="C77" s="344"/>
      <c r="D77" s="344"/>
      <c r="E77" s="344"/>
      <c r="F77" s="344"/>
      <c r="G77" s="344"/>
      <c r="H77" s="345" t="str">
        <f>IF('Сводная таблица'!H55=0,"",'Сводная таблица'!C55)</f>
        <v/>
      </c>
      <c r="I77" s="345"/>
      <c r="J77" s="345"/>
      <c r="K77" s="345"/>
      <c r="L77" s="345"/>
      <c r="M77" s="345"/>
      <c r="N77" s="345"/>
      <c r="O77" s="345"/>
      <c r="P77" s="345"/>
      <c r="Q77" s="345"/>
      <c r="R77" s="345"/>
      <c r="S77" s="345"/>
      <c r="T77" s="345"/>
      <c r="U77" s="345"/>
      <c r="V77" s="345"/>
      <c r="W77" s="345"/>
      <c r="X77" s="345"/>
      <c r="Y77" s="345"/>
      <c r="Z77" s="345"/>
      <c r="AA77" s="345"/>
      <c r="AB77" s="345"/>
      <c r="AC77" s="345"/>
      <c r="AD77" s="345"/>
      <c r="AE77" s="345"/>
      <c r="AF77" s="345"/>
      <c r="AG77" s="345"/>
      <c r="AH77" s="345"/>
      <c r="AI77" s="346" t="str">
        <f>IF('Сводная таблица'!H55=0,"",'Сводная таблица'!E55)</f>
        <v/>
      </c>
      <c r="AJ77" s="346"/>
      <c r="AK77" s="346"/>
      <c r="AL77" s="346"/>
      <c r="AM77" s="346"/>
      <c r="AN77" s="346"/>
      <c r="AO77" s="346"/>
      <c r="AP77" s="346"/>
      <c r="AQ77" s="346"/>
      <c r="AR77" s="346" t="str">
        <f>IF('Сводная таблица'!H55=0,"",'Сводная таблица'!D55)</f>
        <v/>
      </c>
      <c r="AS77" s="346"/>
      <c r="AT77" s="346"/>
      <c r="AU77" s="346"/>
      <c r="AV77" s="346"/>
      <c r="AW77" s="346"/>
      <c r="AX77" s="346"/>
      <c r="AY77" s="346"/>
      <c r="AZ77" s="346" t="str">
        <f>IF('Сводная таблица'!H55=0,"","Выход из строя")</f>
        <v/>
      </c>
      <c r="BA77" s="346"/>
      <c r="BB77" s="346"/>
      <c r="BC77" s="346"/>
      <c r="BD77" s="346"/>
      <c r="BE77" s="346"/>
      <c r="BF77" s="346"/>
      <c r="BG77" s="346"/>
      <c r="BH77" s="346"/>
      <c r="BI77" s="346"/>
      <c r="BJ77" s="346"/>
      <c r="BK77" s="346"/>
      <c r="BL77" s="346"/>
      <c r="BM77" s="346"/>
      <c r="BN77" s="346"/>
      <c r="BO77" s="346"/>
      <c r="BP77" s="346"/>
      <c r="BQ77" s="346"/>
      <c r="BR77" s="346"/>
      <c r="BS77" s="346"/>
      <c r="BT77" s="346"/>
      <c r="BU77" s="346"/>
      <c r="BV77" s="346"/>
      <c r="BW77" s="346"/>
      <c r="BX77" s="346"/>
      <c r="BY77" s="346"/>
      <c r="BZ77" s="346"/>
      <c r="CA77" s="346"/>
      <c r="CB77" s="346"/>
      <c r="CC77" s="346"/>
      <c r="CD77" s="346"/>
      <c r="CE77" s="346"/>
      <c r="CF77" s="346"/>
      <c r="CG77" s="346"/>
      <c r="CH77" s="346"/>
      <c r="CI77" s="346"/>
      <c r="CJ77" s="346"/>
      <c r="CK77" s="346"/>
      <c r="CL77" s="346"/>
      <c r="CM77" s="346"/>
      <c r="CN77" s="346"/>
      <c r="CO77" s="346"/>
      <c r="CP77" s="346"/>
      <c r="CQ77" s="346"/>
      <c r="CR77" s="346"/>
      <c r="CS77" s="346"/>
      <c r="CT77" s="346"/>
      <c r="CU77" s="346"/>
      <c r="CV77" s="346"/>
      <c r="CW77" s="83"/>
      <c r="CX77" s="83"/>
      <c r="CY77" s="83"/>
      <c r="CZ77" s="83"/>
    </row>
    <row r="78" spans="1:104" x14ac:dyDescent="0.2">
      <c r="A78" s="12"/>
      <c r="B78" s="344">
        <v>34</v>
      </c>
      <c r="C78" s="344"/>
      <c r="D78" s="344"/>
      <c r="E78" s="344"/>
      <c r="F78" s="344"/>
      <c r="G78" s="344"/>
      <c r="H78" s="345" t="str">
        <f>IF('Сводная таблица'!H56=0,"",'Сводная таблица'!C56)</f>
        <v/>
      </c>
      <c r="I78" s="345"/>
      <c r="J78" s="345"/>
      <c r="K78" s="345"/>
      <c r="L78" s="345"/>
      <c r="M78" s="345"/>
      <c r="N78" s="345"/>
      <c r="O78" s="345"/>
      <c r="P78" s="345"/>
      <c r="Q78" s="345"/>
      <c r="R78" s="345"/>
      <c r="S78" s="345"/>
      <c r="T78" s="345"/>
      <c r="U78" s="345"/>
      <c r="V78" s="345"/>
      <c r="W78" s="345"/>
      <c r="X78" s="345"/>
      <c r="Y78" s="345"/>
      <c r="Z78" s="345"/>
      <c r="AA78" s="345"/>
      <c r="AB78" s="345"/>
      <c r="AC78" s="345"/>
      <c r="AD78" s="345"/>
      <c r="AE78" s="345"/>
      <c r="AF78" s="345"/>
      <c r="AG78" s="345"/>
      <c r="AH78" s="345"/>
      <c r="AI78" s="346" t="str">
        <f>IF('Сводная таблица'!H56=0,"",'Сводная таблица'!E56)</f>
        <v/>
      </c>
      <c r="AJ78" s="346"/>
      <c r="AK78" s="346"/>
      <c r="AL78" s="346"/>
      <c r="AM78" s="346"/>
      <c r="AN78" s="346"/>
      <c r="AO78" s="346"/>
      <c r="AP78" s="346"/>
      <c r="AQ78" s="346"/>
      <c r="AR78" s="346" t="str">
        <f>IF('Сводная таблица'!H56=0,"",'Сводная таблица'!D56)</f>
        <v/>
      </c>
      <c r="AS78" s="346"/>
      <c r="AT78" s="346"/>
      <c r="AU78" s="346"/>
      <c r="AV78" s="346"/>
      <c r="AW78" s="346"/>
      <c r="AX78" s="346"/>
      <c r="AY78" s="346"/>
      <c r="AZ78" s="346" t="str">
        <f>IF('Сводная таблица'!H56=0,"","Выход из строя")</f>
        <v/>
      </c>
      <c r="BA78" s="346"/>
      <c r="BB78" s="346"/>
      <c r="BC78" s="346"/>
      <c r="BD78" s="346"/>
      <c r="BE78" s="346"/>
      <c r="BF78" s="346"/>
      <c r="BG78" s="346"/>
      <c r="BH78" s="346"/>
      <c r="BI78" s="346"/>
      <c r="BJ78" s="346"/>
      <c r="BK78" s="346"/>
      <c r="BL78" s="346"/>
      <c r="BM78" s="346"/>
      <c r="BN78" s="346"/>
      <c r="BO78" s="346"/>
      <c r="BP78" s="346"/>
      <c r="BQ78" s="346"/>
      <c r="BR78" s="346"/>
      <c r="BS78" s="346"/>
      <c r="BT78" s="346"/>
      <c r="BU78" s="346"/>
      <c r="BV78" s="346"/>
      <c r="BW78" s="346"/>
      <c r="BX78" s="346"/>
      <c r="BY78" s="346"/>
      <c r="BZ78" s="346"/>
      <c r="CA78" s="346"/>
      <c r="CB78" s="346"/>
      <c r="CC78" s="346"/>
      <c r="CD78" s="346"/>
      <c r="CE78" s="346"/>
      <c r="CF78" s="346"/>
      <c r="CG78" s="346"/>
      <c r="CH78" s="346"/>
      <c r="CI78" s="346"/>
      <c r="CJ78" s="346"/>
      <c r="CK78" s="346"/>
      <c r="CL78" s="346"/>
      <c r="CM78" s="346"/>
      <c r="CN78" s="346"/>
      <c r="CO78" s="346"/>
      <c r="CP78" s="346"/>
      <c r="CQ78" s="346"/>
      <c r="CR78" s="346"/>
      <c r="CS78" s="346"/>
      <c r="CT78" s="346"/>
      <c r="CU78" s="346"/>
      <c r="CV78" s="346"/>
      <c r="CW78" s="83"/>
      <c r="CX78" s="83"/>
      <c r="CY78" s="83"/>
      <c r="CZ78" s="83"/>
    </row>
    <row r="79" spans="1:104" x14ac:dyDescent="0.2">
      <c r="A79" s="12"/>
      <c r="B79" s="344">
        <v>35</v>
      </c>
      <c r="C79" s="344"/>
      <c r="D79" s="344"/>
      <c r="E79" s="344"/>
      <c r="F79" s="344"/>
      <c r="G79" s="344"/>
      <c r="H79" s="345" t="str">
        <f>IF('Сводная таблица'!H57=0,"",'Сводная таблица'!C57)</f>
        <v/>
      </c>
      <c r="I79" s="345"/>
      <c r="J79" s="345"/>
      <c r="K79" s="345"/>
      <c r="L79" s="345"/>
      <c r="M79" s="345"/>
      <c r="N79" s="345"/>
      <c r="O79" s="345"/>
      <c r="P79" s="345"/>
      <c r="Q79" s="345"/>
      <c r="R79" s="345"/>
      <c r="S79" s="345"/>
      <c r="T79" s="345"/>
      <c r="U79" s="345"/>
      <c r="V79" s="345"/>
      <c r="W79" s="345"/>
      <c r="X79" s="345"/>
      <c r="Y79" s="345"/>
      <c r="Z79" s="345"/>
      <c r="AA79" s="345"/>
      <c r="AB79" s="345"/>
      <c r="AC79" s="345"/>
      <c r="AD79" s="345"/>
      <c r="AE79" s="345"/>
      <c r="AF79" s="345"/>
      <c r="AG79" s="345"/>
      <c r="AH79" s="345"/>
      <c r="AI79" s="346" t="str">
        <f>IF('Сводная таблица'!H57=0,"",'Сводная таблица'!E57)</f>
        <v/>
      </c>
      <c r="AJ79" s="346"/>
      <c r="AK79" s="346"/>
      <c r="AL79" s="346"/>
      <c r="AM79" s="346"/>
      <c r="AN79" s="346"/>
      <c r="AO79" s="346"/>
      <c r="AP79" s="346"/>
      <c r="AQ79" s="346"/>
      <c r="AR79" s="346" t="str">
        <f>IF('Сводная таблица'!H57=0,"",'Сводная таблица'!D57)</f>
        <v/>
      </c>
      <c r="AS79" s="346"/>
      <c r="AT79" s="346"/>
      <c r="AU79" s="346"/>
      <c r="AV79" s="346"/>
      <c r="AW79" s="346"/>
      <c r="AX79" s="346"/>
      <c r="AY79" s="346"/>
      <c r="AZ79" s="346" t="str">
        <f>IF('Сводная таблица'!H57=0,"","Выход из строя")</f>
        <v/>
      </c>
      <c r="BA79" s="346"/>
      <c r="BB79" s="346"/>
      <c r="BC79" s="346"/>
      <c r="BD79" s="346"/>
      <c r="BE79" s="346"/>
      <c r="BF79" s="346"/>
      <c r="BG79" s="346"/>
      <c r="BH79" s="346"/>
      <c r="BI79" s="346"/>
      <c r="BJ79" s="346"/>
      <c r="BK79" s="346"/>
      <c r="BL79" s="346"/>
      <c r="BM79" s="346"/>
      <c r="BN79" s="346"/>
      <c r="BO79" s="346"/>
      <c r="BP79" s="346"/>
      <c r="BQ79" s="346"/>
      <c r="BR79" s="346"/>
      <c r="BS79" s="346"/>
      <c r="BT79" s="346"/>
      <c r="BU79" s="346"/>
      <c r="BV79" s="346"/>
      <c r="BW79" s="346"/>
      <c r="BX79" s="346"/>
      <c r="BY79" s="346"/>
      <c r="BZ79" s="346"/>
      <c r="CA79" s="346"/>
      <c r="CB79" s="346"/>
      <c r="CC79" s="346"/>
      <c r="CD79" s="346"/>
      <c r="CE79" s="346"/>
      <c r="CF79" s="346"/>
      <c r="CG79" s="346"/>
      <c r="CH79" s="346"/>
      <c r="CI79" s="346"/>
      <c r="CJ79" s="346"/>
      <c r="CK79" s="346"/>
      <c r="CL79" s="346"/>
      <c r="CM79" s="346"/>
      <c r="CN79" s="346"/>
      <c r="CO79" s="346"/>
      <c r="CP79" s="346"/>
      <c r="CQ79" s="346"/>
      <c r="CR79" s="346"/>
      <c r="CS79" s="346"/>
      <c r="CT79" s="346"/>
      <c r="CU79" s="346"/>
      <c r="CV79" s="346"/>
      <c r="CW79" s="83"/>
      <c r="CX79" s="83"/>
      <c r="CY79" s="83"/>
      <c r="CZ79" s="83"/>
    </row>
    <row r="80" spans="1:104" x14ac:dyDescent="0.2">
      <c r="A80" s="12"/>
      <c r="B80" s="344">
        <v>36</v>
      </c>
      <c r="C80" s="344"/>
      <c r="D80" s="344"/>
      <c r="E80" s="344"/>
      <c r="F80" s="344"/>
      <c r="G80" s="344"/>
      <c r="H80" s="345" t="str">
        <f>IF('Сводная таблица'!H58=0,"",'Сводная таблица'!C58)</f>
        <v/>
      </c>
      <c r="I80" s="345"/>
      <c r="J80" s="345"/>
      <c r="K80" s="345"/>
      <c r="L80" s="345"/>
      <c r="M80" s="345"/>
      <c r="N80" s="345"/>
      <c r="O80" s="345"/>
      <c r="P80" s="345"/>
      <c r="Q80" s="345"/>
      <c r="R80" s="345"/>
      <c r="S80" s="345"/>
      <c r="T80" s="345"/>
      <c r="U80" s="345"/>
      <c r="V80" s="345"/>
      <c r="W80" s="345"/>
      <c r="X80" s="345"/>
      <c r="Y80" s="345"/>
      <c r="Z80" s="345"/>
      <c r="AA80" s="345"/>
      <c r="AB80" s="345"/>
      <c r="AC80" s="345"/>
      <c r="AD80" s="345"/>
      <c r="AE80" s="345"/>
      <c r="AF80" s="345"/>
      <c r="AG80" s="345"/>
      <c r="AH80" s="345"/>
      <c r="AI80" s="346" t="str">
        <f>IF('Сводная таблица'!H58=0,"",'Сводная таблица'!E58)</f>
        <v/>
      </c>
      <c r="AJ80" s="346"/>
      <c r="AK80" s="346"/>
      <c r="AL80" s="346"/>
      <c r="AM80" s="346"/>
      <c r="AN80" s="346"/>
      <c r="AO80" s="346"/>
      <c r="AP80" s="346"/>
      <c r="AQ80" s="346"/>
      <c r="AR80" s="346" t="str">
        <f>IF('Сводная таблица'!H58=0,"",'Сводная таблица'!D58)</f>
        <v/>
      </c>
      <c r="AS80" s="346"/>
      <c r="AT80" s="346"/>
      <c r="AU80" s="346"/>
      <c r="AV80" s="346"/>
      <c r="AW80" s="346"/>
      <c r="AX80" s="346"/>
      <c r="AY80" s="346"/>
      <c r="AZ80" s="346" t="str">
        <f>IF('Сводная таблица'!H58=0,"","Выход из строя")</f>
        <v/>
      </c>
      <c r="BA80" s="346"/>
      <c r="BB80" s="346"/>
      <c r="BC80" s="346"/>
      <c r="BD80" s="346"/>
      <c r="BE80" s="346"/>
      <c r="BF80" s="346"/>
      <c r="BG80" s="346"/>
      <c r="BH80" s="346"/>
      <c r="BI80" s="346"/>
      <c r="BJ80" s="346"/>
      <c r="BK80" s="346"/>
      <c r="BL80" s="346"/>
      <c r="BM80" s="346"/>
      <c r="BN80" s="346"/>
      <c r="BO80" s="346"/>
      <c r="BP80" s="346"/>
      <c r="BQ80" s="346"/>
      <c r="BR80" s="346"/>
      <c r="BS80" s="346"/>
      <c r="BT80" s="346"/>
      <c r="BU80" s="346"/>
      <c r="BV80" s="346"/>
      <c r="BW80" s="346"/>
      <c r="BX80" s="346"/>
      <c r="BY80" s="346"/>
      <c r="BZ80" s="346"/>
      <c r="CA80" s="346"/>
      <c r="CB80" s="346"/>
      <c r="CC80" s="346"/>
      <c r="CD80" s="346"/>
      <c r="CE80" s="346"/>
      <c r="CF80" s="346"/>
      <c r="CG80" s="346"/>
      <c r="CH80" s="346"/>
      <c r="CI80" s="346"/>
      <c r="CJ80" s="346"/>
      <c r="CK80" s="346"/>
      <c r="CL80" s="346"/>
      <c r="CM80" s="346"/>
      <c r="CN80" s="346"/>
      <c r="CO80" s="346"/>
      <c r="CP80" s="346"/>
      <c r="CQ80" s="346"/>
      <c r="CR80" s="346"/>
      <c r="CS80" s="346"/>
      <c r="CT80" s="346"/>
      <c r="CU80" s="346"/>
      <c r="CV80" s="346"/>
      <c r="CW80" s="83"/>
      <c r="CX80" s="83"/>
      <c r="CY80" s="83"/>
      <c r="CZ80" s="83"/>
    </row>
    <row r="81" spans="1:104" x14ac:dyDescent="0.2">
      <c r="A81" s="12"/>
      <c r="B81" s="344">
        <v>37</v>
      </c>
      <c r="C81" s="344"/>
      <c r="D81" s="344"/>
      <c r="E81" s="344"/>
      <c r="F81" s="344"/>
      <c r="G81" s="344"/>
      <c r="H81" s="345" t="str">
        <f>IF('Сводная таблица'!H59=0,"",'Сводная таблица'!C59)</f>
        <v/>
      </c>
      <c r="I81" s="345"/>
      <c r="J81" s="345"/>
      <c r="K81" s="345"/>
      <c r="L81" s="345"/>
      <c r="M81" s="345"/>
      <c r="N81" s="345"/>
      <c r="O81" s="345"/>
      <c r="P81" s="345"/>
      <c r="Q81" s="345"/>
      <c r="R81" s="345"/>
      <c r="S81" s="345"/>
      <c r="T81" s="345"/>
      <c r="U81" s="345"/>
      <c r="V81" s="345"/>
      <c r="W81" s="345"/>
      <c r="X81" s="345"/>
      <c r="Y81" s="345"/>
      <c r="Z81" s="345"/>
      <c r="AA81" s="345"/>
      <c r="AB81" s="345"/>
      <c r="AC81" s="345"/>
      <c r="AD81" s="345"/>
      <c r="AE81" s="345"/>
      <c r="AF81" s="345"/>
      <c r="AG81" s="345"/>
      <c r="AH81" s="345"/>
      <c r="AI81" s="346" t="str">
        <f>IF('Сводная таблица'!H59=0,"",'Сводная таблица'!E59)</f>
        <v/>
      </c>
      <c r="AJ81" s="346"/>
      <c r="AK81" s="346"/>
      <c r="AL81" s="346"/>
      <c r="AM81" s="346"/>
      <c r="AN81" s="346"/>
      <c r="AO81" s="346"/>
      <c r="AP81" s="346"/>
      <c r="AQ81" s="346"/>
      <c r="AR81" s="346" t="str">
        <f>IF('Сводная таблица'!H59=0,"",'Сводная таблица'!D59)</f>
        <v/>
      </c>
      <c r="AS81" s="346"/>
      <c r="AT81" s="346"/>
      <c r="AU81" s="346"/>
      <c r="AV81" s="346"/>
      <c r="AW81" s="346"/>
      <c r="AX81" s="346"/>
      <c r="AY81" s="346"/>
      <c r="AZ81" s="346" t="str">
        <f>IF('Сводная таблица'!H59=0,"","Выход из строя")</f>
        <v/>
      </c>
      <c r="BA81" s="346"/>
      <c r="BB81" s="346"/>
      <c r="BC81" s="346"/>
      <c r="BD81" s="346"/>
      <c r="BE81" s="346"/>
      <c r="BF81" s="346"/>
      <c r="BG81" s="346"/>
      <c r="BH81" s="346"/>
      <c r="BI81" s="346"/>
      <c r="BJ81" s="346"/>
      <c r="BK81" s="346"/>
      <c r="BL81" s="346"/>
      <c r="BM81" s="346"/>
      <c r="BN81" s="346"/>
      <c r="BO81" s="346"/>
      <c r="BP81" s="346"/>
      <c r="BQ81" s="346"/>
      <c r="BR81" s="346"/>
      <c r="BS81" s="346"/>
      <c r="BT81" s="346"/>
      <c r="BU81" s="346"/>
      <c r="BV81" s="346"/>
      <c r="BW81" s="346"/>
      <c r="BX81" s="346"/>
      <c r="BY81" s="346"/>
      <c r="BZ81" s="346"/>
      <c r="CA81" s="346"/>
      <c r="CB81" s="346"/>
      <c r="CC81" s="346"/>
      <c r="CD81" s="346"/>
      <c r="CE81" s="346"/>
      <c r="CF81" s="346"/>
      <c r="CG81" s="346"/>
      <c r="CH81" s="346"/>
      <c r="CI81" s="346"/>
      <c r="CJ81" s="346"/>
      <c r="CK81" s="346"/>
      <c r="CL81" s="346"/>
      <c r="CM81" s="346"/>
      <c r="CN81" s="346"/>
      <c r="CO81" s="346"/>
      <c r="CP81" s="346"/>
      <c r="CQ81" s="346"/>
      <c r="CR81" s="346"/>
      <c r="CS81" s="346"/>
      <c r="CT81" s="346"/>
      <c r="CU81" s="346"/>
      <c r="CV81" s="346"/>
      <c r="CW81" s="83"/>
      <c r="CX81" s="83"/>
      <c r="CY81" s="83"/>
      <c r="CZ81" s="83"/>
    </row>
    <row r="82" spans="1:104" x14ac:dyDescent="0.2">
      <c r="A82" s="12"/>
      <c r="B82" s="344">
        <v>38</v>
      </c>
      <c r="C82" s="344"/>
      <c r="D82" s="344"/>
      <c r="E82" s="344"/>
      <c r="F82" s="344"/>
      <c r="G82" s="344"/>
      <c r="H82" s="345" t="str">
        <f>IF('Сводная таблица'!H60=0,"",'Сводная таблица'!C60)</f>
        <v/>
      </c>
      <c r="I82" s="345"/>
      <c r="J82" s="345"/>
      <c r="K82" s="345"/>
      <c r="L82" s="345"/>
      <c r="M82" s="345"/>
      <c r="N82" s="345"/>
      <c r="O82" s="345"/>
      <c r="P82" s="345"/>
      <c r="Q82" s="345"/>
      <c r="R82" s="345"/>
      <c r="S82" s="345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6" t="str">
        <f>IF('Сводная таблица'!H60=0,"",'Сводная таблица'!E60)</f>
        <v/>
      </c>
      <c r="AJ82" s="346"/>
      <c r="AK82" s="346"/>
      <c r="AL82" s="346"/>
      <c r="AM82" s="346"/>
      <c r="AN82" s="346"/>
      <c r="AO82" s="346"/>
      <c r="AP82" s="346"/>
      <c r="AQ82" s="346"/>
      <c r="AR82" s="346" t="str">
        <f>IF('Сводная таблица'!H60=0,"",'Сводная таблица'!D60)</f>
        <v/>
      </c>
      <c r="AS82" s="346"/>
      <c r="AT82" s="346"/>
      <c r="AU82" s="346"/>
      <c r="AV82" s="346"/>
      <c r="AW82" s="346"/>
      <c r="AX82" s="346"/>
      <c r="AY82" s="346"/>
      <c r="AZ82" s="346" t="str">
        <f>IF('Сводная таблица'!H60=0,"","Выход из строя")</f>
        <v/>
      </c>
      <c r="BA82" s="346"/>
      <c r="BB82" s="346"/>
      <c r="BC82" s="346"/>
      <c r="BD82" s="346"/>
      <c r="BE82" s="346"/>
      <c r="BF82" s="346"/>
      <c r="BG82" s="346"/>
      <c r="BH82" s="346"/>
      <c r="BI82" s="346"/>
      <c r="BJ82" s="346"/>
      <c r="BK82" s="346"/>
      <c r="BL82" s="346"/>
      <c r="BM82" s="346"/>
      <c r="BN82" s="346"/>
      <c r="BO82" s="346"/>
      <c r="BP82" s="346"/>
      <c r="BQ82" s="346"/>
      <c r="BR82" s="346"/>
      <c r="BS82" s="346"/>
      <c r="BT82" s="346"/>
      <c r="BU82" s="346"/>
      <c r="BV82" s="346"/>
      <c r="BW82" s="346"/>
      <c r="BX82" s="346"/>
      <c r="BY82" s="346"/>
      <c r="BZ82" s="346"/>
      <c r="CA82" s="346"/>
      <c r="CB82" s="346"/>
      <c r="CC82" s="346"/>
      <c r="CD82" s="346"/>
      <c r="CE82" s="346"/>
      <c r="CF82" s="346"/>
      <c r="CG82" s="346"/>
      <c r="CH82" s="346"/>
      <c r="CI82" s="346"/>
      <c r="CJ82" s="346"/>
      <c r="CK82" s="346"/>
      <c r="CL82" s="346"/>
      <c r="CM82" s="346"/>
      <c r="CN82" s="346"/>
      <c r="CO82" s="346"/>
      <c r="CP82" s="346"/>
      <c r="CQ82" s="346"/>
      <c r="CR82" s="346"/>
      <c r="CS82" s="346"/>
      <c r="CT82" s="346"/>
      <c r="CU82" s="346"/>
      <c r="CV82" s="346"/>
      <c r="CW82" s="83"/>
      <c r="CX82" s="83"/>
      <c r="CY82" s="83"/>
      <c r="CZ82" s="83"/>
    </row>
    <row r="83" spans="1:104" x14ac:dyDescent="0.2">
      <c r="A83" s="12"/>
      <c r="B83" s="344">
        <v>39</v>
      </c>
      <c r="C83" s="344"/>
      <c r="D83" s="344"/>
      <c r="E83" s="344"/>
      <c r="F83" s="344"/>
      <c r="G83" s="344"/>
      <c r="H83" s="345" t="str">
        <f>IF('Сводная таблица'!H61=0,"",'Сводная таблица'!C61)</f>
        <v/>
      </c>
      <c r="I83" s="345"/>
      <c r="J83" s="345"/>
      <c r="K83" s="345"/>
      <c r="L83" s="345"/>
      <c r="M83" s="345"/>
      <c r="N83" s="345"/>
      <c r="O83" s="345"/>
      <c r="P83" s="345"/>
      <c r="Q83" s="345"/>
      <c r="R83" s="345"/>
      <c r="S83" s="345"/>
      <c r="T83" s="345"/>
      <c r="U83" s="345"/>
      <c r="V83" s="345"/>
      <c r="W83" s="345"/>
      <c r="X83" s="345"/>
      <c r="Y83" s="345"/>
      <c r="Z83" s="345"/>
      <c r="AA83" s="345"/>
      <c r="AB83" s="345"/>
      <c r="AC83" s="345"/>
      <c r="AD83" s="345"/>
      <c r="AE83" s="345"/>
      <c r="AF83" s="345"/>
      <c r="AG83" s="345"/>
      <c r="AH83" s="345"/>
      <c r="AI83" s="346" t="str">
        <f>IF('Сводная таблица'!H61=0,"",'Сводная таблица'!E61)</f>
        <v/>
      </c>
      <c r="AJ83" s="346"/>
      <c r="AK83" s="346"/>
      <c r="AL83" s="346"/>
      <c r="AM83" s="346"/>
      <c r="AN83" s="346"/>
      <c r="AO83" s="346"/>
      <c r="AP83" s="346"/>
      <c r="AQ83" s="346"/>
      <c r="AR83" s="346" t="str">
        <f>IF('Сводная таблица'!H61=0,"",'Сводная таблица'!D61)</f>
        <v/>
      </c>
      <c r="AS83" s="346"/>
      <c r="AT83" s="346"/>
      <c r="AU83" s="346"/>
      <c r="AV83" s="346"/>
      <c r="AW83" s="346"/>
      <c r="AX83" s="346"/>
      <c r="AY83" s="346"/>
      <c r="AZ83" s="346" t="str">
        <f>IF('Сводная таблица'!H61=0,"","Выход из строя")</f>
        <v/>
      </c>
      <c r="BA83" s="346"/>
      <c r="BB83" s="346"/>
      <c r="BC83" s="346"/>
      <c r="BD83" s="346"/>
      <c r="BE83" s="346"/>
      <c r="BF83" s="346"/>
      <c r="BG83" s="346"/>
      <c r="BH83" s="346"/>
      <c r="BI83" s="346"/>
      <c r="BJ83" s="346"/>
      <c r="BK83" s="346"/>
      <c r="BL83" s="346"/>
      <c r="BM83" s="346"/>
      <c r="BN83" s="346"/>
      <c r="BO83" s="346"/>
      <c r="BP83" s="346"/>
      <c r="BQ83" s="346"/>
      <c r="BR83" s="346"/>
      <c r="BS83" s="346"/>
      <c r="BT83" s="346"/>
      <c r="BU83" s="346"/>
      <c r="BV83" s="346"/>
      <c r="BW83" s="346"/>
      <c r="BX83" s="346"/>
      <c r="BY83" s="346"/>
      <c r="BZ83" s="346"/>
      <c r="CA83" s="346"/>
      <c r="CB83" s="346"/>
      <c r="CC83" s="346"/>
      <c r="CD83" s="346"/>
      <c r="CE83" s="346"/>
      <c r="CF83" s="346"/>
      <c r="CG83" s="346"/>
      <c r="CH83" s="346"/>
      <c r="CI83" s="346"/>
      <c r="CJ83" s="346"/>
      <c r="CK83" s="346"/>
      <c r="CL83" s="346"/>
      <c r="CM83" s="346"/>
      <c r="CN83" s="346"/>
      <c r="CO83" s="346"/>
      <c r="CP83" s="346"/>
      <c r="CQ83" s="346"/>
      <c r="CR83" s="346"/>
      <c r="CS83" s="346"/>
      <c r="CT83" s="346"/>
      <c r="CU83" s="346"/>
      <c r="CV83" s="346"/>
      <c r="CW83" s="83"/>
      <c r="CX83" s="83"/>
      <c r="CY83" s="83"/>
      <c r="CZ83" s="83"/>
    </row>
    <row r="84" spans="1:104" x14ac:dyDescent="0.2">
      <c r="A84" s="12"/>
      <c r="B84" s="344">
        <v>40</v>
      </c>
      <c r="C84" s="344"/>
      <c r="D84" s="344"/>
      <c r="E84" s="344"/>
      <c r="F84" s="344"/>
      <c r="G84" s="344"/>
      <c r="H84" s="345" t="str">
        <f>IF('Сводная таблица'!H62=0,"",'Сводная таблица'!C62)</f>
        <v/>
      </c>
      <c r="I84" s="345"/>
      <c r="J84" s="345"/>
      <c r="K84" s="345"/>
      <c r="L84" s="345"/>
      <c r="M84" s="345"/>
      <c r="N84" s="345"/>
      <c r="O84" s="345"/>
      <c r="P84" s="345"/>
      <c r="Q84" s="345"/>
      <c r="R84" s="345"/>
      <c r="S84" s="345"/>
      <c r="T84" s="345"/>
      <c r="U84" s="345"/>
      <c r="V84" s="345"/>
      <c r="W84" s="345"/>
      <c r="X84" s="345"/>
      <c r="Y84" s="345"/>
      <c r="Z84" s="345"/>
      <c r="AA84" s="345"/>
      <c r="AB84" s="345"/>
      <c r="AC84" s="345"/>
      <c r="AD84" s="345"/>
      <c r="AE84" s="345"/>
      <c r="AF84" s="345"/>
      <c r="AG84" s="345"/>
      <c r="AH84" s="345"/>
      <c r="AI84" s="346" t="str">
        <f>IF('Сводная таблица'!H62=0,"",'Сводная таблица'!E62)</f>
        <v/>
      </c>
      <c r="AJ84" s="346"/>
      <c r="AK84" s="346"/>
      <c r="AL84" s="346"/>
      <c r="AM84" s="346"/>
      <c r="AN84" s="346"/>
      <c r="AO84" s="346"/>
      <c r="AP84" s="346"/>
      <c r="AQ84" s="346"/>
      <c r="AR84" s="346" t="str">
        <f>IF('Сводная таблица'!H62=0,"",'Сводная таблица'!D62)</f>
        <v/>
      </c>
      <c r="AS84" s="346"/>
      <c r="AT84" s="346"/>
      <c r="AU84" s="346"/>
      <c r="AV84" s="346"/>
      <c r="AW84" s="346"/>
      <c r="AX84" s="346"/>
      <c r="AY84" s="346"/>
      <c r="AZ84" s="346" t="str">
        <f>IF('Сводная таблица'!H62=0,"","Выход из строя")</f>
        <v/>
      </c>
      <c r="BA84" s="346"/>
      <c r="BB84" s="346"/>
      <c r="BC84" s="346"/>
      <c r="BD84" s="346"/>
      <c r="BE84" s="346"/>
      <c r="BF84" s="346"/>
      <c r="BG84" s="346"/>
      <c r="BH84" s="346"/>
      <c r="BI84" s="346"/>
      <c r="BJ84" s="346"/>
      <c r="BK84" s="346"/>
      <c r="BL84" s="346"/>
      <c r="BM84" s="346"/>
      <c r="BN84" s="346"/>
      <c r="BO84" s="346"/>
      <c r="BP84" s="346"/>
      <c r="BQ84" s="346"/>
      <c r="BR84" s="346"/>
      <c r="BS84" s="346"/>
      <c r="BT84" s="346"/>
      <c r="BU84" s="346"/>
      <c r="BV84" s="346"/>
      <c r="BW84" s="346"/>
      <c r="BX84" s="346"/>
      <c r="BY84" s="346"/>
      <c r="BZ84" s="346"/>
      <c r="CA84" s="346"/>
      <c r="CB84" s="346"/>
      <c r="CC84" s="346"/>
      <c r="CD84" s="346"/>
      <c r="CE84" s="346"/>
      <c r="CF84" s="346"/>
      <c r="CG84" s="346"/>
      <c r="CH84" s="346"/>
      <c r="CI84" s="346"/>
      <c r="CJ84" s="346"/>
      <c r="CK84" s="346"/>
      <c r="CL84" s="346"/>
      <c r="CM84" s="346"/>
      <c r="CN84" s="346"/>
      <c r="CO84" s="346"/>
      <c r="CP84" s="346"/>
      <c r="CQ84" s="346"/>
      <c r="CR84" s="346"/>
      <c r="CS84" s="346"/>
      <c r="CT84" s="346"/>
      <c r="CU84" s="346"/>
      <c r="CV84" s="346"/>
      <c r="CW84" s="83"/>
      <c r="CX84" s="83"/>
      <c r="CY84" s="83"/>
      <c r="CZ84" s="83"/>
    </row>
    <row r="85" spans="1:104" x14ac:dyDescent="0.2">
      <c r="A85" s="12"/>
      <c r="B85" s="344">
        <v>41</v>
      </c>
      <c r="C85" s="344"/>
      <c r="D85" s="344"/>
      <c r="E85" s="344"/>
      <c r="F85" s="344"/>
      <c r="G85" s="344"/>
      <c r="H85" s="345" t="str">
        <f>IF('Сводная таблица'!H63=0,"",'Сводная таблица'!C63)</f>
        <v/>
      </c>
      <c r="I85" s="345"/>
      <c r="J85" s="345"/>
      <c r="K85" s="345"/>
      <c r="L85" s="345"/>
      <c r="M85" s="345"/>
      <c r="N85" s="345"/>
      <c r="O85" s="345"/>
      <c r="P85" s="345"/>
      <c r="Q85" s="345"/>
      <c r="R85" s="345"/>
      <c r="S85" s="345"/>
      <c r="T85" s="345"/>
      <c r="U85" s="345"/>
      <c r="V85" s="345"/>
      <c r="W85" s="345"/>
      <c r="X85" s="345"/>
      <c r="Y85" s="345"/>
      <c r="Z85" s="345"/>
      <c r="AA85" s="345"/>
      <c r="AB85" s="345"/>
      <c r="AC85" s="345"/>
      <c r="AD85" s="345"/>
      <c r="AE85" s="345"/>
      <c r="AF85" s="345"/>
      <c r="AG85" s="345"/>
      <c r="AH85" s="345"/>
      <c r="AI85" s="346" t="str">
        <f>IF('Сводная таблица'!H63=0,"",'Сводная таблица'!E63)</f>
        <v/>
      </c>
      <c r="AJ85" s="346"/>
      <c r="AK85" s="346"/>
      <c r="AL85" s="346"/>
      <c r="AM85" s="346"/>
      <c r="AN85" s="346"/>
      <c r="AO85" s="346"/>
      <c r="AP85" s="346"/>
      <c r="AQ85" s="346"/>
      <c r="AR85" s="346" t="str">
        <f>IF('Сводная таблица'!H63=0,"",'Сводная таблица'!D63)</f>
        <v/>
      </c>
      <c r="AS85" s="346"/>
      <c r="AT85" s="346"/>
      <c r="AU85" s="346"/>
      <c r="AV85" s="346"/>
      <c r="AW85" s="346"/>
      <c r="AX85" s="346"/>
      <c r="AY85" s="346"/>
      <c r="AZ85" s="346" t="str">
        <f>IF('Сводная таблица'!H63=0,"","Выход из строя")</f>
        <v/>
      </c>
      <c r="BA85" s="346"/>
      <c r="BB85" s="346"/>
      <c r="BC85" s="346"/>
      <c r="BD85" s="346"/>
      <c r="BE85" s="346"/>
      <c r="BF85" s="346"/>
      <c r="BG85" s="346"/>
      <c r="BH85" s="346"/>
      <c r="BI85" s="346"/>
      <c r="BJ85" s="346"/>
      <c r="BK85" s="346"/>
      <c r="BL85" s="346"/>
      <c r="BM85" s="346"/>
      <c r="BN85" s="346"/>
      <c r="BO85" s="346"/>
      <c r="BP85" s="346"/>
      <c r="BQ85" s="346"/>
      <c r="BR85" s="346"/>
      <c r="BS85" s="346"/>
      <c r="BT85" s="346"/>
      <c r="BU85" s="346"/>
      <c r="BV85" s="346"/>
      <c r="BW85" s="346"/>
      <c r="BX85" s="346"/>
      <c r="BY85" s="346"/>
      <c r="BZ85" s="346"/>
      <c r="CA85" s="346"/>
      <c r="CB85" s="346"/>
      <c r="CC85" s="346"/>
      <c r="CD85" s="346"/>
      <c r="CE85" s="346"/>
      <c r="CF85" s="346"/>
      <c r="CG85" s="346"/>
      <c r="CH85" s="346"/>
      <c r="CI85" s="346"/>
      <c r="CJ85" s="346"/>
      <c r="CK85" s="346"/>
      <c r="CL85" s="346"/>
      <c r="CM85" s="346"/>
      <c r="CN85" s="346"/>
      <c r="CO85" s="346"/>
      <c r="CP85" s="346"/>
      <c r="CQ85" s="346"/>
      <c r="CR85" s="346"/>
      <c r="CS85" s="346"/>
      <c r="CT85" s="346"/>
      <c r="CU85" s="346"/>
      <c r="CV85" s="346"/>
      <c r="CW85" s="83"/>
      <c r="CX85" s="83"/>
      <c r="CY85" s="83"/>
      <c r="CZ85" s="83"/>
    </row>
    <row r="86" spans="1:104" x14ac:dyDescent="0.2">
      <c r="A86" s="12"/>
      <c r="B86" s="344">
        <v>42</v>
      </c>
      <c r="C86" s="344"/>
      <c r="D86" s="344"/>
      <c r="E86" s="344"/>
      <c r="F86" s="344"/>
      <c r="G86" s="344"/>
      <c r="H86" s="345" t="str">
        <f>IF('Сводная таблица'!H64=0,"",'Сводная таблица'!C64)</f>
        <v/>
      </c>
      <c r="I86" s="345"/>
      <c r="J86" s="345"/>
      <c r="K86" s="345"/>
      <c r="L86" s="345"/>
      <c r="M86" s="345"/>
      <c r="N86" s="345"/>
      <c r="O86" s="345"/>
      <c r="P86" s="345"/>
      <c r="Q86" s="345"/>
      <c r="R86" s="345"/>
      <c r="S86" s="345"/>
      <c r="T86" s="345"/>
      <c r="U86" s="345"/>
      <c r="V86" s="345"/>
      <c r="W86" s="345"/>
      <c r="X86" s="345"/>
      <c r="Y86" s="345"/>
      <c r="Z86" s="345"/>
      <c r="AA86" s="345"/>
      <c r="AB86" s="345"/>
      <c r="AC86" s="345"/>
      <c r="AD86" s="345"/>
      <c r="AE86" s="345"/>
      <c r="AF86" s="345"/>
      <c r="AG86" s="345"/>
      <c r="AH86" s="345"/>
      <c r="AI86" s="346" t="str">
        <f>IF('Сводная таблица'!H64=0,"",'Сводная таблица'!E64)</f>
        <v/>
      </c>
      <c r="AJ86" s="346"/>
      <c r="AK86" s="346"/>
      <c r="AL86" s="346"/>
      <c r="AM86" s="346"/>
      <c r="AN86" s="346"/>
      <c r="AO86" s="346"/>
      <c r="AP86" s="346"/>
      <c r="AQ86" s="346"/>
      <c r="AR86" s="346" t="str">
        <f>IF('Сводная таблица'!H64=0,"",'Сводная таблица'!D64)</f>
        <v/>
      </c>
      <c r="AS86" s="346"/>
      <c r="AT86" s="346"/>
      <c r="AU86" s="346"/>
      <c r="AV86" s="346"/>
      <c r="AW86" s="346"/>
      <c r="AX86" s="346"/>
      <c r="AY86" s="346"/>
      <c r="AZ86" s="346" t="str">
        <f>IF('Сводная таблица'!H64=0,"","Выход из строя")</f>
        <v/>
      </c>
      <c r="BA86" s="346"/>
      <c r="BB86" s="346"/>
      <c r="BC86" s="346"/>
      <c r="BD86" s="346"/>
      <c r="BE86" s="346"/>
      <c r="BF86" s="346"/>
      <c r="BG86" s="346"/>
      <c r="BH86" s="346"/>
      <c r="BI86" s="346"/>
      <c r="BJ86" s="346"/>
      <c r="BK86" s="346"/>
      <c r="BL86" s="346"/>
      <c r="BM86" s="346"/>
      <c r="BN86" s="346"/>
      <c r="BO86" s="346"/>
      <c r="BP86" s="346"/>
      <c r="BQ86" s="346"/>
      <c r="BR86" s="346"/>
      <c r="BS86" s="346"/>
      <c r="BT86" s="346"/>
      <c r="BU86" s="346"/>
      <c r="BV86" s="346"/>
      <c r="BW86" s="346"/>
      <c r="BX86" s="346"/>
      <c r="BY86" s="346"/>
      <c r="BZ86" s="346"/>
      <c r="CA86" s="346"/>
      <c r="CB86" s="346"/>
      <c r="CC86" s="346"/>
      <c r="CD86" s="346"/>
      <c r="CE86" s="346"/>
      <c r="CF86" s="346"/>
      <c r="CG86" s="346"/>
      <c r="CH86" s="346"/>
      <c r="CI86" s="346"/>
      <c r="CJ86" s="346"/>
      <c r="CK86" s="346"/>
      <c r="CL86" s="346"/>
      <c r="CM86" s="346"/>
      <c r="CN86" s="346"/>
      <c r="CO86" s="346"/>
      <c r="CP86" s="346"/>
      <c r="CQ86" s="346"/>
      <c r="CR86" s="346"/>
      <c r="CS86" s="346"/>
      <c r="CT86" s="346"/>
      <c r="CU86" s="346"/>
      <c r="CV86" s="346"/>
      <c r="CW86" s="83"/>
      <c r="CX86" s="83"/>
      <c r="CY86" s="83"/>
      <c r="CZ86" s="83"/>
    </row>
    <row r="87" spans="1:104" x14ac:dyDescent="0.2">
      <c r="A87" s="12"/>
      <c r="B87" s="344">
        <v>43</v>
      </c>
      <c r="C87" s="344"/>
      <c r="D87" s="344"/>
      <c r="E87" s="344"/>
      <c r="F87" s="344"/>
      <c r="G87" s="344"/>
      <c r="H87" s="345" t="str">
        <f>IF('Сводная таблица'!H65=0,"",'Сводная таблица'!C65)</f>
        <v/>
      </c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345"/>
      <c r="T87" s="345"/>
      <c r="U87" s="345"/>
      <c r="V87" s="345"/>
      <c r="W87" s="345"/>
      <c r="X87" s="345"/>
      <c r="Y87" s="345"/>
      <c r="Z87" s="345"/>
      <c r="AA87" s="345"/>
      <c r="AB87" s="345"/>
      <c r="AC87" s="345"/>
      <c r="AD87" s="345"/>
      <c r="AE87" s="345"/>
      <c r="AF87" s="345"/>
      <c r="AG87" s="345"/>
      <c r="AH87" s="345"/>
      <c r="AI87" s="346" t="str">
        <f>IF('Сводная таблица'!H65=0,"",'Сводная таблица'!E65)</f>
        <v/>
      </c>
      <c r="AJ87" s="346"/>
      <c r="AK87" s="346"/>
      <c r="AL87" s="346"/>
      <c r="AM87" s="346"/>
      <c r="AN87" s="346"/>
      <c r="AO87" s="346"/>
      <c r="AP87" s="346"/>
      <c r="AQ87" s="346"/>
      <c r="AR87" s="346" t="str">
        <f>IF('Сводная таблица'!H65=0,"",'Сводная таблица'!D65)</f>
        <v/>
      </c>
      <c r="AS87" s="346"/>
      <c r="AT87" s="346"/>
      <c r="AU87" s="346"/>
      <c r="AV87" s="346"/>
      <c r="AW87" s="346"/>
      <c r="AX87" s="346"/>
      <c r="AY87" s="346"/>
      <c r="AZ87" s="346" t="str">
        <f>IF('Сводная таблица'!H65=0,"","Выход из строя")</f>
        <v/>
      </c>
      <c r="BA87" s="346"/>
      <c r="BB87" s="346"/>
      <c r="BC87" s="346"/>
      <c r="BD87" s="346"/>
      <c r="BE87" s="346"/>
      <c r="BF87" s="346"/>
      <c r="BG87" s="346"/>
      <c r="BH87" s="346"/>
      <c r="BI87" s="346"/>
      <c r="BJ87" s="346"/>
      <c r="BK87" s="346"/>
      <c r="BL87" s="346"/>
      <c r="BM87" s="346"/>
      <c r="BN87" s="346"/>
      <c r="BO87" s="346"/>
      <c r="BP87" s="346"/>
      <c r="BQ87" s="346"/>
      <c r="BR87" s="346"/>
      <c r="BS87" s="346"/>
      <c r="BT87" s="346"/>
      <c r="BU87" s="346"/>
      <c r="BV87" s="346"/>
      <c r="BW87" s="346"/>
      <c r="BX87" s="346"/>
      <c r="BY87" s="346"/>
      <c r="BZ87" s="346"/>
      <c r="CA87" s="346"/>
      <c r="CB87" s="346"/>
      <c r="CC87" s="346"/>
      <c r="CD87" s="346"/>
      <c r="CE87" s="346"/>
      <c r="CF87" s="346"/>
      <c r="CG87" s="346"/>
      <c r="CH87" s="346"/>
      <c r="CI87" s="346"/>
      <c r="CJ87" s="346"/>
      <c r="CK87" s="346"/>
      <c r="CL87" s="346"/>
      <c r="CM87" s="346"/>
      <c r="CN87" s="346"/>
      <c r="CO87" s="346"/>
      <c r="CP87" s="346"/>
      <c r="CQ87" s="346"/>
      <c r="CR87" s="346"/>
      <c r="CS87" s="346"/>
      <c r="CT87" s="346"/>
      <c r="CU87" s="346"/>
      <c r="CV87" s="346"/>
      <c r="CW87" s="83"/>
      <c r="CX87" s="83"/>
      <c r="CY87" s="83"/>
      <c r="CZ87" s="83"/>
    </row>
    <row r="88" spans="1:104" x14ac:dyDescent="0.2">
      <c r="A88" s="12"/>
      <c r="B88" s="344">
        <v>44</v>
      </c>
      <c r="C88" s="344"/>
      <c r="D88" s="344"/>
      <c r="E88" s="344"/>
      <c r="F88" s="344"/>
      <c r="G88" s="344"/>
      <c r="H88" s="345" t="str">
        <f>IF('Сводная таблица'!H66=0,"",'Сводная таблица'!C66)</f>
        <v/>
      </c>
      <c r="I88" s="345"/>
      <c r="J88" s="345"/>
      <c r="K88" s="345"/>
      <c r="L88" s="345"/>
      <c r="M88" s="345"/>
      <c r="N88" s="345"/>
      <c r="O88" s="345"/>
      <c r="P88" s="345"/>
      <c r="Q88" s="345"/>
      <c r="R88" s="345"/>
      <c r="S88" s="345"/>
      <c r="T88" s="345"/>
      <c r="U88" s="345"/>
      <c r="V88" s="345"/>
      <c r="W88" s="345"/>
      <c r="X88" s="345"/>
      <c r="Y88" s="345"/>
      <c r="Z88" s="345"/>
      <c r="AA88" s="345"/>
      <c r="AB88" s="345"/>
      <c r="AC88" s="345"/>
      <c r="AD88" s="345"/>
      <c r="AE88" s="345"/>
      <c r="AF88" s="345"/>
      <c r="AG88" s="345"/>
      <c r="AH88" s="345"/>
      <c r="AI88" s="346" t="str">
        <f>IF('Сводная таблица'!H66=0,"",'Сводная таблица'!E66)</f>
        <v/>
      </c>
      <c r="AJ88" s="346"/>
      <c r="AK88" s="346"/>
      <c r="AL88" s="346"/>
      <c r="AM88" s="346"/>
      <c r="AN88" s="346"/>
      <c r="AO88" s="346"/>
      <c r="AP88" s="346"/>
      <c r="AQ88" s="346"/>
      <c r="AR88" s="346" t="str">
        <f>IF('Сводная таблица'!H66=0,"",'Сводная таблица'!D66)</f>
        <v/>
      </c>
      <c r="AS88" s="346"/>
      <c r="AT88" s="346"/>
      <c r="AU88" s="346"/>
      <c r="AV88" s="346"/>
      <c r="AW88" s="346"/>
      <c r="AX88" s="346"/>
      <c r="AY88" s="346"/>
      <c r="AZ88" s="346" t="str">
        <f>IF('Сводная таблица'!H66=0,"","Выход из строя")</f>
        <v/>
      </c>
      <c r="BA88" s="346"/>
      <c r="BB88" s="346"/>
      <c r="BC88" s="346"/>
      <c r="BD88" s="346"/>
      <c r="BE88" s="346"/>
      <c r="BF88" s="346"/>
      <c r="BG88" s="346"/>
      <c r="BH88" s="346"/>
      <c r="BI88" s="346"/>
      <c r="BJ88" s="346"/>
      <c r="BK88" s="346"/>
      <c r="BL88" s="346"/>
      <c r="BM88" s="346"/>
      <c r="BN88" s="346"/>
      <c r="BO88" s="346"/>
      <c r="BP88" s="346"/>
      <c r="BQ88" s="346"/>
      <c r="BR88" s="346"/>
      <c r="BS88" s="346"/>
      <c r="BT88" s="346"/>
      <c r="BU88" s="346"/>
      <c r="BV88" s="346"/>
      <c r="BW88" s="346"/>
      <c r="BX88" s="346"/>
      <c r="BY88" s="346"/>
      <c r="BZ88" s="346"/>
      <c r="CA88" s="346"/>
      <c r="CB88" s="346"/>
      <c r="CC88" s="346"/>
      <c r="CD88" s="346"/>
      <c r="CE88" s="346"/>
      <c r="CF88" s="346"/>
      <c r="CG88" s="346"/>
      <c r="CH88" s="346"/>
      <c r="CI88" s="346"/>
      <c r="CJ88" s="346"/>
      <c r="CK88" s="346"/>
      <c r="CL88" s="346"/>
      <c r="CM88" s="346"/>
      <c r="CN88" s="346"/>
      <c r="CO88" s="346"/>
      <c r="CP88" s="346"/>
      <c r="CQ88" s="346"/>
      <c r="CR88" s="346"/>
      <c r="CS88" s="346"/>
      <c r="CT88" s="346"/>
      <c r="CU88" s="346"/>
      <c r="CV88" s="346"/>
      <c r="CW88" s="83"/>
      <c r="CX88" s="83"/>
      <c r="CY88" s="83"/>
      <c r="CZ88" s="83"/>
    </row>
    <row r="89" spans="1:104" x14ac:dyDescent="0.2">
      <c r="A89" s="12"/>
      <c r="B89" s="344">
        <v>45</v>
      </c>
      <c r="C89" s="344"/>
      <c r="D89" s="344"/>
      <c r="E89" s="344"/>
      <c r="F89" s="344"/>
      <c r="G89" s="344"/>
      <c r="H89" s="345" t="str">
        <f>IF('Сводная таблица'!H67=0,"",'Сводная таблица'!C67)</f>
        <v/>
      </c>
      <c r="I89" s="345"/>
      <c r="J89" s="345"/>
      <c r="K89" s="345"/>
      <c r="L89" s="345"/>
      <c r="M89" s="345"/>
      <c r="N89" s="345"/>
      <c r="O89" s="345"/>
      <c r="P89" s="345"/>
      <c r="Q89" s="345"/>
      <c r="R89" s="345"/>
      <c r="S89" s="345"/>
      <c r="T89" s="345"/>
      <c r="U89" s="345"/>
      <c r="V89" s="345"/>
      <c r="W89" s="345"/>
      <c r="X89" s="345"/>
      <c r="Y89" s="345"/>
      <c r="Z89" s="345"/>
      <c r="AA89" s="345"/>
      <c r="AB89" s="345"/>
      <c r="AC89" s="345"/>
      <c r="AD89" s="345"/>
      <c r="AE89" s="345"/>
      <c r="AF89" s="345"/>
      <c r="AG89" s="345"/>
      <c r="AH89" s="345"/>
      <c r="AI89" s="346" t="str">
        <f>IF('Сводная таблица'!H67=0,"",'Сводная таблица'!E67)</f>
        <v/>
      </c>
      <c r="AJ89" s="346"/>
      <c r="AK89" s="346"/>
      <c r="AL89" s="346"/>
      <c r="AM89" s="346"/>
      <c r="AN89" s="346"/>
      <c r="AO89" s="346"/>
      <c r="AP89" s="346"/>
      <c r="AQ89" s="346"/>
      <c r="AR89" s="346" t="str">
        <f>IF('Сводная таблица'!H67=0,"",'Сводная таблица'!D67)</f>
        <v/>
      </c>
      <c r="AS89" s="346"/>
      <c r="AT89" s="346"/>
      <c r="AU89" s="346"/>
      <c r="AV89" s="346"/>
      <c r="AW89" s="346"/>
      <c r="AX89" s="346"/>
      <c r="AY89" s="346"/>
      <c r="AZ89" s="346" t="str">
        <f>IF('Сводная таблица'!H67=0,"","Выход из строя")</f>
        <v/>
      </c>
      <c r="BA89" s="346"/>
      <c r="BB89" s="346"/>
      <c r="BC89" s="346"/>
      <c r="BD89" s="346"/>
      <c r="BE89" s="346"/>
      <c r="BF89" s="346"/>
      <c r="BG89" s="346"/>
      <c r="BH89" s="346"/>
      <c r="BI89" s="346"/>
      <c r="BJ89" s="346"/>
      <c r="BK89" s="346"/>
      <c r="BL89" s="346"/>
      <c r="BM89" s="346"/>
      <c r="BN89" s="346"/>
      <c r="BO89" s="346"/>
      <c r="BP89" s="346"/>
      <c r="BQ89" s="346"/>
      <c r="BR89" s="346"/>
      <c r="BS89" s="346"/>
      <c r="BT89" s="346"/>
      <c r="BU89" s="346"/>
      <c r="BV89" s="346"/>
      <c r="BW89" s="346"/>
      <c r="BX89" s="346"/>
      <c r="BY89" s="346"/>
      <c r="BZ89" s="346"/>
      <c r="CA89" s="346"/>
      <c r="CB89" s="346"/>
      <c r="CC89" s="346"/>
      <c r="CD89" s="346"/>
      <c r="CE89" s="346"/>
      <c r="CF89" s="346"/>
      <c r="CG89" s="346"/>
      <c r="CH89" s="346"/>
      <c r="CI89" s="346"/>
      <c r="CJ89" s="346"/>
      <c r="CK89" s="346"/>
      <c r="CL89" s="346"/>
      <c r="CM89" s="346"/>
      <c r="CN89" s="346"/>
      <c r="CO89" s="346"/>
      <c r="CP89" s="346"/>
      <c r="CQ89" s="346"/>
      <c r="CR89" s="346"/>
      <c r="CS89" s="346"/>
      <c r="CT89" s="346"/>
      <c r="CU89" s="346"/>
      <c r="CV89" s="346"/>
      <c r="CW89" s="83"/>
      <c r="CX89" s="83"/>
      <c r="CY89" s="83"/>
      <c r="CZ89" s="83"/>
    </row>
    <row r="90" spans="1:104" x14ac:dyDescent="0.2">
      <c r="A90" s="12"/>
      <c r="B90" s="344">
        <v>46</v>
      </c>
      <c r="C90" s="344"/>
      <c r="D90" s="344"/>
      <c r="E90" s="344"/>
      <c r="F90" s="344"/>
      <c r="G90" s="344"/>
      <c r="H90" s="345" t="str">
        <f>IF('Сводная таблица'!H68=0,"",'Сводная таблица'!C68)</f>
        <v/>
      </c>
      <c r="I90" s="345"/>
      <c r="J90" s="345"/>
      <c r="K90" s="345"/>
      <c r="L90" s="345"/>
      <c r="M90" s="345"/>
      <c r="N90" s="345"/>
      <c r="O90" s="345"/>
      <c r="P90" s="345"/>
      <c r="Q90" s="345"/>
      <c r="R90" s="345"/>
      <c r="S90" s="345"/>
      <c r="T90" s="345"/>
      <c r="U90" s="345"/>
      <c r="V90" s="345"/>
      <c r="W90" s="345"/>
      <c r="X90" s="345"/>
      <c r="Y90" s="345"/>
      <c r="Z90" s="345"/>
      <c r="AA90" s="345"/>
      <c r="AB90" s="345"/>
      <c r="AC90" s="345"/>
      <c r="AD90" s="345"/>
      <c r="AE90" s="345"/>
      <c r="AF90" s="345"/>
      <c r="AG90" s="345"/>
      <c r="AH90" s="345"/>
      <c r="AI90" s="346" t="str">
        <f>IF('Сводная таблица'!H68=0,"",'Сводная таблица'!E68)</f>
        <v/>
      </c>
      <c r="AJ90" s="346"/>
      <c r="AK90" s="346"/>
      <c r="AL90" s="346"/>
      <c r="AM90" s="346"/>
      <c r="AN90" s="346"/>
      <c r="AO90" s="346"/>
      <c r="AP90" s="346"/>
      <c r="AQ90" s="346"/>
      <c r="AR90" s="346" t="str">
        <f>IF('Сводная таблица'!H68=0,"",'Сводная таблица'!D68)</f>
        <v/>
      </c>
      <c r="AS90" s="346"/>
      <c r="AT90" s="346"/>
      <c r="AU90" s="346"/>
      <c r="AV90" s="346"/>
      <c r="AW90" s="346"/>
      <c r="AX90" s="346"/>
      <c r="AY90" s="346"/>
      <c r="AZ90" s="346" t="str">
        <f>IF('Сводная таблица'!H68=0,"","Выход из строя")</f>
        <v/>
      </c>
      <c r="BA90" s="346"/>
      <c r="BB90" s="346"/>
      <c r="BC90" s="346"/>
      <c r="BD90" s="346"/>
      <c r="BE90" s="346"/>
      <c r="BF90" s="346"/>
      <c r="BG90" s="346"/>
      <c r="BH90" s="346"/>
      <c r="BI90" s="346"/>
      <c r="BJ90" s="346"/>
      <c r="BK90" s="346"/>
      <c r="BL90" s="346"/>
      <c r="BM90" s="346"/>
      <c r="BN90" s="346"/>
      <c r="BO90" s="346"/>
      <c r="BP90" s="346"/>
      <c r="BQ90" s="346"/>
      <c r="BR90" s="346"/>
      <c r="BS90" s="346"/>
      <c r="BT90" s="346"/>
      <c r="BU90" s="346"/>
      <c r="BV90" s="346"/>
      <c r="BW90" s="346"/>
      <c r="BX90" s="346"/>
      <c r="BY90" s="346"/>
      <c r="BZ90" s="346"/>
      <c r="CA90" s="346"/>
      <c r="CB90" s="346"/>
      <c r="CC90" s="346"/>
      <c r="CD90" s="346"/>
      <c r="CE90" s="346"/>
      <c r="CF90" s="346"/>
      <c r="CG90" s="346"/>
      <c r="CH90" s="346"/>
      <c r="CI90" s="346"/>
      <c r="CJ90" s="346"/>
      <c r="CK90" s="346"/>
      <c r="CL90" s="346"/>
      <c r="CM90" s="346"/>
      <c r="CN90" s="346"/>
      <c r="CO90" s="346"/>
      <c r="CP90" s="346"/>
      <c r="CQ90" s="346"/>
      <c r="CR90" s="346"/>
      <c r="CS90" s="346"/>
      <c r="CT90" s="346"/>
      <c r="CU90" s="346"/>
      <c r="CV90" s="346"/>
      <c r="CW90" s="83"/>
      <c r="CX90" s="83"/>
      <c r="CY90" s="83"/>
      <c r="CZ90" s="83"/>
    </row>
    <row r="91" spans="1:104" x14ac:dyDescent="0.2">
      <c r="A91" s="12"/>
      <c r="B91" s="344">
        <v>47</v>
      </c>
      <c r="C91" s="344"/>
      <c r="D91" s="344"/>
      <c r="E91" s="344"/>
      <c r="F91" s="344"/>
      <c r="G91" s="344"/>
      <c r="H91" s="345" t="str">
        <f>IF('Сводная таблица'!H69=0,"",'Сводная таблица'!C69)</f>
        <v/>
      </c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5"/>
      <c r="V91" s="345"/>
      <c r="W91" s="345"/>
      <c r="X91" s="345"/>
      <c r="Y91" s="345"/>
      <c r="Z91" s="345"/>
      <c r="AA91" s="345"/>
      <c r="AB91" s="345"/>
      <c r="AC91" s="345"/>
      <c r="AD91" s="345"/>
      <c r="AE91" s="345"/>
      <c r="AF91" s="345"/>
      <c r="AG91" s="345"/>
      <c r="AH91" s="345"/>
      <c r="AI91" s="346" t="str">
        <f>IF('Сводная таблица'!H69=0,"",'Сводная таблица'!E69)</f>
        <v/>
      </c>
      <c r="AJ91" s="346"/>
      <c r="AK91" s="346"/>
      <c r="AL91" s="346"/>
      <c r="AM91" s="346"/>
      <c r="AN91" s="346"/>
      <c r="AO91" s="346"/>
      <c r="AP91" s="346"/>
      <c r="AQ91" s="346"/>
      <c r="AR91" s="346" t="str">
        <f>IF('Сводная таблица'!H69=0,"",'Сводная таблица'!D69)</f>
        <v/>
      </c>
      <c r="AS91" s="346"/>
      <c r="AT91" s="346"/>
      <c r="AU91" s="346"/>
      <c r="AV91" s="346"/>
      <c r="AW91" s="346"/>
      <c r="AX91" s="346"/>
      <c r="AY91" s="346"/>
      <c r="AZ91" s="346" t="str">
        <f>IF('Сводная таблица'!H69=0,"","Выход из строя")</f>
        <v/>
      </c>
      <c r="BA91" s="346"/>
      <c r="BB91" s="346"/>
      <c r="BC91" s="346"/>
      <c r="BD91" s="346"/>
      <c r="BE91" s="346"/>
      <c r="BF91" s="346"/>
      <c r="BG91" s="346"/>
      <c r="BH91" s="346"/>
      <c r="BI91" s="346"/>
      <c r="BJ91" s="346"/>
      <c r="BK91" s="346"/>
      <c r="BL91" s="346"/>
      <c r="BM91" s="346"/>
      <c r="BN91" s="346"/>
      <c r="BO91" s="346"/>
      <c r="BP91" s="346"/>
      <c r="BQ91" s="346"/>
      <c r="BR91" s="346"/>
      <c r="BS91" s="346"/>
      <c r="BT91" s="346"/>
      <c r="BU91" s="346"/>
      <c r="BV91" s="346"/>
      <c r="BW91" s="346"/>
      <c r="BX91" s="346"/>
      <c r="BY91" s="346"/>
      <c r="BZ91" s="346"/>
      <c r="CA91" s="346"/>
      <c r="CB91" s="346"/>
      <c r="CC91" s="346"/>
      <c r="CD91" s="346"/>
      <c r="CE91" s="346"/>
      <c r="CF91" s="346"/>
      <c r="CG91" s="346"/>
      <c r="CH91" s="346"/>
      <c r="CI91" s="346"/>
      <c r="CJ91" s="346"/>
      <c r="CK91" s="346"/>
      <c r="CL91" s="346"/>
      <c r="CM91" s="346"/>
      <c r="CN91" s="346"/>
      <c r="CO91" s="346"/>
      <c r="CP91" s="346"/>
      <c r="CQ91" s="346"/>
      <c r="CR91" s="346"/>
      <c r="CS91" s="346"/>
      <c r="CT91" s="346"/>
      <c r="CU91" s="346"/>
      <c r="CV91" s="346"/>
      <c r="CW91" s="83"/>
      <c r="CX91" s="83"/>
      <c r="CY91" s="83"/>
      <c r="CZ91" s="83"/>
    </row>
    <row r="92" spans="1:104" x14ac:dyDescent="0.2">
      <c r="A92" s="12"/>
      <c r="B92" s="344">
        <v>48</v>
      </c>
      <c r="C92" s="344"/>
      <c r="D92" s="344"/>
      <c r="E92" s="344"/>
      <c r="F92" s="344"/>
      <c r="G92" s="344"/>
      <c r="H92" s="345" t="str">
        <f>IF('Сводная таблица'!H70=0,"",'Сводная таблица'!C70)</f>
        <v/>
      </c>
      <c r="I92" s="345"/>
      <c r="J92" s="345"/>
      <c r="K92" s="345"/>
      <c r="L92" s="345"/>
      <c r="M92" s="345"/>
      <c r="N92" s="345"/>
      <c r="O92" s="345"/>
      <c r="P92" s="345"/>
      <c r="Q92" s="345"/>
      <c r="R92" s="345"/>
      <c r="S92" s="345"/>
      <c r="T92" s="345"/>
      <c r="U92" s="345"/>
      <c r="V92" s="345"/>
      <c r="W92" s="345"/>
      <c r="X92" s="345"/>
      <c r="Y92" s="345"/>
      <c r="Z92" s="345"/>
      <c r="AA92" s="345"/>
      <c r="AB92" s="345"/>
      <c r="AC92" s="345"/>
      <c r="AD92" s="345"/>
      <c r="AE92" s="345"/>
      <c r="AF92" s="345"/>
      <c r="AG92" s="345"/>
      <c r="AH92" s="345"/>
      <c r="AI92" s="346" t="str">
        <f>IF('Сводная таблица'!H70=0,"",'Сводная таблица'!E70)</f>
        <v/>
      </c>
      <c r="AJ92" s="346"/>
      <c r="AK92" s="346"/>
      <c r="AL92" s="346"/>
      <c r="AM92" s="346"/>
      <c r="AN92" s="346"/>
      <c r="AO92" s="346"/>
      <c r="AP92" s="346"/>
      <c r="AQ92" s="346"/>
      <c r="AR92" s="346" t="str">
        <f>IF('Сводная таблица'!H70=0,"",'Сводная таблица'!D70)</f>
        <v/>
      </c>
      <c r="AS92" s="346"/>
      <c r="AT92" s="346"/>
      <c r="AU92" s="346"/>
      <c r="AV92" s="346"/>
      <c r="AW92" s="346"/>
      <c r="AX92" s="346"/>
      <c r="AY92" s="346"/>
      <c r="AZ92" s="346" t="str">
        <f>IF('Сводная таблица'!H70=0,"","Выход из строя")</f>
        <v/>
      </c>
      <c r="BA92" s="346"/>
      <c r="BB92" s="346"/>
      <c r="BC92" s="346"/>
      <c r="BD92" s="346"/>
      <c r="BE92" s="346"/>
      <c r="BF92" s="346"/>
      <c r="BG92" s="346"/>
      <c r="BH92" s="346"/>
      <c r="BI92" s="346"/>
      <c r="BJ92" s="346"/>
      <c r="BK92" s="346"/>
      <c r="BL92" s="346"/>
      <c r="BM92" s="346"/>
      <c r="BN92" s="346"/>
      <c r="BO92" s="346"/>
      <c r="BP92" s="346"/>
      <c r="BQ92" s="346"/>
      <c r="BR92" s="346"/>
      <c r="BS92" s="346"/>
      <c r="BT92" s="346"/>
      <c r="BU92" s="346"/>
      <c r="BV92" s="346"/>
      <c r="BW92" s="346"/>
      <c r="BX92" s="346"/>
      <c r="BY92" s="346"/>
      <c r="BZ92" s="346"/>
      <c r="CA92" s="346"/>
      <c r="CB92" s="346"/>
      <c r="CC92" s="346"/>
      <c r="CD92" s="346"/>
      <c r="CE92" s="346"/>
      <c r="CF92" s="346"/>
      <c r="CG92" s="346"/>
      <c r="CH92" s="346"/>
      <c r="CI92" s="346"/>
      <c r="CJ92" s="346"/>
      <c r="CK92" s="346"/>
      <c r="CL92" s="346"/>
      <c r="CM92" s="346"/>
      <c r="CN92" s="346"/>
      <c r="CO92" s="346"/>
      <c r="CP92" s="346"/>
      <c r="CQ92" s="346"/>
      <c r="CR92" s="346"/>
      <c r="CS92" s="346"/>
      <c r="CT92" s="346"/>
      <c r="CU92" s="346"/>
      <c r="CV92" s="346"/>
      <c r="CW92" s="83"/>
      <c r="CX92" s="83"/>
      <c r="CY92" s="83"/>
      <c r="CZ92" s="83"/>
    </row>
    <row r="93" spans="1:104" x14ac:dyDescent="0.2">
      <c r="A93" s="12"/>
      <c r="B93" s="344">
        <v>49</v>
      </c>
      <c r="C93" s="344"/>
      <c r="D93" s="344"/>
      <c r="E93" s="344"/>
      <c r="F93" s="344"/>
      <c r="G93" s="344"/>
      <c r="H93" s="345" t="str">
        <f>IF('Сводная таблица'!H71=0,"",'Сводная таблица'!C71)</f>
        <v/>
      </c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345"/>
      <c r="AB93" s="345"/>
      <c r="AC93" s="345"/>
      <c r="AD93" s="345"/>
      <c r="AE93" s="345"/>
      <c r="AF93" s="345"/>
      <c r="AG93" s="345"/>
      <c r="AH93" s="345"/>
      <c r="AI93" s="346" t="str">
        <f>IF('Сводная таблица'!H71=0,"",'Сводная таблица'!E71)</f>
        <v/>
      </c>
      <c r="AJ93" s="346"/>
      <c r="AK93" s="346"/>
      <c r="AL93" s="346"/>
      <c r="AM93" s="346"/>
      <c r="AN93" s="346"/>
      <c r="AO93" s="346"/>
      <c r="AP93" s="346"/>
      <c r="AQ93" s="346"/>
      <c r="AR93" s="346" t="str">
        <f>IF('Сводная таблица'!H71=0,"",'Сводная таблица'!D71)</f>
        <v/>
      </c>
      <c r="AS93" s="346"/>
      <c r="AT93" s="346"/>
      <c r="AU93" s="346"/>
      <c r="AV93" s="346"/>
      <c r="AW93" s="346"/>
      <c r="AX93" s="346"/>
      <c r="AY93" s="346"/>
      <c r="AZ93" s="346" t="str">
        <f>IF('Сводная таблица'!H71=0,"","Выход из строя")</f>
        <v/>
      </c>
      <c r="BA93" s="346"/>
      <c r="BB93" s="346"/>
      <c r="BC93" s="346"/>
      <c r="BD93" s="346"/>
      <c r="BE93" s="346"/>
      <c r="BF93" s="346"/>
      <c r="BG93" s="346"/>
      <c r="BH93" s="346"/>
      <c r="BI93" s="346"/>
      <c r="BJ93" s="346"/>
      <c r="BK93" s="346"/>
      <c r="BL93" s="346"/>
      <c r="BM93" s="346"/>
      <c r="BN93" s="346"/>
      <c r="BO93" s="346"/>
      <c r="BP93" s="346"/>
      <c r="BQ93" s="346"/>
      <c r="BR93" s="346"/>
      <c r="BS93" s="346"/>
      <c r="BT93" s="346"/>
      <c r="BU93" s="346"/>
      <c r="BV93" s="346"/>
      <c r="BW93" s="346"/>
      <c r="BX93" s="346"/>
      <c r="BY93" s="346"/>
      <c r="BZ93" s="346"/>
      <c r="CA93" s="346"/>
      <c r="CB93" s="346"/>
      <c r="CC93" s="346"/>
      <c r="CD93" s="346"/>
      <c r="CE93" s="346"/>
      <c r="CF93" s="346"/>
      <c r="CG93" s="346"/>
      <c r="CH93" s="346"/>
      <c r="CI93" s="346"/>
      <c r="CJ93" s="346"/>
      <c r="CK93" s="346"/>
      <c r="CL93" s="346"/>
      <c r="CM93" s="346"/>
      <c r="CN93" s="346"/>
      <c r="CO93" s="346"/>
      <c r="CP93" s="346"/>
      <c r="CQ93" s="346"/>
      <c r="CR93" s="346"/>
      <c r="CS93" s="346"/>
      <c r="CT93" s="346"/>
      <c r="CU93" s="346"/>
      <c r="CV93" s="346"/>
      <c r="CW93" s="83"/>
      <c r="CX93" s="83"/>
      <c r="CY93" s="83"/>
      <c r="CZ93" s="83"/>
    </row>
    <row r="94" spans="1:104" x14ac:dyDescent="0.2">
      <c r="A94" s="12"/>
      <c r="B94" s="344">
        <v>50</v>
      </c>
      <c r="C94" s="344"/>
      <c r="D94" s="344"/>
      <c r="E94" s="344"/>
      <c r="F94" s="344"/>
      <c r="G94" s="344"/>
      <c r="H94" s="345" t="str">
        <f>IF('Сводная таблица'!H72=0,"",'Сводная таблица'!C72)</f>
        <v/>
      </c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345"/>
      <c r="AB94" s="345"/>
      <c r="AC94" s="345"/>
      <c r="AD94" s="345"/>
      <c r="AE94" s="345"/>
      <c r="AF94" s="345"/>
      <c r="AG94" s="345"/>
      <c r="AH94" s="345"/>
      <c r="AI94" s="346" t="str">
        <f>IF('Сводная таблица'!H72=0,"",'Сводная таблица'!E72)</f>
        <v/>
      </c>
      <c r="AJ94" s="346"/>
      <c r="AK94" s="346"/>
      <c r="AL94" s="346"/>
      <c r="AM94" s="346"/>
      <c r="AN94" s="346"/>
      <c r="AO94" s="346"/>
      <c r="AP94" s="346"/>
      <c r="AQ94" s="346"/>
      <c r="AR94" s="346" t="str">
        <f>IF('Сводная таблица'!H72=0,"",'Сводная таблица'!D72)</f>
        <v/>
      </c>
      <c r="AS94" s="346"/>
      <c r="AT94" s="346"/>
      <c r="AU94" s="346"/>
      <c r="AV94" s="346"/>
      <c r="AW94" s="346"/>
      <c r="AX94" s="346"/>
      <c r="AY94" s="346"/>
      <c r="AZ94" s="346" t="str">
        <f>IF('Сводная таблица'!H72=0,"","Выход из строя")</f>
        <v/>
      </c>
      <c r="BA94" s="346"/>
      <c r="BB94" s="346"/>
      <c r="BC94" s="346"/>
      <c r="BD94" s="346"/>
      <c r="BE94" s="346"/>
      <c r="BF94" s="346"/>
      <c r="BG94" s="346"/>
      <c r="BH94" s="346"/>
      <c r="BI94" s="346"/>
      <c r="BJ94" s="346"/>
      <c r="BK94" s="346"/>
      <c r="BL94" s="346"/>
      <c r="BM94" s="346"/>
      <c r="BN94" s="346"/>
      <c r="BO94" s="346"/>
      <c r="BP94" s="346"/>
      <c r="BQ94" s="346"/>
      <c r="BR94" s="346"/>
      <c r="BS94" s="346"/>
      <c r="BT94" s="346"/>
      <c r="BU94" s="346"/>
      <c r="BV94" s="346"/>
      <c r="BW94" s="346"/>
      <c r="BX94" s="346"/>
      <c r="BY94" s="346"/>
      <c r="BZ94" s="346"/>
      <c r="CA94" s="346"/>
      <c r="CB94" s="346"/>
      <c r="CC94" s="346"/>
      <c r="CD94" s="346"/>
      <c r="CE94" s="346"/>
      <c r="CF94" s="346"/>
      <c r="CG94" s="346"/>
      <c r="CH94" s="346"/>
      <c r="CI94" s="346"/>
      <c r="CJ94" s="346"/>
      <c r="CK94" s="346"/>
      <c r="CL94" s="346"/>
      <c r="CM94" s="346"/>
      <c r="CN94" s="346"/>
      <c r="CO94" s="346"/>
      <c r="CP94" s="346"/>
      <c r="CQ94" s="346"/>
      <c r="CR94" s="346"/>
      <c r="CS94" s="346"/>
      <c r="CT94" s="346"/>
      <c r="CU94" s="346"/>
      <c r="CV94" s="346"/>
      <c r="CW94" s="83"/>
      <c r="CX94" s="83"/>
      <c r="CY94" s="83"/>
      <c r="CZ94" s="83"/>
    </row>
    <row r="95" spans="1:104" ht="9" customHeight="1" x14ac:dyDescent="0.2">
      <c r="A95" s="12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  <c r="CM95" s="79"/>
      <c r="CN95" s="79"/>
      <c r="CO95" s="79"/>
      <c r="CP95" s="79"/>
      <c r="CQ95" s="79"/>
      <c r="CR95" s="79"/>
      <c r="CS95" s="79"/>
      <c r="CT95" s="79"/>
      <c r="CU95" s="79"/>
      <c r="CV95" s="79"/>
      <c r="CW95" s="83"/>
      <c r="CX95" s="83"/>
      <c r="CY95" s="83"/>
      <c r="CZ95" s="83"/>
    </row>
    <row r="96" spans="1:104" ht="13.5" customHeight="1" x14ac:dyDescent="0.2">
      <c r="A96" s="12"/>
      <c r="B96" s="334" t="s">
        <v>456</v>
      </c>
      <c r="C96" s="334"/>
      <c r="D96" s="334"/>
      <c r="E96" s="334"/>
      <c r="F96" s="334"/>
      <c r="G96" s="334"/>
      <c r="H96" s="334"/>
      <c r="I96" s="334"/>
      <c r="J96" s="334"/>
      <c r="K96" s="334"/>
      <c r="L96" s="334"/>
      <c r="M96" s="334"/>
      <c r="N96" s="334"/>
      <c r="O96" s="334"/>
      <c r="P96" s="334"/>
      <c r="Q96" s="334"/>
      <c r="R96" s="334"/>
      <c r="S96" s="334"/>
      <c r="T96" s="334"/>
      <c r="U96" s="334"/>
      <c r="V96" s="334"/>
      <c r="W96" s="334"/>
      <c r="X96" s="334"/>
      <c r="Y96" s="334"/>
      <c r="Z96" s="334"/>
      <c r="AA96" s="334"/>
      <c r="AB96" s="334"/>
      <c r="AC96" s="334"/>
      <c r="AD96" s="334"/>
      <c r="AE96" s="334"/>
      <c r="AF96" s="334"/>
      <c r="AG96" s="334"/>
      <c r="AH96" s="334"/>
      <c r="AI96" s="334"/>
      <c r="AJ96" s="334"/>
      <c r="AK96" s="334"/>
      <c r="AL96" s="334"/>
      <c r="AM96" s="334"/>
      <c r="AN96" s="334"/>
      <c r="AO96" s="334"/>
      <c r="AP96" s="334"/>
      <c r="AQ96" s="334"/>
      <c r="AR96" s="334"/>
      <c r="AS96" s="334"/>
      <c r="AT96" s="334"/>
      <c r="AU96" s="334"/>
      <c r="AV96" s="334"/>
      <c r="AW96" s="334"/>
      <c r="AX96" s="334"/>
      <c r="AY96" s="334"/>
      <c r="AZ96" s="334"/>
      <c r="BA96" s="334"/>
      <c r="BB96" s="334"/>
      <c r="BC96" s="351" t="s">
        <v>457</v>
      </c>
      <c r="BD96" s="352"/>
      <c r="BE96" s="352"/>
      <c r="BF96" s="352"/>
      <c r="BG96" s="352"/>
      <c r="BH96" s="352"/>
      <c r="BI96" s="352"/>
      <c r="BJ96" s="352"/>
      <c r="BK96" s="352"/>
      <c r="BL96" s="352"/>
      <c r="BM96" s="352"/>
      <c r="BN96" s="352"/>
      <c r="BO96" s="352"/>
      <c r="BP96" s="352"/>
      <c r="BQ96" s="352"/>
      <c r="BR96" s="352"/>
      <c r="BS96" s="352"/>
      <c r="BT96" s="352"/>
      <c r="BU96" s="352"/>
      <c r="BV96" s="352"/>
      <c r="BW96" s="352"/>
      <c r="BX96" s="352"/>
      <c r="BY96" s="352"/>
      <c r="BZ96" s="352"/>
      <c r="CA96" s="352"/>
      <c r="CB96" s="352"/>
      <c r="CC96" s="352"/>
      <c r="CD96" s="352"/>
      <c r="CE96" s="352"/>
      <c r="CF96" s="352"/>
      <c r="CG96" s="352"/>
      <c r="CH96" s="352"/>
      <c r="CI96" s="352"/>
      <c r="CJ96" s="352"/>
      <c r="CK96" s="352"/>
      <c r="CL96" s="352"/>
      <c r="CM96" s="352"/>
      <c r="CN96" s="352"/>
      <c r="CO96" s="352"/>
      <c r="CP96" s="352"/>
      <c r="CQ96" s="352"/>
      <c r="CR96" s="352"/>
      <c r="CS96" s="352"/>
      <c r="CT96" s="352"/>
      <c r="CU96" s="352"/>
      <c r="CV96" s="352"/>
      <c r="CW96" s="83"/>
      <c r="CX96" s="83"/>
      <c r="CY96" s="83"/>
      <c r="CZ96" s="83"/>
    </row>
    <row r="97" spans="1:104" ht="13.5" customHeight="1" x14ac:dyDescent="0.2">
      <c r="A97" s="327" t="s">
        <v>457</v>
      </c>
      <c r="B97" s="327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27"/>
      <c r="P97" s="327"/>
      <c r="Q97" s="327"/>
      <c r="R97" s="327"/>
      <c r="S97" s="327"/>
      <c r="T97" s="327"/>
      <c r="U97" s="327"/>
      <c r="V97" s="327"/>
      <c r="W97" s="327"/>
      <c r="X97" s="327"/>
      <c r="Y97" s="327"/>
      <c r="Z97" s="327"/>
      <c r="AA97" s="327"/>
      <c r="AB97" s="327"/>
      <c r="AC97" s="327"/>
      <c r="AD97" s="327"/>
      <c r="AE97" s="327"/>
      <c r="AF97" s="327"/>
      <c r="AG97" s="327"/>
      <c r="AH97" s="327"/>
      <c r="AI97" s="327"/>
      <c r="AJ97" s="327"/>
      <c r="AK97" s="327"/>
      <c r="AL97" s="327"/>
      <c r="AM97" s="327"/>
      <c r="AN97" s="327"/>
      <c r="AO97" s="327"/>
      <c r="AP97" s="327"/>
      <c r="AQ97" s="327"/>
      <c r="AR97" s="327"/>
      <c r="AS97" s="327"/>
      <c r="AT97" s="327"/>
      <c r="AU97" s="327"/>
      <c r="AV97" s="327"/>
      <c r="AW97" s="327"/>
      <c r="AX97" s="327"/>
      <c r="AY97" s="327"/>
      <c r="AZ97" s="327"/>
      <c r="BA97" s="327"/>
      <c r="BB97" s="327"/>
      <c r="BC97" s="327"/>
      <c r="BD97" s="327"/>
      <c r="BE97" s="327"/>
      <c r="BF97" s="327"/>
      <c r="BG97" s="327"/>
      <c r="BH97" s="327"/>
      <c r="BI97" s="327"/>
      <c r="BJ97" s="327"/>
      <c r="BK97" s="327"/>
      <c r="BL97" s="327"/>
      <c r="BM97" s="327"/>
      <c r="BN97" s="327"/>
      <c r="BO97" s="327"/>
      <c r="BP97" s="327"/>
      <c r="BQ97" s="327"/>
      <c r="BR97" s="327"/>
      <c r="BS97" s="327"/>
      <c r="BT97" s="327"/>
      <c r="BU97" s="327"/>
      <c r="BV97" s="327"/>
      <c r="BW97" s="327"/>
      <c r="BX97" s="327"/>
      <c r="BY97" s="327"/>
      <c r="BZ97" s="327"/>
      <c r="CA97" s="327"/>
      <c r="CB97" s="327"/>
      <c r="CC97" s="327"/>
      <c r="CD97" s="327"/>
      <c r="CE97" s="327"/>
      <c r="CF97" s="327"/>
      <c r="CG97" s="327"/>
      <c r="CH97" s="327"/>
      <c r="CI97" s="327"/>
      <c r="CJ97" s="327"/>
      <c r="CK97" s="327"/>
      <c r="CL97" s="327"/>
      <c r="CM97" s="327"/>
      <c r="CN97" s="327"/>
      <c r="CO97" s="327"/>
      <c r="CP97" s="327"/>
      <c r="CQ97" s="327"/>
      <c r="CR97" s="327"/>
      <c r="CS97" s="327"/>
      <c r="CT97" s="327"/>
      <c r="CU97" s="327"/>
      <c r="CV97" s="327"/>
      <c r="CW97" s="83"/>
      <c r="CX97" s="83"/>
      <c r="CY97" s="83"/>
      <c r="CZ97" s="83"/>
    </row>
    <row r="98" spans="1:104" ht="11.25" customHeight="1" x14ac:dyDescent="0.2">
      <c r="A98" s="12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83"/>
      <c r="CX98" s="83"/>
      <c r="CY98" s="83"/>
      <c r="CZ98" s="83"/>
    </row>
    <row r="99" spans="1:104" ht="11.25" customHeight="1" x14ac:dyDescent="0.25">
      <c r="A99" s="348" t="s">
        <v>65</v>
      </c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297" t="str">
        <f>W22</f>
        <v>Заместитель директора</v>
      </c>
      <c r="U99" s="297"/>
      <c r="V99" s="297"/>
      <c r="W99" s="297"/>
      <c r="X99" s="297"/>
      <c r="Y99" s="297"/>
      <c r="Z99" s="297"/>
      <c r="AA99" s="297"/>
      <c r="AB99" s="297"/>
      <c r="AC99" s="297"/>
      <c r="AD99" s="297"/>
      <c r="AE99" s="297"/>
      <c r="AF99" s="297"/>
      <c r="AG99" s="297"/>
      <c r="AH99" s="297"/>
      <c r="AI99" s="297"/>
      <c r="AJ99" s="297"/>
      <c r="AK99" s="297"/>
      <c r="AL99" s="297"/>
      <c r="AM99" s="297"/>
      <c r="AN99" s="297"/>
      <c r="AO99" s="297"/>
      <c r="AP99" s="297"/>
      <c r="AQ99" s="297"/>
      <c r="AR99" s="297"/>
      <c r="AS99" s="297"/>
      <c r="AT99" s="297"/>
      <c r="AU99" s="297"/>
      <c r="AV99" s="297"/>
      <c r="AW99" s="76"/>
      <c r="AX99" s="76"/>
      <c r="AY99" s="76"/>
      <c r="AZ99" s="298"/>
      <c r="BA99" s="298"/>
      <c r="BB99" s="298"/>
      <c r="BC99" s="298"/>
      <c r="BD99" s="298"/>
      <c r="BE99" s="298"/>
      <c r="BF99" s="298"/>
      <c r="BG99" s="298"/>
      <c r="BH99" s="298"/>
      <c r="BI99" s="298"/>
      <c r="BJ99" s="298"/>
      <c r="BK99" s="298"/>
      <c r="BL99" s="298"/>
      <c r="BM99" s="298"/>
      <c r="BN99" s="298"/>
      <c r="BO99" s="76"/>
      <c r="BP99" s="76"/>
      <c r="BQ99" s="76"/>
      <c r="BR99" s="323" t="str">
        <f>BQ22</f>
        <v>Каплевский А.Я.</v>
      </c>
      <c r="BS99" s="323"/>
      <c r="BT99" s="323"/>
      <c r="BU99" s="323"/>
      <c r="BV99" s="323"/>
      <c r="BW99" s="323"/>
      <c r="BX99" s="323"/>
      <c r="BY99" s="323"/>
      <c r="BZ99" s="323"/>
      <c r="CA99" s="323"/>
      <c r="CB99" s="323"/>
      <c r="CC99" s="323"/>
      <c r="CD99" s="323"/>
      <c r="CE99" s="323"/>
      <c r="CF99" s="323"/>
      <c r="CG99" s="323"/>
      <c r="CH99" s="323"/>
      <c r="CI99" s="323"/>
      <c r="CJ99" s="323"/>
      <c r="CK99" s="323"/>
      <c r="CL99" s="323"/>
      <c r="CM99" s="323"/>
      <c r="CN99" s="323"/>
      <c r="CO99" s="323"/>
      <c r="CP99" s="323"/>
      <c r="CQ99" s="323"/>
      <c r="CR99" s="323"/>
      <c r="CS99" s="323"/>
      <c r="CT99" s="323"/>
      <c r="CU99" s="323"/>
      <c r="CV99" s="323"/>
      <c r="CW99" s="83"/>
      <c r="CX99" s="83"/>
      <c r="CY99" s="83"/>
      <c r="CZ99" s="83"/>
    </row>
    <row r="100" spans="1:104" s="89" customFormat="1" ht="11.25" customHeight="1" x14ac:dyDescent="0.25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295" t="s">
        <v>0</v>
      </c>
      <c r="U100" s="295"/>
      <c r="V100" s="295"/>
      <c r="W100" s="295"/>
      <c r="X100" s="295"/>
      <c r="Y100" s="295"/>
      <c r="Z100" s="295"/>
      <c r="AA100" s="295"/>
      <c r="AB100" s="295"/>
      <c r="AC100" s="295"/>
      <c r="AD100" s="295"/>
      <c r="AE100" s="295"/>
      <c r="AF100" s="295"/>
      <c r="AG100" s="295"/>
      <c r="AH100" s="295"/>
      <c r="AI100" s="295"/>
      <c r="AJ100" s="295"/>
      <c r="AK100" s="295"/>
      <c r="AL100" s="295"/>
      <c r="AM100" s="295"/>
      <c r="AN100" s="295"/>
      <c r="AO100" s="295"/>
      <c r="AP100" s="295"/>
      <c r="AQ100" s="295"/>
      <c r="AR100" s="295"/>
      <c r="AS100" s="295"/>
      <c r="AT100" s="295"/>
      <c r="AU100" s="295"/>
      <c r="AV100" s="295"/>
      <c r="AW100" s="90"/>
      <c r="AX100" s="90"/>
      <c r="AY100" s="90"/>
      <c r="AZ100" s="295" t="s">
        <v>34</v>
      </c>
      <c r="BA100" s="295"/>
      <c r="BB100" s="295"/>
      <c r="BC100" s="295"/>
      <c r="BD100" s="295"/>
      <c r="BE100" s="295"/>
      <c r="BF100" s="295"/>
      <c r="BG100" s="295"/>
      <c r="BH100" s="295"/>
      <c r="BI100" s="295"/>
      <c r="BJ100" s="295"/>
      <c r="BK100" s="295"/>
      <c r="BL100" s="295"/>
      <c r="BM100" s="295"/>
      <c r="BN100" s="295"/>
      <c r="BO100" s="90"/>
      <c r="BP100" s="90"/>
      <c r="BQ100" s="90"/>
      <c r="BR100" s="295" t="s">
        <v>193</v>
      </c>
      <c r="BS100" s="295"/>
      <c r="BT100" s="295"/>
      <c r="BU100" s="295"/>
      <c r="BV100" s="295"/>
      <c r="BW100" s="295"/>
      <c r="BX100" s="295"/>
      <c r="BY100" s="295"/>
      <c r="BZ100" s="295"/>
      <c r="CA100" s="295"/>
      <c r="CB100" s="295"/>
      <c r="CC100" s="295"/>
      <c r="CD100" s="295"/>
      <c r="CE100" s="295"/>
      <c r="CF100" s="295"/>
      <c r="CG100" s="295"/>
      <c r="CH100" s="295"/>
      <c r="CI100" s="295"/>
      <c r="CJ100" s="295"/>
      <c r="CK100" s="295"/>
      <c r="CL100" s="295"/>
      <c r="CM100" s="295"/>
      <c r="CN100" s="295"/>
      <c r="CO100" s="295"/>
      <c r="CP100" s="295"/>
      <c r="CQ100" s="295"/>
      <c r="CR100" s="295"/>
      <c r="CS100" s="295"/>
      <c r="CT100" s="295"/>
      <c r="CU100" s="295"/>
      <c r="CV100" s="295"/>
    </row>
    <row r="101" spans="1:104" ht="6" customHeight="1" x14ac:dyDescent="0.2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6"/>
      <c r="AX101" s="76"/>
      <c r="AY101" s="76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6"/>
      <c r="BP101" s="76"/>
      <c r="BQ101" s="76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83"/>
      <c r="CX101" s="83"/>
      <c r="CY101" s="83"/>
      <c r="CZ101" s="83"/>
    </row>
    <row r="102" spans="1:104" ht="11.25" customHeight="1" x14ac:dyDescent="0.25">
      <c r="A102" s="334" t="s">
        <v>11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84"/>
      <c r="T102" s="297" t="str">
        <f>W25</f>
        <v>Начальник ЦТАИ</v>
      </c>
      <c r="U102" s="297"/>
      <c r="V102" s="297"/>
      <c r="W102" s="297"/>
      <c r="X102" s="297"/>
      <c r="Y102" s="297"/>
      <c r="Z102" s="297"/>
      <c r="AA102" s="297"/>
      <c r="AB102" s="297"/>
      <c r="AC102" s="297"/>
      <c r="AD102" s="297"/>
      <c r="AE102" s="297"/>
      <c r="AF102" s="297"/>
      <c r="AG102" s="297"/>
      <c r="AH102" s="297"/>
      <c r="AI102" s="297"/>
      <c r="AJ102" s="297"/>
      <c r="AK102" s="297"/>
      <c r="AL102" s="297"/>
      <c r="AM102" s="297"/>
      <c r="AN102" s="297"/>
      <c r="AO102" s="297"/>
      <c r="AP102" s="297"/>
      <c r="AQ102" s="297"/>
      <c r="AR102" s="297"/>
      <c r="AS102" s="297"/>
      <c r="AT102" s="297"/>
      <c r="AU102" s="297"/>
      <c r="AV102" s="297"/>
      <c r="AW102" s="76"/>
      <c r="AX102" s="76"/>
      <c r="AY102" s="76"/>
      <c r="AZ102" s="298"/>
      <c r="BA102" s="298"/>
      <c r="BB102" s="298"/>
      <c r="BC102" s="298"/>
      <c r="BD102" s="298"/>
      <c r="BE102" s="298"/>
      <c r="BF102" s="298"/>
      <c r="BG102" s="298"/>
      <c r="BH102" s="298"/>
      <c r="BI102" s="298"/>
      <c r="BJ102" s="298"/>
      <c r="BK102" s="298"/>
      <c r="BL102" s="298"/>
      <c r="BM102" s="298"/>
      <c r="BN102" s="298"/>
      <c r="BO102" s="76"/>
      <c r="BP102" s="76"/>
      <c r="BQ102" s="76"/>
      <c r="BR102" s="323" t="str">
        <f>BQ25</f>
        <v>Федоров С.Л.</v>
      </c>
      <c r="BS102" s="323"/>
      <c r="BT102" s="323"/>
      <c r="BU102" s="323"/>
      <c r="BV102" s="323"/>
      <c r="BW102" s="323"/>
      <c r="BX102" s="323"/>
      <c r="BY102" s="323"/>
      <c r="BZ102" s="323"/>
      <c r="CA102" s="323"/>
      <c r="CB102" s="323"/>
      <c r="CC102" s="323"/>
      <c r="CD102" s="323"/>
      <c r="CE102" s="323"/>
      <c r="CF102" s="323"/>
      <c r="CG102" s="323"/>
      <c r="CH102" s="323"/>
      <c r="CI102" s="323"/>
      <c r="CJ102" s="323"/>
      <c r="CK102" s="323"/>
      <c r="CL102" s="323"/>
      <c r="CM102" s="323"/>
      <c r="CN102" s="323"/>
      <c r="CO102" s="323"/>
      <c r="CP102" s="323"/>
      <c r="CQ102" s="323"/>
      <c r="CR102" s="323"/>
      <c r="CS102" s="323"/>
      <c r="CT102" s="323"/>
      <c r="CU102" s="323"/>
      <c r="CV102" s="323"/>
      <c r="CW102" s="83"/>
      <c r="CX102" s="83"/>
      <c r="CY102" s="83"/>
      <c r="CZ102" s="83"/>
    </row>
    <row r="103" spans="1:104" s="89" customFormat="1" ht="12" customHeight="1" x14ac:dyDescent="0.25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295" t="s">
        <v>0</v>
      </c>
      <c r="U103" s="295"/>
      <c r="V103" s="295"/>
      <c r="W103" s="295"/>
      <c r="X103" s="295"/>
      <c r="Y103" s="295"/>
      <c r="Z103" s="295"/>
      <c r="AA103" s="295"/>
      <c r="AB103" s="295"/>
      <c r="AC103" s="295"/>
      <c r="AD103" s="295"/>
      <c r="AE103" s="295"/>
      <c r="AF103" s="295"/>
      <c r="AG103" s="295"/>
      <c r="AH103" s="295"/>
      <c r="AI103" s="295"/>
      <c r="AJ103" s="295"/>
      <c r="AK103" s="295"/>
      <c r="AL103" s="295"/>
      <c r="AM103" s="295"/>
      <c r="AN103" s="295"/>
      <c r="AO103" s="295"/>
      <c r="AP103" s="295"/>
      <c r="AQ103" s="295"/>
      <c r="AR103" s="295"/>
      <c r="AS103" s="295"/>
      <c r="AT103" s="295"/>
      <c r="AU103" s="295"/>
      <c r="AV103" s="295"/>
      <c r="AW103" s="90"/>
      <c r="AX103" s="90"/>
      <c r="AY103" s="90"/>
      <c r="AZ103" s="295" t="s">
        <v>34</v>
      </c>
      <c r="BA103" s="295"/>
      <c r="BB103" s="295"/>
      <c r="BC103" s="295"/>
      <c r="BD103" s="295"/>
      <c r="BE103" s="295"/>
      <c r="BF103" s="295"/>
      <c r="BG103" s="295"/>
      <c r="BH103" s="295"/>
      <c r="BI103" s="295"/>
      <c r="BJ103" s="295"/>
      <c r="BK103" s="295"/>
      <c r="BL103" s="295"/>
      <c r="BM103" s="295"/>
      <c r="BN103" s="295"/>
      <c r="BO103" s="90"/>
      <c r="BP103" s="90"/>
      <c r="BQ103" s="90"/>
      <c r="BR103" s="295" t="s">
        <v>193</v>
      </c>
      <c r="BS103" s="295"/>
      <c r="BT103" s="295"/>
      <c r="BU103" s="295"/>
      <c r="BV103" s="295"/>
      <c r="BW103" s="295"/>
      <c r="BX103" s="295"/>
      <c r="BY103" s="295"/>
      <c r="BZ103" s="295"/>
      <c r="CA103" s="295"/>
      <c r="CB103" s="295"/>
      <c r="CC103" s="295"/>
      <c r="CD103" s="295"/>
      <c r="CE103" s="295"/>
      <c r="CF103" s="295"/>
      <c r="CG103" s="295"/>
      <c r="CH103" s="295"/>
      <c r="CI103" s="295"/>
      <c r="CJ103" s="295"/>
      <c r="CK103" s="295"/>
      <c r="CL103" s="295"/>
      <c r="CM103" s="295"/>
      <c r="CN103" s="295"/>
      <c r="CO103" s="295"/>
      <c r="CP103" s="295"/>
      <c r="CQ103" s="295"/>
      <c r="CR103" s="295"/>
      <c r="CS103" s="295"/>
      <c r="CT103" s="295"/>
      <c r="CU103" s="295"/>
      <c r="CV103" s="295"/>
    </row>
    <row r="104" spans="1:104" ht="11.25" customHeight="1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297" t="str">
        <f>W28</f>
        <v>Начальник уАСУТП</v>
      </c>
      <c r="U104" s="297"/>
      <c r="V104" s="297"/>
      <c r="W104" s="297"/>
      <c r="X104" s="297"/>
      <c r="Y104" s="297"/>
      <c r="Z104" s="297"/>
      <c r="AA104" s="297"/>
      <c r="AB104" s="297"/>
      <c r="AC104" s="297"/>
      <c r="AD104" s="297"/>
      <c r="AE104" s="297"/>
      <c r="AF104" s="297"/>
      <c r="AG104" s="297"/>
      <c r="AH104" s="297"/>
      <c r="AI104" s="297"/>
      <c r="AJ104" s="297"/>
      <c r="AK104" s="297"/>
      <c r="AL104" s="297"/>
      <c r="AM104" s="297"/>
      <c r="AN104" s="297"/>
      <c r="AO104" s="297"/>
      <c r="AP104" s="297"/>
      <c r="AQ104" s="297"/>
      <c r="AR104" s="297"/>
      <c r="AS104" s="297"/>
      <c r="AT104" s="297"/>
      <c r="AU104" s="297"/>
      <c r="AV104" s="297"/>
      <c r="AW104" s="76"/>
      <c r="AX104" s="76"/>
      <c r="AY104" s="76"/>
      <c r="AZ104" s="298"/>
      <c r="BA104" s="298"/>
      <c r="BB104" s="298"/>
      <c r="BC104" s="298"/>
      <c r="BD104" s="298"/>
      <c r="BE104" s="298"/>
      <c r="BF104" s="298"/>
      <c r="BG104" s="298"/>
      <c r="BH104" s="298"/>
      <c r="BI104" s="298"/>
      <c r="BJ104" s="298"/>
      <c r="BK104" s="298"/>
      <c r="BL104" s="298"/>
      <c r="BM104" s="298"/>
      <c r="BN104" s="298"/>
      <c r="BO104" s="76"/>
      <c r="BP104" s="76"/>
      <c r="BQ104" s="76"/>
      <c r="BR104" s="349" t="str">
        <f>BQ28</f>
        <v>Осмоловский А.В.</v>
      </c>
      <c r="BS104" s="349"/>
      <c r="BT104" s="349"/>
      <c r="BU104" s="349"/>
      <c r="BV104" s="349"/>
      <c r="BW104" s="349"/>
      <c r="BX104" s="349"/>
      <c r="BY104" s="349"/>
      <c r="BZ104" s="349"/>
      <c r="CA104" s="349"/>
      <c r="CB104" s="349"/>
      <c r="CC104" s="349"/>
      <c r="CD104" s="349"/>
      <c r="CE104" s="349"/>
      <c r="CF104" s="349"/>
      <c r="CG104" s="349"/>
      <c r="CH104" s="349"/>
      <c r="CI104" s="349"/>
      <c r="CJ104" s="349"/>
      <c r="CK104" s="349"/>
      <c r="CL104" s="349"/>
      <c r="CM104" s="349"/>
      <c r="CN104" s="349"/>
      <c r="CO104" s="349"/>
      <c r="CP104" s="349"/>
      <c r="CQ104" s="349"/>
      <c r="CR104" s="349"/>
      <c r="CS104" s="349"/>
      <c r="CT104" s="349"/>
      <c r="CU104" s="349"/>
      <c r="CV104" s="349"/>
      <c r="CW104" s="83"/>
      <c r="CX104" s="83"/>
      <c r="CY104" s="83"/>
      <c r="CZ104" s="83"/>
    </row>
    <row r="105" spans="1:104" s="89" customFormat="1" ht="13.5" customHeight="1" x14ac:dyDescent="0.2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295" t="s">
        <v>0</v>
      </c>
      <c r="U105" s="295"/>
      <c r="V105" s="295"/>
      <c r="W105" s="295"/>
      <c r="X105" s="295"/>
      <c r="Y105" s="295"/>
      <c r="Z105" s="295"/>
      <c r="AA105" s="295"/>
      <c r="AB105" s="295"/>
      <c r="AC105" s="295"/>
      <c r="AD105" s="295"/>
      <c r="AE105" s="295"/>
      <c r="AF105" s="295"/>
      <c r="AG105" s="295"/>
      <c r="AH105" s="295"/>
      <c r="AI105" s="295"/>
      <c r="AJ105" s="295"/>
      <c r="AK105" s="295"/>
      <c r="AL105" s="295"/>
      <c r="AM105" s="295"/>
      <c r="AN105" s="295"/>
      <c r="AO105" s="295"/>
      <c r="AP105" s="295"/>
      <c r="AQ105" s="295"/>
      <c r="AR105" s="295"/>
      <c r="AS105" s="295"/>
      <c r="AT105" s="295"/>
      <c r="AU105" s="295"/>
      <c r="AV105" s="295"/>
      <c r="AW105" s="90"/>
      <c r="AX105" s="90"/>
      <c r="AY105" s="90"/>
      <c r="AZ105" s="295" t="s">
        <v>34</v>
      </c>
      <c r="BA105" s="295"/>
      <c r="BB105" s="295"/>
      <c r="BC105" s="295"/>
      <c r="BD105" s="295"/>
      <c r="BE105" s="295"/>
      <c r="BF105" s="295"/>
      <c r="BG105" s="295"/>
      <c r="BH105" s="295"/>
      <c r="BI105" s="295"/>
      <c r="BJ105" s="295"/>
      <c r="BK105" s="295"/>
      <c r="BL105" s="295"/>
      <c r="BM105" s="295"/>
      <c r="BN105" s="295"/>
      <c r="BO105" s="90"/>
      <c r="BP105" s="90"/>
      <c r="BQ105" s="90"/>
      <c r="BR105" s="295" t="s">
        <v>193</v>
      </c>
      <c r="BS105" s="295"/>
      <c r="BT105" s="295"/>
      <c r="BU105" s="295"/>
      <c r="BV105" s="295"/>
      <c r="BW105" s="295"/>
      <c r="BX105" s="295"/>
      <c r="BY105" s="295"/>
      <c r="BZ105" s="295"/>
      <c r="CA105" s="295"/>
      <c r="CB105" s="295"/>
      <c r="CC105" s="295"/>
      <c r="CD105" s="295"/>
      <c r="CE105" s="295"/>
      <c r="CF105" s="295"/>
      <c r="CG105" s="295"/>
      <c r="CH105" s="295"/>
      <c r="CI105" s="295"/>
      <c r="CJ105" s="295"/>
      <c r="CK105" s="295"/>
      <c r="CL105" s="295"/>
      <c r="CM105" s="295"/>
      <c r="CN105" s="295"/>
      <c r="CO105" s="295"/>
      <c r="CP105" s="295"/>
      <c r="CQ105" s="295"/>
      <c r="CR105" s="295"/>
      <c r="CS105" s="295"/>
      <c r="CT105" s="295"/>
      <c r="CU105" s="295"/>
      <c r="CV105" s="295"/>
    </row>
    <row r="106" spans="1:104" ht="11.25" customHeight="1" x14ac:dyDescent="0.2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296" t="e">
        <f>W30</f>
        <v>#N/A</v>
      </c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296"/>
      <c r="AN106" s="296"/>
      <c r="AO106" s="296"/>
      <c r="AP106" s="296"/>
      <c r="AQ106" s="296"/>
      <c r="AR106" s="296"/>
      <c r="AS106" s="296"/>
      <c r="AT106" s="296"/>
      <c r="AU106" s="296"/>
      <c r="AV106" s="296"/>
      <c r="AW106" s="76"/>
      <c r="AX106" s="76"/>
      <c r="AY106" s="76"/>
      <c r="AZ106" s="298"/>
      <c r="BA106" s="298"/>
      <c r="BB106" s="298"/>
      <c r="BC106" s="298"/>
      <c r="BD106" s="298"/>
      <c r="BE106" s="298"/>
      <c r="BF106" s="298"/>
      <c r="BG106" s="298"/>
      <c r="BH106" s="298"/>
      <c r="BI106" s="298"/>
      <c r="BJ106" s="298"/>
      <c r="BK106" s="298"/>
      <c r="BL106" s="298"/>
      <c r="BM106" s="298"/>
      <c r="BN106" s="298"/>
      <c r="BO106" s="76"/>
      <c r="BP106" s="76"/>
      <c r="BQ106" s="76"/>
      <c r="BR106" s="349">
        <f>BQ30</f>
        <v>0</v>
      </c>
      <c r="BS106" s="349"/>
      <c r="BT106" s="349"/>
      <c r="BU106" s="349"/>
      <c r="BV106" s="349"/>
      <c r="BW106" s="349"/>
      <c r="BX106" s="349"/>
      <c r="BY106" s="349"/>
      <c r="BZ106" s="349"/>
      <c r="CA106" s="349"/>
      <c r="CB106" s="349"/>
      <c r="CC106" s="349"/>
      <c r="CD106" s="349"/>
      <c r="CE106" s="349"/>
      <c r="CF106" s="349"/>
      <c r="CG106" s="349"/>
      <c r="CH106" s="349"/>
      <c r="CI106" s="349"/>
      <c r="CJ106" s="349"/>
      <c r="CK106" s="349"/>
      <c r="CL106" s="349"/>
      <c r="CM106" s="349"/>
      <c r="CN106" s="349"/>
      <c r="CO106" s="349"/>
      <c r="CP106" s="349"/>
      <c r="CQ106" s="349"/>
      <c r="CR106" s="349"/>
      <c r="CS106" s="349"/>
      <c r="CT106" s="349"/>
      <c r="CU106" s="349"/>
      <c r="CV106" s="349"/>
      <c r="CW106" s="83"/>
      <c r="CX106" s="83"/>
      <c r="CY106" s="83"/>
      <c r="CZ106" s="83"/>
    </row>
    <row r="107" spans="1:104" s="89" customFormat="1" ht="13.5" customHeight="1" x14ac:dyDescent="0.25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295" t="s">
        <v>0</v>
      </c>
      <c r="U107" s="295"/>
      <c r="V107" s="295"/>
      <c r="W107" s="295"/>
      <c r="X107" s="295"/>
      <c r="Y107" s="295"/>
      <c r="Z107" s="295"/>
      <c r="AA107" s="295"/>
      <c r="AB107" s="295"/>
      <c r="AC107" s="295"/>
      <c r="AD107" s="295"/>
      <c r="AE107" s="295"/>
      <c r="AF107" s="295"/>
      <c r="AG107" s="295"/>
      <c r="AH107" s="295"/>
      <c r="AI107" s="295"/>
      <c r="AJ107" s="295"/>
      <c r="AK107" s="295"/>
      <c r="AL107" s="295"/>
      <c r="AM107" s="295"/>
      <c r="AN107" s="295"/>
      <c r="AO107" s="295"/>
      <c r="AP107" s="295"/>
      <c r="AQ107" s="295"/>
      <c r="AR107" s="295"/>
      <c r="AS107" s="295"/>
      <c r="AT107" s="295"/>
      <c r="AU107" s="295"/>
      <c r="AV107" s="295"/>
      <c r="AW107" s="90"/>
      <c r="AX107" s="90"/>
      <c r="AY107" s="90"/>
      <c r="AZ107" s="295" t="s">
        <v>34</v>
      </c>
      <c r="BA107" s="295"/>
      <c r="BB107" s="295"/>
      <c r="BC107" s="295"/>
      <c r="BD107" s="295"/>
      <c r="BE107" s="295"/>
      <c r="BF107" s="295"/>
      <c r="BG107" s="295"/>
      <c r="BH107" s="295"/>
      <c r="BI107" s="295"/>
      <c r="BJ107" s="295"/>
      <c r="BK107" s="295"/>
      <c r="BL107" s="295"/>
      <c r="BM107" s="295"/>
      <c r="BN107" s="295"/>
      <c r="BO107" s="90"/>
      <c r="BP107" s="90"/>
      <c r="BQ107" s="90"/>
      <c r="BR107" s="295" t="s">
        <v>193</v>
      </c>
      <c r="BS107" s="295"/>
      <c r="BT107" s="295"/>
      <c r="BU107" s="295"/>
      <c r="BV107" s="295"/>
      <c r="BW107" s="295"/>
      <c r="BX107" s="295"/>
      <c r="BY107" s="295"/>
      <c r="BZ107" s="295"/>
      <c r="CA107" s="295"/>
      <c r="CB107" s="295"/>
      <c r="CC107" s="295"/>
      <c r="CD107" s="295"/>
      <c r="CE107" s="295"/>
      <c r="CF107" s="295"/>
      <c r="CG107" s="295"/>
      <c r="CH107" s="295"/>
      <c r="CI107" s="295"/>
      <c r="CJ107" s="295"/>
      <c r="CK107" s="295"/>
      <c r="CL107" s="295"/>
      <c r="CM107" s="295"/>
      <c r="CN107" s="295"/>
      <c r="CO107" s="295"/>
      <c r="CP107" s="295"/>
      <c r="CQ107" s="295"/>
      <c r="CR107" s="295"/>
      <c r="CS107" s="295"/>
      <c r="CT107" s="295"/>
      <c r="CU107" s="295"/>
      <c r="CV107" s="295"/>
    </row>
    <row r="108" spans="1:104" ht="11.25" customHeight="1" x14ac:dyDescent="0.2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297" t="str">
        <f>W32</f>
        <v>Инженер уАСУТП</v>
      </c>
      <c r="U108" s="297"/>
      <c r="V108" s="297"/>
      <c r="W108" s="297"/>
      <c r="X108" s="297"/>
      <c r="Y108" s="297"/>
      <c r="Z108" s="297"/>
      <c r="AA108" s="297"/>
      <c r="AB108" s="297"/>
      <c r="AC108" s="297"/>
      <c r="AD108" s="297"/>
      <c r="AE108" s="297"/>
      <c r="AF108" s="297"/>
      <c r="AG108" s="297"/>
      <c r="AH108" s="297"/>
      <c r="AI108" s="297"/>
      <c r="AJ108" s="297"/>
      <c r="AK108" s="297"/>
      <c r="AL108" s="297"/>
      <c r="AM108" s="297"/>
      <c r="AN108" s="297"/>
      <c r="AO108" s="297"/>
      <c r="AP108" s="297"/>
      <c r="AQ108" s="297"/>
      <c r="AR108" s="297"/>
      <c r="AS108" s="297"/>
      <c r="AT108" s="297"/>
      <c r="AU108" s="297"/>
      <c r="AV108" s="297"/>
      <c r="AW108" s="76"/>
      <c r="AX108" s="76"/>
      <c r="AY108" s="76"/>
      <c r="AZ108" s="298"/>
      <c r="BA108" s="298"/>
      <c r="BB108" s="298"/>
      <c r="BC108" s="298"/>
      <c r="BD108" s="298"/>
      <c r="BE108" s="298"/>
      <c r="BF108" s="298"/>
      <c r="BG108" s="298"/>
      <c r="BH108" s="298"/>
      <c r="BI108" s="298"/>
      <c r="BJ108" s="298"/>
      <c r="BK108" s="298"/>
      <c r="BL108" s="298"/>
      <c r="BM108" s="298"/>
      <c r="BN108" s="298"/>
      <c r="BO108" s="76"/>
      <c r="BP108" s="76"/>
      <c r="BQ108" s="76"/>
      <c r="BR108" s="323" t="str">
        <f>BQ32</f>
        <v>Ульянов П.А.</v>
      </c>
      <c r="BS108" s="323"/>
      <c r="BT108" s="323"/>
      <c r="BU108" s="323"/>
      <c r="BV108" s="323"/>
      <c r="BW108" s="323"/>
      <c r="BX108" s="323"/>
      <c r="BY108" s="323"/>
      <c r="BZ108" s="323"/>
      <c r="CA108" s="323"/>
      <c r="CB108" s="323"/>
      <c r="CC108" s="323"/>
      <c r="CD108" s="323"/>
      <c r="CE108" s="323"/>
      <c r="CF108" s="323"/>
      <c r="CG108" s="323"/>
      <c r="CH108" s="323"/>
      <c r="CI108" s="323"/>
      <c r="CJ108" s="323"/>
      <c r="CK108" s="323"/>
      <c r="CL108" s="323"/>
      <c r="CM108" s="323"/>
      <c r="CN108" s="323"/>
      <c r="CO108" s="323"/>
      <c r="CP108" s="323"/>
      <c r="CQ108" s="323"/>
      <c r="CR108" s="323"/>
      <c r="CS108" s="323"/>
      <c r="CT108" s="323"/>
      <c r="CU108" s="323"/>
      <c r="CV108" s="323"/>
      <c r="CW108" s="83"/>
      <c r="CX108" s="83"/>
      <c r="CY108" s="83"/>
      <c r="CZ108" s="83"/>
    </row>
    <row r="109" spans="1:104" s="89" customFormat="1" ht="11.25" customHeight="1" x14ac:dyDescent="0.25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295" t="s">
        <v>0</v>
      </c>
      <c r="U109" s="295"/>
      <c r="V109" s="295"/>
      <c r="W109" s="295"/>
      <c r="X109" s="295"/>
      <c r="Y109" s="295"/>
      <c r="Z109" s="295"/>
      <c r="AA109" s="295"/>
      <c r="AB109" s="295"/>
      <c r="AC109" s="295"/>
      <c r="AD109" s="295"/>
      <c r="AE109" s="295"/>
      <c r="AF109" s="295"/>
      <c r="AG109" s="295"/>
      <c r="AH109" s="295"/>
      <c r="AI109" s="295"/>
      <c r="AJ109" s="295"/>
      <c r="AK109" s="295"/>
      <c r="AL109" s="295"/>
      <c r="AM109" s="295"/>
      <c r="AN109" s="295"/>
      <c r="AO109" s="295"/>
      <c r="AP109" s="295"/>
      <c r="AQ109" s="295"/>
      <c r="AR109" s="295"/>
      <c r="AS109" s="295"/>
      <c r="AT109" s="295"/>
      <c r="AU109" s="295"/>
      <c r="AV109" s="295"/>
      <c r="AW109" s="90"/>
      <c r="AX109" s="90"/>
      <c r="AY109" s="90"/>
      <c r="AZ109" s="295" t="s">
        <v>34</v>
      </c>
      <c r="BA109" s="295"/>
      <c r="BB109" s="295"/>
      <c r="BC109" s="295"/>
      <c r="BD109" s="295"/>
      <c r="BE109" s="295"/>
      <c r="BF109" s="295"/>
      <c r="BG109" s="295"/>
      <c r="BH109" s="295"/>
      <c r="BI109" s="295"/>
      <c r="BJ109" s="295"/>
      <c r="BK109" s="295"/>
      <c r="BL109" s="295"/>
      <c r="BM109" s="295"/>
      <c r="BN109" s="295"/>
      <c r="BO109" s="90"/>
      <c r="BP109" s="90"/>
      <c r="BQ109" s="90"/>
      <c r="BR109" s="295" t="s">
        <v>193</v>
      </c>
      <c r="BS109" s="295"/>
      <c r="BT109" s="295"/>
      <c r="BU109" s="295"/>
      <c r="BV109" s="295"/>
      <c r="BW109" s="295"/>
      <c r="BX109" s="295"/>
      <c r="BY109" s="295"/>
      <c r="BZ109" s="295"/>
      <c r="CA109" s="295"/>
      <c r="CB109" s="295"/>
      <c r="CC109" s="295"/>
      <c r="CD109" s="295"/>
      <c r="CE109" s="295"/>
      <c r="CF109" s="295"/>
      <c r="CG109" s="295"/>
      <c r="CH109" s="295"/>
      <c r="CI109" s="295"/>
      <c r="CJ109" s="295"/>
      <c r="CK109" s="295"/>
      <c r="CL109" s="295"/>
      <c r="CM109" s="295"/>
      <c r="CN109" s="295"/>
      <c r="CO109" s="295"/>
      <c r="CP109" s="295"/>
      <c r="CQ109" s="295"/>
      <c r="CR109" s="295"/>
      <c r="CS109" s="295"/>
      <c r="CT109" s="295"/>
      <c r="CU109" s="295"/>
      <c r="CV109" s="295"/>
    </row>
    <row r="110" spans="1:104" ht="6.75" customHeight="1" x14ac:dyDescent="0.2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  <c r="CC110" s="76"/>
      <c r="CD110" s="76"/>
      <c r="CE110" s="76"/>
      <c r="CF110" s="76"/>
      <c r="CG110" s="76"/>
      <c r="CH110" s="76"/>
      <c r="CI110" s="76"/>
      <c r="CJ110" s="76"/>
      <c r="CK110" s="76"/>
      <c r="CL110" s="76"/>
      <c r="CM110" s="76"/>
      <c r="CN110" s="76"/>
      <c r="CO110" s="76"/>
      <c r="CP110" s="76"/>
      <c r="CQ110" s="76"/>
      <c r="CR110" s="76"/>
      <c r="CS110" s="76"/>
      <c r="CT110" s="76"/>
      <c r="CU110" s="76"/>
      <c r="CV110" s="76"/>
      <c r="CW110" s="83"/>
      <c r="CX110" s="83"/>
      <c r="CY110" s="83"/>
      <c r="CZ110" s="83"/>
    </row>
    <row r="111" spans="1:104" ht="11.25" customHeight="1" x14ac:dyDescent="0.25">
      <c r="A111" s="305" t="s">
        <v>144</v>
      </c>
      <c r="B111" s="305"/>
      <c r="C111" s="305"/>
      <c r="D111" s="305"/>
      <c r="E111" s="305"/>
      <c r="F111" s="305"/>
      <c r="G111" s="305"/>
      <c r="H111" s="305"/>
      <c r="I111" s="77"/>
      <c r="J111" s="350" t="str">
        <f>W28</f>
        <v>Начальник уАСУТП</v>
      </c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  <c r="AA111" s="350"/>
      <c r="AB111" s="350"/>
      <c r="AC111" s="350"/>
      <c r="AD111" s="350"/>
      <c r="AE111" s="350"/>
      <c r="AF111" s="350"/>
      <c r="AG111" s="350"/>
      <c r="AH111" s="350"/>
      <c r="AI111" s="350"/>
      <c r="AJ111" s="350"/>
      <c r="AK111" s="350"/>
      <c r="AL111" s="350"/>
      <c r="AM111" s="350"/>
      <c r="AN111" s="350"/>
      <c r="AO111" s="350"/>
      <c r="AP111" s="350"/>
      <c r="AQ111" s="350"/>
      <c r="AR111" s="350"/>
      <c r="AS111" s="350"/>
      <c r="AT111" s="350"/>
      <c r="AU111" s="350"/>
      <c r="AV111" s="350"/>
      <c r="AW111" s="12"/>
      <c r="AX111" s="76"/>
      <c r="AY111" s="76"/>
      <c r="AZ111" s="347"/>
      <c r="BA111" s="347"/>
      <c r="BB111" s="347"/>
      <c r="BC111" s="347"/>
      <c r="BD111" s="347"/>
      <c r="BE111" s="347"/>
      <c r="BF111" s="347"/>
      <c r="BG111" s="347"/>
      <c r="BH111" s="347"/>
      <c r="BI111" s="347"/>
      <c r="BJ111" s="347"/>
      <c r="BK111" s="347"/>
      <c r="BL111" s="347"/>
      <c r="BM111" s="347"/>
      <c r="BN111" s="347"/>
      <c r="BO111" s="12"/>
      <c r="BP111" s="76"/>
      <c r="BQ111" s="76"/>
      <c r="BR111" s="297" t="str">
        <f>BQ28</f>
        <v>Осмоловский А.В.</v>
      </c>
      <c r="BS111" s="297"/>
      <c r="BT111" s="297"/>
      <c r="BU111" s="297"/>
      <c r="BV111" s="297"/>
      <c r="BW111" s="297"/>
      <c r="BX111" s="297"/>
      <c r="BY111" s="297"/>
      <c r="BZ111" s="297"/>
      <c r="CA111" s="297"/>
      <c r="CB111" s="297"/>
      <c r="CC111" s="297"/>
      <c r="CD111" s="297"/>
      <c r="CE111" s="297"/>
      <c r="CF111" s="297"/>
      <c r="CG111" s="297"/>
      <c r="CH111" s="297"/>
      <c r="CI111" s="297"/>
      <c r="CJ111" s="297"/>
      <c r="CK111" s="297"/>
      <c r="CL111" s="297"/>
      <c r="CM111" s="297"/>
      <c r="CN111" s="297"/>
      <c r="CO111" s="297"/>
      <c r="CP111" s="297"/>
      <c r="CQ111" s="297"/>
      <c r="CR111" s="297"/>
      <c r="CS111" s="297"/>
      <c r="CT111" s="297"/>
      <c r="CU111" s="297"/>
      <c r="CV111" s="297"/>
      <c r="CW111" s="83"/>
      <c r="CX111" s="83"/>
      <c r="CY111" s="83"/>
      <c r="CZ111" s="83"/>
    </row>
    <row r="112" spans="1:104" ht="11.25" customHeight="1" x14ac:dyDescent="0.2">
      <c r="A112" s="76"/>
      <c r="B112" s="76"/>
      <c r="C112" s="76"/>
      <c r="D112" s="76"/>
      <c r="E112" s="76"/>
      <c r="F112" s="76"/>
      <c r="G112" s="76"/>
      <c r="H112" s="76"/>
      <c r="I112" s="76"/>
      <c r="J112" s="337" t="s">
        <v>0</v>
      </c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37"/>
      <c r="AB112" s="337"/>
      <c r="AC112" s="337"/>
      <c r="AD112" s="337"/>
      <c r="AE112" s="337"/>
      <c r="AF112" s="337"/>
      <c r="AG112" s="337"/>
      <c r="AH112" s="337"/>
      <c r="AI112" s="337"/>
      <c r="AJ112" s="337"/>
      <c r="AK112" s="337"/>
      <c r="AL112" s="337"/>
      <c r="AM112" s="337"/>
      <c r="AN112" s="337"/>
      <c r="AO112" s="337"/>
      <c r="AP112" s="337"/>
      <c r="AQ112" s="337"/>
      <c r="AR112" s="337"/>
      <c r="AS112" s="337"/>
      <c r="AT112" s="337"/>
      <c r="AU112" s="337"/>
      <c r="AV112" s="337"/>
      <c r="AW112" s="71"/>
      <c r="AX112" s="76"/>
      <c r="AY112" s="76"/>
      <c r="AZ112" s="337" t="s">
        <v>34</v>
      </c>
      <c r="BA112" s="337"/>
      <c r="BB112" s="337"/>
      <c r="BC112" s="337"/>
      <c r="BD112" s="337"/>
      <c r="BE112" s="337"/>
      <c r="BF112" s="337"/>
      <c r="BG112" s="337"/>
      <c r="BH112" s="337"/>
      <c r="BI112" s="337"/>
      <c r="BJ112" s="337"/>
      <c r="BK112" s="337"/>
      <c r="BL112" s="337"/>
      <c r="BM112" s="337"/>
      <c r="BN112" s="337"/>
      <c r="BO112" s="71"/>
      <c r="BP112" s="76"/>
      <c r="BQ112" s="76"/>
      <c r="BR112" s="295" t="s">
        <v>193</v>
      </c>
      <c r="BS112" s="295"/>
      <c r="BT112" s="295"/>
      <c r="BU112" s="295"/>
      <c r="BV112" s="295"/>
      <c r="BW112" s="295"/>
      <c r="BX112" s="295"/>
      <c r="BY112" s="295"/>
      <c r="BZ112" s="295"/>
      <c r="CA112" s="295"/>
      <c r="CB112" s="295"/>
      <c r="CC112" s="295"/>
      <c r="CD112" s="295"/>
      <c r="CE112" s="295"/>
      <c r="CF112" s="295"/>
      <c r="CG112" s="295"/>
      <c r="CH112" s="295"/>
      <c r="CI112" s="295"/>
      <c r="CJ112" s="295"/>
      <c r="CK112" s="295"/>
      <c r="CL112" s="295"/>
      <c r="CM112" s="295"/>
      <c r="CN112" s="295"/>
      <c r="CO112" s="295"/>
      <c r="CP112" s="295"/>
      <c r="CQ112" s="295"/>
      <c r="CR112" s="295"/>
      <c r="CS112" s="295"/>
      <c r="CT112" s="295"/>
      <c r="CU112" s="295"/>
      <c r="CV112" s="295"/>
      <c r="CW112" s="83"/>
      <c r="CX112" s="83"/>
      <c r="CY112" s="83"/>
      <c r="CZ112" s="83"/>
    </row>
    <row r="113" spans="1:104" ht="3" customHeight="1" x14ac:dyDescent="0.2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  <c r="CC113" s="76"/>
      <c r="CD113" s="76"/>
      <c r="CE113" s="76"/>
      <c r="CF113" s="76"/>
      <c r="CG113" s="76"/>
      <c r="CH113" s="76"/>
      <c r="CI113" s="76"/>
      <c r="CJ113" s="76"/>
      <c r="CK113" s="76"/>
      <c r="CL113" s="76"/>
      <c r="CM113" s="76"/>
      <c r="CN113" s="76"/>
      <c r="CO113" s="76"/>
      <c r="CP113" s="76"/>
      <c r="CQ113" s="76"/>
      <c r="CR113" s="76"/>
      <c r="CS113" s="76"/>
      <c r="CT113" s="76"/>
      <c r="CU113" s="76"/>
      <c r="CV113" s="76"/>
      <c r="CW113" s="83"/>
      <c r="CX113" s="83"/>
      <c r="CY113" s="83"/>
      <c r="CZ113" s="83"/>
    </row>
    <row r="114" spans="1:104" ht="11.25" customHeight="1" x14ac:dyDescent="0.2">
      <c r="A114" s="300">
        <f>'Сводная таблица'!C9</f>
        <v>0</v>
      </c>
      <c r="B114" s="300"/>
      <c r="C114" s="300"/>
      <c r="D114" s="300"/>
      <c r="E114" s="300"/>
      <c r="F114" s="300"/>
      <c r="G114" s="300"/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  <c r="AI114" s="300"/>
      <c r="AJ114" s="300"/>
      <c r="AK114" s="300"/>
      <c r="AL114" s="300"/>
      <c r="AM114" s="300"/>
      <c r="AN114" s="300"/>
      <c r="AO114" s="300"/>
      <c r="AP114" s="300"/>
      <c r="AQ114" s="300"/>
      <c r="AR114" s="300"/>
      <c r="AS114" s="300"/>
      <c r="AT114" s="300"/>
      <c r="AU114" s="300"/>
      <c r="AV114" s="300"/>
      <c r="AW114" s="300"/>
      <c r="AX114" s="300"/>
      <c r="AY114" s="300"/>
      <c r="AZ114" s="300"/>
      <c r="BA114" s="300"/>
      <c r="BB114" s="300"/>
      <c r="BC114" s="300"/>
      <c r="BD114" s="300"/>
      <c r="BE114" s="300"/>
      <c r="BF114" s="300"/>
      <c r="BG114" s="300"/>
      <c r="BH114" s="300"/>
      <c r="BI114" s="300"/>
      <c r="BJ114" s="300"/>
      <c r="BK114" s="300"/>
      <c r="BL114" s="300"/>
      <c r="BM114" s="300"/>
      <c r="BN114" s="300"/>
      <c r="BO114" s="300"/>
      <c r="BP114" s="300"/>
      <c r="BQ114" s="300"/>
      <c r="BR114" s="300"/>
      <c r="BS114" s="300"/>
      <c r="BT114" s="300"/>
      <c r="BU114" s="300"/>
      <c r="BV114" s="300"/>
      <c r="BW114" s="300"/>
      <c r="BX114" s="300"/>
      <c r="BY114" s="300"/>
      <c r="BZ114" s="300"/>
      <c r="CA114" s="300"/>
      <c r="CB114" s="300"/>
      <c r="CC114" s="300"/>
      <c r="CD114" s="300"/>
      <c r="CE114" s="300"/>
      <c r="CF114" s="300"/>
      <c r="CG114" s="300"/>
      <c r="CH114" s="300"/>
      <c r="CI114" s="300"/>
      <c r="CJ114" s="300"/>
      <c r="CK114" s="300"/>
      <c r="CL114" s="300"/>
      <c r="CM114" s="300"/>
      <c r="CN114" s="300"/>
      <c r="CO114" s="300"/>
      <c r="CP114" s="300"/>
      <c r="CQ114" s="300"/>
      <c r="CR114" s="300"/>
      <c r="CS114" s="300"/>
      <c r="CT114" s="300"/>
      <c r="CU114" s="300"/>
      <c r="CV114" s="300"/>
      <c r="CW114" s="83"/>
      <c r="CX114" s="83"/>
      <c r="CY114" s="83"/>
      <c r="CZ114" s="83"/>
    </row>
    <row r="115" spans="1:104" x14ac:dyDescent="0.2">
      <c r="CW115" s="83"/>
      <c r="CX115" s="83"/>
      <c r="CY115" s="83"/>
      <c r="CZ115" s="83"/>
    </row>
    <row r="116" spans="1:104" x14ac:dyDescent="0.2">
      <c r="CW116" s="83"/>
      <c r="CX116" s="83"/>
      <c r="CY116" s="83"/>
      <c r="CZ116" s="83"/>
    </row>
    <row r="117" spans="1:104" x14ac:dyDescent="0.2">
      <c r="CW117" s="83"/>
      <c r="CX117" s="83"/>
      <c r="CY117" s="83"/>
      <c r="CZ117" s="83"/>
    </row>
    <row r="118" spans="1:104" x14ac:dyDescent="0.2">
      <c r="CW118" s="83"/>
      <c r="CX118" s="83"/>
      <c r="CY118" s="83"/>
      <c r="CZ118" s="83"/>
    </row>
    <row r="119" spans="1:104" x14ac:dyDescent="0.2">
      <c r="CW119" s="83"/>
      <c r="CX119" s="83"/>
      <c r="CY119" s="83"/>
      <c r="CZ119" s="83"/>
    </row>
    <row r="120" spans="1:104" x14ac:dyDescent="0.2">
      <c r="CW120" s="83"/>
      <c r="CX120" s="83"/>
      <c r="CY120" s="83"/>
      <c r="CZ120" s="83"/>
    </row>
    <row r="121" spans="1:104" x14ac:dyDescent="0.2">
      <c r="CW121" s="83"/>
      <c r="CX121" s="83"/>
      <c r="CY121" s="83"/>
      <c r="CZ121" s="83"/>
    </row>
    <row r="122" spans="1:104" x14ac:dyDescent="0.2">
      <c r="CW122" s="83"/>
      <c r="CX122" s="83"/>
      <c r="CY122" s="83"/>
      <c r="CZ122" s="83"/>
    </row>
    <row r="123" spans="1:104" x14ac:dyDescent="0.2">
      <c r="CW123" s="83"/>
      <c r="CX123" s="83"/>
      <c r="CY123" s="83"/>
      <c r="CZ123" s="83"/>
    </row>
    <row r="124" spans="1:104" x14ac:dyDescent="0.2">
      <c r="CW124" s="83"/>
      <c r="CX124" s="83"/>
      <c r="CY124" s="83"/>
      <c r="CZ124" s="83"/>
    </row>
    <row r="125" spans="1:104" x14ac:dyDescent="0.2">
      <c r="CW125" s="83"/>
      <c r="CX125" s="83"/>
      <c r="CY125" s="83"/>
      <c r="CZ125" s="83"/>
    </row>
    <row r="126" spans="1:104" x14ac:dyDescent="0.2">
      <c r="CW126" s="83"/>
      <c r="CX126" s="83"/>
      <c r="CY126" s="83"/>
      <c r="CZ126" s="83"/>
    </row>
    <row r="127" spans="1:104" x14ac:dyDescent="0.2">
      <c r="CW127" s="83"/>
      <c r="CX127" s="83"/>
      <c r="CY127" s="83"/>
      <c r="CZ127" s="83"/>
    </row>
    <row r="128" spans="1:104" x14ac:dyDescent="0.2">
      <c r="CW128" s="83"/>
      <c r="CX128" s="83"/>
      <c r="CY128" s="83"/>
      <c r="CZ128" s="83"/>
    </row>
    <row r="129" spans="101:104" x14ac:dyDescent="0.2">
      <c r="CW129" s="83"/>
      <c r="CX129" s="83"/>
      <c r="CY129" s="83"/>
      <c r="CZ129" s="83"/>
    </row>
    <row r="130" spans="101:104" x14ac:dyDescent="0.2">
      <c r="CW130" s="83"/>
      <c r="CX130" s="83"/>
      <c r="CY130" s="83"/>
      <c r="CZ130" s="83"/>
    </row>
    <row r="131" spans="101:104" x14ac:dyDescent="0.2">
      <c r="CW131" s="83"/>
      <c r="CX131" s="83"/>
      <c r="CY131" s="83"/>
      <c r="CZ131" s="83"/>
    </row>
    <row r="132" spans="101:104" x14ac:dyDescent="0.2">
      <c r="CW132" s="83"/>
      <c r="CX132" s="83"/>
      <c r="CY132" s="83"/>
      <c r="CZ132" s="83"/>
    </row>
    <row r="133" spans="101:104" x14ac:dyDescent="0.2">
      <c r="CW133" s="83"/>
      <c r="CX133" s="83"/>
      <c r="CY133" s="83"/>
      <c r="CZ133" s="83"/>
    </row>
  </sheetData>
  <mergeCells count="368">
    <mergeCell ref="BI7:CV7"/>
    <mergeCell ref="BI10:CV10"/>
    <mergeCell ref="BI13:CV13"/>
    <mergeCell ref="BK14:BO14"/>
    <mergeCell ref="BP14:BQ14"/>
    <mergeCell ref="BR14:CM14"/>
    <mergeCell ref="CN14:CV14"/>
    <mergeCell ref="A17:CV17"/>
    <mergeCell ref="A4:AS4"/>
    <mergeCell ref="A5:AS5"/>
    <mergeCell ref="BI1:CV1"/>
    <mergeCell ref="BI2:CV2"/>
    <mergeCell ref="BI3:CV3"/>
    <mergeCell ref="BI5:CV5"/>
    <mergeCell ref="BI6:CV6"/>
    <mergeCell ref="BI4:CV4"/>
    <mergeCell ref="BI8:CV8"/>
    <mergeCell ref="BI9:CV9"/>
    <mergeCell ref="A22:U22"/>
    <mergeCell ref="W22:BL22"/>
    <mergeCell ref="BQ22:CV22"/>
    <mergeCell ref="BI12:BX12"/>
    <mergeCell ref="BZ12:CV12"/>
    <mergeCell ref="BI14:BJ14"/>
    <mergeCell ref="BI11:BX11"/>
    <mergeCell ref="BZ11:CV11"/>
    <mergeCell ref="A16:BL16"/>
    <mergeCell ref="BM16:CV16"/>
    <mergeCell ref="A20:J20"/>
    <mergeCell ref="D18:AU18"/>
    <mergeCell ref="AV18:AX18"/>
    <mergeCell ref="AZ18:BA18"/>
    <mergeCell ref="BB18:BD18"/>
    <mergeCell ref="BE18:BF18"/>
    <mergeCell ref="BH18:BT18"/>
    <mergeCell ref="W23:BL23"/>
    <mergeCell ref="BQ23:CV23"/>
    <mergeCell ref="A25:U25"/>
    <mergeCell ref="W25:BL25"/>
    <mergeCell ref="BQ25:CV25"/>
    <mergeCell ref="BV18:BX18"/>
    <mergeCell ref="BY18:CA18"/>
    <mergeCell ref="CC18:CD18"/>
    <mergeCell ref="CF18:CH18"/>
    <mergeCell ref="CJ18:CV18"/>
    <mergeCell ref="W30:BL30"/>
    <mergeCell ref="BQ30:CV30"/>
    <mergeCell ref="W31:BL31"/>
    <mergeCell ref="BQ31:CV31"/>
    <mergeCell ref="W32:BL32"/>
    <mergeCell ref="BQ32:CV32"/>
    <mergeCell ref="W26:BL26"/>
    <mergeCell ref="BQ26:CV26"/>
    <mergeCell ref="W28:BL28"/>
    <mergeCell ref="BQ28:CV28"/>
    <mergeCell ref="W29:BL29"/>
    <mergeCell ref="BQ29:CV29"/>
    <mergeCell ref="A37:CV37"/>
    <mergeCell ref="A39:O39"/>
    <mergeCell ref="Q39:CV39"/>
    <mergeCell ref="Q40:CV40"/>
    <mergeCell ref="A42:CV42"/>
    <mergeCell ref="A43:CV43"/>
    <mergeCell ref="W33:BL33"/>
    <mergeCell ref="BQ33:CV33"/>
    <mergeCell ref="A34:BI34"/>
    <mergeCell ref="BK34:CV34"/>
    <mergeCell ref="B35:CV35"/>
    <mergeCell ref="A36:BJ36"/>
    <mergeCell ref="BK36:CV36"/>
    <mergeCell ref="B44:G44"/>
    <mergeCell ref="H44:AH44"/>
    <mergeCell ref="AI44:AQ44"/>
    <mergeCell ref="AR44:AY44"/>
    <mergeCell ref="AZ44:CV44"/>
    <mergeCell ref="B45:G45"/>
    <mergeCell ref="H45:AH45"/>
    <mergeCell ref="AI45:AQ45"/>
    <mergeCell ref="AR45:AY45"/>
    <mergeCell ref="AZ45:CV45"/>
    <mergeCell ref="B46:G46"/>
    <mergeCell ref="H46:AH46"/>
    <mergeCell ref="AI46:AQ46"/>
    <mergeCell ref="AR46:AY46"/>
    <mergeCell ref="AZ46:CV46"/>
    <mergeCell ref="B47:G47"/>
    <mergeCell ref="H47:AH47"/>
    <mergeCell ref="AI47:AQ47"/>
    <mergeCell ref="AR47:AY47"/>
    <mergeCell ref="AZ47:CV47"/>
    <mergeCell ref="B48:G48"/>
    <mergeCell ref="H48:AH48"/>
    <mergeCell ref="AI48:AQ48"/>
    <mergeCell ref="AR48:AY48"/>
    <mergeCell ref="AZ48:CV48"/>
    <mergeCell ref="B49:G49"/>
    <mergeCell ref="H49:AH49"/>
    <mergeCell ref="AI49:AQ49"/>
    <mergeCell ref="AR49:AY49"/>
    <mergeCell ref="AZ49:CV49"/>
    <mergeCell ref="B50:G50"/>
    <mergeCell ref="H50:AH50"/>
    <mergeCell ref="AI50:AQ50"/>
    <mergeCell ref="AR50:AY50"/>
    <mergeCell ref="AZ50:CV50"/>
    <mergeCell ref="B51:G51"/>
    <mergeCell ref="H51:AH51"/>
    <mergeCell ref="AI51:AQ51"/>
    <mergeCell ref="AR51:AY51"/>
    <mergeCell ref="AZ51:CV51"/>
    <mergeCell ref="B52:G52"/>
    <mergeCell ref="H52:AH52"/>
    <mergeCell ref="AI52:AQ52"/>
    <mergeCell ref="AR52:AY52"/>
    <mergeCell ref="AZ52:CV52"/>
    <mergeCell ref="B53:G53"/>
    <mergeCell ref="H53:AH53"/>
    <mergeCell ref="AI53:AQ53"/>
    <mergeCell ref="AR53:AY53"/>
    <mergeCell ref="AZ53:CV53"/>
    <mergeCell ref="B54:G54"/>
    <mergeCell ref="H54:AH54"/>
    <mergeCell ref="AI54:AQ54"/>
    <mergeCell ref="AR54:AY54"/>
    <mergeCell ref="AZ54:CV54"/>
    <mergeCell ref="B55:G55"/>
    <mergeCell ref="H55:AH55"/>
    <mergeCell ref="AI55:AQ55"/>
    <mergeCell ref="AR55:AY55"/>
    <mergeCell ref="AZ55:CV55"/>
    <mergeCell ref="B86:G86"/>
    <mergeCell ref="H86:AH86"/>
    <mergeCell ref="AI86:AQ86"/>
    <mergeCell ref="AR86:AY86"/>
    <mergeCell ref="AZ86:CV86"/>
    <mergeCell ref="B87:G87"/>
    <mergeCell ref="H87:AH87"/>
    <mergeCell ref="AI87:AQ87"/>
    <mergeCell ref="AR87:AY87"/>
    <mergeCell ref="AZ87:CV87"/>
    <mergeCell ref="B88:G88"/>
    <mergeCell ref="H88:AH88"/>
    <mergeCell ref="AI88:AQ88"/>
    <mergeCell ref="AR88:AY88"/>
    <mergeCell ref="AZ88:CV88"/>
    <mergeCell ref="B89:G89"/>
    <mergeCell ref="H89:AH89"/>
    <mergeCell ref="AI89:AQ89"/>
    <mergeCell ref="AR89:AY89"/>
    <mergeCell ref="AZ89:CV89"/>
    <mergeCell ref="B90:G90"/>
    <mergeCell ref="H90:AH90"/>
    <mergeCell ref="AI90:AQ90"/>
    <mergeCell ref="AR90:AY90"/>
    <mergeCell ref="AZ90:CV90"/>
    <mergeCell ref="B91:G91"/>
    <mergeCell ref="H91:AH91"/>
    <mergeCell ref="AI91:AQ91"/>
    <mergeCell ref="AR91:AY91"/>
    <mergeCell ref="AZ91:CV91"/>
    <mergeCell ref="B94:G94"/>
    <mergeCell ref="H94:AH94"/>
    <mergeCell ref="AI94:AQ94"/>
    <mergeCell ref="AR94:AY94"/>
    <mergeCell ref="AZ94:CV94"/>
    <mergeCell ref="B96:BB96"/>
    <mergeCell ref="BC96:CV96"/>
    <mergeCell ref="B92:G92"/>
    <mergeCell ref="H92:AH92"/>
    <mergeCell ref="AI92:AQ92"/>
    <mergeCell ref="AR92:AY92"/>
    <mergeCell ref="AZ92:CV92"/>
    <mergeCell ref="B93:G93"/>
    <mergeCell ref="H93:AH93"/>
    <mergeCell ref="AI93:AQ93"/>
    <mergeCell ref="AR93:AY93"/>
    <mergeCell ref="AZ93:CV93"/>
    <mergeCell ref="A114:CV114"/>
    <mergeCell ref="A111:H111"/>
    <mergeCell ref="AZ108:BN108"/>
    <mergeCell ref="BR108:CV108"/>
    <mergeCell ref="AZ109:BN109"/>
    <mergeCell ref="BR109:CV109"/>
    <mergeCell ref="AZ106:BN106"/>
    <mergeCell ref="BR106:CV106"/>
    <mergeCell ref="AZ107:BN107"/>
    <mergeCell ref="BR107:CV107"/>
    <mergeCell ref="AZ112:BN112"/>
    <mergeCell ref="BR111:CV111"/>
    <mergeCell ref="BR112:CV112"/>
    <mergeCell ref="J111:AV111"/>
    <mergeCell ref="J112:AV112"/>
    <mergeCell ref="T107:AV107"/>
    <mergeCell ref="T108:AV108"/>
    <mergeCell ref="T109:AV109"/>
    <mergeCell ref="T106:AV106"/>
    <mergeCell ref="B56:G56"/>
    <mergeCell ref="H56:AH56"/>
    <mergeCell ref="AI56:AQ56"/>
    <mergeCell ref="AR56:AY56"/>
    <mergeCell ref="AZ56:CV56"/>
    <mergeCell ref="B69:G69"/>
    <mergeCell ref="H69:AH69"/>
    <mergeCell ref="AI69:AQ69"/>
    <mergeCell ref="AR69:AY69"/>
    <mergeCell ref="AZ69:CV69"/>
    <mergeCell ref="B57:G57"/>
    <mergeCell ref="H57:AH57"/>
    <mergeCell ref="AI57:AQ57"/>
    <mergeCell ref="AR57:AY57"/>
    <mergeCell ref="AZ57:CV57"/>
    <mergeCell ref="B58:G58"/>
    <mergeCell ref="H58:AH58"/>
    <mergeCell ref="AI58:AQ58"/>
    <mergeCell ref="AR58:AY58"/>
    <mergeCell ref="AZ58:CV58"/>
    <mergeCell ref="B59:G59"/>
    <mergeCell ref="H59:AH59"/>
    <mergeCell ref="AI59:AQ59"/>
    <mergeCell ref="AR59:AY59"/>
    <mergeCell ref="B70:G70"/>
    <mergeCell ref="H70:AH70"/>
    <mergeCell ref="AI70:AQ70"/>
    <mergeCell ref="AR70:AY70"/>
    <mergeCell ref="AZ70:CV70"/>
    <mergeCell ref="B71:G71"/>
    <mergeCell ref="H71:AH71"/>
    <mergeCell ref="AI71:AQ71"/>
    <mergeCell ref="AR71:AY71"/>
    <mergeCell ref="AZ71:CV71"/>
    <mergeCell ref="B72:G72"/>
    <mergeCell ref="H72:AH72"/>
    <mergeCell ref="AI72:AQ72"/>
    <mergeCell ref="AR72:AY72"/>
    <mergeCell ref="AZ72:CV72"/>
    <mergeCell ref="B73:G73"/>
    <mergeCell ref="H73:AH73"/>
    <mergeCell ref="AI73:AQ73"/>
    <mergeCell ref="AR73:AY73"/>
    <mergeCell ref="AZ73:CV73"/>
    <mergeCell ref="B74:G74"/>
    <mergeCell ref="H74:AH74"/>
    <mergeCell ref="AI74:AQ74"/>
    <mergeCell ref="AR74:AY74"/>
    <mergeCell ref="AZ74:CV74"/>
    <mergeCell ref="B75:G75"/>
    <mergeCell ref="H75:AH75"/>
    <mergeCell ref="AI75:AQ75"/>
    <mergeCell ref="AR75:AY75"/>
    <mergeCell ref="AZ75:CV75"/>
    <mergeCell ref="B76:G76"/>
    <mergeCell ref="H76:AH76"/>
    <mergeCell ref="AI76:AQ76"/>
    <mergeCell ref="AR76:AY76"/>
    <mergeCell ref="AZ76:CV76"/>
    <mergeCell ref="B77:G77"/>
    <mergeCell ref="H77:AH77"/>
    <mergeCell ref="AI77:AQ77"/>
    <mergeCell ref="AR77:AY77"/>
    <mergeCell ref="AZ77:CV77"/>
    <mergeCell ref="B81:G81"/>
    <mergeCell ref="H81:AH81"/>
    <mergeCell ref="AI81:AQ81"/>
    <mergeCell ref="AR81:AY81"/>
    <mergeCell ref="AZ81:CV81"/>
    <mergeCell ref="B78:G78"/>
    <mergeCell ref="H78:AH78"/>
    <mergeCell ref="AI78:AQ78"/>
    <mergeCell ref="AR78:AY78"/>
    <mergeCell ref="AZ78:CV78"/>
    <mergeCell ref="B79:G79"/>
    <mergeCell ref="H79:AH79"/>
    <mergeCell ref="AI79:AQ79"/>
    <mergeCell ref="AR79:AY79"/>
    <mergeCell ref="AZ79:CV79"/>
    <mergeCell ref="AZ59:CV59"/>
    <mergeCell ref="B60:G60"/>
    <mergeCell ref="H60:AH60"/>
    <mergeCell ref="AI60:AQ60"/>
    <mergeCell ref="AR60:AY60"/>
    <mergeCell ref="AZ60:CV60"/>
    <mergeCell ref="B61:G61"/>
    <mergeCell ref="H61:AH61"/>
    <mergeCell ref="AI61:AQ61"/>
    <mergeCell ref="AR61:AY61"/>
    <mergeCell ref="AZ61:CV61"/>
    <mergeCell ref="B62:G62"/>
    <mergeCell ref="H62:AH62"/>
    <mergeCell ref="AI62:AQ62"/>
    <mergeCell ref="AR62:AY62"/>
    <mergeCell ref="AZ62:CV62"/>
    <mergeCell ref="B63:G63"/>
    <mergeCell ref="H63:AH63"/>
    <mergeCell ref="AI63:AQ63"/>
    <mergeCell ref="AR63:AY63"/>
    <mergeCell ref="AZ63:CV63"/>
    <mergeCell ref="B64:G64"/>
    <mergeCell ref="H64:AH64"/>
    <mergeCell ref="AI64:AQ64"/>
    <mergeCell ref="AR64:AY64"/>
    <mergeCell ref="AZ64:CV64"/>
    <mergeCell ref="B65:G65"/>
    <mergeCell ref="H65:AH65"/>
    <mergeCell ref="AI65:AQ65"/>
    <mergeCell ref="AR65:AY65"/>
    <mergeCell ref="AZ65:CV65"/>
    <mergeCell ref="B66:G66"/>
    <mergeCell ref="H66:AH66"/>
    <mergeCell ref="AI66:AQ66"/>
    <mergeCell ref="AR66:AY66"/>
    <mergeCell ref="AZ66:CV66"/>
    <mergeCell ref="B67:G67"/>
    <mergeCell ref="H67:AH67"/>
    <mergeCell ref="AI67:AQ67"/>
    <mergeCell ref="AR67:AY67"/>
    <mergeCell ref="AZ67:CV67"/>
    <mergeCell ref="B84:G84"/>
    <mergeCell ref="H84:AH84"/>
    <mergeCell ref="AI84:AQ84"/>
    <mergeCell ref="AR84:AY84"/>
    <mergeCell ref="AZ84:CV84"/>
    <mergeCell ref="B85:G85"/>
    <mergeCell ref="H85:AH85"/>
    <mergeCell ref="AI85:AQ85"/>
    <mergeCell ref="AR85:AY85"/>
    <mergeCell ref="AZ85:CV85"/>
    <mergeCell ref="AZ104:BN104"/>
    <mergeCell ref="BR104:CV104"/>
    <mergeCell ref="AZ105:BN105"/>
    <mergeCell ref="BR105:CV105"/>
    <mergeCell ref="AZ102:BN102"/>
    <mergeCell ref="BR102:CV102"/>
    <mergeCell ref="AZ103:BN103"/>
    <mergeCell ref="BR103:CV103"/>
    <mergeCell ref="A97:CV97"/>
    <mergeCell ref="T100:AV100"/>
    <mergeCell ref="T102:AV102"/>
    <mergeCell ref="T103:AV103"/>
    <mergeCell ref="T104:AV104"/>
    <mergeCell ref="T105:AV105"/>
    <mergeCell ref="AZ99:BN99"/>
    <mergeCell ref="BR99:CV99"/>
    <mergeCell ref="AZ100:BN100"/>
    <mergeCell ref="BR100:CV100"/>
    <mergeCell ref="B68:G68"/>
    <mergeCell ref="H68:AH68"/>
    <mergeCell ref="AI68:AQ68"/>
    <mergeCell ref="AR68:AY68"/>
    <mergeCell ref="AZ68:CV68"/>
    <mergeCell ref="AZ111:BN111"/>
    <mergeCell ref="B82:G82"/>
    <mergeCell ref="H82:AH82"/>
    <mergeCell ref="AI82:AQ82"/>
    <mergeCell ref="AR82:AY82"/>
    <mergeCell ref="AZ82:CV82"/>
    <mergeCell ref="B83:G83"/>
    <mergeCell ref="H83:AH83"/>
    <mergeCell ref="AI83:AQ83"/>
    <mergeCell ref="AR83:AY83"/>
    <mergeCell ref="AZ83:CV83"/>
    <mergeCell ref="B80:G80"/>
    <mergeCell ref="H80:AH80"/>
    <mergeCell ref="AI80:AQ80"/>
    <mergeCell ref="AR80:AY80"/>
    <mergeCell ref="AZ80:CV80"/>
    <mergeCell ref="A99:S99"/>
    <mergeCell ref="A102:R102"/>
    <mergeCell ref="T99:AV99"/>
  </mergeCells>
  <dataValidations count="4">
    <dataValidation type="list" allowBlank="1" showInputMessage="1" showErrorMessage="1" sqref="BZ11:CV11" xr:uid="{4B9DE5DD-A067-489B-AF17-65CFCD3A7025}">
      <formula1>УТВЕРЖДАЮ</formula1>
    </dataValidation>
    <dataValidation type="list" allowBlank="1" showInputMessage="1" showErrorMessage="1" sqref="BQ22:CV22" xr:uid="{0189BF57-4A1B-453B-B341-725A4E31B0C0}">
      <formula1>УТВЕРЖДАЮ_Смета</formula1>
    </dataValidation>
    <dataValidation type="list" allowBlank="1" showInputMessage="1" showErrorMessage="1" sqref="BQ28:CV28 BQ32:CV32" xr:uid="{A08413AA-6A21-421F-AE06-6D40265F24B1}">
      <formula1>АСУТП_1</formula1>
    </dataValidation>
    <dataValidation type="list" allowBlank="1" showInputMessage="1" showErrorMessage="1" sqref="BQ25:CV25" xr:uid="{AE15C02D-94F5-4296-898B-5B25B5FDED9C}">
      <formula1>ЦТАИ_1</formula1>
    </dataValidation>
  </dataValidations>
  <pageMargins left="0.7" right="0.7" top="0.75" bottom="0.75" header="0.3" footer="0.3"/>
  <pageSetup paperSize="9" scale="88" orientation="portrait" r:id="rId1"/>
  <rowBreaks count="1" manualBreakCount="1">
    <brk id="76" max="9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79"/>
  <sheetViews>
    <sheetView view="pageBreakPreview" zoomScaleSheetLayoutView="100" workbookViewId="0"/>
  </sheetViews>
  <sheetFormatPr defaultRowHeight="15" x14ac:dyDescent="0.25"/>
  <cols>
    <col min="1" max="1" width="2.28515625" style="142" customWidth="1"/>
    <col min="2" max="2" width="3.140625" style="142" customWidth="1"/>
    <col min="3" max="18" width="2.28515625" style="142" customWidth="1"/>
    <col min="19" max="19" width="2.42578125" style="142" customWidth="1"/>
    <col min="20" max="20" width="6.85546875" style="142" customWidth="1"/>
    <col min="21" max="25" width="2.28515625" style="142" customWidth="1"/>
    <col min="26" max="31" width="3.42578125" style="142" customWidth="1"/>
    <col min="32" max="37" width="3.85546875" style="142" customWidth="1"/>
    <col min="38" max="39" width="2.28515625" style="142" customWidth="1"/>
    <col min="40" max="40" width="4.28515625" style="142" customWidth="1"/>
    <col min="41" max="43" width="2.28515625" style="142" customWidth="1"/>
    <col min="44" max="44" width="9.140625" style="142"/>
    <col min="45" max="50" width="2.28515625" style="142" customWidth="1"/>
    <col min="51" max="51" width="0.7109375" style="142" customWidth="1"/>
    <col min="52" max="61" width="2.28515625" style="142" customWidth="1"/>
    <col min="62" max="63" width="5.7109375" style="142" customWidth="1"/>
    <col min="64" max="64" width="2.28515625" style="142" customWidth="1"/>
    <col min="65" max="16384" width="9.140625" style="142"/>
  </cols>
  <sheetData>
    <row r="1" spans="1:63" x14ac:dyDescent="0.2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380" t="s">
        <v>114</v>
      </c>
      <c r="AT1" s="380"/>
      <c r="AU1" s="380"/>
      <c r="AV1" s="380"/>
      <c r="AW1" s="380"/>
      <c r="AX1" s="380"/>
      <c r="AY1" s="380"/>
      <c r="AZ1" s="380"/>
      <c r="BA1" s="380"/>
      <c r="BB1" s="380"/>
      <c r="BC1" s="380"/>
      <c r="BD1" s="380"/>
      <c r="BE1" s="380"/>
      <c r="BF1" s="380"/>
      <c r="BG1" s="380"/>
      <c r="BH1" s="380"/>
      <c r="BI1" s="380"/>
      <c r="BJ1" s="141"/>
      <c r="BK1" s="141"/>
    </row>
    <row r="2" spans="1:63" x14ac:dyDescent="0.25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380" t="s">
        <v>43</v>
      </c>
      <c r="AT2" s="380"/>
      <c r="AU2" s="380"/>
      <c r="AV2" s="380"/>
      <c r="AW2" s="380"/>
      <c r="AX2" s="380"/>
      <c r="AY2" s="380"/>
      <c r="AZ2" s="380"/>
      <c r="BA2" s="380"/>
      <c r="BB2" s="380"/>
      <c r="BC2" s="380"/>
      <c r="BD2" s="380"/>
      <c r="BE2" s="380"/>
      <c r="BF2" s="380"/>
      <c r="BG2" s="380"/>
      <c r="BH2" s="380"/>
      <c r="BI2" s="380"/>
      <c r="BJ2" s="141"/>
      <c r="BK2" s="141"/>
    </row>
    <row r="3" spans="1:63" x14ac:dyDescent="0.2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380" t="s">
        <v>634</v>
      </c>
      <c r="AT3" s="380"/>
      <c r="AU3" s="380"/>
      <c r="AV3" s="380"/>
      <c r="AW3" s="380"/>
      <c r="AX3" s="380"/>
      <c r="AY3" s="380"/>
      <c r="AZ3" s="380"/>
      <c r="BA3" s="380"/>
      <c r="BB3" s="380"/>
      <c r="BC3" s="380"/>
      <c r="BD3" s="380"/>
      <c r="BE3" s="380"/>
      <c r="BF3" s="380"/>
      <c r="BG3" s="380"/>
      <c r="BH3" s="380"/>
      <c r="BI3" s="380"/>
      <c r="BJ3" s="141"/>
      <c r="BK3" s="141"/>
    </row>
    <row r="4" spans="1:63" x14ac:dyDescent="0.25">
      <c r="A4" s="368" t="s">
        <v>1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1"/>
      <c r="BK4" s="141"/>
    </row>
    <row r="5" spans="1:63" x14ac:dyDescent="0.25">
      <c r="A5" s="367" t="s">
        <v>2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1"/>
      <c r="BK5" s="141"/>
    </row>
    <row r="6" spans="1:63" s="151" customFormat="1" ht="16.5" x14ac:dyDescent="0.25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378" t="s">
        <v>95</v>
      </c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  <c r="AI6" s="378"/>
      <c r="AJ6" s="378"/>
      <c r="AK6" s="378"/>
      <c r="AL6" s="378"/>
      <c r="AM6" s="378"/>
      <c r="AN6" s="378"/>
      <c r="AO6" s="378"/>
      <c r="AP6" s="378"/>
      <c r="AQ6" s="378"/>
      <c r="AR6" s="378"/>
      <c r="AS6" s="378"/>
      <c r="AT6" s="378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41"/>
      <c r="BK6" s="141"/>
    </row>
    <row r="7" spans="1:63" s="151" customFormat="1" ht="16.5" x14ac:dyDescent="0.25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378" t="s">
        <v>96</v>
      </c>
      <c r="T7" s="378"/>
      <c r="U7" s="378"/>
      <c r="V7" s="378"/>
      <c r="W7" s="378"/>
      <c r="X7" s="378"/>
      <c r="Y7" s="378"/>
      <c r="Z7" s="378"/>
      <c r="AA7" s="379">
        <f>'Сводная таблица'!C5</f>
        <v>0</v>
      </c>
      <c r="AB7" s="379"/>
      <c r="AC7" s="379"/>
      <c r="AD7" s="379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41"/>
      <c r="BK7" s="141"/>
    </row>
    <row r="8" spans="1:63" s="151" customFormat="1" ht="16.5" x14ac:dyDescent="0.25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378" t="s">
        <v>97</v>
      </c>
      <c r="T8" s="378"/>
      <c r="U8" s="378"/>
      <c r="V8" s="378"/>
      <c r="W8" s="378"/>
      <c r="X8" s="378"/>
      <c r="Y8" s="378"/>
      <c r="Z8" s="378"/>
      <c r="AA8" s="381">
        <f>'Сводная таблица'!C14</f>
        <v>0</v>
      </c>
      <c r="AB8" s="382"/>
      <c r="AC8" s="382"/>
      <c r="AD8" s="382"/>
      <c r="AF8" s="386">
        <f>'Сводная таблица'!C13</f>
        <v>0</v>
      </c>
      <c r="AG8" s="387"/>
      <c r="AH8" s="387"/>
      <c r="AI8" s="387"/>
      <c r="AJ8" s="387"/>
      <c r="AK8" s="387"/>
      <c r="AL8" s="387"/>
      <c r="AM8" s="387"/>
      <c r="AN8" s="387"/>
      <c r="AO8" s="387"/>
      <c r="AP8" s="387"/>
      <c r="AQ8" s="387"/>
      <c r="AR8" s="387"/>
      <c r="AS8" s="387"/>
      <c r="AT8" s="387"/>
      <c r="AU8" s="387"/>
      <c r="AV8" s="387"/>
      <c r="AW8" s="387"/>
      <c r="AX8" s="387"/>
      <c r="AY8" s="387"/>
      <c r="AZ8" s="387"/>
      <c r="BA8" s="387"/>
      <c r="BB8" s="387"/>
      <c r="BC8" s="387"/>
      <c r="BD8" s="387"/>
      <c r="BE8" s="387"/>
      <c r="BF8" s="387"/>
      <c r="BG8" s="387"/>
      <c r="BH8" s="387"/>
      <c r="BI8" s="177"/>
      <c r="BJ8" s="141"/>
      <c r="BK8" s="141"/>
    </row>
    <row r="9" spans="1:63" s="115" customFormat="1" ht="11.25" customHeight="1" x14ac:dyDescent="0.25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14"/>
      <c r="T9" s="114"/>
      <c r="U9" s="114"/>
      <c r="V9" s="114"/>
      <c r="W9" s="114"/>
      <c r="X9" s="114"/>
      <c r="Y9" s="114"/>
      <c r="Z9" s="114"/>
      <c r="AA9" s="365" t="s">
        <v>98</v>
      </c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114"/>
      <c r="BJ9" s="141"/>
      <c r="BK9" s="141"/>
    </row>
    <row r="10" spans="1:63" s="151" customFormat="1" ht="16.5" x14ac:dyDescent="0.25">
      <c r="A10" s="178"/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41"/>
      <c r="BK10" s="141"/>
    </row>
    <row r="11" spans="1:63" s="151" customFormat="1" ht="16.5" x14ac:dyDescent="0.25">
      <c r="A11" s="370" t="s">
        <v>99</v>
      </c>
      <c r="B11" s="370"/>
      <c r="C11" s="370" t="s">
        <v>100</v>
      </c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 t="s">
        <v>101</v>
      </c>
      <c r="T11" s="370"/>
      <c r="U11" s="370" t="s">
        <v>102</v>
      </c>
      <c r="V11" s="370"/>
      <c r="W11" s="370"/>
      <c r="X11" s="370"/>
      <c r="Y11" s="370"/>
      <c r="Z11" s="383" t="s">
        <v>103</v>
      </c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5"/>
      <c r="BJ11" s="141"/>
      <c r="BK11" s="141"/>
    </row>
    <row r="12" spans="1:63" s="151" customFormat="1" ht="16.5" x14ac:dyDescent="0.25">
      <c r="A12" s="370"/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0"/>
      <c r="N12" s="370"/>
      <c r="O12" s="370"/>
      <c r="P12" s="370"/>
      <c r="Q12" s="370"/>
      <c r="R12" s="370"/>
      <c r="S12" s="370"/>
      <c r="T12" s="370"/>
      <c r="U12" s="370"/>
      <c r="V12" s="370"/>
      <c r="W12" s="370"/>
      <c r="X12" s="370"/>
      <c r="Y12" s="370"/>
      <c r="Z12" s="370" t="s">
        <v>104</v>
      </c>
      <c r="AA12" s="370"/>
      <c r="AB12" s="370"/>
      <c r="AC12" s="370"/>
      <c r="AD12" s="370"/>
      <c r="AE12" s="370"/>
      <c r="AF12" s="370" t="s">
        <v>105</v>
      </c>
      <c r="AG12" s="370"/>
      <c r="AH12" s="370"/>
      <c r="AI12" s="370"/>
      <c r="AJ12" s="370"/>
      <c r="AK12" s="370"/>
      <c r="AL12" s="370" t="s">
        <v>101</v>
      </c>
      <c r="AM12" s="370"/>
      <c r="AN12" s="370"/>
      <c r="AO12" s="370" t="s">
        <v>106</v>
      </c>
      <c r="AP12" s="370"/>
      <c r="AQ12" s="370"/>
      <c r="AR12" s="370"/>
      <c r="AS12" s="370" t="s">
        <v>88</v>
      </c>
      <c r="AT12" s="370"/>
      <c r="AU12" s="370"/>
      <c r="AV12" s="370"/>
      <c r="AW12" s="370"/>
      <c r="AX12" s="370"/>
      <c r="AY12" s="370"/>
      <c r="AZ12" s="370" t="s">
        <v>107</v>
      </c>
      <c r="BA12" s="370"/>
      <c r="BB12" s="370"/>
      <c r="BC12" s="370"/>
      <c r="BD12" s="370"/>
      <c r="BE12" s="370"/>
      <c r="BF12" s="370"/>
      <c r="BG12" s="370"/>
      <c r="BH12" s="370"/>
      <c r="BI12" s="370"/>
      <c r="BJ12" s="141"/>
      <c r="BK12" s="141"/>
    </row>
    <row r="13" spans="1:63" s="151" customFormat="1" ht="16.5" x14ac:dyDescent="0.25">
      <c r="A13" s="370"/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0"/>
      <c r="N13" s="370"/>
      <c r="O13" s="370"/>
      <c r="P13" s="370"/>
      <c r="Q13" s="370"/>
      <c r="R13" s="370"/>
      <c r="S13" s="370"/>
      <c r="T13" s="370"/>
      <c r="U13" s="370"/>
      <c r="V13" s="370"/>
      <c r="W13" s="370"/>
      <c r="X13" s="370"/>
      <c r="Y13" s="370"/>
      <c r="Z13" s="370"/>
      <c r="AA13" s="370"/>
      <c r="AB13" s="370"/>
      <c r="AC13" s="370"/>
      <c r="AD13" s="370"/>
      <c r="AE13" s="370"/>
      <c r="AF13" s="370"/>
      <c r="AG13" s="370"/>
      <c r="AH13" s="370"/>
      <c r="AI13" s="370"/>
      <c r="AJ13" s="370"/>
      <c r="AK13" s="370"/>
      <c r="AL13" s="370"/>
      <c r="AM13" s="370"/>
      <c r="AN13" s="370"/>
      <c r="AO13" s="370"/>
      <c r="AP13" s="370"/>
      <c r="AQ13" s="370"/>
      <c r="AR13" s="370"/>
      <c r="AS13" s="370"/>
      <c r="AT13" s="370"/>
      <c r="AU13" s="370"/>
      <c r="AV13" s="370"/>
      <c r="AW13" s="370"/>
      <c r="AX13" s="370"/>
      <c r="AY13" s="370"/>
      <c r="AZ13" s="370"/>
      <c r="BA13" s="370"/>
      <c r="BB13" s="370"/>
      <c r="BC13" s="370"/>
      <c r="BD13" s="370"/>
      <c r="BE13" s="370"/>
      <c r="BF13" s="370"/>
      <c r="BG13" s="370"/>
      <c r="BH13" s="370"/>
      <c r="BI13" s="370"/>
      <c r="BJ13" s="141"/>
      <c r="BK13" s="141"/>
    </row>
    <row r="14" spans="1:63" s="151" customFormat="1" ht="16.5" x14ac:dyDescent="0.25">
      <c r="A14" s="370"/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0"/>
      <c r="N14" s="370"/>
      <c r="O14" s="370"/>
      <c r="P14" s="370"/>
      <c r="Q14" s="370"/>
      <c r="R14" s="370"/>
      <c r="S14" s="370"/>
      <c r="T14" s="370"/>
      <c r="U14" s="370"/>
      <c r="V14" s="370"/>
      <c r="W14" s="370"/>
      <c r="X14" s="370"/>
      <c r="Y14" s="370"/>
      <c r="Z14" s="370"/>
      <c r="AA14" s="370"/>
      <c r="AB14" s="370"/>
      <c r="AC14" s="370"/>
      <c r="AD14" s="370"/>
      <c r="AE14" s="370"/>
      <c r="AF14" s="370"/>
      <c r="AG14" s="370"/>
      <c r="AH14" s="370"/>
      <c r="AI14" s="370"/>
      <c r="AJ14" s="370"/>
      <c r="AK14" s="370"/>
      <c r="AL14" s="370"/>
      <c r="AM14" s="370"/>
      <c r="AN14" s="370"/>
      <c r="AO14" s="370"/>
      <c r="AP14" s="370"/>
      <c r="AQ14" s="370"/>
      <c r="AR14" s="370"/>
      <c r="AS14" s="370"/>
      <c r="AT14" s="370"/>
      <c r="AU14" s="370"/>
      <c r="AV14" s="370"/>
      <c r="AW14" s="370"/>
      <c r="AX14" s="370"/>
      <c r="AY14" s="370"/>
      <c r="AZ14" s="370"/>
      <c r="BA14" s="370"/>
      <c r="BB14" s="370"/>
      <c r="BC14" s="370"/>
      <c r="BD14" s="370"/>
      <c r="BE14" s="370"/>
      <c r="BF14" s="370"/>
      <c r="BG14" s="370"/>
      <c r="BH14" s="370"/>
      <c r="BI14" s="370"/>
      <c r="BJ14" s="141"/>
      <c r="BK14" s="141"/>
    </row>
    <row r="15" spans="1:63" s="151" customFormat="1" ht="16.5" x14ac:dyDescent="0.25">
      <c r="A15" s="372">
        <v>1</v>
      </c>
      <c r="B15" s="372"/>
      <c r="C15" s="377" t="str">
        <f>IF('Сводная таблица'!H23=0,"",'Сводная таблица'!C23)</f>
        <v/>
      </c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7"/>
      <c r="R15" s="377"/>
      <c r="S15" s="372" t="str">
        <f>IF('Сводная таблица'!H23=0,"",'Сводная таблица'!E23)</f>
        <v/>
      </c>
      <c r="T15" s="372"/>
      <c r="U15" s="372" t="str">
        <f>IF('Сводная таблица'!H23=0,"",'Сводная таблица'!D23)</f>
        <v/>
      </c>
      <c r="V15" s="372"/>
      <c r="W15" s="372"/>
      <c r="X15" s="372"/>
      <c r="Y15" s="372"/>
      <c r="Z15" s="370" t="str">
        <f>IF('Сводная таблица'!H23=0,"",'Сводная таблица'!L23)</f>
        <v/>
      </c>
      <c r="AA15" s="370"/>
      <c r="AB15" s="370"/>
      <c r="AC15" s="370"/>
      <c r="AD15" s="370"/>
      <c r="AE15" s="370"/>
      <c r="AF15" s="371" t="str">
        <f>IF('Сводная таблица'!H23=0,"",'Сводная таблица'!H23)</f>
        <v/>
      </c>
      <c r="AG15" s="371"/>
      <c r="AH15" s="371"/>
      <c r="AI15" s="371"/>
      <c r="AJ15" s="371"/>
      <c r="AK15" s="371"/>
      <c r="AL15" s="372" t="str">
        <f>IF('Сводная таблица'!H23=0,"",'Сводная таблица'!E23)</f>
        <v/>
      </c>
      <c r="AM15" s="372"/>
      <c r="AN15" s="372"/>
      <c r="AO15" s="372" t="str">
        <f>IF('Сводная таблица'!H23=0,"",'Сводная таблица'!D23)</f>
        <v/>
      </c>
      <c r="AP15" s="372"/>
      <c r="AQ15" s="372"/>
      <c r="AR15" s="372"/>
      <c r="AS15" s="369" t="str">
        <f>IF('Сводная таблица'!M23=0,"",'Сводная таблица'!M23)</f>
        <v/>
      </c>
      <c r="AT15" s="369"/>
      <c r="AU15" s="369"/>
      <c r="AV15" s="369"/>
      <c r="AW15" s="369"/>
      <c r="AX15" s="369"/>
      <c r="AY15" s="369"/>
      <c r="AZ15" s="369" t="str">
        <f>IF('Сводная таблица'!M23=0,"",ROUND(AO15*AS15,2))</f>
        <v/>
      </c>
      <c r="BA15" s="369"/>
      <c r="BB15" s="369"/>
      <c r="BC15" s="369"/>
      <c r="BD15" s="369"/>
      <c r="BE15" s="369"/>
      <c r="BF15" s="369"/>
      <c r="BG15" s="369"/>
      <c r="BH15" s="369"/>
      <c r="BI15" s="369"/>
      <c r="BJ15" s="141"/>
      <c r="BK15" s="141"/>
    </row>
    <row r="16" spans="1:63" s="151" customFormat="1" ht="16.5" x14ac:dyDescent="0.25">
      <c r="A16" s="372">
        <v>2</v>
      </c>
      <c r="B16" s="372"/>
      <c r="C16" s="377" t="str">
        <f>IF('Сводная таблица'!H24=0,"",'Сводная таблица'!C24)</f>
        <v/>
      </c>
      <c r="D16" s="377"/>
      <c r="E16" s="377"/>
      <c r="F16" s="377"/>
      <c r="G16" s="377"/>
      <c r="H16" s="377"/>
      <c r="I16" s="377"/>
      <c r="J16" s="377"/>
      <c r="K16" s="377"/>
      <c r="L16" s="377"/>
      <c r="M16" s="377"/>
      <c r="N16" s="377"/>
      <c r="O16" s="377"/>
      <c r="P16" s="377"/>
      <c r="Q16" s="377"/>
      <c r="R16" s="377"/>
      <c r="S16" s="372" t="str">
        <f>IF('Сводная таблица'!H24=0,"",'Сводная таблица'!E24)</f>
        <v/>
      </c>
      <c r="T16" s="372"/>
      <c r="U16" s="372" t="str">
        <f>IF('Сводная таблица'!H24=0,"",'Сводная таблица'!D24)</f>
        <v/>
      </c>
      <c r="V16" s="372"/>
      <c r="W16" s="372"/>
      <c r="X16" s="372"/>
      <c r="Y16" s="372"/>
      <c r="Z16" s="370" t="str">
        <f>IF('Сводная таблица'!H24=0,"",'Сводная таблица'!L24)</f>
        <v/>
      </c>
      <c r="AA16" s="370"/>
      <c r="AB16" s="370"/>
      <c r="AC16" s="370"/>
      <c r="AD16" s="370"/>
      <c r="AE16" s="370"/>
      <c r="AF16" s="371" t="str">
        <f>IF('Сводная таблица'!H24=0,"",'Сводная таблица'!H24)</f>
        <v/>
      </c>
      <c r="AG16" s="371"/>
      <c r="AH16" s="371"/>
      <c r="AI16" s="371"/>
      <c r="AJ16" s="371"/>
      <c r="AK16" s="371"/>
      <c r="AL16" s="372" t="str">
        <f>IF('Сводная таблица'!H24=0,"",'Сводная таблица'!E24)</f>
        <v/>
      </c>
      <c r="AM16" s="372"/>
      <c r="AN16" s="372"/>
      <c r="AO16" s="372" t="str">
        <f>IF('Сводная таблица'!H24=0,"",'Сводная таблица'!D24)</f>
        <v/>
      </c>
      <c r="AP16" s="372"/>
      <c r="AQ16" s="372"/>
      <c r="AR16" s="372"/>
      <c r="AS16" s="369" t="str">
        <f>IF('Сводная таблица'!M24=0,"",'Сводная таблица'!M24)</f>
        <v/>
      </c>
      <c r="AT16" s="369"/>
      <c r="AU16" s="369"/>
      <c r="AV16" s="369"/>
      <c r="AW16" s="369"/>
      <c r="AX16" s="369"/>
      <c r="AY16" s="369"/>
      <c r="AZ16" s="369" t="str">
        <f>IF('Сводная таблица'!M24=0,"",ROUND(AO16*AS16,2))</f>
        <v/>
      </c>
      <c r="BA16" s="369"/>
      <c r="BB16" s="369"/>
      <c r="BC16" s="369"/>
      <c r="BD16" s="369"/>
      <c r="BE16" s="369"/>
      <c r="BF16" s="369"/>
      <c r="BG16" s="369"/>
      <c r="BH16" s="369"/>
      <c r="BI16" s="369"/>
      <c r="BJ16" s="141"/>
      <c r="BK16" s="141"/>
    </row>
    <row r="17" spans="1:63" s="151" customFormat="1" ht="16.5" x14ac:dyDescent="0.25">
      <c r="A17" s="372">
        <v>3</v>
      </c>
      <c r="B17" s="372"/>
      <c r="C17" s="377" t="str">
        <f>IF('Сводная таблица'!H25=0,"",'Сводная таблица'!C25)</f>
        <v/>
      </c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2" t="str">
        <f>IF('Сводная таблица'!H25=0,"",'Сводная таблица'!E25)</f>
        <v/>
      </c>
      <c r="T17" s="372"/>
      <c r="U17" s="372" t="str">
        <f>IF('Сводная таблица'!H25=0,"",'Сводная таблица'!D25)</f>
        <v/>
      </c>
      <c r="V17" s="372"/>
      <c r="W17" s="372"/>
      <c r="X17" s="372"/>
      <c r="Y17" s="372"/>
      <c r="Z17" s="370" t="str">
        <f>IF('Сводная таблица'!H25=0,"",'Сводная таблица'!L25)</f>
        <v/>
      </c>
      <c r="AA17" s="370"/>
      <c r="AB17" s="370"/>
      <c r="AC17" s="370"/>
      <c r="AD17" s="370"/>
      <c r="AE17" s="370"/>
      <c r="AF17" s="371" t="str">
        <f>IF('Сводная таблица'!H25=0,"",'Сводная таблица'!H25)</f>
        <v/>
      </c>
      <c r="AG17" s="371"/>
      <c r="AH17" s="371"/>
      <c r="AI17" s="371"/>
      <c r="AJ17" s="371"/>
      <c r="AK17" s="371"/>
      <c r="AL17" s="372" t="str">
        <f>IF('Сводная таблица'!H25=0,"",'Сводная таблица'!E25)</f>
        <v/>
      </c>
      <c r="AM17" s="372"/>
      <c r="AN17" s="372"/>
      <c r="AO17" s="372" t="str">
        <f>IF('Сводная таблица'!H25=0,"",'Сводная таблица'!D25)</f>
        <v/>
      </c>
      <c r="AP17" s="372"/>
      <c r="AQ17" s="372"/>
      <c r="AR17" s="372"/>
      <c r="AS17" s="369" t="str">
        <f>IF('Сводная таблица'!M25=0,"",'Сводная таблица'!M25)</f>
        <v/>
      </c>
      <c r="AT17" s="369"/>
      <c r="AU17" s="369"/>
      <c r="AV17" s="369"/>
      <c r="AW17" s="369"/>
      <c r="AX17" s="369"/>
      <c r="AY17" s="369"/>
      <c r="AZ17" s="369" t="str">
        <f>IF('Сводная таблица'!M25=0,"",ROUND(AO17*AS17,2))</f>
        <v/>
      </c>
      <c r="BA17" s="369"/>
      <c r="BB17" s="369"/>
      <c r="BC17" s="369"/>
      <c r="BD17" s="369"/>
      <c r="BE17" s="369"/>
      <c r="BF17" s="369"/>
      <c r="BG17" s="369"/>
      <c r="BH17" s="369"/>
      <c r="BI17" s="369"/>
      <c r="BJ17" s="141"/>
      <c r="BK17" s="141"/>
    </row>
    <row r="18" spans="1:63" s="151" customFormat="1" ht="16.5" x14ac:dyDescent="0.25">
      <c r="A18" s="372">
        <v>4</v>
      </c>
      <c r="B18" s="372"/>
      <c r="C18" s="377" t="str">
        <f>IF('Сводная таблица'!H26=0,"",'Сводная таблица'!C26)</f>
        <v/>
      </c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2" t="str">
        <f>IF('Сводная таблица'!H26=0,"",'Сводная таблица'!E26)</f>
        <v/>
      </c>
      <c r="T18" s="372"/>
      <c r="U18" s="372" t="str">
        <f>IF('Сводная таблица'!H26=0,"",'Сводная таблица'!D26)</f>
        <v/>
      </c>
      <c r="V18" s="372"/>
      <c r="W18" s="372"/>
      <c r="X18" s="372"/>
      <c r="Y18" s="372"/>
      <c r="Z18" s="370" t="str">
        <f>IF('Сводная таблица'!H26=0,"",'Сводная таблица'!L26)</f>
        <v/>
      </c>
      <c r="AA18" s="370"/>
      <c r="AB18" s="370"/>
      <c r="AC18" s="370"/>
      <c r="AD18" s="370"/>
      <c r="AE18" s="370"/>
      <c r="AF18" s="371" t="str">
        <f>IF('Сводная таблица'!H26=0,"",'Сводная таблица'!H26)</f>
        <v/>
      </c>
      <c r="AG18" s="371"/>
      <c r="AH18" s="371"/>
      <c r="AI18" s="371"/>
      <c r="AJ18" s="371"/>
      <c r="AK18" s="371"/>
      <c r="AL18" s="372" t="str">
        <f>IF('Сводная таблица'!H26=0,"",'Сводная таблица'!E26)</f>
        <v/>
      </c>
      <c r="AM18" s="372"/>
      <c r="AN18" s="372"/>
      <c r="AO18" s="372" t="str">
        <f>IF('Сводная таблица'!H26=0,"",'Сводная таблица'!D26)</f>
        <v/>
      </c>
      <c r="AP18" s="372"/>
      <c r="AQ18" s="372"/>
      <c r="AR18" s="372"/>
      <c r="AS18" s="369" t="str">
        <f>IF('Сводная таблица'!M26=0,"",'Сводная таблица'!M26)</f>
        <v/>
      </c>
      <c r="AT18" s="369"/>
      <c r="AU18" s="369"/>
      <c r="AV18" s="369"/>
      <c r="AW18" s="369"/>
      <c r="AX18" s="369"/>
      <c r="AY18" s="369"/>
      <c r="AZ18" s="369" t="str">
        <f>IF('Сводная таблица'!M26=0,"",ROUND(AO18*AS18,2))</f>
        <v/>
      </c>
      <c r="BA18" s="369"/>
      <c r="BB18" s="369"/>
      <c r="BC18" s="369"/>
      <c r="BD18" s="369"/>
      <c r="BE18" s="369"/>
      <c r="BF18" s="369"/>
      <c r="BG18" s="369"/>
      <c r="BH18" s="369"/>
      <c r="BI18" s="369"/>
      <c r="BJ18" s="141"/>
      <c r="BK18" s="141"/>
    </row>
    <row r="19" spans="1:63" s="151" customFormat="1" ht="16.5" x14ac:dyDescent="0.25">
      <c r="A19" s="372">
        <v>5</v>
      </c>
      <c r="B19" s="372"/>
      <c r="C19" s="377" t="str">
        <f>IF('Сводная таблица'!H27=0,"",'Сводная таблица'!C27)</f>
        <v/>
      </c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2" t="str">
        <f>IF('Сводная таблица'!H27=0,"",'Сводная таблица'!E27)</f>
        <v/>
      </c>
      <c r="T19" s="372"/>
      <c r="U19" s="372" t="str">
        <f>IF('Сводная таблица'!H27=0,"",'Сводная таблица'!D27)</f>
        <v/>
      </c>
      <c r="V19" s="372"/>
      <c r="W19" s="372"/>
      <c r="X19" s="372"/>
      <c r="Y19" s="372"/>
      <c r="Z19" s="370" t="str">
        <f>IF('Сводная таблица'!H27=0,"",'Сводная таблица'!L27)</f>
        <v/>
      </c>
      <c r="AA19" s="370"/>
      <c r="AB19" s="370"/>
      <c r="AC19" s="370"/>
      <c r="AD19" s="370"/>
      <c r="AE19" s="370"/>
      <c r="AF19" s="371" t="str">
        <f>IF('Сводная таблица'!H27=0,"",'Сводная таблица'!H27)</f>
        <v/>
      </c>
      <c r="AG19" s="371"/>
      <c r="AH19" s="371"/>
      <c r="AI19" s="371"/>
      <c r="AJ19" s="371"/>
      <c r="AK19" s="371"/>
      <c r="AL19" s="372" t="str">
        <f>IF('Сводная таблица'!H27=0,"",'Сводная таблица'!E27)</f>
        <v/>
      </c>
      <c r="AM19" s="372"/>
      <c r="AN19" s="372"/>
      <c r="AO19" s="372" t="str">
        <f>IF('Сводная таблица'!H27=0,"",'Сводная таблица'!D27)</f>
        <v/>
      </c>
      <c r="AP19" s="372"/>
      <c r="AQ19" s="372"/>
      <c r="AR19" s="372"/>
      <c r="AS19" s="369" t="str">
        <f>IF('Сводная таблица'!M27=0,"",'Сводная таблица'!M27)</f>
        <v/>
      </c>
      <c r="AT19" s="369"/>
      <c r="AU19" s="369"/>
      <c r="AV19" s="369"/>
      <c r="AW19" s="369"/>
      <c r="AX19" s="369"/>
      <c r="AY19" s="369"/>
      <c r="AZ19" s="369" t="str">
        <f>IF('Сводная таблица'!M27=0,"",ROUND(AO19*AS19,2))</f>
        <v/>
      </c>
      <c r="BA19" s="369"/>
      <c r="BB19" s="369"/>
      <c r="BC19" s="369"/>
      <c r="BD19" s="369"/>
      <c r="BE19" s="369"/>
      <c r="BF19" s="369"/>
      <c r="BG19" s="369"/>
      <c r="BH19" s="369"/>
      <c r="BI19" s="369"/>
      <c r="BJ19" s="141"/>
      <c r="BK19" s="141"/>
    </row>
    <row r="20" spans="1:63" s="151" customFormat="1" ht="16.5" x14ac:dyDescent="0.25">
      <c r="A20" s="372">
        <v>6</v>
      </c>
      <c r="B20" s="372"/>
      <c r="C20" s="377" t="str">
        <f>IF('Сводная таблица'!H28=0,"",'Сводная таблица'!C28)</f>
        <v/>
      </c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2" t="str">
        <f>IF('Сводная таблица'!H28=0,"",'Сводная таблица'!E28)</f>
        <v/>
      </c>
      <c r="T20" s="372"/>
      <c r="U20" s="372" t="str">
        <f>IF('Сводная таблица'!H28=0,"",'Сводная таблица'!D28)</f>
        <v/>
      </c>
      <c r="V20" s="372"/>
      <c r="W20" s="372"/>
      <c r="X20" s="372"/>
      <c r="Y20" s="372"/>
      <c r="Z20" s="370" t="str">
        <f>IF('Сводная таблица'!H28=0,"",'Сводная таблица'!L28)</f>
        <v/>
      </c>
      <c r="AA20" s="370"/>
      <c r="AB20" s="370"/>
      <c r="AC20" s="370"/>
      <c r="AD20" s="370"/>
      <c r="AE20" s="370"/>
      <c r="AF20" s="371" t="str">
        <f>IF('Сводная таблица'!H28=0,"",'Сводная таблица'!H28)</f>
        <v/>
      </c>
      <c r="AG20" s="371"/>
      <c r="AH20" s="371"/>
      <c r="AI20" s="371"/>
      <c r="AJ20" s="371"/>
      <c r="AK20" s="371"/>
      <c r="AL20" s="372" t="str">
        <f>IF('Сводная таблица'!H28=0,"",'Сводная таблица'!E28)</f>
        <v/>
      </c>
      <c r="AM20" s="372"/>
      <c r="AN20" s="372"/>
      <c r="AO20" s="372" t="str">
        <f>IF('Сводная таблица'!H28=0,"",'Сводная таблица'!D28)</f>
        <v/>
      </c>
      <c r="AP20" s="372"/>
      <c r="AQ20" s="372"/>
      <c r="AR20" s="372"/>
      <c r="AS20" s="369" t="str">
        <f>IF('Сводная таблица'!M28=0,"",'Сводная таблица'!M28)</f>
        <v/>
      </c>
      <c r="AT20" s="369"/>
      <c r="AU20" s="369"/>
      <c r="AV20" s="369"/>
      <c r="AW20" s="369"/>
      <c r="AX20" s="369"/>
      <c r="AY20" s="369"/>
      <c r="AZ20" s="369" t="str">
        <f>IF('Сводная таблица'!M28=0,"",ROUND(AO20*AS20,2))</f>
        <v/>
      </c>
      <c r="BA20" s="369"/>
      <c r="BB20" s="369"/>
      <c r="BC20" s="369"/>
      <c r="BD20" s="369"/>
      <c r="BE20" s="369"/>
      <c r="BF20" s="369"/>
      <c r="BG20" s="369"/>
      <c r="BH20" s="369"/>
      <c r="BI20" s="369"/>
      <c r="BJ20" s="141"/>
      <c r="BK20" s="141"/>
    </row>
    <row r="21" spans="1:63" s="151" customFormat="1" ht="16.5" x14ac:dyDescent="0.25">
      <c r="A21" s="372">
        <v>7</v>
      </c>
      <c r="B21" s="372"/>
      <c r="C21" s="377" t="str">
        <f>IF('Сводная таблица'!H29=0,"",'Сводная таблица'!C29)</f>
        <v/>
      </c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2" t="str">
        <f>IF('Сводная таблица'!H29=0,"",'Сводная таблица'!E29)</f>
        <v/>
      </c>
      <c r="T21" s="372"/>
      <c r="U21" s="372" t="str">
        <f>IF('Сводная таблица'!H29=0,"",'Сводная таблица'!D29)</f>
        <v/>
      </c>
      <c r="V21" s="372"/>
      <c r="W21" s="372"/>
      <c r="X21" s="372"/>
      <c r="Y21" s="372"/>
      <c r="Z21" s="370" t="str">
        <f>IF('Сводная таблица'!H29=0,"",'Сводная таблица'!L29)</f>
        <v/>
      </c>
      <c r="AA21" s="370"/>
      <c r="AB21" s="370"/>
      <c r="AC21" s="370"/>
      <c r="AD21" s="370"/>
      <c r="AE21" s="370"/>
      <c r="AF21" s="371" t="str">
        <f>IF('Сводная таблица'!H29=0,"",'Сводная таблица'!H29)</f>
        <v/>
      </c>
      <c r="AG21" s="371"/>
      <c r="AH21" s="371"/>
      <c r="AI21" s="371"/>
      <c r="AJ21" s="371"/>
      <c r="AK21" s="371"/>
      <c r="AL21" s="372" t="str">
        <f>IF('Сводная таблица'!H29=0,"",'Сводная таблица'!E29)</f>
        <v/>
      </c>
      <c r="AM21" s="372"/>
      <c r="AN21" s="372"/>
      <c r="AO21" s="372" t="str">
        <f>IF('Сводная таблица'!H29=0,"",'Сводная таблица'!D29)</f>
        <v/>
      </c>
      <c r="AP21" s="372"/>
      <c r="AQ21" s="372"/>
      <c r="AR21" s="372"/>
      <c r="AS21" s="369" t="str">
        <f>IF('Сводная таблица'!M29=0,"",'Сводная таблица'!M29)</f>
        <v/>
      </c>
      <c r="AT21" s="369"/>
      <c r="AU21" s="369"/>
      <c r="AV21" s="369"/>
      <c r="AW21" s="369"/>
      <c r="AX21" s="369"/>
      <c r="AY21" s="369"/>
      <c r="AZ21" s="369" t="str">
        <f>IF('Сводная таблица'!M29=0,"",ROUND(AO21*AS21,2))</f>
        <v/>
      </c>
      <c r="BA21" s="369"/>
      <c r="BB21" s="369"/>
      <c r="BC21" s="369"/>
      <c r="BD21" s="369"/>
      <c r="BE21" s="369"/>
      <c r="BF21" s="369"/>
      <c r="BG21" s="369"/>
      <c r="BH21" s="369"/>
      <c r="BI21" s="369"/>
      <c r="BJ21" s="141"/>
      <c r="BK21" s="141"/>
    </row>
    <row r="22" spans="1:63" s="151" customFormat="1" ht="16.5" x14ac:dyDescent="0.25">
      <c r="A22" s="372">
        <v>8</v>
      </c>
      <c r="B22" s="372"/>
      <c r="C22" s="377" t="str">
        <f>IF('Сводная таблица'!H30=0,"",'Сводная таблица'!C30)</f>
        <v/>
      </c>
      <c r="D22" s="377"/>
      <c r="E22" s="377"/>
      <c r="F22" s="377"/>
      <c r="G22" s="377"/>
      <c r="H22" s="377"/>
      <c r="I22" s="377"/>
      <c r="J22" s="377"/>
      <c r="K22" s="377"/>
      <c r="L22" s="377"/>
      <c r="M22" s="377"/>
      <c r="N22" s="377"/>
      <c r="O22" s="377"/>
      <c r="P22" s="377"/>
      <c r="Q22" s="377"/>
      <c r="R22" s="377"/>
      <c r="S22" s="372" t="str">
        <f>IF('Сводная таблица'!H30=0,"",'Сводная таблица'!E30)</f>
        <v/>
      </c>
      <c r="T22" s="372"/>
      <c r="U22" s="372" t="str">
        <f>IF('Сводная таблица'!H30=0,"",'Сводная таблица'!D30)</f>
        <v/>
      </c>
      <c r="V22" s="372"/>
      <c r="W22" s="372"/>
      <c r="X22" s="372"/>
      <c r="Y22" s="372"/>
      <c r="Z22" s="370" t="str">
        <f>IF('Сводная таблица'!H30=0,"",'Сводная таблица'!L30)</f>
        <v/>
      </c>
      <c r="AA22" s="370"/>
      <c r="AB22" s="370"/>
      <c r="AC22" s="370"/>
      <c r="AD22" s="370"/>
      <c r="AE22" s="370"/>
      <c r="AF22" s="371" t="str">
        <f>IF('Сводная таблица'!H30=0,"",'Сводная таблица'!H30)</f>
        <v/>
      </c>
      <c r="AG22" s="371"/>
      <c r="AH22" s="371"/>
      <c r="AI22" s="371"/>
      <c r="AJ22" s="371"/>
      <c r="AK22" s="371"/>
      <c r="AL22" s="372" t="str">
        <f>IF('Сводная таблица'!H30=0,"",'Сводная таблица'!E30)</f>
        <v/>
      </c>
      <c r="AM22" s="372"/>
      <c r="AN22" s="372"/>
      <c r="AO22" s="372" t="str">
        <f>IF('Сводная таблица'!H30=0,"",'Сводная таблица'!D30)</f>
        <v/>
      </c>
      <c r="AP22" s="372"/>
      <c r="AQ22" s="372"/>
      <c r="AR22" s="372"/>
      <c r="AS22" s="369" t="str">
        <f>IF('Сводная таблица'!M30=0,"",'Сводная таблица'!M30)</f>
        <v/>
      </c>
      <c r="AT22" s="369"/>
      <c r="AU22" s="369"/>
      <c r="AV22" s="369"/>
      <c r="AW22" s="369"/>
      <c r="AX22" s="369"/>
      <c r="AY22" s="369"/>
      <c r="AZ22" s="369" t="str">
        <f>IF('Сводная таблица'!M30=0,"",ROUND(AO22*AS22,2))</f>
        <v/>
      </c>
      <c r="BA22" s="369"/>
      <c r="BB22" s="369"/>
      <c r="BC22" s="369"/>
      <c r="BD22" s="369"/>
      <c r="BE22" s="369"/>
      <c r="BF22" s="369"/>
      <c r="BG22" s="369"/>
      <c r="BH22" s="369"/>
      <c r="BI22" s="369"/>
      <c r="BJ22" s="141"/>
      <c r="BK22" s="141"/>
    </row>
    <row r="23" spans="1:63" s="151" customFormat="1" ht="16.5" x14ac:dyDescent="0.25">
      <c r="A23" s="372">
        <v>9</v>
      </c>
      <c r="B23" s="372"/>
      <c r="C23" s="377" t="str">
        <f>IF('Сводная таблица'!H31=0,"",'Сводная таблица'!C31)</f>
        <v/>
      </c>
      <c r="D23" s="377"/>
      <c r="E23" s="377"/>
      <c r="F23" s="377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2" t="str">
        <f>IF('Сводная таблица'!H31=0,"",'Сводная таблица'!E31)</f>
        <v/>
      </c>
      <c r="T23" s="372"/>
      <c r="U23" s="372" t="str">
        <f>IF('Сводная таблица'!H31=0,"",'Сводная таблица'!D31)</f>
        <v/>
      </c>
      <c r="V23" s="372"/>
      <c r="W23" s="372"/>
      <c r="X23" s="372"/>
      <c r="Y23" s="372"/>
      <c r="Z23" s="370" t="str">
        <f>IF('Сводная таблица'!H31=0,"",'Сводная таблица'!L31)</f>
        <v/>
      </c>
      <c r="AA23" s="370"/>
      <c r="AB23" s="370"/>
      <c r="AC23" s="370"/>
      <c r="AD23" s="370"/>
      <c r="AE23" s="370"/>
      <c r="AF23" s="371" t="str">
        <f>IF('Сводная таблица'!H31=0,"",'Сводная таблица'!H31)</f>
        <v/>
      </c>
      <c r="AG23" s="371"/>
      <c r="AH23" s="371"/>
      <c r="AI23" s="371"/>
      <c r="AJ23" s="371"/>
      <c r="AK23" s="371"/>
      <c r="AL23" s="372" t="str">
        <f>IF('Сводная таблица'!H31=0,"",'Сводная таблица'!E31)</f>
        <v/>
      </c>
      <c r="AM23" s="372"/>
      <c r="AN23" s="372"/>
      <c r="AO23" s="372" t="str">
        <f>IF('Сводная таблица'!H31=0,"",'Сводная таблица'!D31)</f>
        <v/>
      </c>
      <c r="AP23" s="372"/>
      <c r="AQ23" s="372"/>
      <c r="AR23" s="372"/>
      <c r="AS23" s="369" t="str">
        <f>IF('Сводная таблица'!M31=0,"",'Сводная таблица'!M31)</f>
        <v/>
      </c>
      <c r="AT23" s="369"/>
      <c r="AU23" s="369"/>
      <c r="AV23" s="369"/>
      <c r="AW23" s="369"/>
      <c r="AX23" s="369"/>
      <c r="AY23" s="369"/>
      <c r="AZ23" s="369" t="str">
        <f>IF('Сводная таблица'!M31=0,"",ROUND(AO23*AS23,2))</f>
        <v/>
      </c>
      <c r="BA23" s="369"/>
      <c r="BB23" s="369"/>
      <c r="BC23" s="369"/>
      <c r="BD23" s="369"/>
      <c r="BE23" s="369"/>
      <c r="BF23" s="369"/>
      <c r="BG23" s="369"/>
      <c r="BH23" s="369"/>
      <c r="BI23" s="369"/>
      <c r="BJ23" s="141"/>
      <c r="BK23" s="141"/>
    </row>
    <row r="24" spans="1:63" s="151" customFormat="1" ht="16.5" x14ac:dyDescent="0.25">
      <c r="A24" s="372">
        <v>10</v>
      </c>
      <c r="B24" s="372"/>
      <c r="C24" s="377" t="str">
        <f>IF('Сводная таблица'!H32=0,"",'Сводная таблица'!C32)</f>
        <v/>
      </c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77"/>
      <c r="O24" s="377"/>
      <c r="P24" s="377"/>
      <c r="Q24" s="377"/>
      <c r="R24" s="377"/>
      <c r="S24" s="372" t="str">
        <f>IF('Сводная таблица'!H32=0,"",'Сводная таблица'!E32)</f>
        <v/>
      </c>
      <c r="T24" s="372"/>
      <c r="U24" s="372" t="str">
        <f>IF('Сводная таблица'!H32=0,"",'Сводная таблица'!D32)</f>
        <v/>
      </c>
      <c r="V24" s="372"/>
      <c r="W24" s="372"/>
      <c r="X24" s="372"/>
      <c r="Y24" s="372"/>
      <c r="Z24" s="370" t="str">
        <f>IF('Сводная таблица'!H32=0,"",'Сводная таблица'!L32)</f>
        <v/>
      </c>
      <c r="AA24" s="370"/>
      <c r="AB24" s="370"/>
      <c r="AC24" s="370"/>
      <c r="AD24" s="370"/>
      <c r="AE24" s="370"/>
      <c r="AF24" s="371" t="str">
        <f>IF('Сводная таблица'!H32=0,"",'Сводная таблица'!H32)</f>
        <v/>
      </c>
      <c r="AG24" s="371"/>
      <c r="AH24" s="371"/>
      <c r="AI24" s="371"/>
      <c r="AJ24" s="371"/>
      <c r="AK24" s="371"/>
      <c r="AL24" s="372" t="str">
        <f>IF('Сводная таблица'!H32=0,"",'Сводная таблица'!E32)</f>
        <v/>
      </c>
      <c r="AM24" s="372"/>
      <c r="AN24" s="372"/>
      <c r="AO24" s="372" t="str">
        <f>IF('Сводная таблица'!H32=0,"",'Сводная таблица'!D32)</f>
        <v/>
      </c>
      <c r="AP24" s="372"/>
      <c r="AQ24" s="372"/>
      <c r="AR24" s="372"/>
      <c r="AS24" s="369" t="str">
        <f>IF('Сводная таблица'!M32=0,"",'Сводная таблица'!M32)</f>
        <v/>
      </c>
      <c r="AT24" s="369"/>
      <c r="AU24" s="369"/>
      <c r="AV24" s="369"/>
      <c r="AW24" s="369"/>
      <c r="AX24" s="369"/>
      <c r="AY24" s="369"/>
      <c r="AZ24" s="369" t="str">
        <f>IF('Сводная таблица'!M32=0,"",ROUND(AO24*AS24,2))</f>
        <v/>
      </c>
      <c r="BA24" s="369"/>
      <c r="BB24" s="369"/>
      <c r="BC24" s="369"/>
      <c r="BD24" s="369"/>
      <c r="BE24" s="369"/>
      <c r="BF24" s="369"/>
      <c r="BG24" s="369"/>
      <c r="BH24" s="369"/>
      <c r="BI24" s="369"/>
      <c r="BJ24" s="141"/>
      <c r="BK24" s="141"/>
    </row>
    <row r="25" spans="1:63" s="151" customFormat="1" ht="16.5" x14ac:dyDescent="0.25">
      <c r="A25" s="372">
        <v>11</v>
      </c>
      <c r="B25" s="372"/>
      <c r="C25" s="377" t="str">
        <f>IF('Сводная таблица'!H33=0,"",'Сводная таблица'!C33)</f>
        <v/>
      </c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2" t="str">
        <f>IF('Сводная таблица'!H33=0,"",'Сводная таблица'!E33)</f>
        <v/>
      </c>
      <c r="T25" s="372"/>
      <c r="U25" s="372" t="str">
        <f>IF('Сводная таблица'!H33=0,"",'Сводная таблица'!D33)</f>
        <v/>
      </c>
      <c r="V25" s="372"/>
      <c r="W25" s="372"/>
      <c r="X25" s="372"/>
      <c r="Y25" s="372"/>
      <c r="Z25" s="370" t="str">
        <f>IF('Сводная таблица'!H33=0,"",'Сводная таблица'!L33)</f>
        <v/>
      </c>
      <c r="AA25" s="370"/>
      <c r="AB25" s="370"/>
      <c r="AC25" s="370"/>
      <c r="AD25" s="370"/>
      <c r="AE25" s="370"/>
      <c r="AF25" s="371" t="str">
        <f>IF('Сводная таблица'!H33=0,"",'Сводная таблица'!H33)</f>
        <v/>
      </c>
      <c r="AG25" s="371"/>
      <c r="AH25" s="371"/>
      <c r="AI25" s="371"/>
      <c r="AJ25" s="371"/>
      <c r="AK25" s="371"/>
      <c r="AL25" s="372" t="str">
        <f>IF('Сводная таблица'!H33=0,"",'Сводная таблица'!E33)</f>
        <v/>
      </c>
      <c r="AM25" s="372"/>
      <c r="AN25" s="372"/>
      <c r="AO25" s="372" t="str">
        <f>IF('Сводная таблица'!H33=0,"",'Сводная таблица'!D33)</f>
        <v/>
      </c>
      <c r="AP25" s="372"/>
      <c r="AQ25" s="372"/>
      <c r="AR25" s="372"/>
      <c r="AS25" s="369" t="str">
        <f>IF('Сводная таблица'!M33=0,"",'Сводная таблица'!M33)</f>
        <v/>
      </c>
      <c r="AT25" s="369"/>
      <c r="AU25" s="369"/>
      <c r="AV25" s="369"/>
      <c r="AW25" s="369"/>
      <c r="AX25" s="369"/>
      <c r="AY25" s="369"/>
      <c r="AZ25" s="369" t="str">
        <f>IF('Сводная таблица'!M33=0,"",ROUND(AO25*AS25,2))</f>
        <v/>
      </c>
      <c r="BA25" s="369"/>
      <c r="BB25" s="369"/>
      <c r="BC25" s="369"/>
      <c r="BD25" s="369"/>
      <c r="BE25" s="369"/>
      <c r="BF25" s="369"/>
      <c r="BG25" s="369"/>
      <c r="BH25" s="369"/>
      <c r="BI25" s="369"/>
      <c r="BJ25" s="141"/>
      <c r="BK25" s="141"/>
    </row>
    <row r="26" spans="1:63" s="151" customFormat="1" ht="16.5" x14ac:dyDescent="0.25">
      <c r="A26" s="372">
        <v>12</v>
      </c>
      <c r="B26" s="372"/>
      <c r="C26" s="377" t="str">
        <f>IF('Сводная таблица'!H34=0,"",'Сводная таблица'!C34)</f>
        <v/>
      </c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2" t="str">
        <f>IF('Сводная таблица'!H34=0,"",'Сводная таблица'!E34)</f>
        <v/>
      </c>
      <c r="T26" s="372"/>
      <c r="U26" s="372" t="str">
        <f>IF('Сводная таблица'!H34=0,"",'Сводная таблица'!D34)</f>
        <v/>
      </c>
      <c r="V26" s="372"/>
      <c r="W26" s="372"/>
      <c r="X26" s="372"/>
      <c r="Y26" s="372"/>
      <c r="Z26" s="370" t="str">
        <f>IF('Сводная таблица'!H34=0,"",'Сводная таблица'!L34)</f>
        <v/>
      </c>
      <c r="AA26" s="370"/>
      <c r="AB26" s="370"/>
      <c r="AC26" s="370"/>
      <c r="AD26" s="370"/>
      <c r="AE26" s="370"/>
      <c r="AF26" s="371" t="str">
        <f>IF('Сводная таблица'!H34=0,"",'Сводная таблица'!H34)</f>
        <v/>
      </c>
      <c r="AG26" s="371"/>
      <c r="AH26" s="371"/>
      <c r="AI26" s="371"/>
      <c r="AJ26" s="371"/>
      <c r="AK26" s="371"/>
      <c r="AL26" s="372" t="str">
        <f>IF('Сводная таблица'!H34=0,"",'Сводная таблица'!E34)</f>
        <v/>
      </c>
      <c r="AM26" s="372"/>
      <c r="AN26" s="372"/>
      <c r="AO26" s="372" t="str">
        <f>IF('Сводная таблица'!H34=0,"",'Сводная таблица'!D34)</f>
        <v/>
      </c>
      <c r="AP26" s="372"/>
      <c r="AQ26" s="372"/>
      <c r="AR26" s="372"/>
      <c r="AS26" s="369" t="str">
        <f>IF('Сводная таблица'!M34=0,"",'Сводная таблица'!M34)</f>
        <v/>
      </c>
      <c r="AT26" s="369"/>
      <c r="AU26" s="369"/>
      <c r="AV26" s="369"/>
      <c r="AW26" s="369"/>
      <c r="AX26" s="369"/>
      <c r="AY26" s="369"/>
      <c r="AZ26" s="369" t="str">
        <f>IF('Сводная таблица'!M34=0,"",ROUND(AO26*AS26,2))</f>
        <v/>
      </c>
      <c r="BA26" s="369"/>
      <c r="BB26" s="369"/>
      <c r="BC26" s="369"/>
      <c r="BD26" s="369"/>
      <c r="BE26" s="369"/>
      <c r="BF26" s="369"/>
      <c r="BG26" s="369"/>
      <c r="BH26" s="369"/>
      <c r="BI26" s="369"/>
      <c r="BJ26" s="141"/>
      <c r="BK26" s="141"/>
    </row>
    <row r="27" spans="1:63" s="151" customFormat="1" ht="16.5" x14ac:dyDescent="0.25">
      <c r="A27" s="372">
        <v>13</v>
      </c>
      <c r="B27" s="372"/>
      <c r="C27" s="377" t="str">
        <f>IF('Сводная таблица'!H35=0,"",'Сводная таблица'!C35)</f>
        <v/>
      </c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2" t="str">
        <f>IF('Сводная таблица'!H35=0,"",'Сводная таблица'!E35)</f>
        <v/>
      </c>
      <c r="T27" s="372"/>
      <c r="U27" s="372" t="str">
        <f>IF('Сводная таблица'!H35=0,"",'Сводная таблица'!D35)</f>
        <v/>
      </c>
      <c r="V27" s="372"/>
      <c r="W27" s="372"/>
      <c r="X27" s="372"/>
      <c r="Y27" s="372"/>
      <c r="Z27" s="370" t="str">
        <f>IF('Сводная таблица'!H35=0,"",'Сводная таблица'!L35)</f>
        <v/>
      </c>
      <c r="AA27" s="370"/>
      <c r="AB27" s="370"/>
      <c r="AC27" s="370"/>
      <c r="AD27" s="370"/>
      <c r="AE27" s="370"/>
      <c r="AF27" s="371" t="str">
        <f>IF('Сводная таблица'!H35=0,"",'Сводная таблица'!H35)</f>
        <v/>
      </c>
      <c r="AG27" s="371"/>
      <c r="AH27" s="371"/>
      <c r="AI27" s="371"/>
      <c r="AJ27" s="371"/>
      <c r="AK27" s="371"/>
      <c r="AL27" s="372" t="str">
        <f>IF('Сводная таблица'!H35=0,"",'Сводная таблица'!E35)</f>
        <v/>
      </c>
      <c r="AM27" s="372"/>
      <c r="AN27" s="372"/>
      <c r="AO27" s="372" t="str">
        <f>IF('Сводная таблица'!H35=0,"",'Сводная таблица'!D35)</f>
        <v/>
      </c>
      <c r="AP27" s="372"/>
      <c r="AQ27" s="372"/>
      <c r="AR27" s="372"/>
      <c r="AS27" s="369" t="str">
        <f>IF('Сводная таблица'!M35=0,"",'Сводная таблица'!M35)</f>
        <v/>
      </c>
      <c r="AT27" s="369"/>
      <c r="AU27" s="369"/>
      <c r="AV27" s="369"/>
      <c r="AW27" s="369"/>
      <c r="AX27" s="369"/>
      <c r="AY27" s="369"/>
      <c r="AZ27" s="369" t="str">
        <f>IF('Сводная таблица'!M35=0,"",ROUND(AO27*AS27,2))</f>
        <v/>
      </c>
      <c r="BA27" s="369"/>
      <c r="BB27" s="369"/>
      <c r="BC27" s="369"/>
      <c r="BD27" s="369"/>
      <c r="BE27" s="369"/>
      <c r="BF27" s="369"/>
      <c r="BG27" s="369"/>
      <c r="BH27" s="369"/>
      <c r="BI27" s="369"/>
      <c r="BJ27" s="141"/>
      <c r="BK27" s="141"/>
    </row>
    <row r="28" spans="1:63" s="151" customFormat="1" ht="16.5" x14ac:dyDescent="0.25">
      <c r="A28" s="372">
        <v>14</v>
      </c>
      <c r="B28" s="372"/>
      <c r="C28" s="377" t="str">
        <f>IF('Сводная таблица'!H36=0,"",'Сводная таблица'!C36)</f>
        <v/>
      </c>
      <c r="D28" s="377"/>
      <c r="E28" s="377"/>
      <c r="F28" s="377"/>
      <c r="G28" s="377"/>
      <c r="H28" s="377"/>
      <c r="I28" s="377"/>
      <c r="J28" s="377"/>
      <c r="K28" s="377"/>
      <c r="L28" s="377"/>
      <c r="M28" s="377"/>
      <c r="N28" s="377"/>
      <c r="O28" s="377"/>
      <c r="P28" s="377"/>
      <c r="Q28" s="377"/>
      <c r="R28" s="377"/>
      <c r="S28" s="372" t="str">
        <f>IF('Сводная таблица'!H36=0,"",'Сводная таблица'!E36)</f>
        <v/>
      </c>
      <c r="T28" s="372"/>
      <c r="U28" s="372" t="str">
        <f>IF('Сводная таблица'!H36=0,"",'Сводная таблица'!D36)</f>
        <v/>
      </c>
      <c r="V28" s="372"/>
      <c r="W28" s="372"/>
      <c r="X28" s="372"/>
      <c r="Y28" s="372"/>
      <c r="Z28" s="370" t="str">
        <f>IF('Сводная таблица'!H36=0,"",'Сводная таблица'!L36)</f>
        <v/>
      </c>
      <c r="AA28" s="370"/>
      <c r="AB28" s="370"/>
      <c r="AC28" s="370"/>
      <c r="AD28" s="370"/>
      <c r="AE28" s="370"/>
      <c r="AF28" s="371" t="str">
        <f>IF('Сводная таблица'!H36=0,"",'Сводная таблица'!H36)</f>
        <v/>
      </c>
      <c r="AG28" s="371"/>
      <c r="AH28" s="371"/>
      <c r="AI28" s="371"/>
      <c r="AJ28" s="371"/>
      <c r="AK28" s="371"/>
      <c r="AL28" s="372" t="str">
        <f>IF('Сводная таблица'!H36=0,"",'Сводная таблица'!E36)</f>
        <v/>
      </c>
      <c r="AM28" s="372"/>
      <c r="AN28" s="372"/>
      <c r="AO28" s="372" t="str">
        <f>IF('Сводная таблица'!H36=0,"",'Сводная таблица'!D36)</f>
        <v/>
      </c>
      <c r="AP28" s="372"/>
      <c r="AQ28" s="372"/>
      <c r="AR28" s="372"/>
      <c r="AS28" s="369" t="str">
        <f>IF('Сводная таблица'!M36=0,"",'Сводная таблица'!M36)</f>
        <v/>
      </c>
      <c r="AT28" s="369"/>
      <c r="AU28" s="369"/>
      <c r="AV28" s="369"/>
      <c r="AW28" s="369"/>
      <c r="AX28" s="369"/>
      <c r="AY28" s="369"/>
      <c r="AZ28" s="369" t="str">
        <f>IF('Сводная таблица'!M36=0,"",ROUND(AO28*AS28,2))</f>
        <v/>
      </c>
      <c r="BA28" s="369"/>
      <c r="BB28" s="369"/>
      <c r="BC28" s="369"/>
      <c r="BD28" s="369"/>
      <c r="BE28" s="369"/>
      <c r="BF28" s="369"/>
      <c r="BG28" s="369"/>
      <c r="BH28" s="369"/>
      <c r="BI28" s="369"/>
      <c r="BJ28" s="141"/>
      <c r="BK28" s="141"/>
    </row>
    <row r="29" spans="1:63" s="151" customFormat="1" ht="16.5" x14ac:dyDescent="0.25">
      <c r="A29" s="372">
        <v>15</v>
      </c>
      <c r="B29" s="372"/>
      <c r="C29" s="377" t="str">
        <f>IF('Сводная таблица'!H37=0,"",'Сводная таблица'!C37)</f>
        <v/>
      </c>
      <c r="D29" s="377"/>
      <c r="E29" s="377"/>
      <c r="F29" s="377"/>
      <c r="G29" s="377"/>
      <c r="H29" s="377"/>
      <c r="I29" s="377"/>
      <c r="J29" s="377"/>
      <c r="K29" s="377"/>
      <c r="L29" s="377"/>
      <c r="M29" s="377"/>
      <c r="N29" s="377"/>
      <c r="O29" s="377"/>
      <c r="P29" s="377"/>
      <c r="Q29" s="377"/>
      <c r="R29" s="377"/>
      <c r="S29" s="372" t="str">
        <f>IF('Сводная таблица'!H37=0,"",'Сводная таблица'!E37)</f>
        <v/>
      </c>
      <c r="T29" s="372"/>
      <c r="U29" s="372" t="str">
        <f>IF('Сводная таблица'!H37=0,"",'Сводная таблица'!D37)</f>
        <v/>
      </c>
      <c r="V29" s="372"/>
      <c r="W29" s="372"/>
      <c r="X29" s="372"/>
      <c r="Y29" s="372"/>
      <c r="Z29" s="370" t="str">
        <f>IF('Сводная таблица'!H37=0,"",'Сводная таблица'!L37)</f>
        <v/>
      </c>
      <c r="AA29" s="370"/>
      <c r="AB29" s="370"/>
      <c r="AC29" s="370"/>
      <c r="AD29" s="370"/>
      <c r="AE29" s="370"/>
      <c r="AF29" s="371" t="str">
        <f>IF('Сводная таблица'!H37=0,"",'Сводная таблица'!H37)</f>
        <v/>
      </c>
      <c r="AG29" s="371"/>
      <c r="AH29" s="371"/>
      <c r="AI29" s="371"/>
      <c r="AJ29" s="371"/>
      <c r="AK29" s="371"/>
      <c r="AL29" s="372" t="str">
        <f>IF('Сводная таблица'!H37=0,"",'Сводная таблица'!E37)</f>
        <v/>
      </c>
      <c r="AM29" s="372"/>
      <c r="AN29" s="372"/>
      <c r="AO29" s="372" t="str">
        <f>IF('Сводная таблица'!H37=0,"",'Сводная таблица'!D37)</f>
        <v/>
      </c>
      <c r="AP29" s="372"/>
      <c r="AQ29" s="372"/>
      <c r="AR29" s="372"/>
      <c r="AS29" s="369" t="str">
        <f>IF('Сводная таблица'!M37=0,"",'Сводная таблица'!M37)</f>
        <v/>
      </c>
      <c r="AT29" s="369"/>
      <c r="AU29" s="369"/>
      <c r="AV29" s="369"/>
      <c r="AW29" s="369"/>
      <c r="AX29" s="369"/>
      <c r="AY29" s="369"/>
      <c r="AZ29" s="369" t="str">
        <f>IF('Сводная таблица'!M37=0,"",ROUND(AO29*AS29,2))</f>
        <v/>
      </c>
      <c r="BA29" s="369"/>
      <c r="BB29" s="369"/>
      <c r="BC29" s="369"/>
      <c r="BD29" s="369"/>
      <c r="BE29" s="369"/>
      <c r="BF29" s="369"/>
      <c r="BG29" s="369"/>
      <c r="BH29" s="369"/>
      <c r="BI29" s="369"/>
      <c r="BJ29" s="141"/>
      <c r="BK29" s="141"/>
    </row>
    <row r="30" spans="1:63" s="151" customFormat="1" ht="16.5" x14ac:dyDescent="0.25">
      <c r="A30" s="372">
        <v>16</v>
      </c>
      <c r="B30" s="372"/>
      <c r="C30" s="377" t="str">
        <f>IF('Сводная таблица'!H38=0,"",'Сводная таблица'!C38)</f>
        <v/>
      </c>
      <c r="D30" s="377"/>
      <c r="E30" s="377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77"/>
      <c r="R30" s="377"/>
      <c r="S30" s="372" t="str">
        <f>IF('Сводная таблица'!H38=0,"",'Сводная таблица'!E38)</f>
        <v/>
      </c>
      <c r="T30" s="372"/>
      <c r="U30" s="372" t="str">
        <f>IF('Сводная таблица'!H38=0,"",'Сводная таблица'!D38)</f>
        <v/>
      </c>
      <c r="V30" s="372"/>
      <c r="W30" s="372"/>
      <c r="X30" s="372"/>
      <c r="Y30" s="372"/>
      <c r="Z30" s="370" t="str">
        <f>IF('Сводная таблица'!H38=0,"",'Сводная таблица'!L38)</f>
        <v/>
      </c>
      <c r="AA30" s="370"/>
      <c r="AB30" s="370"/>
      <c r="AC30" s="370"/>
      <c r="AD30" s="370"/>
      <c r="AE30" s="370"/>
      <c r="AF30" s="371" t="str">
        <f>IF('Сводная таблица'!H38=0,"",'Сводная таблица'!H38)</f>
        <v/>
      </c>
      <c r="AG30" s="371"/>
      <c r="AH30" s="371"/>
      <c r="AI30" s="371"/>
      <c r="AJ30" s="371"/>
      <c r="AK30" s="371"/>
      <c r="AL30" s="372" t="str">
        <f>IF('Сводная таблица'!H38=0,"",'Сводная таблица'!E38)</f>
        <v/>
      </c>
      <c r="AM30" s="372"/>
      <c r="AN30" s="372"/>
      <c r="AO30" s="372" t="str">
        <f>IF('Сводная таблица'!H38=0,"",'Сводная таблица'!D38)</f>
        <v/>
      </c>
      <c r="AP30" s="372"/>
      <c r="AQ30" s="372"/>
      <c r="AR30" s="372"/>
      <c r="AS30" s="369" t="str">
        <f>IF('Сводная таблица'!M38=0,"",'Сводная таблица'!M38)</f>
        <v/>
      </c>
      <c r="AT30" s="369"/>
      <c r="AU30" s="369"/>
      <c r="AV30" s="369"/>
      <c r="AW30" s="369"/>
      <c r="AX30" s="369"/>
      <c r="AY30" s="369"/>
      <c r="AZ30" s="369" t="str">
        <f>IF('Сводная таблица'!M38=0,"",ROUND(AO30*AS30,2))</f>
        <v/>
      </c>
      <c r="BA30" s="369"/>
      <c r="BB30" s="369"/>
      <c r="BC30" s="369"/>
      <c r="BD30" s="369"/>
      <c r="BE30" s="369"/>
      <c r="BF30" s="369"/>
      <c r="BG30" s="369"/>
      <c r="BH30" s="369"/>
      <c r="BI30" s="369"/>
      <c r="BJ30" s="141"/>
      <c r="BK30" s="141"/>
    </row>
    <row r="31" spans="1:63" s="151" customFormat="1" ht="16.5" x14ac:dyDescent="0.25">
      <c r="A31" s="372">
        <v>17</v>
      </c>
      <c r="B31" s="372"/>
      <c r="C31" s="377" t="str">
        <f>IF('Сводная таблица'!H39=0,"",'Сводная таблица'!C39)</f>
        <v/>
      </c>
      <c r="D31" s="377"/>
      <c r="E31" s="377"/>
      <c r="F31" s="377"/>
      <c r="G31" s="377"/>
      <c r="H31" s="377"/>
      <c r="I31" s="377"/>
      <c r="J31" s="377"/>
      <c r="K31" s="377"/>
      <c r="L31" s="377"/>
      <c r="M31" s="377"/>
      <c r="N31" s="377"/>
      <c r="O31" s="377"/>
      <c r="P31" s="377"/>
      <c r="Q31" s="377"/>
      <c r="R31" s="377"/>
      <c r="S31" s="372" t="str">
        <f>IF('Сводная таблица'!H39=0,"",'Сводная таблица'!E39)</f>
        <v/>
      </c>
      <c r="T31" s="372"/>
      <c r="U31" s="372" t="str">
        <f>IF('Сводная таблица'!H39=0,"",'Сводная таблица'!D39)</f>
        <v/>
      </c>
      <c r="V31" s="372"/>
      <c r="W31" s="372"/>
      <c r="X31" s="372"/>
      <c r="Y31" s="372"/>
      <c r="Z31" s="370" t="str">
        <f>IF('Сводная таблица'!H39=0,"",'Сводная таблица'!L39)</f>
        <v/>
      </c>
      <c r="AA31" s="370"/>
      <c r="AB31" s="370"/>
      <c r="AC31" s="370"/>
      <c r="AD31" s="370"/>
      <c r="AE31" s="370"/>
      <c r="AF31" s="371" t="str">
        <f>IF('Сводная таблица'!H39=0,"",'Сводная таблица'!H39)</f>
        <v/>
      </c>
      <c r="AG31" s="371"/>
      <c r="AH31" s="371"/>
      <c r="AI31" s="371"/>
      <c r="AJ31" s="371"/>
      <c r="AK31" s="371"/>
      <c r="AL31" s="372" t="str">
        <f>IF('Сводная таблица'!H39=0,"",'Сводная таблица'!E39)</f>
        <v/>
      </c>
      <c r="AM31" s="372"/>
      <c r="AN31" s="372"/>
      <c r="AO31" s="372" t="str">
        <f>IF('Сводная таблица'!H39=0,"",'Сводная таблица'!D39)</f>
        <v/>
      </c>
      <c r="AP31" s="372"/>
      <c r="AQ31" s="372"/>
      <c r="AR31" s="372"/>
      <c r="AS31" s="369" t="str">
        <f>IF('Сводная таблица'!M39=0,"",'Сводная таблица'!M39)</f>
        <v/>
      </c>
      <c r="AT31" s="369"/>
      <c r="AU31" s="369"/>
      <c r="AV31" s="369"/>
      <c r="AW31" s="369"/>
      <c r="AX31" s="369"/>
      <c r="AY31" s="369"/>
      <c r="AZ31" s="369" t="str">
        <f>IF('Сводная таблица'!M39=0,"",ROUND(AO31*AS31,2))</f>
        <v/>
      </c>
      <c r="BA31" s="369"/>
      <c r="BB31" s="369"/>
      <c r="BC31" s="369"/>
      <c r="BD31" s="369"/>
      <c r="BE31" s="369"/>
      <c r="BF31" s="369"/>
      <c r="BG31" s="369"/>
      <c r="BH31" s="369"/>
      <c r="BI31" s="369"/>
      <c r="BJ31" s="141"/>
      <c r="BK31" s="141"/>
    </row>
    <row r="32" spans="1:63" s="151" customFormat="1" ht="16.5" x14ac:dyDescent="0.25">
      <c r="A32" s="372">
        <v>18</v>
      </c>
      <c r="B32" s="372"/>
      <c r="C32" s="377" t="str">
        <f>IF('Сводная таблица'!H40=0,"",'Сводная таблица'!C40)</f>
        <v/>
      </c>
      <c r="D32" s="377"/>
      <c r="E32" s="377"/>
      <c r="F32" s="377"/>
      <c r="G32" s="377"/>
      <c r="H32" s="377"/>
      <c r="I32" s="377"/>
      <c r="J32" s="377"/>
      <c r="K32" s="377"/>
      <c r="L32" s="377"/>
      <c r="M32" s="377"/>
      <c r="N32" s="377"/>
      <c r="O32" s="377"/>
      <c r="P32" s="377"/>
      <c r="Q32" s="377"/>
      <c r="R32" s="377"/>
      <c r="S32" s="372" t="str">
        <f>IF('Сводная таблица'!H40=0,"",'Сводная таблица'!E40)</f>
        <v/>
      </c>
      <c r="T32" s="372"/>
      <c r="U32" s="372" t="str">
        <f>IF('Сводная таблица'!H40=0,"",'Сводная таблица'!D40)</f>
        <v/>
      </c>
      <c r="V32" s="372"/>
      <c r="W32" s="372"/>
      <c r="X32" s="372"/>
      <c r="Y32" s="372"/>
      <c r="Z32" s="370" t="str">
        <f>IF('Сводная таблица'!H40=0,"",'Сводная таблица'!L40)</f>
        <v/>
      </c>
      <c r="AA32" s="370"/>
      <c r="AB32" s="370"/>
      <c r="AC32" s="370"/>
      <c r="AD32" s="370"/>
      <c r="AE32" s="370"/>
      <c r="AF32" s="371" t="str">
        <f>IF('Сводная таблица'!H40=0,"",'Сводная таблица'!H40)</f>
        <v/>
      </c>
      <c r="AG32" s="371"/>
      <c r="AH32" s="371"/>
      <c r="AI32" s="371"/>
      <c r="AJ32" s="371"/>
      <c r="AK32" s="371"/>
      <c r="AL32" s="372" t="str">
        <f>IF('Сводная таблица'!H40=0,"",'Сводная таблица'!E40)</f>
        <v/>
      </c>
      <c r="AM32" s="372"/>
      <c r="AN32" s="372"/>
      <c r="AO32" s="372" t="str">
        <f>IF('Сводная таблица'!H40=0,"",'Сводная таблица'!D40)</f>
        <v/>
      </c>
      <c r="AP32" s="372"/>
      <c r="AQ32" s="372"/>
      <c r="AR32" s="372"/>
      <c r="AS32" s="369" t="str">
        <f>IF('Сводная таблица'!M40=0,"",'Сводная таблица'!M40)</f>
        <v/>
      </c>
      <c r="AT32" s="369"/>
      <c r="AU32" s="369"/>
      <c r="AV32" s="369"/>
      <c r="AW32" s="369"/>
      <c r="AX32" s="369"/>
      <c r="AY32" s="369"/>
      <c r="AZ32" s="369" t="str">
        <f>IF('Сводная таблица'!M40=0,"",ROUND(AO32*AS32,2))</f>
        <v/>
      </c>
      <c r="BA32" s="369"/>
      <c r="BB32" s="369"/>
      <c r="BC32" s="369"/>
      <c r="BD32" s="369"/>
      <c r="BE32" s="369"/>
      <c r="BF32" s="369"/>
      <c r="BG32" s="369"/>
      <c r="BH32" s="369"/>
      <c r="BI32" s="369"/>
      <c r="BJ32" s="141"/>
      <c r="BK32" s="141"/>
    </row>
    <row r="33" spans="1:63" s="151" customFormat="1" ht="16.5" x14ac:dyDescent="0.25">
      <c r="A33" s="372">
        <v>19</v>
      </c>
      <c r="B33" s="372"/>
      <c r="C33" s="377" t="str">
        <f>IF('Сводная таблица'!H41=0,"",'Сводная таблица'!C41)</f>
        <v/>
      </c>
      <c r="D33" s="377"/>
      <c r="E33" s="377"/>
      <c r="F33" s="377"/>
      <c r="G33" s="377"/>
      <c r="H33" s="377"/>
      <c r="I33" s="377"/>
      <c r="J33" s="377"/>
      <c r="K33" s="377"/>
      <c r="L33" s="377"/>
      <c r="M33" s="377"/>
      <c r="N33" s="377"/>
      <c r="O33" s="377"/>
      <c r="P33" s="377"/>
      <c r="Q33" s="377"/>
      <c r="R33" s="377"/>
      <c r="S33" s="372" t="str">
        <f>IF('Сводная таблица'!H41=0,"",'Сводная таблица'!E41)</f>
        <v/>
      </c>
      <c r="T33" s="372"/>
      <c r="U33" s="372" t="str">
        <f>IF('Сводная таблица'!H41=0,"",'Сводная таблица'!D41)</f>
        <v/>
      </c>
      <c r="V33" s="372"/>
      <c r="W33" s="372"/>
      <c r="X33" s="372"/>
      <c r="Y33" s="372"/>
      <c r="Z33" s="370" t="str">
        <f>IF('Сводная таблица'!H41=0,"",'Сводная таблица'!L41)</f>
        <v/>
      </c>
      <c r="AA33" s="370"/>
      <c r="AB33" s="370"/>
      <c r="AC33" s="370"/>
      <c r="AD33" s="370"/>
      <c r="AE33" s="370"/>
      <c r="AF33" s="371" t="str">
        <f>IF('Сводная таблица'!H41=0,"",'Сводная таблица'!H41)</f>
        <v/>
      </c>
      <c r="AG33" s="371"/>
      <c r="AH33" s="371"/>
      <c r="AI33" s="371"/>
      <c r="AJ33" s="371"/>
      <c r="AK33" s="371"/>
      <c r="AL33" s="372" t="str">
        <f>IF('Сводная таблица'!H41=0,"",'Сводная таблица'!E41)</f>
        <v/>
      </c>
      <c r="AM33" s="372"/>
      <c r="AN33" s="372"/>
      <c r="AO33" s="372" t="str">
        <f>IF('Сводная таблица'!H41=0,"",'Сводная таблица'!D41)</f>
        <v/>
      </c>
      <c r="AP33" s="372"/>
      <c r="AQ33" s="372"/>
      <c r="AR33" s="372"/>
      <c r="AS33" s="369" t="str">
        <f>IF('Сводная таблица'!M41=0,"",'Сводная таблица'!M41)</f>
        <v/>
      </c>
      <c r="AT33" s="369"/>
      <c r="AU33" s="369"/>
      <c r="AV33" s="369"/>
      <c r="AW33" s="369"/>
      <c r="AX33" s="369"/>
      <c r="AY33" s="369"/>
      <c r="AZ33" s="369" t="str">
        <f>IF('Сводная таблица'!M41=0,"",ROUND(AO33*AS33,2))</f>
        <v/>
      </c>
      <c r="BA33" s="369"/>
      <c r="BB33" s="369"/>
      <c r="BC33" s="369"/>
      <c r="BD33" s="369"/>
      <c r="BE33" s="369"/>
      <c r="BF33" s="369"/>
      <c r="BG33" s="369"/>
      <c r="BH33" s="369"/>
      <c r="BI33" s="369"/>
      <c r="BJ33" s="141"/>
      <c r="BK33" s="141"/>
    </row>
    <row r="34" spans="1:63" s="151" customFormat="1" ht="16.5" x14ac:dyDescent="0.25">
      <c r="A34" s="372">
        <v>20</v>
      </c>
      <c r="B34" s="372"/>
      <c r="C34" s="377" t="str">
        <f>IF('Сводная таблица'!H42=0,"",'Сводная таблица'!C42)</f>
        <v/>
      </c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2" t="str">
        <f>IF('Сводная таблица'!H42=0,"",'Сводная таблица'!E42)</f>
        <v/>
      </c>
      <c r="T34" s="372"/>
      <c r="U34" s="372" t="str">
        <f>IF('Сводная таблица'!H42=0,"",'Сводная таблица'!D42)</f>
        <v/>
      </c>
      <c r="V34" s="372"/>
      <c r="W34" s="372"/>
      <c r="X34" s="372"/>
      <c r="Y34" s="372"/>
      <c r="Z34" s="370" t="str">
        <f>IF('Сводная таблица'!H42=0,"",'Сводная таблица'!L42)</f>
        <v/>
      </c>
      <c r="AA34" s="370"/>
      <c r="AB34" s="370"/>
      <c r="AC34" s="370"/>
      <c r="AD34" s="370"/>
      <c r="AE34" s="370"/>
      <c r="AF34" s="371" t="str">
        <f>IF('Сводная таблица'!H42=0,"",'Сводная таблица'!H42)</f>
        <v/>
      </c>
      <c r="AG34" s="371"/>
      <c r="AH34" s="371"/>
      <c r="AI34" s="371"/>
      <c r="AJ34" s="371"/>
      <c r="AK34" s="371"/>
      <c r="AL34" s="372" t="str">
        <f>IF('Сводная таблица'!H42=0,"",'Сводная таблица'!E42)</f>
        <v/>
      </c>
      <c r="AM34" s="372"/>
      <c r="AN34" s="372"/>
      <c r="AO34" s="372" t="str">
        <f>IF('Сводная таблица'!H42=0,"",'Сводная таблица'!D42)</f>
        <v/>
      </c>
      <c r="AP34" s="372"/>
      <c r="AQ34" s="372"/>
      <c r="AR34" s="372"/>
      <c r="AS34" s="369" t="str">
        <f>IF('Сводная таблица'!M42=0,"",'Сводная таблица'!M42)</f>
        <v/>
      </c>
      <c r="AT34" s="369"/>
      <c r="AU34" s="369"/>
      <c r="AV34" s="369"/>
      <c r="AW34" s="369"/>
      <c r="AX34" s="369"/>
      <c r="AY34" s="369"/>
      <c r="AZ34" s="369" t="str">
        <f>IF('Сводная таблица'!M42=0,"",ROUND(AO34*AS34,2))</f>
        <v/>
      </c>
      <c r="BA34" s="369"/>
      <c r="BB34" s="369"/>
      <c r="BC34" s="369"/>
      <c r="BD34" s="369"/>
      <c r="BE34" s="369"/>
      <c r="BF34" s="369"/>
      <c r="BG34" s="369"/>
      <c r="BH34" s="369"/>
      <c r="BI34" s="369"/>
      <c r="BJ34" s="141"/>
      <c r="BK34" s="141"/>
    </row>
    <row r="35" spans="1:63" s="151" customFormat="1" ht="16.5" x14ac:dyDescent="0.25">
      <c r="A35" s="372">
        <v>21</v>
      </c>
      <c r="B35" s="372"/>
      <c r="C35" s="377" t="str">
        <f>IF('Сводная таблица'!H43=0,"",'Сводная таблица'!C43)</f>
        <v/>
      </c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2" t="str">
        <f>IF('Сводная таблица'!H43=0,"",'Сводная таблица'!E43)</f>
        <v/>
      </c>
      <c r="T35" s="372"/>
      <c r="U35" s="372" t="str">
        <f>IF('Сводная таблица'!H43=0,"",'Сводная таблица'!D43)</f>
        <v/>
      </c>
      <c r="V35" s="372"/>
      <c r="W35" s="372"/>
      <c r="X35" s="372"/>
      <c r="Y35" s="372"/>
      <c r="Z35" s="370" t="str">
        <f>IF('Сводная таблица'!H43=0,"",'Сводная таблица'!L43)</f>
        <v/>
      </c>
      <c r="AA35" s="370"/>
      <c r="AB35" s="370"/>
      <c r="AC35" s="370"/>
      <c r="AD35" s="370"/>
      <c r="AE35" s="370"/>
      <c r="AF35" s="371" t="str">
        <f>IF('Сводная таблица'!H43=0,"",'Сводная таблица'!H43)</f>
        <v/>
      </c>
      <c r="AG35" s="371"/>
      <c r="AH35" s="371"/>
      <c r="AI35" s="371"/>
      <c r="AJ35" s="371"/>
      <c r="AK35" s="371"/>
      <c r="AL35" s="372" t="str">
        <f>IF('Сводная таблица'!H43=0,"",'Сводная таблица'!E43)</f>
        <v/>
      </c>
      <c r="AM35" s="372"/>
      <c r="AN35" s="372"/>
      <c r="AO35" s="372" t="str">
        <f>IF('Сводная таблица'!H43=0,"",'Сводная таблица'!D43)</f>
        <v/>
      </c>
      <c r="AP35" s="372"/>
      <c r="AQ35" s="372"/>
      <c r="AR35" s="372"/>
      <c r="AS35" s="369" t="str">
        <f>IF('Сводная таблица'!M43=0,"",'Сводная таблица'!M43)</f>
        <v/>
      </c>
      <c r="AT35" s="369"/>
      <c r="AU35" s="369"/>
      <c r="AV35" s="369"/>
      <c r="AW35" s="369"/>
      <c r="AX35" s="369"/>
      <c r="AY35" s="369"/>
      <c r="AZ35" s="369" t="str">
        <f>IF('Сводная таблица'!M43=0,"",ROUND(AO35*AS35,2))</f>
        <v/>
      </c>
      <c r="BA35" s="369"/>
      <c r="BB35" s="369"/>
      <c r="BC35" s="369"/>
      <c r="BD35" s="369"/>
      <c r="BE35" s="369"/>
      <c r="BF35" s="369"/>
      <c r="BG35" s="369"/>
      <c r="BH35" s="369"/>
      <c r="BI35" s="369"/>
      <c r="BJ35" s="141"/>
      <c r="BK35" s="141"/>
    </row>
    <row r="36" spans="1:63" s="151" customFormat="1" ht="16.5" x14ac:dyDescent="0.25">
      <c r="A36" s="372">
        <v>22</v>
      </c>
      <c r="B36" s="372"/>
      <c r="C36" s="377" t="str">
        <f>IF('Сводная таблица'!H44=0,"",'Сводная таблица'!C44)</f>
        <v/>
      </c>
      <c r="D36" s="377"/>
      <c r="E36" s="377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2" t="str">
        <f>IF('Сводная таблица'!H44=0,"",'Сводная таблица'!E44)</f>
        <v/>
      </c>
      <c r="T36" s="372"/>
      <c r="U36" s="372" t="str">
        <f>IF('Сводная таблица'!H44=0,"",'Сводная таблица'!D44)</f>
        <v/>
      </c>
      <c r="V36" s="372"/>
      <c r="W36" s="372"/>
      <c r="X36" s="372"/>
      <c r="Y36" s="372"/>
      <c r="Z36" s="370" t="str">
        <f>IF('Сводная таблица'!H44=0,"",'Сводная таблица'!L44)</f>
        <v/>
      </c>
      <c r="AA36" s="370"/>
      <c r="AB36" s="370"/>
      <c r="AC36" s="370"/>
      <c r="AD36" s="370"/>
      <c r="AE36" s="370"/>
      <c r="AF36" s="371" t="str">
        <f>IF('Сводная таблица'!H44=0,"",'Сводная таблица'!H44)</f>
        <v/>
      </c>
      <c r="AG36" s="371"/>
      <c r="AH36" s="371"/>
      <c r="AI36" s="371"/>
      <c r="AJ36" s="371"/>
      <c r="AK36" s="371"/>
      <c r="AL36" s="372" t="str">
        <f>IF('Сводная таблица'!H44=0,"",'Сводная таблица'!E44)</f>
        <v/>
      </c>
      <c r="AM36" s="372"/>
      <c r="AN36" s="372"/>
      <c r="AO36" s="372" t="str">
        <f>IF('Сводная таблица'!H44=0,"",'Сводная таблица'!D44)</f>
        <v/>
      </c>
      <c r="AP36" s="372"/>
      <c r="AQ36" s="372"/>
      <c r="AR36" s="372"/>
      <c r="AS36" s="369" t="str">
        <f>IF('Сводная таблица'!M44=0,"",'Сводная таблица'!M44)</f>
        <v/>
      </c>
      <c r="AT36" s="369"/>
      <c r="AU36" s="369"/>
      <c r="AV36" s="369"/>
      <c r="AW36" s="369"/>
      <c r="AX36" s="369"/>
      <c r="AY36" s="369"/>
      <c r="AZ36" s="369" t="str">
        <f>IF('Сводная таблица'!M44=0,"",ROUND(AO36*AS36,2))</f>
        <v/>
      </c>
      <c r="BA36" s="369"/>
      <c r="BB36" s="369"/>
      <c r="BC36" s="369"/>
      <c r="BD36" s="369"/>
      <c r="BE36" s="369"/>
      <c r="BF36" s="369"/>
      <c r="BG36" s="369"/>
      <c r="BH36" s="369"/>
      <c r="BI36" s="369"/>
      <c r="BJ36" s="141"/>
      <c r="BK36" s="141"/>
    </row>
    <row r="37" spans="1:63" s="151" customFormat="1" ht="16.5" x14ac:dyDescent="0.25">
      <c r="A37" s="372">
        <v>23</v>
      </c>
      <c r="B37" s="372"/>
      <c r="C37" s="377" t="str">
        <f>IF('Сводная таблица'!H45=0,"",'Сводная таблица'!C45)</f>
        <v/>
      </c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2" t="str">
        <f>IF('Сводная таблица'!H45=0,"",'Сводная таблица'!E45)</f>
        <v/>
      </c>
      <c r="T37" s="372"/>
      <c r="U37" s="372" t="str">
        <f>IF('Сводная таблица'!H45=0,"",'Сводная таблица'!D45)</f>
        <v/>
      </c>
      <c r="V37" s="372"/>
      <c r="W37" s="372"/>
      <c r="X37" s="372"/>
      <c r="Y37" s="372"/>
      <c r="Z37" s="370" t="str">
        <f>IF('Сводная таблица'!H45=0,"",'Сводная таблица'!L45)</f>
        <v/>
      </c>
      <c r="AA37" s="370"/>
      <c r="AB37" s="370"/>
      <c r="AC37" s="370"/>
      <c r="AD37" s="370"/>
      <c r="AE37" s="370"/>
      <c r="AF37" s="371" t="str">
        <f>IF('Сводная таблица'!H45=0,"",'Сводная таблица'!H45)</f>
        <v/>
      </c>
      <c r="AG37" s="371"/>
      <c r="AH37" s="371"/>
      <c r="AI37" s="371"/>
      <c r="AJ37" s="371"/>
      <c r="AK37" s="371"/>
      <c r="AL37" s="372" t="str">
        <f>IF('Сводная таблица'!H45=0,"",'Сводная таблица'!E45)</f>
        <v/>
      </c>
      <c r="AM37" s="372"/>
      <c r="AN37" s="372"/>
      <c r="AO37" s="372" t="str">
        <f>IF('Сводная таблица'!H45=0,"",'Сводная таблица'!D45)</f>
        <v/>
      </c>
      <c r="AP37" s="372"/>
      <c r="AQ37" s="372"/>
      <c r="AR37" s="372"/>
      <c r="AS37" s="369" t="str">
        <f>IF('Сводная таблица'!M45=0,"",'Сводная таблица'!M45)</f>
        <v/>
      </c>
      <c r="AT37" s="369"/>
      <c r="AU37" s="369"/>
      <c r="AV37" s="369"/>
      <c r="AW37" s="369"/>
      <c r="AX37" s="369"/>
      <c r="AY37" s="369"/>
      <c r="AZ37" s="369" t="str">
        <f>IF('Сводная таблица'!M45=0,"",ROUND(AO37*AS37,2))</f>
        <v/>
      </c>
      <c r="BA37" s="369"/>
      <c r="BB37" s="369"/>
      <c r="BC37" s="369"/>
      <c r="BD37" s="369"/>
      <c r="BE37" s="369"/>
      <c r="BF37" s="369"/>
      <c r="BG37" s="369"/>
      <c r="BH37" s="369"/>
      <c r="BI37" s="369"/>
      <c r="BJ37" s="141"/>
      <c r="BK37" s="141"/>
    </row>
    <row r="38" spans="1:63" s="151" customFormat="1" ht="16.5" x14ac:dyDescent="0.25">
      <c r="A38" s="372">
        <v>24</v>
      </c>
      <c r="B38" s="372"/>
      <c r="C38" s="377" t="str">
        <f>IF('Сводная таблица'!H46=0,"",'Сводная таблица'!C46)</f>
        <v/>
      </c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2" t="str">
        <f>IF('Сводная таблица'!H46=0,"",'Сводная таблица'!E46)</f>
        <v/>
      </c>
      <c r="T38" s="372"/>
      <c r="U38" s="372" t="str">
        <f>IF('Сводная таблица'!H46=0,"",'Сводная таблица'!D46)</f>
        <v/>
      </c>
      <c r="V38" s="372"/>
      <c r="W38" s="372"/>
      <c r="X38" s="372"/>
      <c r="Y38" s="372"/>
      <c r="Z38" s="370" t="str">
        <f>IF('Сводная таблица'!H46=0,"",'Сводная таблица'!L46)</f>
        <v/>
      </c>
      <c r="AA38" s="370"/>
      <c r="AB38" s="370"/>
      <c r="AC38" s="370"/>
      <c r="AD38" s="370"/>
      <c r="AE38" s="370"/>
      <c r="AF38" s="371" t="str">
        <f>IF('Сводная таблица'!H46=0,"",'Сводная таблица'!H46)</f>
        <v/>
      </c>
      <c r="AG38" s="371"/>
      <c r="AH38" s="371"/>
      <c r="AI38" s="371"/>
      <c r="AJ38" s="371"/>
      <c r="AK38" s="371"/>
      <c r="AL38" s="372" t="str">
        <f>IF('Сводная таблица'!H46=0,"",'Сводная таблица'!E46)</f>
        <v/>
      </c>
      <c r="AM38" s="372"/>
      <c r="AN38" s="372"/>
      <c r="AO38" s="372" t="str">
        <f>IF('Сводная таблица'!H46=0,"",'Сводная таблица'!D46)</f>
        <v/>
      </c>
      <c r="AP38" s="372"/>
      <c r="AQ38" s="372"/>
      <c r="AR38" s="372"/>
      <c r="AS38" s="369" t="str">
        <f>IF('Сводная таблица'!M46=0,"",'Сводная таблица'!M46)</f>
        <v/>
      </c>
      <c r="AT38" s="369"/>
      <c r="AU38" s="369"/>
      <c r="AV38" s="369"/>
      <c r="AW38" s="369"/>
      <c r="AX38" s="369"/>
      <c r="AY38" s="369"/>
      <c r="AZ38" s="369" t="str">
        <f>IF('Сводная таблица'!M46=0,"",ROUND(AO38*AS38,2))</f>
        <v/>
      </c>
      <c r="BA38" s="369"/>
      <c r="BB38" s="369"/>
      <c r="BC38" s="369"/>
      <c r="BD38" s="369"/>
      <c r="BE38" s="369"/>
      <c r="BF38" s="369"/>
      <c r="BG38" s="369"/>
      <c r="BH38" s="369"/>
      <c r="BI38" s="369"/>
      <c r="BJ38" s="141"/>
      <c r="BK38" s="141"/>
    </row>
    <row r="39" spans="1:63" s="151" customFormat="1" ht="16.5" x14ac:dyDescent="0.25">
      <c r="A39" s="372">
        <v>25</v>
      </c>
      <c r="B39" s="372"/>
      <c r="C39" s="377" t="str">
        <f>IF('Сводная таблица'!H47=0,"",'Сводная таблица'!C47)</f>
        <v/>
      </c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2" t="str">
        <f>IF('Сводная таблица'!H47=0,"",'Сводная таблица'!E47)</f>
        <v/>
      </c>
      <c r="T39" s="372"/>
      <c r="U39" s="372" t="str">
        <f>IF('Сводная таблица'!H47=0,"",'Сводная таблица'!D47)</f>
        <v/>
      </c>
      <c r="V39" s="372"/>
      <c r="W39" s="372"/>
      <c r="X39" s="372"/>
      <c r="Y39" s="372"/>
      <c r="Z39" s="370" t="str">
        <f>IF('Сводная таблица'!H47=0,"",'Сводная таблица'!L47)</f>
        <v/>
      </c>
      <c r="AA39" s="370"/>
      <c r="AB39" s="370"/>
      <c r="AC39" s="370"/>
      <c r="AD39" s="370"/>
      <c r="AE39" s="370"/>
      <c r="AF39" s="371" t="str">
        <f>IF('Сводная таблица'!H47=0,"",'Сводная таблица'!H47)</f>
        <v/>
      </c>
      <c r="AG39" s="371"/>
      <c r="AH39" s="371"/>
      <c r="AI39" s="371"/>
      <c r="AJ39" s="371"/>
      <c r="AK39" s="371"/>
      <c r="AL39" s="372" t="str">
        <f>IF('Сводная таблица'!H47=0,"",'Сводная таблица'!E47)</f>
        <v/>
      </c>
      <c r="AM39" s="372"/>
      <c r="AN39" s="372"/>
      <c r="AO39" s="372" t="str">
        <f>IF('Сводная таблица'!H47=0,"",'Сводная таблица'!D47)</f>
        <v/>
      </c>
      <c r="AP39" s="372"/>
      <c r="AQ39" s="372"/>
      <c r="AR39" s="372"/>
      <c r="AS39" s="369" t="str">
        <f>IF('Сводная таблица'!M47=0,"",'Сводная таблица'!M47)</f>
        <v/>
      </c>
      <c r="AT39" s="369"/>
      <c r="AU39" s="369"/>
      <c r="AV39" s="369"/>
      <c r="AW39" s="369"/>
      <c r="AX39" s="369"/>
      <c r="AY39" s="369"/>
      <c r="AZ39" s="369" t="str">
        <f>IF('Сводная таблица'!M47=0,"",ROUND(AO39*AS39,2))</f>
        <v/>
      </c>
      <c r="BA39" s="369"/>
      <c r="BB39" s="369"/>
      <c r="BC39" s="369"/>
      <c r="BD39" s="369"/>
      <c r="BE39" s="369"/>
      <c r="BF39" s="369"/>
      <c r="BG39" s="369"/>
      <c r="BH39" s="369"/>
      <c r="BI39" s="369"/>
      <c r="BJ39" s="141"/>
      <c r="BK39" s="141"/>
    </row>
    <row r="40" spans="1:63" s="151" customFormat="1" ht="16.5" x14ac:dyDescent="0.25">
      <c r="A40" s="372">
        <v>26</v>
      </c>
      <c r="B40" s="372"/>
      <c r="C40" s="377" t="str">
        <f>IF('Сводная таблица'!H48=0,"",'Сводная таблица'!C48)</f>
        <v/>
      </c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2" t="str">
        <f>IF('Сводная таблица'!H48=0,"",'Сводная таблица'!E48)</f>
        <v/>
      </c>
      <c r="T40" s="372"/>
      <c r="U40" s="372" t="str">
        <f>IF('Сводная таблица'!H48=0,"",'Сводная таблица'!D48)</f>
        <v/>
      </c>
      <c r="V40" s="372"/>
      <c r="W40" s="372"/>
      <c r="X40" s="372"/>
      <c r="Y40" s="372"/>
      <c r="Z40" s="370" t="str">
        <f>IF('Сводная таблица'!H48=0,"",'Сводная таблица'!L48)</f>
        <v/>
      </c>
      <c r="AA40" s="370"/>
      <c r="AB40" s="370"/>
      <c r="AC40" s="370"/>
      <c r="AD40" s="370"/>
      <c r="AE40" s="370"/>
      <c r="AF40" s="371" t="str">
        <f>IF('Сводная таблица'!H48=0,"",'Сводная таблица'!H48)</f>
        <v/>
      </c>
      <c r="AG40" s="371"/>
      <c r="AH40" s="371"/>
      <c r="AI40" s="371"/>
      <c r="AJ40" s="371"/>
      <c r="AK40" s="371"/>
      <c r="AL40" s="372" t="str">
        <f>IF('Сводная таблица'!H48=0,"",'Сводная таблица'!E48)</f>
        <v/>
      </c>
      <c r="AM40" s="372"/>
      <c r="AN40" s="372"/>
      <c r="AO40" s="372" t="str">
        <f>IF('Сводная таблица'!H48=0,"",'Сводная таблица'!D48)</f>
        <v/>
      </c>
      <c r="AP40" s="372"/>
      <c r="AQ40" s="372"/>
      <c r="AR40" s="372"/>
      <c r="AS40" s="369" t="str">
        <f>IF('Сводная таблица'!M48=0,"",'Сводная таблица'!M48)</f>
        <v/>
      </c>
      <c r="AT40" s="369"/>
      <c r="AU40" s="369"/>
      <c r="AV40" s="369"/>
      <c r="AW40" s="369"/>
      <c r="AX40" s="369"/>
      <c r="AY40" s="369"/>
      <c r="AZ40" s="369" t="str">
        <f>IF('Сводная таблица'!M48=0,"",ROUND(AO40*AS40,2))</f>
        <v/>
      </c>
      <c r="BA40" s="369"/>
      <c r="BB40" s="369"/>
      <c r="BC40" s="369"/>
      <c r="BD40" s="369"/>
      <c r="BE40" s="369"/>
      <c r="BF40" s="369"/>
      <c r="BG40" s="369"/>
      <c r="BH40" s="369"/>
      <c r="BI40" s="369"/>
      <c r="BJ40" s="141"/>
      <c r="BK40" s="141"/>
    </row>
    <row r="41" spans="1:63" s="151" customFormat="1" ht="16.5" x14ac:dyDescent="0.25">
      <c r="A41" s="372">
        <v>27</v>
      </c>
      <c r="B41" s="372"/>
      <c r="C41" s="377" t="str">
        <f>IF('Сводная таблица'!H49=0,"",'Сводная таблица'!C49)</f>
        <v/>
      </c>
      <c r="D41" s="377"/>
      <c r="E41" s="377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  <c r="S41" s="372" t="str">
        <f>IF('Сводная таблица'!H49=0,"",'Сводная таблица'!E49)</f>
        <v/>
      </c>
      <c r="T41" s="372"/>
      <c r="U41" s="372" t="str">
        <f>IF('Сводная таблица'!H49=0,"",'Сводная таблица'!D49)</f>
        <v/>
      </c>
      <c r="V41" s="372"/>
      <c r="W41" s="372"/>
      <c r="X41" s="372"/>
      <c r="Y41" s="372"/>
      <c r="Z41" s="370" t="str">
        <f>IF('Сводная таблица'!H49=0,"",'Сводная таблица'!L49)</f>
        <v/>
      </c>
      <c r="AA41" s="370"/>
      <c r="AB41" s="370"/>
      <c r="AC41" s="370"/>
      <c r="AD41" s="370"/>
      <c r="AE41" s="370"/>
      <c r="AF41" s="371" t="str">
        <f>IF('Сводная таблица'!H49=0,"",'Сводная таблица'!H49)</f>
        <v/>
      </c>
      <c r="AG41" s="371"/>
      <c r="AH41" s="371"/>
      <c r="AI41" s="371"/>
      <c r="AJ41" s="371"/>
      <c r="AK41" s="371"/>
      <c r="AL41" s="372" t="str">
        <f>IF('Сводная таблица'!H49=0,"",'Сводная таблица'!E49)</f>
        <v/>
      </c>
      <c r="AM41" s="372"/>
      <c r="AN41" s="372"/>
      <c r="AO41" s="372" t="str">
        <f>IF('Сводная таблица'!H49=0,"",'Сводная таблица'!D49)</f>
        <v/>
      </c>
      <c r="AP41" s="372"/>
      <c r="AQ41" s="372"/>
      <c r="AR41" s="372"/>
      <c r="AS41" s="369" t="str">
        <f>IF('Сводная таблица'!M49=0,"",'Сводная таблица'!M49)</f>
        <v/>
      </c>
      <c r="AT41" s="369"/>
      <c r="AU41" s="369"/>
      <c r="AV41" s="369"/>
      <c r="AW41" s="369"/>
      <c r="AX41" s="369"/>
      <c r="AY41" s="369"/>
      <c r="AZ41" s="369" t="str">
        <f>IF('Сводная таблица'!M49=0,"",ROUND(AO41*AS41,2))</f>
        <v/>
      </c>
      <c r="BA41" s="369"/>
      <c r="BB41" s="369"/>
      <c r="BC41" s="369"/>
      <c r="BD41" s="369"/>
      <c r="BE41" s="369"/>
      <c r="BF41" s="369"/>
      <c r="BG41" s="369"/>
      <c r="BH41" s="369"/>
      <c r="BI41" s="369"/>
      <c r="BJ41" s="141"/>
      <c r="BK41" s="141"/>
    </row>
    <row r="42" spans="1:63" s="151" customFormat="1" ht="16.5" x14ac:dyDescent="0.25">
      <c r="A42" s="372">
        <v>28</v>
      </c>
      <c r="B42" s="372"/>
      <c r="C42" s="377" t="str">
        <f>IF('Сводная таблица'!H50=0,"",'Сводная таблица'!C50)</f>
        <v/>
      </c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2" t="str">
        <f>IF('Сводная таблица'!H50=0,"",'Сводная таблица'!E50)</f>
        <v/>
      </c>
      <c r="T42" s="372"/>
      <c r="U42" s="372" t="str">
        <f>IF('Сводная таблица'!H50=0,"",'Сводная таблица'!D50)</f>
        <v/>
      </c>
      <c r="V42" s="372"/>
      <c r="W42" s="372"/>
      <c r="X42" s="372"/>
      <c r="Y42" s="372"/>
      <c r="Z42" s="370" t="str">
        <f>IF('Сводная таблица'!H50=0,"",'Сводная таблица'!L50)</f>
        <v/>
      </c>
      <c r="AA42" s="370"/>
      <c r="AB42" s="370"/>
      <c r="AC42" s="370"/>
      <c r="AD42" s="370"/>
      <c r="AE42" s="370"/>
      <c r="AF42" s="371" t="str">
        <f>IF('Сводная таблица'!H50=0,"",'Сводная таблица'!H50)</f>
        <v/>
      </c>
      <c r="AG42" s="371"/>
      <c r="AH42" s="371"/>
      <c r="AI42" s="371"/>
      <c r="AJ42" s="371"/>
      <c r="AK42" s="371"/>
      <c r="AL42" s="372" t="str">
        <f>IF('Сводная таблица'!H50=0,"",'Сводная таблица'!E50)</f>
        <v/>
      </c>
      <c r="AM42" s="372"/>
      <c r="AN42" s="372"/>
      <c r="AO42" s="372" t="str">
        <f>IF('Сводная таблица'!H50=0,"",'Сводная таблица'!D50)</f>
        <v/>
      </c>
      <c r="AP42" s="372"/>
      <c r="AQ42" s="372"/>
      <c r="AR42" s="372"/>
      <c r="AS42" s="369" t="str">
        <f>IF('Сводная таблица'!M50=0,"",'Сводная таблица'!M50)</f>
        <v/>
      </c>
      <c r="AT42" s="369"/>
      <c r="AU42" s="369"/>
      <c r="AV42" s="369"/>
      <c r="AW42" s="369"/>
      <c r="AX42" s="369"/>
      <c r="AY42" s="369"/>
      <c r="AZ42" s="369" t="str">
        <f>IF('Сводная таблица'!M50=0,"",ROUND(AO42*AS42,2))</f>
        <v/>
      </c>
      <c r="BA42" s="369"/>
      <c r="BB42" s="369"/>
      <c r="BC42" s="369"/>
      <c r="BD42" s="369"/>
      <c r="BE42" s="369"/>
      <c r="BF42" s="369"/>
      <c r="BG42" s="369"/>
      <c r="BH42" s="369"/>
      <c r="BI42" s="369"/>
      <c r="BJ42" s="141"/>
      <c r="BK42" s="141"/>
    </row>
    <row r="43" spans="1:63" s="151" customFormat="1" ht="16.5" x14ac:dyDescent="0.25">
      <c r="A43" s="372">
        <v>29</v>
      </c>
      <c r="B43" s="372"/>
      <c r="C43" s="377" t="str">
        <f>IF('Сводная таблица'!H51=0,"",'Сводная таблица'!C51)</f>
        <v/>
      </c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2" t="str">
        <f>IF('Сводная таблица'!H51=0,"",'Сводная таблица'!E51)</f>
        <v/>
      </c>
      <c r="T43" s="372"/>
      <c r="U43" s="372" t="str">
        <f>IF('Сводная таблица'!H51=0,"",'Сводная таблица'!D51)</f>
        <v/>
      </c>
      <c r="V43" s="372"/>
      <c r="W43" s="372"/>
      <c r="X43" s="372"/>
      <c r="Y43" s="372"/>
      <c r="Z43" s="370" t="str">
        <f>IF('Сводная таблица'!H51=0,"",'Сводная таблица'!L51)</f>
        <v/>
      </c>
      <c r="AA43" s="370"/>
      <c r="AB43" s="370"/>
      <c r="AC43" s="370"/>
      <c r="AD43" s="370"/>
      <c r="AE43" s="370"/>
      <c r="AF43" s="371" t="str">
        <f>IF('Сводная таблица'!H51=0,"",'Сводная таблица'!H51)</f>
        <v/>
      </c>
      <c r="AG43" s="371"/>
      <c r="AH43" s="371"/>
      <c r="AI43" s="371"/>
      <c r="AJ43" s="371"/>
      <c r="AK43" s="371"/>
      <c r="AL43" s="372" t="str">
        <f>IF('Сводная таблица'!H51=0,"",'Сводная таблица'!E51)</f>
        <v/>
      </c>
      <c r="AM43" s="372"/>
      <c r="AN43" s="372"/>
      <c r="AO43" s="372" t="str">
        <f>IF('Сводная таблица'!H51=0,"",'Сводная таблица'!D51)</f>
        <v/>
      </c>
      <c r="AP43" s="372"/>
      <c r="AQ43" s="372"/>
      <c r="AR43" s="372"/>
      <c r="AS43" s="369" t="str">
        <f>IF('Сводная таблица'!M51=0,"",'Сводная таблица'!M51)</f>
        <v/>
      </c>
      <c r="AT43" s="369"/>
      <c r="AU43" s="369"/>
      <c r="AV43" s="369"/>
      <c r="AW43" s="369"/>
      <c r="AX43" s="369"/>
      <c r="AY43" s="369"/>
      <c r="AZ43" s="369" t="str">
        <f>IF('Сводная таблица'!M51=0,"",ROUND(AO43*AS43,2))</f>
        <v/>
      </c>
      <c r="BA43" s="369"/>
      <c r="BB43" s="369"/>
      <c r="BC43" s="369"/>
      <c r="BD43" s="369"/>
      <c r="BE43" s="369"/>
      <c r="BF43" s="369"/>
      <c r="BG43" s="369"/>
      <c r="BH43" s="369"/>
      <c r="BI43" s="369"/>
      <c r="BJ43" s="141"/>
      <c r="BK43" s="141"/>
    </row>
    <row r="44" spans="1:63" s="151" customFormat="1" ht="16.5" x14ac:dyDescent="0.25">
      <c r="A44" s="372">
        <v>30</v>
      </c>
      <c r="B44" s="372"/>
      <c r="C44" s="377" t="str">
        <f>IF('Сводная таблица'!H52=0,"",'Сводная таблица'!C52)</f>
        <v/>
      </c>
      <c r="D44" s="377"/>
      <c r="E44" s="377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2" t="str">
        <f>IF('Сводная таблица'!H52=0,"",'Сводная таблица'!E52)</f>
        <v/>
      </c>
      <c r="T44" s="372"/>
      <c r="U44" s="372" t="str">
        <f>IF('Сводная таблица'!H52=0,"",'Сводная таблица'!D52)</f>
        <v/>
      </c>
      <c r="V44" s="372"/>
      <c r="W44" s="372"/>
      <c r="X44" s="372"/>
      <c r="Y44" s="372"/>
      <c r="Z44" s="370" t="str">
        <f>IF('Сводная таблица'!H52=0,"",'Сводная таблица'!L52)</f>
        <v/>
      </c>
      <c r="AA44" s="370"/>
      <c r="AB44" s="370"/>
      <c r="AC44" s="370"/>
      <c r="AD44" s="370"/>
      <c r="AE44" s="370"/>
      <c r="AF44" s="371" t="str">
        <f>IF('Сводная таблица'!H52=0,"",'Сводная таблица'!H52)</f>
        <v/>
      </c>
      <c r="AG44" s="371"/>
      <c r="AH44" s="371"/>
      <c r="AI44" s="371"/>
      <c r="AJ44" s="371"/>
      <c r="AK44" s="371"/>
      <c r="AL44" s="372" t="str">
        <f>IF('Сводная таблица'!H52=0,"",'Сводная таблица'!E52)</f>
        <v/>
      </c>
      <c r="AM44" s="372"/>
      <c r="AN44" s="372"/>
      <c r="AO44" s="372" t="str">
        <f>IF('Сводная таблица'!H52=0,"",'Сводная таблица'!D52)</f>
        <v/>
      </c>
      <c r="AP44" s="372"/>
      <c r="AQ44" s="372"/>
      <c r="AR44" s="372"/>
      <c r="AS44" s="369" t="str">
        <f>IF('Сводная таблица'!M52=0,"",'Сводная таблица'!M52)</f>
        <v/>
      </c>
      <c r="AT44" s="369"/>
      <c r="AU44" s="369"/>
      <c r="AV44" s="369"/>
      <c r="AW44" s="369"/>
      <c r="AX44" s="369"/>
      <c r="AY44" s="369"/>
      <c r="AZ44" s="369" t="str">
        <f>IF('Сводная таблица'!M52=0,"",ROUND(AO44*AS44,2))</f>
        <v/>
      </c>
      <c r="BA44" s="369"/>
      <c r="BB44" s="369"/>
      <c r="BC44" s="369"/>
      <c r="BD44" s="369"/>
      <c r="BE44" s="369"/>
      <c r="BF44" s="369"/>
      <c r="BG44" s="369"/>
      <c r="BH44" s="369"/>
      <c r="BI44" s="369"/>
      <c r="BJ44" s="141"/>
      <c r="BK44" s="141"/>
    </row>
    <row r="45" spans="1:63" s="151" customFormat="1" ht="16.5" x14ac:dyDescent="0.25">
      <c r="A45" s="372">
        <v>31</v>
      </c>
      <c r="B45" s="372"/>
      <c r="C45" s="377" t="str">
        <f>IF('Сводная таблица'!H53=0,"",'Сводная таблица'!C53)</f>
        <v/>
      </c>
      <c r="D45" s="377"/>
      <c r="E45" s="377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2" t="str">
        <f>IF('Сводная таблица'!H53=0,"",'Сводная таблица'!E53)</f>
        <v/>
      </c>
      <c r="T45" s="372"/>
      <c r="U45" s="372" t="str">
        <f>IF('Сводная таблица'!H53=0,"",'Сводная таблица'!D53)</f>
        <v/>
      </c>
      <c r="V45" s="372"/>
      <c r="W45" s="372"/>
      <c r="X45" s="372"/>
      <c r="Y45" s="372"/>
      <c r="Z45" s="370" t="str">
        <f>IF('Сводная таблица'!H53=0,"",'Сводная таблица'!L53)</f>
        <v/>
      </c>
      <c r="AA45" s="370"/>
      <c r="AB45" s="370"/>
      <c r="AC45" s="370"/>
      <c r="AD45" s="370"/>
      <c r="AE45" s="370"/>
      <c r="AF45" s="371" t="str">
        <f>IF('Сводная таблица'!H53=0,"",'Сводная таблица'!H53)</f>
        <v/>
      </c>
      <c r="AG45" s="371"/>
      <c r="AH45" s="371"/>
      <c r="AI45" s="371"/>
      <c r="AJ45" s="371"/>
      <c r="AK45" s="371"/>
      <c r="AL45" s="372" t="str">
        <f>IF('Сводная таблица'!H53=0,"",'Сводная таблица'!E53)</f>
        <v/>
      </c>
      <c r="AM45" s="372"/>
      <c r="AN45" s="372"/>
      <c r="AO45" s="372" t="str">
        <f>IF('Сводная таблица'!H53=0,"",'Сводная таблица'!D53)</f>
        <v/>
      </c>
      <c r="AP45" s="372"/>
      <c r="AQ45" s="372"/>
      <c r="AR45" s="372"/>
      <c r="AS45" s="369" t="str">
        <f>IF('Сводная таблица'!M53=0,"",'Сводная таблица'!M53)</f>
        <v/>
      </c>
      <c r="AT45" s="369"/>
      <c r="AU45" s="369"/>
      <c r="AV45" s="369"/>
      <c r="AW45" s="369"/>
      <c r="AX45" s="369"/>
      <c r="AY45" s="369"/>
      <c r="AZ45" s="369" t="str">
        <f>IF('Сводная таблица'!M53=0,"",ROUND(AO45*AS45,2))</f>
        <v/>
      </c>
      <c r="BA45" s="369"/>
      <c r="BB45" s="369"/>
      <c r="BC45" s="369"/>
      <c r="BD45" s="369"/>
      <c r="BE45" s="369"/>
      <c r="BF45" s="369"/>
      <c r="BG45" s="369"/>
      <c r="BH45" s="369"/>
      <c r="BI45" s="369"/>
      <c r="BJ45" s="141"/>
      <c r="BK45" s="141"/>
    </row>
    <row r="46" spans="1:63" s="151" customFormat="1" ht="16.5" x14ac:dyDescent="0.25">
      <c r="A46" s="372">
        <v>32</v>
      </c>
      <c r="B46" s="372"/>
      <c r="C46" s="377" t="str">
        <f>IF('Сводная таблица'!H54=0,"",'Сводная таблица'!C54)</f>
        <v/>
      </c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2" t="str">
        <f>IF('Сводная таблица'!H54=0,"",'Сводная таблица'!E54)</f>
        <v/>
      </c>
      <c r="T46" s="372"/>
      <c r="U46" s="372" t="str">
        <f>IF('Сводная таблица'!H54=0,"",'Сводная таблица'!D54)</f>
        <v/>
      </c>
      <c r="V46" s="372"/>
      <c r="W46" s="372"/>
      <c r="X46" s="372"/>
      <c r="Y46" s="372"/>
      <c r="Z46" s="370" t="str">
        <f>IF('Сводная таблица'!H54=0,"",'Сводная таблица'!L54)</f>
        <v/>
      </c>
      <c r="AA46" s="370"/>
      <c r="AB46" s="370"/>
      <c r="AC46" s="370"/>
      <c r="AD46" s="370"/>
      <c r="AE46" s="370"/>
      <c r="AF46" s="371" t="str">
        <f>IF('Сводная таблица'!H54=0,"",'Сводная таблица'!H54)</f>
        <v/>
      </c>
      <c r="AG46" s="371"/>
      <c r="AH46" s="371"/>
      <c r="AI46" s="371"/>
      <c r="AJ46" s="371"/>
      <c r="AK46" s="371"/>
      <c r="AL46" s="372" t="str">
        <f>IF('Сводная таблица'!H54=0,"",'Сводная таблица'!E54)</f>
        <v/>
      </c>
      <c r="AM46" s="372"/>
      <c r="AN46" s="372"/>
      <c r="AO46" s="372" t="str">
        <f>IF('Сводная таблица'!H54=0,"",'Сводная таблица'!D54)</f>
        <v/>
      </c>
      <c r="AP46" s="372"/>
      <c r="AQ46" s="372"/>
      <c r="AR46" s="372"/>
      <c r="AS46" s="369" t="str">
        <f>IF('Сводная таблица'!M54=0,"",'Сводная таблица'!M54)</f>
        <v/>
      </c>
      <c r="AT46" s="369"/>
      <c r="AU46" s="369"/>
      <c r="AV46" s="369"/>
      <c r="AW46" s="369"/>
      <c r="AX46" s="369"/>
      <c r="AY46" s="369"/>
      <c r="AZ46" s="369" t="str">
        <f>IF('Сводная таблица'!M54=0,"",ROUND(AO46*AS46,2))</f>
        <v/>
      </c>
      <c r="BA46" s="369"/>
      <c r="BB46" s="369"/>
      <c r="BC46" s="369"/>
      <c r="BD46" s="369"/>
      <c r="BE46" s="369"/>
      <c r="BF46" s="369"/>
      <c r="BG46" s="369"/>
      <c r="BH46" s="369"/>
      <c r="BI46" s="369"/>
      <c r="BJ46" s="141"/>
      <c r="BK46" s="141"/>
    </row>
    <row r="47" spans="1:63" s="151" customFormat="1" ht="16.5" x14ac:dyDescent="0.25">
      <c r="A47" s="372">
        <v>33</v>
      </c>
      <c r="B47" s="372"/>
      <c r="C47" s="377" t="str">
        <f>IF('Сводная таблица'!H55=0,"",'Сводная таблица'!C55)</f>
        <v/>
      </c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2" t="str">
        <f>IF('Сводная таблица'!H55=0,"",'Сводная таблица'!E55)</f>
        <v/>
      </c>
      <c r="T47" s="372"/>
      <c r="U47" s="372" t="str">
        <f>IF('Сводная таблица'!H55=0,"",'Сводная таблица'!D55)</f>
        <v/>
      </c>
      <c r="V47" s="372"/>
      <c r="W47" s="372"/>
      <c r="X47" s="372"/>
      <c r="Y47" s="372"/>
      <c r="Z47" s="370" t="str">
        <f>IF('Сводная таблица'!H55=0,"",'Сводная таблица'!L55)</f>
        <v/>
      </c>
      <c r="AA47" s="370"/>
      <c r="AB47" s="370"/>
      <c r="AC47" s="370"/>
      <c r="AD47" s="370"/>
      <c r="AE47" s="370"/>
      <c r="AF47" s="371" t="str">
        <f>IF('Сводная таблица'!H55=0,"",'Сводная таблица'!H55)</f>
        <v/>
      </c>
      <c r="AG47" s="371"/>
      <c r="AH47" s="371"/>
      <c r="AI47" s="371"/>
      <c r="AJ47" s="371"/>
      <c r="AK47" s="371"/>
      <c r="AL47" s="372" t="str">
        <f>IF('Сводная таблица'!H55=0,"",'Сводная таблица'!E55)</f>
        <v/>
      </c>
      <c r="AM47" s="372"/>
      <c r="AN47" s="372"/>
      <c r="AO47" s="372" t="str">
        <f>IF('Сводная таблица'!H55=0,"",'Сводная таблица'!D55)</f>
        <v/>
      </c>
      <c r="AP47" s="372"/>
      <c r="AQ47" s="372"/>
      <c r="AR47" s="372"/>
      <c r="AS47" s="369" t="str">
        <f>IF('Сводная таблица'!M55=0,"",'Сводная таблица'!M55)</f>
        <v/>
      </c>
      <c r="AT47" s="369"/>
      <c r="AU47" s="369"/>
      <c r="AV47" s="369"/>
      <c r="AW47" s="369"/>
      <c r="AX47" s="369"/>
      <c r="AY47" s="369"/>
      <c r="AZ47" s="369" t="str">
        <f>IF('Сводная таблица'!M55=0,"",ROUND(AO47*AS47,2))</f>
        <v/>
      </c>
      <c r="BA47" s="369"/>
      <c r="BB47" s="369"/>
      <c r="BC47" s="369"/>
      <c r="BD47" s="369"/>
      <c r="BE47" s="369"/>
      <c r="BF47" s="369"/>
      <c r="BG47" s="369"/>
      <c r="BH47" s="369"/>
      <c r="BI47" s="369"/>
      <c r="BJ47" s="141"/>
      <c r="BK47" s="141"/>
    </row>
    <row r="48" spans="1:63" s="151" customFormat="1" ht="16.5" x14ac:dyDescent="0.25">
      <c r="A48" s="372">
        <v>34</v>
      </c>
      <c r="B48" s="372"/>
      <c r="C48" s="377" t="str">
        <f>IF('Сводная таблица'!H56=0,"",'Сводная таблица'!C56)</f>
        <v/>
      </c>
      <c r="D48" s="377"/>
      <c r="E48" s="377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2" t="str">
        <f>IF('Сводная таблица'!H56=0,"",'Сводная таблица'!E56)</f>
        <v/>
      </c>
      <c r="T48" s="372"/>
      <c r="U48" s="372" t="str">
        <f>IF('Сводная таблица'!H56=0,"",'Сводная таблица'!D56)</f>
        <v/>
      </c>
      <c r="V48" s="372"/>
      <c r="W48" s="372"/>
      <c r="X48" s="372"/>
      <c r="Y48" s="372"/>
      <c r="Z48" s="370" t="str">
        <f>IF('Сводная таблица'!H56=0,"",'Сводная таблица'!L56)</f>
        <v/>
      </c>
      <c r="AA48" s="370"/>
      <c r="AB48" s="370"/>
      <c r="AC48" s="370"/>
      <c r="AD48" s="370"/>
      <c r="AE48" s="370"/>
      <c r="AF48" s="371" t="str">
        <f>IF('Сводная таблица'!H56=0,"",'Сводная таблица'!H56)</f>
        <v/>
      </c>
      <c r="AG48" s="371"/>
      <c r="AH48" s="371"/>
      <c r="AI48" s="371"/>
      <c r="AJ48" s="371"/>
      <c r="AK48" s="371"/>
      <c r="AL48" s="372" t="str">
        <f>IF('Сводная таблица'!H56=0,"",'Сводная таблица'!E56)</f>
        <v/>
      </c>
      <c r="AM48" s="372"/>
      <c r="AN48" s="372"/>
      <c r="AO48" s="372" t="str">
        <f>IF('Сводная таблица'!H56=0,"",'Сводная таблица'!D56)</f>
        <v/>
      </c>
      <c r="AP48" s="372"/>
      <c r="AQ48" s="372"/>
      <c r="AR48" s="372"/>
      <c r="AS48" s="369" t="str">
        <f>IF('Сводная таблица'!M56=0,"",'Сводная таблица'!M56)</f>
        <v/>
      </c>
      <c r="AT48" s="369"/>
      <c r="AU48" s="369"/>
      <c r="AV48" s="369"/>
      <c r="AW48" s="369"/>
      <c r="AX48" s="369"/>
      <c r="AY48" s="369"/>
      <c r="AZ48" s="369" t="str">
        <f>IF('Сводная таблица'!M56=0,"",ROUND(AO48*AS48,2))</f>
        <v/>
      </c>
      <c r="BA48" s="369"/>
      <c r="BB48" s="369"/>
      <c r="BC48" s="369"/>
      <c r="BD48" s="369"/>
      <c r="BE48" s="369"/>
      <c r="BF48" s="369"/>
      <c r="BG48" s="369"/>
      <c r="BH48" s="369"/>
      <c r="BI48" s="369"/>
      <c r="BJ48" s="141"/>
      <c r="BK48" s="141"/>
    </row>
    <row r="49" spans="1:63" s="151" customFormat="1" ht="16.5" x14ac:dyDescent="0.25">
      <c r="A49" s="372">
        <v>35</v>
      </c>
      <c r="B49" s="372"/>
      <c r="C49" s="377" t="str">
        <f>IF('Сводная таблица'!H57=0,"",'Сводная таблица'!C57)</f>
        <v/>
      </c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2" t="str">
        <f>IF('Сводная таблица'!H57=0,"",'Сводная таблица'!E57)</f>
        <v/>
      </c>
      <c r="T49" s="372"/>
      <c r="U49" s="372" t="str">
        <f>IF('Сводная таблица'!H57=0,"",'Сводная таблица'!D57)</f>
        <v/>
      </c>
      <c r="V49" s="372"/>
      <c r="W49" s="372"/>
      <c r="X49" s="372"/>
      <c r="Y49" s="372"/>
      <c r="Z49" s="370" t="str">
        <f>IF('Сводная таблица'!H57=0,"",'Сводная таблица'!L57)</f>
        <v/>
      </c>
      <c r="AA49" s="370"/>
      <c r="AB49" s="370"/>
      <c r="AC49" s="370"/>
      <c r="AD49" s="370"/>
      <c r="AE49" s="370"/>
      <c r="AF49" s="371" t="str">
        <f>IF('Сводная таблица'!H57=0,"",'Сводная таблица'!H57)</f>
        <v/>
      </c>
      <c r="AG49" s="371"/>
      <c r="AH49" s="371"/>
      <c r="AI49" s="371"/>
      <c r="AJ49" s="371"/>
      <c r="AK49" s="371"/>
      <c r="AL49" s="372" t="str">
        <f>IF('Сводная таблица'!H57=0,"",'Сводная таблица'!E57)</f>
        <v/>
      </c>
      <c r="AM49" s="372"/>
      <c r="AN49" s="372"/>
      <c r="AO49" s="372" t="str">
        <f>IF('Сводная таблица'!H57=0,"",'Сводная таблица'!D57)</f>
        <v/>
      </c>
      <c r="AP49" s="372"/>
      <c r="AQ49" s="372"/>
      <c r="AR49" s="372"/>
      <c r="AS49" s="369" t="str">
        <f>IF('Сводная таблица'!M57=0,"",'Сводная таблица'!M57)</f>
        <v/>
      </c>
      <c r="AT49" s="369"/>
      <c r="AU49" s="369"/>
      <c r="AV49" s="369"/>
      <c r="AW49" s="369"/>
      <c r="AX49" s="369"/>
      <c r="AY49" s="369"/>
      <c r="AZ49" s="369" t="str">
        <f>IF('Сводная таблица'!M57=0,"",ROUND(AO49*AS49,2))</f>
        <v/>
      </c>
      <c r="BA49" s="369"/>
      <c r="BB49" s="369"/>
      <c r="BC49" s="369"/>
      <c r="BD49" s="369"/>
      <c r="BE49" s="369"/>
      <c r="BF49" s="369"/>
      <c r="BG49" s="369"/>
      <c r="BH49" s="369"/>
      <c r="BI49" s="369"/>
      <c r="BJ49" s="141"/>
      <c r="BK49" s="141"/>
    </row>
    <row r="50" spans="1:63" s="151" customFormat="1" ht="16.5" x14ac:dyDescent="0.25">
      <c r="A50" s="372">
        <v>36</v>
      </c>
      <c r="B50" s="372"/>
      <c r="C50" s="377" t="str">
        <f>IF('Сводная таблица'!H58=0,"",'Сводная таблица'!C58)</f>
        <v/>
      </c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7"/>
      <c r="P50" s="377"/>
      <c r="Q50" s="377"/>
      <c r="R50" s="377"/>
      <c r="S50" s="372" t="str">
        <f>IF('Сводная таблица'!H58=0,"",'Сводная таблица'!E58)</f>
        <v/>
      </c>
      <c r="T50" s="372"/>
      <c r="U50" s="372" t="str">
        <f>IF('Сводная таблица'!H58=0,"",'Сводная таблица'!D58)</f>
        <v/>
      </c>
      <c r="V50" s="372"/>
      <c r="W50" s="372"/>
      <c r="X50" s="372"/>
      <c r="Y50" s="372"/>
      <c r="Z50" s="370" t="str">
        <f>IF('Сводная таблица'!H58=0,"",'Сводная таблица'!L58)</f>
        <v/>
      </c>
      <c r="AA50" s="370"/>
      <c r="AB50" s="370"/>
      <c r="AC50" s="370"/>
      <c r="AD50" s="370"/>
      <c r="AE50" s="370"/>
      <c r="AF50" s="371" t="str">
        <f>IF('Сводная таблица'!H58=0,"",'Сводная таблица'!H58)</f>
        <v/>
      </c>
      <c r="AG50" s="371"/>
      <c r="AH50" s="371"/>
      <c r="AI50" s="371"/>
      <c r="AJ50" s="371"/>
      <c r="AK50" s="371"/>
      <c r="AL50" s="372" t="str">
        <f>IF('Сводная таблица'!H58=0,"",'Сводная таблица'!E58)</f>
        <v/>
      </c>
      <c r="AM50" s="372"/>
      <c r="AN50" s="372"/>
      <c r="AO50" s="372" t="str">
        <f>IF('Сводная таблица'!H58=0,"",'Сводная таблица'!D58)</f>
        <v/>
      </c>
      <c r="AP50" s="372"/>
      <c r="AQ50" s="372"/>
      <c r="AR50" s="372"/>
      <c r="AS50" s="369" t="str">
        <f>IF('Сводная таблица'!M58=0,"",'Сводная таблица'!M58)</f>
        <v/>
      </c>
      <c r="AT50" s="369"/>
      <c r="AU50" s="369"/>
      <c r="AV50" s="369"/>
      <c r="AW50" s="369"/>
      <c r="AX50" s="369"/>
      <c r="AY50" s="369"/>
      <c r="AZ50" s="369" t="str">
        <f>IF('Сводная таблица'!M58=0,"",ROUND(AO50*AS50,2))</f>
        <v/>
      </c>
      <c r="BA50" s="369"/>
      <c r="BB50" s="369"/>
      <c r="BC50" s="369"/>
      <c r="BD50" s="369"/>
      <c r="BE50" s="369"/>
      <c r="BF50" s="369"/>
      <c r="BG50" s="369"/>
      <c r="BH50" s="369"/>
      <c r="BI50" s="369"/>
      <c r="BJ50" s="141"/>
      <c r="BK50" s="141"/>
    </row>
    <row r="51" spans="1:63" s="151" customFormat="1" ht="16.5" x14ac:dyDescent="0.25">
      <c r="A51" s="372">
        <v>37</v>
      </c>
      <c r="B51" s="372"/>
      <c r="C51" s="377" t="str">
        <f>IF('Сводная таблица'!H59=0,"",'Сводная таблица'!C59)</f>
        <v/>
      </c>
      <c r="D51" s="377"/>
      <c r="E51" s="377"/>
      <c r="F51" s="377"/>
      <c r="G51" s="377"/>
      <c r="H51" s="377"/>
      <c r="I51" s="377"/>
      <c r="J51" s="377"/>
      <c r="K51" s="377"/>
      <c r="L51" s="377"/>
      <c r="M51" s="377"/>
      <c r="N51" s="377"/>
      <c r="O51" s="377"/>
      <c r="P51" s="377"/>
      <c r="Q51" s="377"/>
      <c r="R51" s="377"/>
      <c r="S51" s="372" t="str">
        <f>IF('Сводная таблица'!H59=0,"",'Сводная таблица'!E59)</f>
        <v/>
      </c>
      <c r="T51" s="372"/>
      <c r="U51" s="372" t="str">
        <f>IF('Сводная таблица'!H59=0,"",'Сводная таблица'!D59)</f>
        <v/>
      </c>
      <c r="V51" s="372"/>
      <c r="W51" s="372"/>
      <c r="X51" s="372"/>
      <c r="Y51" s="372"/>
      <c r="Z51" s="370" t="str">
        <f>IF('Сводная таблица'!H59=0,"",'Сводная таблица'!L59)</f>
        <v/>
      </c>
      <c r="AA51" s="370"/>
      <c r="AB51" s="370"/>
      <c r="AC51" s="370"/>
      <c r="AD51" s="370"/>
      <c r="AE51" s="370"/>
      <c r="AF51" s="371" t="str">
        <f>IF('Сводная таблица'!H59=0,"",'Сводная таблица'!H59)</f>
        <v/>
      </c>
      <c r="AG51" s="371"/>
      <c r="AH51" s="371"/>
      <c r="AI51" s="371"/>
      <c r="AJ51" s="371"/>
      <c r="AK51" s="371"/>
      <c r="AL51" s="372" t="str">
        <f>IF('Сводная таблица'!H59=0,"",'Сводная таблица'!E59)</f>
        <v/>
      </c>
      <c r="AM51" s="372"/>
      <c r="AN51" s="372"/>
      <c r="AO51" s="372" t="str">
        <f>IF('Сводная таблица'!H59=0,"",'Сводная таблица'!D59)</f>
        <v/>
      </c>
      <c r="AP51" s="372"/>
      <c r="AQ51" s="372"/>
      <c r="AR51" s="372"/>
      <c r="AS51" s="369" t="str">
        <f>IF('Сводная таблица'!M59=0,"",'Сводная таблица'!M59)</f>
        <v/>
      </c>
      <c r="AT51" s="369"/>
      <c r="AU51" s="369"/>
      <c r="AV51" s="369"/>
      <c r="AW51" s="369"/>
      <c r="AX51" s="369"/>
      <c r="AY51" s="369"/>
      <c r="AZ51" s="369" t="str">
        <f>IF('Сводная таблица'!M59=0,"",ROUND(AO51*AS51,2))</f>
        <v/>
      </c>
      <c r="BA51" s="369"/>
      <c r="BB51" s="369"/>
      <c r="BC51" s="369"/>
      <c r="BD51" s="369"/>
      <c r="BE51" s="369"/>
      <c r="BF51" s="369"/>
      <c r="BG51" s="369"/>
      <c r="BH51" s="369"/>
      <c r="BI51" s="369"/>
      <c r="BJ51" s="141"/>
      <c r="BK51" s="141"/>
    </row>
    <row r="52" spans="1:63" s="151" customFormat="1" ht="16.5" x14ac:dyDescent="0.25">
      <c r="A52" s="372">
        <v>38</v>
      </c>
      <c r="B52" s="372"/>
      <c r="C52" s="377" t="str">
        <f>IF('Сводная таблица'!H60=0,"",'Сводная таблица'!C60)</f>
        <v/>
      </c>
      <c r="D52" s="377"/>
      <c r="E52" s="377"/>
      <c r="F52" s="377"/>
      <c r="G52" s="377"/>
      <c r="H52" s="377"/>
      <c r="I52" s="377"/>
      <c r="J52" s="377"/>
      <c r="K52" s="377"/>
      <c r="L52" s="377"/>
      <c r="M52" s="377"/>
      <c r="N52" s="377"/>
      <c r="O52" s="377"/>
      <c r="P52" s="377"/>
      <c r="Q52" s="377"/>
      <c r="R52" s="377"/>
      <c r="S52" s="372" t="str">
        <f>IF('Сводная таблица'!H60=0,"",'Сводная таблица'!E60)</f>
        <v/>
      </c>
      <c r="T52" s="372"/>
      <c r="U52" s="372" t="str">
        <f>IF('Сводная таблица'!H60=0,"",'Сводная таблица'!D60)</f>
        <v/>
      </c>
      <c r="V52" s="372"/>
      <c r="W52" s="372"/>
      <c r="X52" s="372"/>
      <c r="Y52" s="372"/>
      <c r="Z52" s="370" t="str">
        <f>IF('Сводная таблица'!H60=0,"",'Сводная таблица'!L60)</f>
        <v/>
      </c>
      <c r="AA52" s="370"/>
      <c r="AB52" s="370"/>
      <c r="AC52" s="370"/>
      <c r="AD52" s="370"/>
      <c r="AE52" s="370"/>
      <c r="AF52" s="371" t="str">
        <f>IF('Сводная таблица'!H60=0,"",'Сводная таблица'!H60)</f>
        <v/>
      </c>
      <c r="AG52" s="371"/>
      <c r="AH52" s="371"/>
      <c r="AI52" s="371"/>
      <c r="AJ52" s="371"/>
      <c r="AK52" s="371"/>
      <c r="AL52" s="372" t="str">
        <f>IF('Сводная таблица'!H60=0,"",'Сводная таблица'!E60)</f>
        <v/>
      </c>
      <c r="AM52" s="372"/>
      <c r="AN52" s="372"/>
      <c r="AO52" s="372" t="str">
        <f>IF('Сводная таблица'!H60=0,"",'Сводная таблица'!D60)</f>
        <v/>
      </c>
      <c r="AP52" s="372"/>
      <c r="AQ52" s="372"/>
      <c r="AR52" s="372"/>
      <c r="AS52" s="369" t="str">
        <f>IF('Сводная таблица'!M60=0,"",'Сводная таблица'!M60)</f>
        <v/>
      </c>
      <c r="AT52" s="369"/>
      <c r="AU52" s="369"/>
      <c r="AV52" s="369"/>
      <c r="AW52" s="369"/>
      <c r="AX52" s="369"/>
      <c r="AY52" s="369"/>
      <c r="AZ52" s="369" t="str">
        <f>IF('Сводная таблица'!M60=0,"",ROUND(AO52*AS52,2))</f>
        <v/>
      </c>
      <c r="BA52" s="369"/>
      <c r="BB52" s="369"/>
      <c r="BC52" s="369"/>
      <c r="BD52" s="369"/>
      <c r="BE52" s="369"/>
      <c r="BF52" s="369"/>
      <c r="BG52" s="369"/>
      <c r="BH52" s="369"/>
      <c r="BI52" s="369"/>
      <c r="BJ52" s="141"/>
      <c r="BK52" s="141"/>
    </row>
    <row r="53" spans="1:63" s="151" customFormat="1" ht="16.5" x14ac:dyDescent="0.25">
      <c r="A53" s="372">
        <v>39</v>
      </c>
      <c r="B53" s="372"/>
      <c r="C53" s="377" t="str">
        <f>IF('Сводная таблица'!H61=0,"",'Сводная таблица'!C61)</f>
        <v/>
      </c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7"/>
      <c r="O53" s="377"/>
      <c r="P53" s="377"/>
      <c r="Q53" s="377"/>
      <c r="R53" s="377"/>
      <c r="S53" s="372" t="str">
        <f>IF('Сводная таблица'!H61=0,"",'Сводная таблица'!E61)</f>
        <v/>
      </c>
      <c r="T53" s="372"/>
      <c r="U53" s="372" t="str">
        <f>IF('Сводная таблица'!H61=0,"",'Сводная таблица'!D61)</f>
        <v/>
      </c>
      <c r="V53" s="372"/>
      <c r="W53" s="372"/>
      <c r="X53" s="372"/>
      <c r="Y53" s="372"/>
      <c r="Z53" s="370" t="str">
        <f>IF('Сводная таблица'!H61=0,"",'Сводная таблица'!L61)</f>
        <v/>
      </c>
      <c r="AA53" s="370"/>
      <c r="AB53" s="370"/>
      <c r="AC53" s="370"/>
      <c r="AD53" s="370"/>
      <c r="AE53" s="370"/>
      <c r="AF53" s="371" t="str">
        <f>IF('Сводная таблица'!H61=0,"",'Сводная таблица'!H61)</f>
        <v/>
      </c>
      <c r="AG53" s="371"/>
      <c r="AH53" s="371"/>
      <c r="AI53" s="371"/>
      <c r="AJ53" s="371"/>
      <c r="AK53" s="371"/>
      <c r="AL53" s="372" t="str">
        <f>IF('Сводная таблица'!H61=0,"",'Сводная таблица'!E61)</f>
        <v/>
      </c>
      <c r="AM53" s="372"/>
      <c r="AN53" s="372"/>
      <c r="AO53" s="372" t="str">
        <f>IF('Сводная таблица'!H61=0,"",'Сводная таблица'!D61)</f>
        <v/>
      </c>
      <c r="AP53" s="372"/>
      <c r="AQ53" s="372"/>
      <c r="AR53" s="372"/>
      <c r="AS53" s="369" t="str">
        <f>IF('Сводная таблица'!M61=0,"",'Сводная таблица'!M61)</f>
        <v/>
      </c>
      <c r="AT53" s="369"/>
      <c r="AU53" s="369"/>
      <c r="AV53" s="369"/>
      <c r="AW53" s="369"/>
      <c r="AX53" s="369"/>
      <c r="AY53" s="369"/>
      <c r="AZ53" s="369" t="str">
        <f>IF('Сводная таблица'!M61=0,"",ROUND(AO53*AS53,2))</f>
        <v/>
      </c>
      <c r="BA53" s="369"/>
      <c r="BB53" s="369"/>
      <c r="BC53" s="369"/>
      <c r="BD53" s="369"/>
      <c r="BE53" s="369"/>
      <c r="BF53" s="369"/>
      <c r="BG53" s="369"/>
      <c r="BH53" s="369"/>
      <c r="BI53" s="369"/>
      <c r="BJ53" s="141"/>
      <c r="BK53" s="141"/>
    </row>
    <row r="54" spans="1:63" s="151" customFormat="1" ht="16.5" x14ac:dyDescent="0.25">
      <c r="A54" s="372">
        <v>40</v>
      </c>
      <c r="B54" s="372"/>
      <c r="C54" s="377" t="str">
        <f>IF('Сводная таблица'!H62=0,"",'Сводная таблица'!C62)</f>
        <v/>
      </c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7"/>
      <c r="O54" s="377"/>
      <c r="P54" s="377"/>
      <c r="Q54" s="377"/>
      <c r="R54" s="377"/>
      <c r="S54" s="372" t="str">
        <f>IF('Сводная таблица'!H62=0,"",'Сводная таблица'!E62)</f>
        <v/>
      </c>
      <c r="T54" s="372"/>
      <c r="U54" s="372" t="str">
        <f>IF('Сводная таблица'!H62=0,"",'Сводная таблица'!D62)</f>
        <v/>
      </c>
      <c r="V54" s="372"/>
      <c r="W54" s="372"/>
      <c r="X54" s="372"/>
      <c r="Y54" s="372"/>
      <c r="Z54" s="370" t="str">
        <f>IF('Сводная таблица'!H62=0,"",'Сводная таблица'!L62)</f>
        <v/>
      </c>
      <c r="AA54" s="370"/>
      <c r="AB54" s="370"/>
      <c r="AC54" s="370"/>
      <c r="AD54" s="370"/>
      <c r="AE54" s="370"/>
      <c r="AF54" s="371" t="str">
        <f>IF('Сводная таблица'!H62=0,"",'Сводная таблица'!H62)</f>
        <v/>
      </c>
      <c r="AG54" s="371"/>
      <c r="AH54" s="371"/>
      <c r="AI54" s="371"/>
      <c r="AJ54" s="371"/>
      <c r="AK54" s="371"/>
      <c r="AL54" s="372" t="str">
        <f>IF('Сводная таблица'!H62=0,"",'Сводная таблица'!E62)</f>
        <v/>
      </c>
      <c r="AM54" s="372"/>
      <c r="AN54" s="372"/>
      <c r="AO54" s="372" t="str">
        <f>IF('Сводная таблица'!H62=0,"",'Сводная таблица'!D62)</f>
        <v/>
      </c>
      <c r="AP54" s="372"/>
      <c r="AQ54" s="372"/>
      <c r="AR54" s="372"/>
      <c r="AS54" s="369" t="str">
        <f>IF('Сводная таблица'!M62=0,"",'Сводная таблица'!M62)</f>
        <v/>
      </c>
      <c r="AT54" s="369"/>
      <c r="AU54" s="369"/>
      <c r="AV54" s="369"/>
      <c r="AW54" s="369"/>
      <c r="AX54" s="369"/>
      <c r="AY54" s="369"/>
      <c r="AZ54" s="369" t="str">
        <f>IF('Сводная таблица'!M62=0,"",ROUND(AO54*AS54,2))</f>
        <v/>
      </c>
      <c r="BA54" s="369"/>
      <c r="BB54" s="369"/>
      <c r="BC54" s="369"/>
      <c r="BD54" s="369"/>
      <c r="BE54" s="369"/>
      <c r="BF54" s="369"/>
      <c r="BG54" s="369"/>
      <c r="BH54" s="369"/>
      <c r="BI54" s="369"/>
      <c r="BJ54" s="141"/>
      <c r="BK54" s="141"/>
    </row>
    <row r="55" spans="1:63" s="151" customFormat="1" ht="16.5" x14ac:dyDescent="0.25">
      <c r="A55" s="372">
        <v>41</v>
      </c>
      <c r="B55" s="372"/>
      <c r="C55" s="377" t="str">
        <f>IF('Сводная таблица'!H63=0,"",'Сводная таблица'!C63)</f>
        <v/>
      </c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2" t="str">
        <f>IF('Сводная таблица'!H63=0,"",'Сводная таблица'!E63)</f>
        <v/>
      </c>
      <c r="T55" s="372"/>
      <c r="U55" s="372" t="str">
        <f>IF('Сводная таблица'!H63=0,"",'Сводная таблица'!D63)</f>
        <v/>
      </c>
      <c r="V55" s="372"/>
      <c r="W55" s="372"/>
      <c r="X55" s="372"/>
      <c r="Y55" s="372"/>
      <c r="Z55" s="370" t="str">
        <f>IF('Сводная таблица'!H63=0,"",'Сводная таблица'!L63)</f>
        <v/>
      </c>
      <c r="AA55" s="370"/>
      <c r="AB55" s="370"/>
      <c r="AC55" s="370"/>
      <c r="AD55" s="370"/>
      <c r="AE55" s="370"/>
      <c r="AF55" s="371" t="str">
        <f>IF('Сводная таблица'!H63=0,"",'Сводная таблица'!H63)</f>
        <v/>
      </c>
      <c r="AG55" s="371"/>
      <c r="AH55" s="371"/>
      <c r="AI55" s="371"/>
      <c r="AJ55" s="371"/>
      <c r="AK55" s="371"/>
      <c r="AL55" s="372" t="str">
        <f>IF('Сводная таблица'!H63=0,"",'Сводная таблица'!E63)</f>
        <v/>
      </c>
      <c r="AM55" s="372"/>
      <c r="AN55" s="372"/>
      <c r="AO55" s="372" t="str">
        <f>IF('Сводная таблица'!H63=0,"",'Сводная таблица'!D63)</f>
        <v/>
      </c>
      <c r="AP55" s="372"/>
      <c r="AQ55" s="372"/>
      <c r="AR55" s="372"/>
      <c r="AS55" s="369" t="str">
        <f>IF('Сводная таблица'!M63=0,"",'Сводная таблица'!M63)</f>
        <v/>
      </c>
      <c r="AT55" s="369"/>
      <c r="AU55" s="369"/>
      <c r="AV55" s="369"/>
      <c r="AW55" s="369"/>
      <c r="AX55" s="369"/>
      <c r="AY55" s="369"/>
      <c r="AZ55" s="369" t="str">
        <f>IF('Сводная таблица'!M63=0,"",ROUND(AO55*AS55,2))</f>
        <v/>
      </c>
      <c r="BA55" s="369"/>
      <c r="BB55" s="369"/>
      <c r="BC55" s="369"/>
      <c r="BD55" s="369"/>
      <c r="BE55" s="369"/>
      <c r="BF55" s="369"/>
      <c r="BG55" s="369"/>
      <c r="BH55" s="369"/>
      <c r="BI55" s="369"/>
      <c r="BJ55" s="141"/>
      <c r="BK55" s="141"/>
    </row>
    <row r="56" spans="1:63" s="151" customFormat="1" ht="16.5" x14ac:dyDescent="0.25">
      <c r="A56" s="372">
        <v>42</v>
      </c>
      <c r="B56" s="372"/>
      <c r="C56" s="377" t="str">
        <f>IF('Сводная таблица'!H64=0,"",'Сводная таблица'!C64)</f>
        <v/>
      </c>
      <c r="D56" s="377"/>
      <c r="E56" s="377"/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377"/>
      <c r="S56" s="372" t="str">
        <f>IF('Сводная таблица'!H64=0,"",'Сводная таблица'!E64)</f>
        <v/>
      </c>
      <c r="T56" s="372"/>
      <c r="U56" s="372" t="str">
        <f>IF('Сводная таблица'!H64=0,"",'Сводная таблица'!D64)</f>
        <v/>
      </c>
      <c r="V56" s="372"/>
      <c r="W56" s="372"/>
      <c r="X56" s="372"/>
      <c r="Y56" s="372"/>
      <c r="Z56" s="370" t="str">
        <f>IF('Сводная таблица'!H64=0,"",'Сводная таблица'!L64)</f>
        <v/>
      </c>
      <c r="AA56" s="370"/>
      <c r="AB56" s="370"/>
      <c r="AC56" s="370"/>
      <c r="AD56" s="370"/>
      <c r="AE56" s="370"/>
      <c r="AF56" s="371" t="str">
        <f>IF('Сводная таблица'!H64=0,"",'Сводная таблица'!H64)</f>
        <v/>
      </c>
      <c r="AG56" s="371"/>
      <c r="AH56" s="371"/>
      <c r="AI56" s="371"/>
      <c r="AJ56" s="371"/>
      <c r="AK56" s="371"/>
      <c r="AL56" s="372" t="str">
        <f>IF('Сводная таблица'!H64=0,"",'Сводная таблица'!E64)</f>
        <v/>
      </c>
      <c r="AM56" s="372"/>
      <c r="AN56" s="372"/>
      <c r="AO56" s="372" t="str">
        <f>IF('Сводная таблица'!H64=0,"",'Сводная таблица'!D64)</f>
        <v/>
      </c>
      <c r="AP56" s="372"/>
      <c r="AQ56" s="372"/>
      <c r="AR56" s="372"/>
      <c r="AS56" s="369" t="str">
        <f>IF('Сводная таблица'!M64=0,"",'Сводная таблица'!M64)</f>
        <v/>
      </c>
      <c r="AT56" s="369"/>
      <c r="AU56" s="369"/>
      <c r="AV56" s="369"/>
      <c r="AW56" s="369"/>
      <c r="AX56" s="369"/>
      <c r="AY56" s="369"/>
      <c r="AZ56" s="369" t="str">
        <f>IF('Сводная таблица'!M64=0,"",ROUND(AO56*AS56,2))</f>
        <v/>
      </c>
      <c r="BA56" s="369"/>
      <c r="BB56" s="369"/>
      <c r="BC56" s="369"/>
      <c r="BD56" s="369"/>
      <c r="BE56" s="369"/>
      <c r="BF56" s="369"/>
      <c r="BG56" s="369"/>
      <c r="BH56" s="369"/>
      <c r="BI56" s="369"/>
      <c r="BJ56" s="141"/>
      <c r="BK56" s="141"/>
    </row>
    <row r="57" spans="1:63" s="151" customFormat="1" ht="16.5" x14ac:dyDescent="0.25">
      <c r="A57" s="372">
        <v>43</v>
      </c>
      <c r="B57" s="372"/>
      <c r="C57" s="377" t="str">
        <f>IF('Сводная таблица'!H65=0,"",'Сводная таблица'!C65)</f>
        <v/>
      </c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2" t="str">
        <f>IF('Сводная таблица'!H65=0,"",'Сводная таблица'!E65)</f>
        <v/>
      </c>
      <c r="T57" s="372"/>
      <c r="U57" s="372" t="str">
        <f>IF('Сводная таблица'!H65=0,"",'Сводная таблица'!D65)</f>
        <v/>
      </c>
      <c r="V57" s="372"/>
      <c r="W57" s="372"/>
      <c r="X57" s="372"/>
      <c r="Y57" s="372"/>
      <c r="Z57" s="370" t="str">
        <f>IF('Сводная таблица'!H65=0,"",'Сводная таблица'!L65)</f>
        <v/>
      </c>
      <c r="AA57" s="370"/>
      <c r="AB57" s="370"/>
      <c r="AC57" s="370"/>
      <c r="AD57" s="370"/>
      <c r="AE57" s="370"/>
      <c r="AF57" s="371" t="str">
        <f>IF('Сводная таблица'!H65=0,"",'Сводная таблица'!H65)</f>
        <v/>
      </c>
      <c r="AG57" s="371"/>
      <c r="AH57" s="371"/>
      <c r="AI57" s="371"/>
      <c r="AJ57" s="371"/>
      <c r="AK57" s="371"/>
      <c r="AL57" s="372" t="str">
        <f>IF('Сводная таблица'!H65=0,"",'Сводная таблица'!E65)</f>
        <v/>
      </c>
      <c r="AM57" s="372"/>
      <c r="AN57" s="372"/>
      <c r="AO57" s="372" t="str">
        <f>IF('Сводная таблица'!H65=0,"",'Сводная таблица'!D65)</f>
        <v/>
      </c>
      <c r="AP57" s="372"/>
      <c r="AQ57" s="372"/>
      <c r="AR57" s="372"/>
      <c r="AS57" s="369" t="str">
        <f>IF('Сводная таблица'!M65=0,"",'Сводная таблица'!M65)</f>
        <v/>
      </c>
      <c r="AT57" s="369"/>
      <c r="AU57" s="369"/>
      <c r="AV57" s="369"/>
      <c r="AW57" s="369"/>
      <c r="AX57" s="369"/>
      <c r="AY57" s="369"/>
      <c r="AZ57" s="369" t="str">
        <f>IF('Сводная таблица'!M65=0,"",ROUND(AO57*AS57,2))</f>
        <v/>
      </c>
      <c r="BA57" s="369"/>
      <c r="BB57" s="369"/>
      <c r="BC57" s="369"/>
      <c r="BD57" s="369"/>
      <c r="BE57" s="369"/>
      <c r="BF57" s="369"/>
      <c r="BG57" s="369"/>
      <c r="BH57" s="369"/>
      <c r="BI57" s="369"/>
      <c r="BJ57" s="141"/>
      <c r="BK57" s="141"/>
    </row>
    <row r="58" spans="1:63" s="151" customFormat="1" ht="16.5" x14ac:dyDescent="0.25">
      <c r="A58" s="372">
        <v>44</v>
      </c>
      <c r="B58" s="372"/>
      <c r="C58" s="377" t="str">
        <f>IF('Сводная таблица'!H66=0,"",'Сводная таблица'!C66)</f>
        <v/>
      </c>
      <c r="D58" s="377"/>
      <c r="E58" s="377"/>
      <c r="F58" s="377"/>
      <c r="G58" s="377"/>
      <c r="H58" s="377"/>
      <c r="I58" s="377"/>
      <c r="J58" s="377"/>
      <c r="K58" s="377"/>
      <c r="L58" s="377"/>
      <c r="M58" s="377"/>
      <c r="N58" s="377"/>
      <c r="O58" s="377"/>
      <c r="P58" s="377"/>
      <c r="Q58" s="377"/>
      <c r="R58" s="377"/>
      <c r="S58" s="372" t="str">
        <f>IF('Сводная таблица'!H66=0,"",'Сводная таблица'!E66)</f>
        <v/>
      </c>
      <c r="T58" s="372"/>
      <c r="U58" s="372" t="str">
        <f>IF('Сводная таблица'!H66=0,"",'Сводная таблица'!D66)</f>
        <v/>
      </c>
      <c r="V58" s="372"/>
      <c r="W58" s="372"/>
      <c r="X58" s="372"/>
      <c r="Y58" s="372"/>
      <c r="Z58" s="370" t="str">
        <f>IF('Сводная таблица'!H66=0,"",'Сводная таблица'!L66)</f>
        <v/>
      </c>
      <c r="AA58" s="370"/>
      <c r="AB58" s="370"/>
      <c r="AC58" s="370"/>
      <c r="AD58" s="370"/>
      <c r="AE58" s="370"/>
      <c r="AF58" s="371" t="str">
        <f>IF('Сводная таблица'!H66=0,"",'Сводная таблица'!H66)</f>
        <v/>
      </c>
      <c r="AG58" s="371"/>
      <c r="AH58" s="371"/>
      <c r="AI58" s="371"/>
      <c r="AJ58" s="371"/>
      <c r="AK58" s="371"/>
      <c r="AL58" s="372" t="str">
        <f>IF('Сводная таблица'!H66=0,"",'Сводная таблица'!E66)</f>
        <v/>
      </c>
      <c r="AM58" s="372"/>
      <c r="AN58" s="372"/>
      <c r="AO58" s="372" t="str">
        <f>IF('Сводная таблица'!H66=0,"",'Сводная таблица'!D66)</f>
        <v/>
      </c>
      <c r="AP58" s="372"/>
      <c r="AQ58" s="372"/>
      <c r="AR58" s="372"/>
      <c r="AS58" s="369" t="str">
        <f>IF('Сводная таблица'!M66=0,"",'Сводная таблица'!M66)</f>
        <v/>
      </c>
      <c r="AT58" s="369"/>
      <c r="AU58" s="369"/>
      <c r="AV58" s="369"/>
      <c r="AW58" s="369"/>
      <c r="AX58" s="369"/>
      <c r="AY58" s="369"/>
      <c r="AZ58" s="369" t="str">
        <f>IF('Сводная таблица'!M66=0,"",ROUND(AO58*AS58,2))</f>
        <v/>
      </c>
      <c r="BA58" s="369"/>
      <c r="BB58" s="369"/>
      <c r="BC58" s="369"/>
      <c r="BD58" s="369"/>
      <c r="BE58" s="369"/>
      <c r="BF58" s="369"/>
      <c r="BG58" s="369"/>
      <c r="BH58" s="369"/>
      <c r="BI58" s="369"/>
      <c r="BJ58" s="141"/>
      <c r="BK58" s="141"/>
    </row>
    <row r="59" spans="1:63" s="151" customFormat="1" ht="16.5" x14ac:dyDescent="0.25">
      <c r="A59" s="372">
        <v>45</v>
      </c>
      <c r="B59" s="372"/>
      <c r="C59" s="377" t="str">
        <f>IF('Сводная таблица'!H67=0,"",'Сводная таблица'!C67)</f>
        <v/>
      </c>
      <c r="D59" s="377"/>
      <c r="E59" s="377"/>
      <c r="F59" s="377"/>
      <c r="G59" s="377"/>
      <c r="H59" s="377"/>
      <c r="I59" s="377"/>
      <c r="J59" s="377"/>
      <c r="K59" s="377"/>
      <c r="L59" s="377"/>
      <c r="M59" s="377"/>
      <c r="N59" s="377"/>
      <c r="O59" s="377"/>
      <c r="P59" s="377"/>
      <c r="Q59" s="377"/>
      <c r="R59" s="377"/>
      <c r="S59" s="372" t="str">
        <f>IF('Сводная таблица'!H67=0,"",'Сводная таблица'!E67)</f>
        <v/>
      </c>
      <c r="T59" s="372"/>
      <c r="U59" s="372" t="str">
        <f>IF('Сводная таблица'!H67=0,"",'Сводная таблица'!D67)</f>
        <v/>
      </c>
      <c r="V59" s="372"/>
      <c r="W59" s="372"/>
      <c r="X59" s="372"/>
      <c r="Y59" s="372"/>
      <c r="Z59" s="370" t="str">
        <f>IF('Сводная таблица'!H67=0,"",'Сводная таблица'!L67)</f>
        <v/>
      </c>
      <c r="AA59" s="370"/>
      <c r="AB59" s="370"/>
      <c r="AC59" s="370"/>
      <c r="AD59" s="370"/>
      <c r="AE59" s="370"/>
      <c r="AF59" s="371" t="str">
        <f>IF('Сводная таблица'!H67=0,"",'Сводная таблица'!H67)</f>
        <v/>
      </c>
      <c r="AG59" s="371"/>
      <c r="AH59" s="371"/>
      <c r="AI59" s="371"/>
      <c r="AJ59" s="371"/>
      <c r="AK59" s="371"/>
      <c r="AL59" s="372" t="str">
        <f>IF('Сводная таблица'!H67=0,"",'Сводная таблица'!E67)</f>
        <v/>
      </c>
      <c r="AM59" s="372"/>
      <c r="AN59" s="372"/>
      <c r="AO59" s="372" t="str">
        <f>IF('Сводная таблица'!H67=0,"",'Сводная таблица'!D67)</f>
        <v/>
      </c>
      <c r="AP59" s="372"/>
      <c r="AQ59" s="372"/>
      <c r="AR59" s="372"/>
      <c r="AS59" s="369" t="str">
        <f>IF('Сводная таблица'!M67=0,"",'Сводная таблица'!M67)</f>
        <v/>
      </c>
      <c r="AT59" s="369"/>
      <c r="AU59" s="369"/>
      <c r="AV59" s="369"/>
      <c r="AW59" s="369"/>
      <c r="AX59" s="369"/>
      <c r="AY59" s="369"/>
      <c r="AZ59" s="369" t="str">
        <f>IF('Сводная таблица'!M67=0,"",ROUND(AO59*AS59,2))</f>
        <v/>
      </c>
      <c r="BA59" s="369"/>
      <c r="BB59" s="369"/>
      <c r="BC59" s="369"/>
      <c r="BD59" s="369"/>
      <c r="BE59" s="369"/>
      <c r="BF59" s="369"/>
      <c r="BG59" s="369"/>
      <c r="BH59" s="369"/>
      <c r="BI59" s="369"/>
      <c r="BJ59" s="141"/>
      <c r="BK59" s="141"/>
    </row>
    <row r="60" spans="1:63" s="151" customFormat="1" ht="16.5" x14ac:dyDescent="0.25">
      <c r="A60" s="372">
        <v>46</v>
      </c>
      <c r="B60" s="372"/>
      <c r="C60" s="377" t="str">
        <f>IF('Сводная таблица'!H68=0,"",'Сводная таблица'!C68)</f>
        <v/>
      </c>
      <c r="D60" s="377"/>
      <c r="E60" s="377"/>
      <c r="F60" s="377"/>
      <c r="G60" s="377"/>
      <c r="H60" s="377"/>
      <c r="I60" s="377"/>
      <c r="J60" s="377"/>
      <c r="K60" s="377"/>
      <c r="L60" s="377"/>
      <c r="M60" s="377"/>
      <c r="N60" s="377"/>
      <c r="O60" s="377"/>
      <c r="P60" s="377"/>
      <c r="Q60" s="377"/>
      <c r="R60" s="377"/>
      <c r="S60" s="372" t="str">
        <f>IF('Сводная таблица'!H68=0,"",'Сводная таблица'!E68)</f>
        <v/>
      </c>
      <c r="T60" s="372"/>
      <c r="U60" s="372" t="str">
        <f>IF('Сводная таблица'!H68=0,"",'Сводная таблица'!D68)</f>
        <v/>
      </c>
      <c r="V60" s="372"/>
      <c r="W60" s="372"/>
      <c r="X60" s="372"/>
      <c r="Y60" s="372"/>
      <c r="Z60" s="370" t="str">
        <f>IF('Сводная таблица'!H68=0,"",'Сводная таблица'!L68)</f>
        <v/>
      </c>
      <c r="AA60" s="370"/>
      <c r="AB60" s="370"/>
      <c r="AC60" s="370"/>
      <c r="AD60" s="370"/>
      <c r="AE60" s="370"/>
      <c r="AF60" s="371" t="str">
        <f>IF('Сводная таблица'!H68=0,"",'Сводная таблица'!H68)</f>
        <v/>
      </c>
      <c r="AG60" s="371"/>
      <c r="AH60" s="371"/>
      <c r="AI60" s="371"/>
      <c r="AJ60" s="371"/>
      <c r="AK60" s="371"/>
      <c r="AL60" s="372" t="str">
        <f>IF('Сводная таблица'!H68=0,"",'Сводная таблица'!E68)</f>
        <v/>
      </c>
      <c r="AM60" s="372"/>
      <c r="AN60" s="372"/>
      <c r="AO60" s="372" t="str">
        <f>IF('Сводная таблица'!H68=0,"",'Сводная таблица'!D68)</f>
        <v/>
      </c>
      <c r="AP60" s="372"/>
      <c r="AQ60" s="372"/>
      <c r="AR60" s="372"/>
      <c r="AS60" s="369" t="str">
        <f>IF('Сводная таблица'!M68=0,"",'Сводная таблица'!M68)</f>
        <v/>
      </c>
      <c r="AT60" s="369"/>
      <c r="AU60" s="369"/>
      <c r="AV60" s="369"/>
      <c r="AW60" s="369"/>
      <c r="AX60" s="369"/>
      <c r="AY60" s="369"/>
      <c r="AZ60" s="369" t="str">
        <f>IF('Сводная таблица'!M68=0,"",ROUND(AO60*AS60,2))</f>
        <v/>
      </c>
      <c r="BA60" s="369"/>
      <c r="BB60" s="369"/>
      <c r="BC60" s="369"/>
      <c r="BD60" s="369"/>
      <c r="BE60" s="369"/>
      <c r="BF60" s="369"/>
      <c r="BG60" s="369"/>
      <c r="BH60" s="369"/>
      <c r="BI60" s="369"/>
      <c r="BJ60" s="141"/>
      <c r="BK60" s="141"/>
    </row>
    <row r="61" spans="1:63" s="151" customFormat="1" ht="16.5" x14ac:dyDescent="0.25">
      <c r="A61" s="372">
        <v>47</v>
      </c>
      <c r="B61" s="372"/>
      <c r="C61" s="377" t="str">
        <f>IF('Сводная таблица'!H69=0,"",'Сводная таблица'!C69)</f>
        <v/>
      </c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2" t="str">
        <f>IF('Сводная таблица'!H69=0,"",'Сводная таблица'!E69)</f>
        <v/>
      </c>
      <c r="T61" s="372"/>
      <c r="U61" s="372" t="str">
        <f>IF('Сводная таблица'!H69=0,"",'Сводная таблица'!D69)</f>
        <v/>
      </c>
      <c r="V61" s="372"/>
      <c r="W61" s="372"/>
      <c r="X61" s="372"/>
      <c r="Y61" s="372"/>
      <c r="Z61" s="370" t="str">
        <f>IF('Сводная таблица'!H69=0,"",'Сводная таблица'!L69)</f>
        <v/>
      </c>
      <c r="AA61" s="370"/>
      <c r="AB61" s="370"/>
      <c r="AC61" s="370"/>
      <c r="AD61" s="370"/>
      <c r="AE61" s="370"/>
      <c r="AF61" s="371" t="str">
        <f>IF('Сводная таблица'!H69=0,"",'Сводная таблица'!H69)</f>
        <v/>
      </c>
      <c r="AG61" s="371"/>
      <c r="AH61" s="371"/>
      <c r="AI61" s="371"/>
      <c r="AJ61" s="371"/>
      <c r="AK61" s="371"/>
      <c r="AL61" s="372" t="str">
        <f>IF('Сводная таблица'!H69=0,"",'Сводная таблица'!E69)</f>
        <v/>
      </c>
      <c r="AM61" s="372"/>
      <c r="AN61" s="372"/>
      <c r="AO61" s="372" t="str">
        <f>IF('Сводная таблица'!H69=0,"",'Сводная таблица'!D69)</f>
        <v/>
      </c>
      <c r="AP61" s="372"/>
      <c r="AQ61" s="372"/>
      <c r="AR61" s="372"/>
      <c r="AS61" s="369" t="str">
        <f>IF('Сводная таблица'!M69=0,"",'Сводная таблица'!M69)</f>
        <v/>
      </c>
      <c r="AT61" s="369"/>
      <c r="AU61" s="369"/>
      <c r="AV61" s="369"/>
      <c r="AW61" s="369"/>
      <c r="AX61" s="369"/>
      <c r="AY61" s="369"/>
      <c r="AZ61" s="369" t="str">
        <f>IF('Сводная таблица'!M69=0,"",ROUND(AO61*AS61,2))</f>
        <v/>
      </c>
      <c r="BA61" s="369"/>
      <c r="BB61" s="369"/>
      <c r="BC61" s="369"/>
      <c r="BD61" s="369"/>
      <c r="BE61" s="369"/>
      <c r="BF61" s="369"/>
      <c r="BG61" s="369"/>
      <c r="BH61" s="369"/>
      <c r="BI61" s="369"/>
      <c r="BJ61" s="141"/>
      <c r="BK61" s="141"/>
    </row>
    <row r="62" spans="1:63" s="151" customFormat="1" ht="16.5" x14ac:dyDescent="0.25">
      <c r="A62" s="372">
        <v>48</v>
      </c>
      <c r="B62" s="372"/>
      <c r="C62" s="377" t="str">
        <f>IF('Сводная таблица'!H70=0,"",'Сводная таблица'!C70)</f>
        <v/>
      </c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7"/>
      <c r="O62" s="377"/>
      <c r="P62" s="377"/>
      <c r="Q62" s="377"/>
      <c r="R62" s="377"/>
      <c r="S62" s="372" t="str">
        <f>IF('Сводная таблица'!H70=0,"",'Сводная таблица'!E70)</f>
        <v/>
      </c>
      <c r="T62" s="372"/>
      <c r="U62" s="372" t="str">
        <f>IF('Сводная таблица'!H70=0,"",'Сводная таблица'!D70)</f>
        <v/>
      </c>
      <c r="V62" s="372"/>
      <c r="W62" s="372"/>
      <c r="X62" s="372"/>
      <c r="Y62" s="372"/>
      <c r="Z62" s="370" t="str">
        <f>IF('Сводная таблица'!H70=0,"",'Сводная таблица'!L70)</f>
        <v/>
      </c>
      <c r="AA62" s="370"/>
      <c r="AB62" s="370"/>
      <c r="AC62" s="370"/>
      <c r="AD62" s="370"/>
      <c r="AE62" s="370"/>
      <c r="AF62" s="371" t="str">
        <f>IF('Сводная таблица'!H70=0,"",'Сводная таблица'!H70)</f>
        <v/>
      </c>
      <c r="AG62" s="371"/>
      <c r="AH62" s="371"/>
      <c r="AI62" s="371"/>
      <c r="AJ62" s="371"/>
      <c r="AK62" s="371"/>
      <c r="AL62" s="372" t="str">
        <f>IF('Сводная таблица'!H70=0,"",'Сводная таблица'!E70)</f>
        <v/>
      </c>
      <c r="AM62" s="372"/>
      <c r="AN62" s="372"/>
      <c r="AO62" s="372" t="str">
        <f>IF('Сводная таблица'!H70=0,"",'Сводная таблица'!D70)</f>
        <v/>
      </c>
      <c r="AP62" s="372"/>
      <c r="AQ62" s="372"/>
      <c r="AR62" s="372"/>
      <c r="AS62" s="369" t="str">
        <f>IF('Сводная таблица'!M70=0,"",'Сводная таблица'!M70)</f>
        <v/>
      </c>
      <c r="AT62" s="369"/>
      <c r="AU62" s="369"/>
      <c r="AV62" s="369"/>
      <c r="AW62" s="369"/>
      <c r="AX62" s="369"/>
      <c r="AY62" s="369"/>
      <c r="AZ62" s="369" t="str">
        <f>IF('Сводная таблица'!M70=0,"",ROUND(AO62*AS62,2))</f>
        <v/>
      </c>
      <c r="BA62" s="369"/>
      <c r="BB62" s="369"/>
      <c r="BC62" s="369"/>
      <c r="BD62" s="369"/>
      <c r="BE62" s="369"/>
      <c r="BF62" s="369"/>
      <c r="BG62" s="369"/>
      <c r="BH62" s="369"/>
      <c r="BI62" s="369"/>
      <c r="BJ62" s="141"/>
      <c r="BK62" s="141"/>
    </row>
    <row r="63" spans="1:63" s="151" customFormat="1" ht="16.5" x14ac:dyDescent="0.25">
      <c r="A63" s="372">
        <v>49</v>
      </c>
      <c r="B63" s="372"/>
      <c r="C63" s="377" t="str">
        <f>IF('Сводная таблица'!H71=0,"",'Сводная таблица'!C71)</f>
        <v/>
      </c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2" t="str">
        <f>IF('Сводная таблица'!H71=0,"",'Сводная таблица'!E71)</f>
        <v/>
      </c>
      <c r="T63" s="372"/>
      <c r="U63" s="372" t="str">
        <f>IF('Сводная таблица'!H71=0,"",'Сводная таблица'!D71)</f>
        <v/>
      </c>
      <c r="V63" s="372"/>
      <c r="W63" s="372"/>
      <c r="X63" s="372"/>
      <c r="Y63" s="372"/>
      <c r="Z63" s="370" t="str">
        <f>IF('Сводная таблица'!H71=0,"",'Сводная таблица'!L71)</f>
        <v/>
      </c>
      <c r="AA63" s="370"/>
      <c r="AB63" s="370"/>
      <c r="AC63" s="370"/>
      <c r="AD63" s="370"/>
      <c r="AE63" s="370"/>
      <c r="AF63" s="371" t="str">
        <f>IF('Сводная таблица'!H71=0,"",'Сводная таблица'!H71)</f>
        <v/>
      </c>
      <c r="AG63" s="371"/>
      <c r="AH63" s="371"/>
      <c r="AI63" s="371"/>
      <c r="AJ63" s="371"/>
      <c r="AK63" s="371"/>
      <c r="AL63" s="372" t="str">
        <f>IF('Сводная таблица'!H71=0,"",'Сводная таблица'!E71)</f>
        <v/>
      </c>
      <c r="AM63" s="372"/>
      <c r="AN63" s="372"/>
      <c r="AO63" s="372" t="str">
        <f>IF('Сводная таблица'!H71=0,"",'Сводная таблица'!D71)</f>
        <v/>
      </c>
      <c r="AP63" s="372"/>
      <c r="AQ63" s="372"/>
      <c r="AR63" s="372"/>
      <c r="AS63" s="369" t="str">
        <f>IF('Сводная таблица'!M71=0,"",'Сводная таблица'!M71)</f>
        <v/>
      </c>
      <c r="AT63" s="369"/>
      <c r="AU63" s="369"/>
      <c r="AV63" s="369"/>
      <c r="AW63" s="369"/>
      <c r="AX63" s="369"/>
      <c r="AY63" s="369"/>
      <c r="AZ63" s="369" t="str">
        <f>IF('Сводная таблица'!M71=0,"",ROUND(AO63*AS63,2))</f>
        <v/>
      </c>
      <c r="BA63" s="369"/>
      <c r="BB63" s="369"/>
      <c r="BC63" s="369"/>
      <c r="BD63" s="369"/>
      <c r="BE63" s="369"/>
      <c r="BF63" s="369"/>
      <c r="BG63" s="369"/>
      <c r="BH63" s="369"/>
      <c r="BI63" s="369"/>
      <c r="BJ63" s="141"/>
      <c r="BK63" s="141"/>
    </row>
    <row r="64" spans="1:63" s="151" customFormat="1" ht="16.5" x14ac:dyDescent="0.25">
      <c r="A64" s="372">
        <v>50</v>
      </c>
      <c r="B64" s="372"/>
      <c r="C64" s="377" t="str">
        <f>IF('Сводная таблица'!H72=0,"",'Сводная таблица'!C72)</f>
        <v/>
      </c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2" t="str">
        <f>IF('Сводная таблица'!H72=0,"",'Сводная таблица'!E72)</f>
        <v/>
      </c>
      <c r="T64" s="372"/>
      <c r="U64" s="372" t="str">
        <f>IF('Сводная таблица'!H72=0,"",'Сводная таблица'!D72)</f>
        <v/>
      </c>
      <c r="V64" s="372"/>
      <c r="W64" s="372"/>
      <c r="X64" s="372"/>
      <c r="Y64" s="372"/>
      <c r="Z64" s="370" t="str">
        <f>IF('Сводная таблица'!H72=0,"",'Сводная таблица'!L72)</f>
        <v/>
      </c>
      <c r="AA64" s="370"/>
      <c r="AB64" s="370"/>
      <c r="AC64" s="370"/>
      <c r="AD64" s="370"/>
      <c r="AE64" s="370"/>
      <c r="AF64" s="371" t="str">
        <f>IF('Сводная таблица'!H72=0,"",'Сводная таблица'!H72)</f>
        <v/>
      </c>
      <c r="AG64" s="371"/>
      <c r="AH64" s="371"/>
      <c r="AI64" s="371"/>
      <c r="AJ64" s="371"/>
      <c r="AK64" s="371"/>
      <c r="AL64" s="372" t="str">
        <f>IF('Сводная таблица'!H72=0,"",'Сводная таблица'!E72)</f>
        <v/>
      </c>
      <c r="AM64" s="372"/>
      <c r="AN64" s="372"/>
      <c r="AO64" s="372" t="str">
        <f>IF('Сводная таблица'!H72=0,"",'Сводная таблица'!D72)</f>
        <v/>
      </c>
      <c r="AP64" s="372"/>
      <c r="AQ64" s="372"/>
      <c r="AR64" s="372"/>
      <c r="AS64" s="369" t="str">
        <f>IF('Сводная таблица'!M72=0,"",'Сводная таблица'!M72)</f>
        <v/>
      </c>
      <c r="AT64" s="369"/>
      <c r="AU64" s="369"/>
      <c r="AV64" s="369"/>
      <c r="AW64" s="369"/>
      <c r="AX64" s="369"/>
      <c r="AY64" s="369"/>
      <c r="AZ64" s="369" t="str">
        <f>IF('Сводная таблица'!M72=0,"",ROUND(AO64*AS64,2))</f>
        <v/>
      </c>
      <c r="BA64" s="369"/>
      <c r="BB64" s="369"/>
      <c r="BC64" s="369"/>
      <c r="BD64" s="369"/>
      <c r="BE64" s="369"/>
      <c r="BF64" s="369"/>
      <c r="BG64" s="369"/>
      <c r="BH64" s="369"/>
      <c r="BI64" s="369"/>
      <c r="BJ64" s="141"/>
      <c r="BK64" s="141"/>
    </row>
    <row r="65" spans="1:63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D65" s="144"/>
      <c r="BE65" s="144"/>
      <c r="BF65" s="144"/>
      <c r="BG65" s="144"/>
      <c r="BH65" s="144"/>
      <c r="BI65" s="144"/>
      <c r="BJ65" s="141"/>
      <c r="BK65" s="141"/>
    </row>
    <row r="66" spans="1:63" s="182" customFormat="1" ht="17.25" x14ac:dyDescent="0.3">
      <c r="A66" s="375" t="s">
        <v>108</v>
      </c>
      <c r="B66" s="375"/>
      <c r="C66" s="375"/>
      <c r="D66" s="375"/>
      <c r="E66" s="375"/>
      <c r="F66" s="375"/>
      <c r="G66" s="375"/>
      <c r="H66" s="375"/>
      <c r="I66" s="375"/>
      <c r="J66" s="375"/>
      <c r="K66" s="375"/>
      <c r="L66" s="375"/>
      <c r="M66" s="364" t="str">
        <f>VLOOKUP(AU66,Списки!H30:I35,2,0)</f>
        <v>Начальник уАСУТП</v>
      </c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4"/>
      <c r="Y66" s="364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80"/>
      <c r="AL66" s="180"/>
      <c r="AM66" s="180"/>
      <c r="AN66" s="366"/>
      <c r="AO66" s="366"/>
      <c r="AP66" s="366"/>
      <c r="AQ66" s="366"/>
      <c r="AR66" s="366"/>
      <c r="AS66" s="366"/>
      <c r="AT66" s="181"/>
      <c r="AU66" s="364" t="s">
        <v>466</v>
      </c>
      <c r="AV66" s="364"/>
      <c r="AW66" s="364"/>
      <c r="AX66" s="364"/>
      <c r="AY66" s="364"/>
      <c r="AZ66" s="364"/>
      <c r="BA66" s="364"/>
      <c r="BB66" s="364"/>
      <c r="BC66" s="364"/>
      <c r="BD66" s="364"/>
      <c r="BE66" s="364"/>
      <c r="BF66" s="364"/>
      <c r="BG66" s="364"/>
      <c r="BH66" s="364"/>
      <c r="BI66" s="364"/>
      <c r="BJ66" s="141"/>
      <c r="BK66" s="141"/>
    </row>
    <row r="67" spans="1:63" s="185" customFormat="1" ht="11.25" customHeight="1" x14ac:dyDescent="0.25">
      <c r="A67" s="183"/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365" t="s">
        <v>0</v>
      </c>
      <c r="N67" s="365"/>
      <c r="O67" s="365"/>
      <c r="P67" s="365"/>
      <c r="Q67" s="365"/>
      <c r="R67" s="365"/>
      <c r="S67" s="365"/>
      <c r="T67" s="365"/>
      <c r="U67" s="365"/>
      <c r="V67" s="365"/>
      <c r="W67" s="365"/>
      <c r="X67" s="365"/>
      <c r="Y67" s="365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71"/>
      <c r="AL67" s="171"/>
      <c r="AM67" s="171"/>
      <c r="AN67" s="367" t="s">
        <v>34</v>
      </c>
      <c r="AO67" s="367"/>
      <c r="AP67" s="367"/>
      <c r="AQ67" s="367"/>
      <c r="AR67" s="367"/>
      <c r="AS67" s="367"/>
      <c r="AT67" s="184"/>
      <c r="AU67" s="365" t="s">
        <v>193</v>
      </c>
      <c r="AV67" s="365"/>
      <c r="AW67" s="365"/>
      <c r="AX67" s="365"/>
      <c r="AY67" s="365"/>
      <c r="AZ67" s="365"/>
      <c r="BA67" s="365"/>
      <c r="BB67" s="365"/>
      <c r="BC67" s="365"/>
      <c r="BD67" s="365"/>
      <c r="BE67" s="365"/>
      <c r="BF67" s="365"/>
      <c r="BG67" s="365"/>
      <c r="BH67" s="365"/>
      <c r="BI67" s="365"/>
      <c r="BJ67" s="141"/>
      <c r="BK67" s="141"/>
    </row>
    <row r="68" spans="1:63" s="182" customFormat="1" ht="17.25" x14ac:dyDescent="0.3">
      <c r="A68" s="374">
        <f>'Сводная таблица'!C6</f>
        <v>0</v>
      </c>
      <c r="B68" s="374"/>
      <c r="C68" s="374"/>
      <c r="D68" s="374"/>
      <c r="E68" s="374"/>
      <c r="F68" s="374"/>
      <c r="G68" s="374"/>
      <c r="H68" s="374"/>
      <c r="I68" s="374"/>
      <c r="J68" s="374"/>
      <c r="K68" s="374"/>
      <c r="L68" s="374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41"/>
      <c r="BK68" s="141"/>
    </row>
    <row r="69" spans="1:63" s="182" customFormat="1" ht="17.25" x14ac:dyDescent="0.3">
      <c r="A69" s="375" t="s">
        <v>109</v>
      </c>
      <c r="B69" s="375"/>
      <c r="C69" s="375"/>
      <c r="D69" s="375"/>
      <c r="E69" s="375"/>
      <c r="F69" s="375"/>
      <c r="G69" s="375"/>
      <c r="H69" s="375"/>
      <c r="I69" s="375"/>
      <c r="J69" s="375"/>
      <c r="K69" s="375"/>
      <c r="L69" s="375"/>
      <c r="M69" s="375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7"/>
      <c r="AL69" s="187"/>
      <c r="AM69" s="187"/>
      <c r="AN69" s="187"/>
      <c r="AO69" s="187"/>
      <c r="AP69" s="187"/>
      <c r="AQ69" s="187"/>
      <c r="AR69" s="187"/>
      <c r="AS69" s="188"/>
      <c r="AT69" s="188"/>
      <c r="AU69" s="152"/>
      <c r="AV69" s="152"/>
      <c r="AW69" s="152"/>
      <c r="AX69" s="152"/>
      <c r="AY69" s="152"/>
      <c r="AZ69" s="152"/>
      <c r="BA69" s="152"/>
      <c r="BB69" s="152"/>
      <c r="BC69" s="152"/>
      <c r="BD69" s="152"/>
      <c r="BE69" s="152"/>
      <c r="BF69" s="186"/>
      <c r="BG69" s="186"/>
      <c r="BH69" s="186"/>
      <c r="BI69" s="186"/>
      <c r="BJ69" s="141"/>
      <c r="BK69" s="141"/>
    </row>
    <row r="70" spans="1:63" s="182" customFormat="1" ht="17.25" x14ac:dyDescent="0.3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9"/>
      <c r="AL70" s="189"/>
      <c r="AM70" s="189"/>
      <c r="AN70" s="189"/>
      <c r="AO70" s="189"/>
      <c r="AP70" s="189"/>
      <c r="AQ70" s="189"/>
      <c r="AR70" s="189"/>
      <c r="AS70" s="188"/>
      <c r="AT70" s="188"/>
      <c r="AU70" s="189"/>
      <c r="AV70" s="189"/>
      <c r="AW70" s="189"/>
      <c r="AX70" s="189"/>
      <c r="AY70" s="189"/>
      <c r="AZ70" s="189"/>
      <c r="BA70" s="189"/>
      <c r="BB70" s="189"/>
      <c r="BC70" s="189"/>
      <c r="BD70" s="189"/>
      <c r="BE70" s="189"/>
      <c r="BF70" s="186"/>
      <c r="BG70" s="186"/>
      <c r="BH70" s="186"/>
      <c r="BI70" s="186"/>
      <c r="BJ70" s="141"/>
      <c r="BK70" s="141"/>
    </row>
    <row r="71" spans="1:63" s="182" customFormat="1" ht="17.25" x14ac:dyDescent="0.3">
      <c r="A71" s="376" t="s">
        <v>110</v>
      </c>
      <c r="B71" s="376"/>
      <c r="C71" s="376"/>
      <c r="D71" s="376"/>
      <c r="E71" s="376"/>
      <c r="F71" s="376"/>
      <c r="G71" s="376"/>
      <c r="H71" s="376"/>
      <c r="I71" s="376"/>
      <c r="J71" s="376"/>
      <c r="K71" s="376"/>
      <c r="L71" s="376"/>
      <c r="M71" s="376"/>
      <c r="N71" s="376"/>
      <c r="O71" s="376"/>
      <c r="P71" s="376"/>
      <c r="Q71" s="376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76"/>
      <c r="AC71" s="364" t="str">
        <f>VLOOKUP(AU71,Списки!H24:I25,2,0)</f>
        <v>Начальник ПТО</v>
      </c>
      <c r="AD71" s="364"/>
      <c r="AE71" s="364"/>
      <c r="AF71" s="364"/>
      <c r="AG71" s="364"/>
      <c r="AH71" s="364"/>
      <c r="AI71" s="364"/>
      <c r="AJ71" s="364"/>
      <c r="AK71" s="364"/>
      <c r="AL71" s="364"/>
      <c r="AM71" s="179"/>
      <c r="AN71" s="366"/>
      <c r="AO71" s="366"/>
      <c r="AP71" s="366"/>
      <c r="AQ71" s="366"/>
      <c r="AR71" s="366"/>
      <c r="AS71" s="366"/>
      <c r="AT71" s="179"/>
      <c r="AU71" s="364" t="s">
        <v>467</v>
      </c>
      <c r="AV71" s="364"/>
      <c r="AW71" s="364"/>
      <c r="AX71" s="364"/>
      <c r="AY71" s="364"/>
      <c r="AZ71" s="364"/>
      <c r="BA71" s="364"/>
      <c r="BB71" s="364"/>
      <c r="BC71" s="364"/>
      <c r="BD71" s="364"/>
      <c r="BE71" s="364"/>
      <c r="BF71" s="364"/>
      <c r="BG71" s="364"/>
      <c r="BH71" s="364"/>
      <c r="BI71" s="364"/>
      <c r="BJ71" s="141"/>
      <c r="BK71" s="141"/>
    </row>
    <row r="72" spans="1:63" s="185" customFormat="1" ht="11.25" customHeight="1" x14ac:dyDescent="0.25">
      <c r="A72" s="190"/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83"/>
      <c r="AB72" s="183"/>
      <c r="AC72" s="367" t="s">
        <v>0</v>
      </c>
      <c r="AD72" s="367"/>
      <c r="AE72" s="367"/>
      <c r="AF72" s="367"/>
      <c r="AG72" s="367"/>
      <c r="AH72" s="367"/>
      <c r="AI72" s="367"/>
      <c r="AJ72" s="367"/>
      <c r="AK72" s="367"/>
      <c r="AL72" s="367"/>
      <c r="AM72" s="183"/>
      <c r="AN72" s="367" t="s">
        <v>34</v>
      </c>
      <c r="AO72" s="367"/>
      <c r="AP72" s="367"/>
      <c r="AQ72" s="367"/>
      <c r="AR72" s="367"/>
      <c r="AS72" s="367"/>
      <c r="AT72" s="183"/>
      <c r="AU72" s="365" t="s">
        <v>193</v>
      </c>
      <c r="AV72" s="365"/>
      <c r="AW72" s="365"/>
      <c r="AX72" s="365"/>
      <c r="AY72" s="365"/>
      <c r="AZ72" s="365"/>
      <c r="BA72" s="365"/>
      <c r="BB72" s="365"/>
      <c r="BC72" s="365"/>
      <c r="BD72" s="365"/>
      <c r="BE72" s="365"/>
      <c r="BF72" s="365"/>
      <c r="BG72" s="365"/>
      <c r="BH72" s="365"/>
      <c r="BI72" s="365"/>
      <c r="BJ72" s="141"/>
      <c r="BK72" s="141"/>
    </row>
    <row r="73" spans="1:63" s="182" customFormat="1" ht="17.25" x14ac:dyDescent="0.3">
      <c r="A73" s="376" t="s">
        <v>111</v>
      </c>
      <c r="B73" s="376"/>
      <c r="C73" s="376"/>
      <c r="D73" s="376"/>
      <c r="E73" s="376"/>
      <c r="F73" s="376"/>
      <c r="G73" s="376"/>
      <c r="H73" s="376"/>
      <c r="I73" s="376"/>
      <c r="J73" s="376"/>
      <c r="K73" s="376"/>
      <c r="L73" s="376"/>
      <c r="M73" s="376"/>
      <c r="N73" s="376"/>
      <c r="O73" s="376"/>
      <c r="P73" s="376"/>
      <c r="Q73" s="376"/>
      <c r="R73" s="376"/>
      <c r="S73" s="376"/>
      <c r="T73" s="376"/>
      <c r="U73" s="376"/>
      <c r="V73" s="376"/>
      <c r="W73" s="376"/>
      <c r="X73" s="376"/>
      <c r="Y73" s="376"/>
      <c r="Z73" s="376"/>
      <c r="AA73" s="376"/>
      <c r="AB73" s="376"/>
      <c r="AC73" s="364" t="str">
        <f>VLOOKUP(AU73,Списки!H20:I22,2,0)</f>
        <v>Экономист ПЭО</v>
      </c>
      <c r="AD73" s="364"/>
      <c r="AE73" s="364"/>
      <c r="AF73" s="364"/>
      <c r="AG73" s="364"/>
      <c r="AH73" s="364"/>
      <c r="AI73" s="364"/>
      <c r="AJ73" s="364"/>
      <c r="AK73" s="364"/>
      <c r="AL73" s="364"/>
      <c r="AM73" s="179"/>
      <c r="AN73" s="366"/>
      <c r="AO73" s="366"/>
      <c r="AP73" s="366"/>
      <c r="AQ73" s="366"/>
      <c r="AR73" s="366"/>
      <c r="AS73" s="366"/>
      <c r="AT73" s="179"/>
      <c r="AU73" s="364" t="s">
        <v>482</v>
      </c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4"/>
      <c r="BG73" s="364"/>
      <c r="BH73" s="364"/>
      <c r="BI73" s="364"/>
      <c r="BJ73" s="141"/>
      <c r="BK73" s="141"/>
    </row>
    <row r="74" spans="1:63" s="185" customFormat="1" ht="11.25" customHeight="1" x14ac:dyDescent="0.25">
      <c r="A74" s="190"/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83"/>
      <c r="AB74" s="183"/>
      <c r="AC74" s="367" t="s">
        <v>0</v>
      </c>
      <c r="AD74" s="367"/>
      <c r="AE74" s="367"/>
      <c r="AF74" s="367"/>
      <c r="AG74" s="367"/>
      <c r="AH74" s="367"/>
      <c r="AI74" s="367"/>
      <c r="AJ74" s="367"/>
      <c r="AK74" s="367"/>
      <c r="AL74" s="367"/>
      <c r="AM74" s="183"/>
      <c r="AN74" s="367" t="s">
        <v>34</v>
      </c>
      <c r="AO74" s="367"/>
      <c r="AP74" s="367"/>
      <c r="AQ74" s="367"/>
      <c r="AR74" s="367"/>
      <c r="AS74" s="367"/>
      <c r="AT74" s="183"/>
      <c r="AU74" s="365" t="s">
        <v>193</v>
      </c>
      <c r="AV74" s="365"/>
      <c r="AW74" s="365"/>
      <c r="AX74" s="365"/>
      <c r="AY74" s="365"/>
      <c r="AZ74" s="365"/>
      <c r="BA74" s="365"/>
      <c r="BB74" s="365"/>
      <c r="BC74" s="365"/>
      <c r="BD74" s="365"/>
      <c r="BE74" s="365"/>
      <c r="BF74" s="365"/>
      <c r="BG74" s="365"/>
      <c r="BH74" s="365"/>
      <c r="BI74" s="365"/>
      <c r="BJ74" s="141"/>
      <c r="BK74" s="141"/>
    </row>
    <row r="75" spans="1:63" s="182" customFormat="1" ht="17.25" x14ac:dyDescent="0.3">
      <c r="A75" s="376" t="s">
        <v>112</v>
      </c>
      <c r="B75" s="376"/>
      <c r="C75" s="376"/>
      <c r="D75" s="376"/>
      <c r="E75" s="376"/>
      <c r="F75" s="376"/>
      <c r="G75" s="376"/>
      <c r="H75" s="376"/>
      <c r="I75" s="376"/>
      <c r="J75" s="376"/>
      <c r="K75" s="376"/>
      <c r="L75" s="376"/>
      <c r="M75" s="376"/>
      <c r="N75" s="376"/>
      <c r="O75" s="376"/>
      <c r="P75" s="376"/>
      <c r="Q75" s="376"/>
      <c r="R75" s="376"/>
      <c r="S75" s="376"/>
      <c r="T75" s="376"/>
      <c r="U75" s="376"/>
      <c r="V75" s="376"/>
      <c r="W75" s="376"/>
      <c r="X75" s="376"/>
      <c r="Y75" s="376"/>
      <c r="Z75" s="376"/>
      <c r="AA75" s="376"/>
      <c r="AB75" s="376"/>
      <c r="AC75" s="364" t="str">
        <f>M66</f>
        <v>Начальник уАСУТП</v>
      </c>
      <c r="AD75" s="364"/>
      <c r="AE75" s="364"/>
      <c r="AF75" s="364"/>
      <c r="AG75" s="364"/>
      <c r="AH75" s="364"/>
      <c r="AI75" s="364"/>
      <c r="AJ75" s="364"/>
      <c r="AK75" s="364"/>
      <c r="AL75" s="364"/>
      <c r="AM75" s="179"/>
      <c r="AN75" s="366"/>
      <c r="AO75" s="366"/>
      <c r="AP75" s="366"/>
      <c r="AQ75" s="366"/>
      <c r="AR75" s="366"/>
      <c r="AS75" s="366"/>
      <c r="AT75" s="179"/>
      <c r="AU75" s="364" t="str">
        <f>AU66</f>
        <v>Осмоловский А.В.</v>
      </c>
      <c r="AV75" s="364"/>
      <c r="AW75" s="364"/>
      <c r="AX75" s="364"/>
      <c r="AY75" s="364"/>
      <c r="AZ75" s="364"/>
      <c r="BA75" s="364"/>
      <c r="BB75" s="364"/>
      <c r="BC75" s="364"/>
      <c r="BD75" s="364"/>
      <c r="BE75" s="364"/>
      <c r="BF75" s="364"/>
      <c r="BG75" s="364"/>
      <c r="BH75" s="364"/>
      <c r="BI75" s="364"/>
      <c r="BJ75" s="141"/>
      <c r="BK75" s="141"/>
    </row>
    <row r="76" spans="1:63" s="185" customFormat="1" ht="11.25" customHeight="1" x14ac:dyDescent="0.25">
      <c r="A76" s="190"/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83"/>
      <c r="AB76" s="183"/>
      <c r="AC76" s="367" t="s">
        <v>0</v>
      </c>
      <c r="AD76" s="367"/>
      <c r="AE76" s="367"/>
      <c r="AF76" s="367"/>
      <c r="AG76" s="367"/>
      <c r="AH76" s="367"/>
      <c r="AI76" s="367"/>
      <c r="AJ76" s="367"/>
      <c r="AK76" s="367"/>
      <c r="AL76" s="367"/>
      <c r="AM76" s="183"/>
      <c r="AN76" s="367" t="s">
        <v>34</v>
      </c>
      <c r="AO76" s="367"/>
      <c r="AP76" s="367"/>
      <c r="AQ76" s="367"/>
      <c r="AR76" s="367"/>
      <c r="AS76" s="367"/>
      <c r="AT76" s="183"/>
      <c r="AU76" s="365" t="s">
        <v>193</v>
      </c>
      <c r="AV76" s="365"/>
      <c r="AW76" s="365"/>
      <c r="AX76" s="365"/>
      <c r="AY76" s="365"/>
      <c r="AZ76" s="365"/>
      <c r="BA76" s="365"/>
      <c r="BB76" s="365"/>
      <c r="BC76" s="365"/>
      <c r="BD76" s="365"/>
      <c r="BE76" s="365"/>
      <c r="BF76" s="365"/>
      <c r="BG76" s="365"/>
      <c r="BH76" s="365"/>
      <c r="BI76" s="365"/>
      <c r="BJ76" s="141"/>
      <c r="BK76" s="141"/>
    </row>
    <row r="77" spans="1:63" s="182" customFormat="1" ht="17.25" x14ac:dyDescent="0.3">
      <c r="A77" s="376" t="s">
        <v>113</v>
      </c>
      <c r="B77" s="376"/>
      <c r="C77" s="376"/>
      <c r="D77" s="376"/>
      <c r="E77" s="376"/>
      <c r="F77" s="376"/>
      <c r="G77" s="376"/>
      <c r="H77" s="376"/>
      <c r="I77" s="376"/>
      <c r="J77" s="376"/>
      <c r="K77" s="376"/>
      <c r="L77" s="376"/>
      <c r="M77" s="376"/>
      <c r="N77" s="376"/>
      <c r="O77" s="376"/>
      <c r="P77" s="376"/>
      <c r="Q77" s="376"/>
      <c r="R77" s="376"/>
      <c r="S77" s="376"/>
      <c r="T77" s="376"/>
      <c r="U77" s="376"/>
      <c r="V77" s="376"/>
      <c r="W77" s="376"/>
      <c r="X77" s="376"/>
      <c r="Y77" s="376"/>
      <c r="Z77" s="376"/>
      <c r="AA77" s="376"/>
      <c r="AB77" s="376"/>
      <c r="AC77" s="364" t="e">
        <f>'Сводная таблица'!G18</f>
        <v>#N/A</v>
      </c>
      <c r="AD77" s="364"/>
      <c r="AE77" s="364"/>
      <c r="AF77" s="364"/>
      <c r="AG77" s="364"/>
      <c r="AH77" s="364"/>
      <c r="AI77" s="364"/>
      <c r="AJ77" s="364"/>
      <c r="AK77" s="364"/>
      <c r="AL77" s="364"/>
      <c r="AM77" s="191"/>
      <c r="AN77" s="373"/>
      <c r="AO77" s="373"/>
      <c r="AP77" s="373"/>
      <c r="AQ77" s="373"/>
      <c r="AR77" s="373"/>
      <c r="AS77" s="373"/>
      <c r="AT77" s="191"/>
      <c r="AU77" s="364">
        <f>'Сводная таблица'!I18</f>
        <v>0</v>
      </c>
      <c r="AV77" s="364"/>
      <c r="AW77" s="364"/>
      <c r="AX77" s="364"/>
      <c r="AY77" s="364"/>
      <c r="AZ77" s="364"/>
      <c r="BA77" s="364"/>
      <c r="BB77" s="364"/>
      <c r="BC77" s="364"/>
      <c r="BD77" s="364"/>
      <c r="BE77" s="364"/>
      <c r="BF77" s="364"/>
      <c r="BG77" s="364"/>
      <c r="BH77" s="364"/>
      <c r="BI77" s="364"/>
      <c r="BJ77" s="141"/>
      <c r="BK77" s="141"/>
    </row>
    <row r="78" spans="1:63" s="185" customFormat="1" ht="11.25" customHeight="1" x14ac:dyDescent="0.25">
      <c r="A78" s="190"/>
      <c r="B78" s="190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83"/>
      <c r="AB78" s="183"/>
      <c r="AC78" s="367" t="s">
        <v>0</v>
      </c>
      <c r="AD78" s="367"/>
      <c r="AE78" s="367"/>
      <c r="AF78" s="367"/>
      <c r="AG78" s="367"/>
      <c r="AH78" s="367"/>
      <c r="AI78" s="367"/>
      <c r="AJ78" s="367"/>
      <c r="AK78" s="367"/>
      <c r="AL78" s="367"/>
      <c r="AM78" s="183"/>
      <c r="AN78" s="367" t="s">
        <v>34</v>
      </c>
      <c r="AO78" s="367"/>
      <c r="AP78" s="367"/>
      <c r="AQ78" s="367"/>
      <c r="AR78" s="367"/>
      <c r="AS78" s="367"/>
      <c r="AT78" s="183"/>
      <c r="AU78" s="365" t="s">
        <v>193</v>
      </c>
      <c r="AV78" s="365"/>
      <c r="AW78" s="365"/>
      <c r="AX78" s="365"/>
      <c r="AY78" s="365"/>
      <c r="AZ78" s="365"/>
      <c r="BA78" s="365"/>
      <c r="BB78" s="365"/>
      <c r="BC78" s="365"/>
      <c r="BD78" s="365"/>
      <c r="BE78" s="365"/>
      <c r="BF78" s="365"/>
      <c r="BG78" s="365"/>
      <c r="BH78" s="365"/>
      <c r="BI78" s="365"/>
      <c r="BJ78" s="141"/>
      <c r="BK78" s="141"/>
    </row>
    <row r="79" spans="1:63" x14ac:dyDescent="0.25">
      <c r="BJ79" s="141"/>
      <c r="BK79" s="141"/>
    </row>
  </sheetData>
  <mergeCells count="560">
    <mergeCell ref="AZ62:BI62"/>
    <mergeCell ref="A63:B63"/>
    <mergeCell ref="C63:R63"/>
    <mergeCell ref="S63:T63"/>
    <mergeCell ref="U63:Y63"/>
    <mergeCell ref="Z63:AE63"/>
    <mergeCell ref="AZ64:BI64"/>
    <mergeCell ref="AS63:AY63"/>
    <mergeCell ref="AZ63:BI63"/>
    <mergeCell ref="Z64:AE64"/>
    <mergeCell ref="AF64:AK64"/>
    <mergeCell ref="AL64:AN64"/>
    <mergeCell ref="AO64:AR64"/>
    <mergeCell ref="AF63:AK63"/>
    <mergeCell ref="AL63:AN63"/>
    <mergeCell ref="AO63:AR63"/>
    <mergeCell ref="C61:R61"/>
    <mergeCell ref="S61:T61"/>
    <mergeCell ref="U61:Y61"/>
    <mergeCell ref="Z61:AE61"/>
    <mergeCell ref="AF61:AK61"/>
    <mergeCell ref="AL61:AN61"/>
    <mergeCell ref="AO61:AR61"/>
    <mergeCell ref="AS61:AY61"/>
    <mergeCell ref="A64:B64"/>
    <mergeCell ref="C64:R64"/>
    <mergeCell ref="S64:T64"/>
    <mergeCell ref="U64:Y64"/>
    <mergeCell ref="Z62:AE62"/>
    <mergeCell ref="AF62:AK62"/>
    <mergeCell ref="A62:B62"/>
    <mergeCell ref="C62:R62"/>
    <mergeCell ref="S62:T62"/>
    <mergeCell ref="U62:Y62"/>
    <mergeCell ref="AL62:AN62"/>
    <mergeCell ref="AO62:AR62"/>
    <mergeCell ref="AS62:AY62"/>
    <mergeCell ref="A61:B61"/>
    <mergeCell ref="A59:B59"/>
    <mergeCell ref="C59:R59"/>
    <mergeCell ref="S59:T59"/>
    <mergeCell ref="U59:Y59"/>
    <mergeCell ref="Z59:AE59"/>
    <mergeCell ref="AF59:AK59"/>
    <mergeCell ref="AL59:AN59"/>
    <mergeCell ref="AO59:AR59"/>
    <mergeCell ref="AS59:AY59"/>
    <mergeCell ref="A60:B60"/>
    <mergeCell ref="C60:R60"/>
    <mergeCell ref="S60:T60"/>
    <mergeCell ref="U60:Y60"/>
    <mergeCell ref="Z60:AE60"/>
    <mergeCell ref="AF60:AK60"/>
    <mergeCell ref="AL60:AN60"/>
    <mergeCell ref="AO60:AR60"/>
    <mergeCell ref="AS60:AY60"/>
    <mergeCell ref="A57:B57"/>
    <mergeCell ref="C57:R57"/>
    <mergeCell ref="S57:T57"/>
    <mergeCell ref="U57:Y57"/>
    <mergeCell ref="Z57:AE57"/>
    <mergeCell ref="AF57:AK57"/>
    <mergeCell ref="AL57:AN57"/>
    <mergeCell ref="AO57:AR57"/>
    <mergeCell ref="AS57:AY57"/>
    <mergeCell ref="A58:B58"/>
    <mergeCell ref="C58:R58"/>
    <mergeCell ref="S58:T58"/>
    <mergeCell ref="U58:Y58"/>
    <mergeCell ref="Z58:AE58"/>
    <mergeCell ref="AF58:AK58"/>
    <mergeCell ref="AL58:AN58"/>
    <mergeCell ref="AO58:AR58"/>
    <mergeCell ref="AS58:AY58"/>
    <mergeCell ref="A55:B55"/>
    <mergeCell ref="C55:R55"/>
    <mergeCell ref="S55:T55"/>
    <mergeCell ref="U55:Y55"/>
    <mergeCell ref="Z55:AE55"/>
    <mergeCell ref="AF55:AK55"/>
    <mergeCell ref="AL55:AN55"/>
    <mergeCell ref="AO55:AR55"/>
    <mergeCell ref="AS55:AY55"/>
    <mergeCell ref="A56:B56"/>
    <mergeCell ref="C56:R56"/>
    <mergeCell ref="S56:T56"/>
    <mergeCell ref="U56:Y56"/>
    <mergeCell ref="Z56:AE56"/>
    <mergeCell ref="AF56:AK56"/>
    <mergeCell ref="AL56:AN56"/>
    <mergeCell ref="AO56:AR56"/>
    <mergeCell ref="AS56:AY56"/>
    <mergeCell ref="A53:B53"/>
    <mergeCell ref="C53:R53"/>
    <mergeCell ref="S53:T53"/>
    <mergeCell ref="U53:Y53"/>
    <mergeCell ref="Z53:AE53"/>
    <mergeCell ref="AF53:AK53"/>
    <mergeCell ref="AL53:AN53"/>
    <mergeCell ref="AO53:AR53"/>
    <mergeCell ref="AS53:AY53"/>
    <mergeCell ref="A54:B54"/>
    <mergeCell ref="C54:R54"/>
    <mergeCell ref="S54:T54"/>
    <mergeCell ref="U54:Y54"/>
    <mergeCell ref="Z54:AE54"/>
    <mergeCell ref="AF54:AK54"/>
    <mergeCell ref="AL54:AN54"/>
    <mergeCell ref="AO54:AR54"/>
    <mergeCell ref="AS54:AY54"/>
    <mergeCell ref="A51:B51"/>
    <mergeCell ref="C51:R51"/>
    <mergeCell ref="S51:T51"/>
    <mergeCell ref="U51:Y51"/>
    <mergeCell ref="Z51:AE51"/>
    <mergeCell ref="AF51:AK51"/>
    <mergeCell ref="AL51:AN51"/>
    <mergeCell ref="AO51:AR51"/>
    <mergeCell ref="AS51:AY51"/>
    <mergeCell ref="A52:B52"/>
    <mergeCell ref="C52:R52"/>
    <mergeCell ref="S52:T52"/>
    <mergeCell ref="U52:Y52"/>
    <mergeCell ref="Z52:AE52"/>
    <mergeCell ref="AF52:AK52"/>
    <mergeCell ref="AL52:AN52"/>
    <mergeCell ref="AO52:AR52"/>
    <mergeCell ref="AS52:AY52"/>
    <mergeCell ref="A49:B49"/>
    <mergeCell ref="C49:R49"/>
    <mergeCell ref="S49:T49"/>
    <mergeCell ref="U49:Y49"/>
    <mergeCell ref="Z49:AE49"/>
    <mergeCell ref="AF49:AK49"/>
    <mergeCell ref="AL49:AN49"/>
    <mergeCell ref="AO49:AR49"/>
    <mergeCell ref="AS49:AY49"/>
    <mergeCell ref="A50:B50"/>
    <mergeCell ref="C50:R50"/>
    <mergeCell ref="S50:T50"/>
    <mergeCell ref="U50:Y50"/>
    <mergeCell ref="Z50:AE50"/>
    <mergeCell ref="AF50:AK50"/>
    <mergeCell ref="AL50:AN50"/>
    <mergeCell ref="AO50:AR50"/>
    <mergeCell ref="AS50:AY50"/>
    <mergeCell ref="A47:B47"/>
    <mergeCell ref="C47:R47"/>
    <mergeCell ref="S47:T47"/>
    <mergeCell ref="U47:Y47"/>
    <mergeCell ref="Z47:AE47"/>
    <mergeCell ref="AF47:AK47"/>
    <mergeCell ref="AL47:AN47"/>
    <mergeCell ref="AO47:AR47"/>
    <mergeCell ref="AS47:AY47"/>
    <mergeCell ref="A48:B48"/>
    <mergeCell ref="C48:R48"/>
    <mergeCell ref="S48:T48"/>
    <mergeCell ref="U48:Y48"/>
    <mergeCell ref="Z48:AE48"/>
    <mergeCell ref="AF48:AK48"/>
    <mergeCell ref="AL48:AN48"/>
    <mergeCell ref="AO48:AR48"/>
    <mergeCell ref="AS48:AY48"/>
    <mergeCell ref="A45:B45"/>
    <mergeCell ref="C45:R45"/>
    <mergeCell ref="S45:T45"/>
    <mergeCell ref="U45:Y45"/>
    <mergeCell ref="Z45:AE45"/>
    <mergeCell ref="AF45:AK45"/>
    <mergeCell ref="AL45:AN45"/>
    <mergeCell ref="AO45:AR45"/>
    <mergeCell ref="AS45:AY45"/>
    <mergeCell ref="A46:B46"/>
    <mergeCell ref="C46:R46"/>
    <mergeCell ref="S46:T46"/>
    <mergeCell ref="U46:Y46"/>
    <mergeCell ref="Z46:AE46"/>
    <mergeCell ref="AF46:AK46"/>
    <mergeCell ref="AL46:AN46"/>
    <mergeCell ref="AO46:AR46"/>
    <mergeCell ref="AS46:AY46"/>
    <mergeCell ref="A43:B43"/>
    <mergeCell ref="C43:R43"/>
    <mergeCell ref="S43:T43"/>
    <mergeCell ref="U43:Y43"/>
    <mergeCell ref="Z43:AE43"/>
    <mergeCell ref="AF43:AK43"/>
    <mergeCell ref="AL43:AN43"/>
    <mergeCell ref="AO43:AR43"/>
    <mergeCell ref="AS43:AY43"/>
    <mergeCell ref="A44:B44"/>
    <mergeCell ref="C44:R44"/>
    <mergeCell ref="S44:T44"/>
    <mergeCell ref="U44:Y44"/>
    <mergeCell ref="Z44:AE44"/>
    <mergeCell ref="AF44:AK44"/>
    <mergeCell ref="AL44:AN44"/>
    <mergeCell ref="AO44:AR44"/>
    <mergeCell ref="AS44:AY44"/>
    <mergeCell ref="A41:B41"/>
    <mergeCell ref="C41:R41"/>
    <mergeCell ref="S41:T41"/>
    <mergeCell ref="U41:Y41"/>
    <mergeCell ref="Z41:AE41"/>
    <mergeCell ref="AF41:AK41"/>
    <mergeCell ref="AL41:AN41"/>
    <mergeCell ref="AO41:AR41"/>
    <mergeCell ref="AS41:AY41"/>
    <mergeCell ref="A42:B42"/>
    <mergeCell ref="C42:R42"/>
    <mergeCell ref="S42:T42"/>
    <mergeCell ref="U42:Y42"/>
    <mergeCell ref="Z42:AE42"/>
    <mergeCell ref="AF42:AK42"/>
    <mergeCell ref="AL42:AN42"/>
    <mergeCell ref="AO42:AR42"/>
    <mergeCell ref="AS42:AY42"/>
    <mergeCell ref="A39:B39"/>
    <mergeCell ref="C39:R39"/>
    <mergeCell ref="S39:T39"/>
    <mergeCell ref="U39:Y39"/>
    <mergeCell ref="Z39:AE39"/>
    <mergeCell ref="AF39:AK39"/>
    <mergeCell ref="AL39:AN39"/>
    <mergeCell ref="AO39:AR39"/>
    <mergeCell ref="AS39:AY39"/>
    <mergeCell ref="A40:B40"/>
    <mergeCell ref="C40:R40"/>
    <mergeCell ref="S40:T40"/>
    <mergeCell ref="U40:Y40"/>
    <mergeCell ref="Z40:AE40"/>
    <mergeCell ref="AF40:AK40"/>
    <mergeCell ref="AL40:AN40"/>
    <mergeCell ref="AO40:AR40"/>
    <mergeCell ref="AS40:AY40"/>
    <mergeCell ref="A38:B38"/>
    <mergeCell ref="C38:R38"/>
    <mergeCell ref="S38:T38"/>
    <mergeCell ref="U38:Y38"/>
    <mergeCell ref="Z38:AE38"/>
    <mergeCell ref="AF38:AK38"/>
    <mergeCell ref="AL38:AN38"/>
    <mergeCell ref="AO38:AR38"/>
    <mergeCell ref="AS38:AY38"/>
    <mergeCell ref="A37:B37"/>
    <mergeCell ref="C37:R37"/>
    <mergeCell ref="S37:T37"/>
    <mergeCell ref="U37:Y37"/>
    <mergeCell ref="Z37:AE37"/>
    <mergeCell ref="AF37:AK37"/>
    <mergeCell ref="AL37:AN37"/>
    <mergeCell ref="AO37:AR37"/>
    <mergeCell ref="AS37:AY37"/>
    <mergeCell ref="A36:B36"/>
    <mergeCell ref="C36:R36"/>
    <mergeCell ref="S36:T36"/>
    <mergeCell ref="U36:Y36"/>
    <mergeCell ref="Z36:AE36"/>
    <mergeCell ref="AF36:AK36"/>
    <mergeCell ref="AL36:AN36"/>
    <mergeCell ref="AO36:AR36"/>
    <mergeCell ref="AS36:AY36"/>
    <mergeCell ref="A35:B35"/>
    <mergeCell ref="C35:R35"/>
    <mergeCell ref="S35:T35"/>
    <mergeCell ref="U35:Y35"/>
    <mergeCell ref="Z35:AE35"/>
    <mergeCell ref="AF35:AK35"/>
    <mergeCell ref="AL35:AN35"/>
    <mergeCell ref="AO35:AR35"/>
    <mergeCell ref="AS35:AY35"/>
    <mergeCell ref="A34:B34"/>
    <mergeCell ref="C34:R34"/>
    <mergeCell ref="S34:T34"/>
    <mergeCell ref="U34:Y34"/>
    <mergeCell ref="Z34:AE34"/>
    <mergeCell ref="AF34:AK34"/>
    <mergeCell ref="AL34:AN34"/>
    <mergeCell ref="AO34:AR34"/>
    <mergeCell ref="AS34:AY34"/>
    <mergeCell ref="A33:B33"/>
    <mergeCell ref="C33:R33"/>
    <mergeCell ref="S33:T33"/>
    <mergeCell ref="U33:Y33"/>
    <mergeCell ref="Z33:AE33"/>
    <mergeCell ref="AF33:AK33"/>
    <mergeCell ref="AL33:AN33"/>
    <mergeCell ref="AO33:AR33"/>
    <mergeCell ref="AS33:AY33"/>
    <mergeCell ref="A32:B32"/>
    <mergeCell ref="C32:R32"/>
    <mergeCell ref="S32:T32"/>
    <mergeCell ref="U32:Y32"/>
    <mergeCell ref="Z32:AE32"/>
    <mergeCell ref="AF32:AK32"/>
    <mergeCell ref="AL32:AN32"/>
    <mergeCell ref="AO32:AR32"/>
    <mergeCell ref="AS32:AY32"/>
    <mergeCell ref="A31:B31"/>
    <mergeCell ref="C31:R31"/>
    <mergeCell ref="S31:T31"/>
    <mergeCell ref="U31:Y31"/>
    <mergeCell ref="Z31:AE31"/>
    <mergeCell ref="AF31:AK31"/>
    <mergeCell ref="AL31:AN31"/>
    <mergeCell ref="AO31:AR31"/>
    <mergeCell ref="AS31:AY31"/>
    <mergeCell ref="Z29:AE29"/>
    <mergeCell ref="AF29:AK29"/>
    <mergeCell ref="AL29:AN29"/>
    <mergeCell ref="AO29:AR29"/>
    <mergeCell ref="AS29:AY29"/>
    <mergeCell ref="A30:B30"/>
    <mergeCell ref="C30:R30"/>
    <mergeCell ref="S30:T30"/>
    <mergeCell ref="U30:Y30"/>
    <mergeCell ref="Z30:AE30"/>
    <mergeCell ref="AF30:AK30"/>
    <mergeCell ref="AL30:AN30"/>
    <mergeCell ref="AO30:AR30"/>
    <mergeCell ref="AS30:AY30"/>
    <mergeCell ref="A28:B28"/>
    <mergeCell ref="C28:R28"/>
    <mergeCell ref="S28:T28"/>
    <mergeCell ref="U28:Y28"/>
    <mergeCell ref="Z28:AE28"/>
    <mergeCell ref="AF28:AK28"/>
    <mergeCell ref="AL28:AN28"/>
    <mergeCell ref="AO28:AR28"/>
    <mergeCell ref="AS28:AY28"/>
    <mergeCell ref="AS1:BI1"/>
    <mergeCell ref="AS2:BI2"/>
    <mergeCell ref="AS3:BI3"/>
    <mergeCell ref="A27:B27"/>
    <mergeCell ref="C27:R27"/>
    <mergeCell ref="S27:T27"/>
    <mergeCell ref="U27:Y27"/>
    <mergeCell ref="Z27:AE27"/>
    <mergeCell ref="AF27:AK27"/>
    <mergeCell ref="AL27:AN27"/>
    <mergeCell ref="AO27:AR27"/>
    <mergeCell ref="AS27:AY27"/>
    <mergeCell ref="AZ15:BI15"/>
    <mergeCell ref="AA8:AD8"/>
    <mergeCell ref="Z11:BI11"/>
    <mergeCell ref="Z12:AE14"/>
    <mergeCell ref="AF12:AK14"/>
    <mergeCell ref="AL12:AN14"/>
    <mergeCell ref="AZ12:BI14"/>
    <mergeCell ref="AF15:AK15"/>
    <mergeCell ref="S7:Z7"/>
    <mergeCell ref="AF8:BH8"/>
    <mergeCell ref="AA9:BH9"/>
    <mergeCell ref="S15:T15"/>
    <mergeCell ref="AS12:AY14"/>
    <mergeCell ref="AO15:AR15"/>
    <mergeCell ref="AS15:AY15"/>
    <mergeCell ref="S6:AT6"/>
    <mergeCell ref="S8:Z8"/>
    <mergeCell ref="A16:B16"/>
    <mergeCell ref="AZ18:BI18"/>
    <mergeCell ref="AZ19:BI19"/>
    <mergeCell ref="AL19:AN19"/>
    <mergeCell ref="AA7:AD7"/>
    <mergeCell ref="A11:B14"/>
    <mergeCell ref="A15:B15"/>
    <mergeCell ref="C11:R14"/>
    <mergeCell ref="AO12:AR14"/>
    <mergeCell ref="AO16:AR16"/>
    <mergeCell ref="AL15:AN15"/>
    <mergeCell ref="S11:T14"/>
    <mergeCell ref="U11:Y14"/>
    <mergeCell ref="A17:B17"/>
    <mergeCell ref="S16:T16"/>
    <mergeCell ref="AS16:AY16"/>
    <mergeCell ref="AF16:AK16"/>
    <mergeCell ref="U18:Y18"/>
    <mergeCell ref="S18:T18"/>
    <mergeCell ref="C18:R18"/>
    <mergeCell ref="AF19:AK19"/>
    <mergeCell ref="Z19:AE19"/>
    <mergeCell ref="Z18:AE18"/>
    <mergeCell ref="C15:R15"/>
    <mergeCell ref="U16:Y16"/>
    <mergeCell ref="U17:Y17"/>
    <mergeCell ref="C16:R16"/>
    <mergeCell ref="C17:R17"/>
    <mergeCell ref="S17:T17"/>
    <mergeCell ref="Z16:AE16"/>
    <mergeCell ref="Z17:AE17"/>
    <mergeCell ref="U15:Y15"/>
    <mergeCell ref="Z15:AE15"/>
    <mergeCell ref="U19:Y19"/>
    <mergeCell ref="C19:R19"/>
    <mergeCell ref="AZ21:BI21"/>
    <mergeCell ref="AS18:AY18"/>
    <mergeCell ref="AZ17:BI17"/>
    <mergeCell ref="AZ16:BI16"/>
    <mergeCell ref="AS22:AY22"/>
    <mergeCell ref="AZ22:BI22"/>
    <mergeCell ref="AS17:AY17"/>
    <mergeCell ref="AL20:AN20"/>
    <mergeCell ref="AO20:AR20"/>
    <mergeCell ref="AL16:AN16"/>
    <mergeCell ref="AO17:AR17"/>
    <mergeCell ref="AS21:AY21"/>
    <mergeCell ref="AZ20:BI20"/>
    <mergeCell ref="AO18:AR18"/>
    <mergeCell ref="AO19:AR19"/>
    <mergeCell ref="AS19:AY19"/>
    <mergeCell ref="AO22:AR22"/>
    <mergeCell ref="A66:L66"/>
    <mergeCell ref="A29:B29"/>
    <mergeCell ref="C29:R29"/>
    <mergeCell ref="S29:T29"/>
    <mergeCell ref="U29:Y29"/>
    <mergeCell ref="AL17:AN17"/>
    <mergeCell ref="AL18:AN18"/>
    <mergeCell ref="AF17:AK17"/>
    <mergeCell ref="AF18:AK18"/>
    <mergeCell ref="AF21:AK21"/>
    <mergeCell ref="AL22:AN22"/>
    <mergeCell ref="U26:Y26"/>
    <mergeCell ref="Z26:AE26"/>
    <mergeCell ref="AF26:AK26"/>
    <mergeCell ref="S23:T23"/>
    <mergeCell ref="S24:T24"/>
    <mergeCell ref="U23:Y23"/>
    <mergeCell ref="U24:Y24"/>
    <mergeCell ref="AL25:AN25"/>
    <mergeCell ref="AL26:AN26"/>
    <mergeCell ref="A18:B18"/>
    <mergeCell ref="A26:B26"/>
    <mergeCell ref="Z25:AE25"/>
    <mergeCell ref="AF25:AK25"/>
    <mergeCell ref="A23:B23"/>
    <mergeCell ref="A24:B24"/>
    <mergeCell ref="C21:R21"/>
    <mergeCell ref="C22:R22"/>
    <mergeCell ref="C23:R23"/>
    <mergeCell ref="C24:R24"/>
    <mergeCell ref="A21:B21"/>
    <mergeCell ref="A22:B22"/>
    <mergeCell ref="AS20:AY20"/>
    <mergeCell ref="AF22:AK22"/>
    <mergeCell ref="AF20:AK20"/>
    <mergeCell ref="Z22:AE22"/>
    <mergeCell ref="Z20:AE20"/>
    <mergeCell ref="AS24:AY24"/>
    <mergeCell ref="Z23:AE23"/>
    <mergeCell ref="A19:B19"/>
    <mergeCell ref="S19:T19"/>
    <mergeCell ref="A68:L68"/>
    <mergeCell ref="A69:M69"/>
    <mergeCell ref="AN71:AS71"/>
    <mergeCell ref="AN72:AS72"/>
    <mergeCell ref="AC74:AL74"/>
    <mergeCell ref="A77:AB77"/>
    <mergeCell ref="A75:AB75"/>
    <mergeCell ref="A73:AB73"/>
    <mergeCell ref="A71:AB71"/>
    <mergeCell ref="C26:R26"/>
    <mergeCell ref="S26:T26"/>
    <mergeCell ref="A25:B25"/>
    <mergeCell ref="C25:R25"/>
    <mergeCell ref="S25:T25"/>
    <mergeCell ref="U25:Y25"/>
    <mergeCell ref="S22:T22"/>
    <mergeCell ref="U20:Y20"/>
    <mergeCell ref="U21:Y21"/>
    <mergeCell ref="U22:Y22"/>
    <mergeCell ref="C20:R20"/>
    <mergeCell ref="A20:B20"/>
    <mergeCell ref="S20:T20"/>
    <mergeCell ref="AU73:BI73"/>
    <mergeCell ref="AU74:BI74"/>
    <mergeCell ref="AU75:BI75"/>
    <mergeCell ref="AU76:BI76"/>
    <mergeCell ref="AU77:BI77"/>
    <mergeCell ref="AU78:BI78"/>
    <mergeCell ref="AC71:AL71"/>
    <mergeCell ref="AC72:AL72"/>
    <mergeCell ref="AN74:AS74"/>
    <mergeCell ref="AN73:AS73"/>
    <mergeCell ref="AU71:BI71"/>
    <mergeCell ref="AU72:BI72"/>
    <mergeCell ref="AC78:AL78"/>
    <mergeCell ref="AC73:AL73"/>
    <mergeCell ref="AC75:AL75"/>
    <mergeCell ref="AC77:AL77"/>
    <mergeCell ref="AN78:AS78"/>
    <mergeCell ref="AN75:AS75"/>
    <mergeCell ref="AN76:AS76"/>
    <mergeCell ref="AC76:AL76"/>
    <mergeCell ref="AN77:AS77"/>
    <mergeCell ref="AZ59:BI59"/>
    <mergeCell ref="AO25:AR25"/>
    <mergeCell ref="AO26:AR26"/>
    <mergeCell ref="AZ34:BI34"/>
    <mergeCell ref="AS64:AY64"/>
    <mergeCell ref="AZ26:BI26"/>
    <mergeCell ref="AZ27:BI27"/>
    <mergeCell ref="AZ25:BI25"/>
    <mergeCell ref="AZ54:BI54"/>
    <mergeCell ref="AZ55:BI55"/>
    <mergeCell ref="AZ56:BI56"/>
    <mergeCell ref="AZ57:BI57"/>
    <mergeCell ref="AZ58:BI58"/>
    <mergeCell ref="AZ33:BI33"/>
    <mergeCell ref="AZ52:BI52"/>
    <mergeCell ref="AZ53:BI53"/>
    <mergeCell ref="AZ36:BI36"/>
    <mergeCell ref="AZ47:BI47"/>
    <mergeCell ref="AZ48:BI48"/>
    <mergeCell ref="AZ41:BI41"/>
    <mergeCell ref="AZ42:BI42"/>
    <mergeCell ref="AZ43:BI43"/>
    <mergeCell ref="AZ35:BI35"/>
    <mergeCell ref="AZ39:BI39"/>
    <mergeCell ref="AZ51:BI51"/>
    <mergeCell ref="AL24:AN24"/>
    <mergeCell ref="AO24:AR24"/>
    <mergeCell ref="AZ44:BI44"/>
    <mergeCell ref="AZ30:BI30"/>
    <mergeCell ref="AZ31:BI31"/>
    <mergeCell ref="AZ32:BI32"/>
    <mergeCell ref="AZ45:BI45"/>
    <mergeCell ref="AZ46:BI46"/>
    <mergeCell ref="AZ37:BI37"/>
    <mergeCell ref="AZ38:BI38"/>
    <mergeCell ref="AZ40:BI40"/>
    <mergeCell ref="AZ28:BI28"/>
    <mergeCell ref="AZ29:BI29"/>
    <mergeCell ref="AS26:AY26"/>
    <mergeCell ref="AS25:AY25"/>
    <mergeCell ref="AU66:BI66"/>
    <mergeCell ref="AU67:BI67"/>
    <mergeCell ref="AN66:AS66"/>
    <mergeCell ref="AN67:AS67"/>
    <mergeCell ref="A4:R4"/>
    <mergeCell ref="A5:R5"/>
    <mergeCell ref="M66:Y66"/>
    <mergeCell ref="M67:Y67"/>
    <mergeCell ref="AZ24:BI24"/>
    <mergeCell ref="Z24:AE24"/>
    <mergeCell ref="AF24:AK24"/>
    <mergeCell ref="S21:T21"/>
    <mergeCell ref="AF23:AK23"/>
    <mergeCell ref="AL23:AN23"/>
    <mergeCell ref="AO23:AR23"/>
    <mergeCell ref="AS23:AY23"/>
    <mergeCell ref="AZ23:BI23"/>
    <mergeCell ref="Z21:AE21"/>
    <mergeCell ref="AL21:AN21"/>
    <mergeCell ref="AO21:AR21"/>
    <mergeCell ref="AZ60:BI60"/>
    <mergeCell ref="AZ61:BI61"/>
    <mergeCell ref="AZ49:BI49"/>
    <mergeCell ref="AZ50:BI50"/>
  </mergeCells>
  <phoneticPr fontId="0" type="noConversion"/>
  <dataValidations count="3">
    <dataValidation type="list" allowBlank="1" showInputMessage="1" showErrorMessage="1" sqref="AU71:BI71" xr:uid="{34E648C3-FA0E-403C-8547-41CE2991EE37}">
      <formula1>ПТО_1</formula1>
    </dataValidation>
    <dataValidation type="list" allowBlank="1" showInputMessage="1" showErrorMessage="1" sqref="AU66:BI66" xr:uid="{7FBB61D7-17AF-4A7F-B222-63AE122E4A35}">
      <formula1>АСУТП_1</formula1>
    </dataValidation>
    <dataValidation type="list" allowBlank="1" showInputMessage="1" showErrorMessage="1" sqref="AU73:BI73" xr:uid="{BECC8D52-C6C9-4849-926D-36736CAB752E}">
      <formula1>ПЭО_2</formula1>
    </dataValidation>
  </dataValidations>
  <pageMargins left="0.78740157480314965" right="0.39370078740157483" top="0.78740157480314965" bottom="0.39370078740157483" header="0.31496062992125984" footer="0.31496062992125984"/>
  <pageSetup paperSize="9"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05"/>
  <sheetViews>
    <sheetView view="pageBreakPreview" zoomScaleSheetLayoutView="100" workbookViewId="0">
      <selection sqref="A1:R1"/>
    </sheetView>
  </sheetViews>
  <sheetFormatPr defaultRowHeight="14.25" x14ac:dyDescent="0.2"/>
  <cols>
    <col min="1" max="1" width="2.28515625" style="119" customWidth="1"/>
    <col min="2" max="2" width="1" style="119" customWidth="1"/>
    <col min="3" max="9" width="2.28515625" style="119" customWidth="1"/>
    <col min="10" max="10" width="1.42578125" style="119" customWidth="1"/>
    <col min="11" max="11" width="2.28515625" style="119" customWidth="1"/>
    <col min="12" max="12" width="1" style="119" customWidth="1"/>
    <col min="13" max="13" width="0.7109375" style="119" customWidth="1"/>
    <col min="14" max="18" width="2.28515625" style="119" customWidth="1"/>
    <col min="19" max="19" width="0.7109375" style="119" customWidth="1"/>
    <col min="20" max="20" width="1.28515625" style="119" customWidth="1"/>
    <col min="21" max="25" width="2.28515625" style="119" customWidth="1"/>
    <col min="26" max="26" width="1.28515625" style="119" customWidth="1"/>
    <col min="27" max="28" width="2.28515625" style="119" customWidth="1"/>
    <col min="29" max="29" width="2" style="119" customWidth="1"/>
    <col min="30" max="42" width="2.28515625" style="119" customWidth="1"/>
    <col min="43" max="43" width="1.42578125" style="119" customWidth="1"/>
    <col min="44" max="44" width="2.28515625" style="119" customWidth="1"/>
    <col min="45" max="45" width="2.140625" style="119" customWidth="1"/>
    <col min="46" max="52" width="2.28515625" style="119" customWidth="1"/>
    <col min="53" max="16384" width="9.140625" style="119"/>
  </cols>
  <sheetData>
    <row r="1" spans="1:50" s="112" customFormat="1" ht="15" x14ac:dyDescent="0.25">
      <c r="A1" s="368" t="s">
        <v>1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1"/>
      <c r="AU1" s="111"/>
      <c r="AV1" s="111"/>
      <c r="AW1" s="111"/>
      <c r="AX1" s="111"/>
    </row>
    <row r="2" spans="1:50" s="112" customFormat="1" ht="15.75" x14ac:dyDescent="0.25">
      <c r="A2" s="367" t="s">
        <v>2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113"/>
      <c r="T2" s="113"/>
      <c r="U2" s="113"/>
      <c r="V2" s="113"/>
      <c r="W2" s="113"/>
      <c r="X2" s="113"/>
      <c r="Y2" s="74"/>
      <c r="Z2" s="74"/>
      <c r="AA2" s="74"/>
      <c r="AB2" s="74"/>
      <c r="AC2" s="422" t="s">
        <v>115</v>
      </c>
      <c r="AD2" s="422"/>
      <c r="AE2" s="422"/>
      <c r="AF2" s="422"/>
      <c r="AG2" s="422"/>
      <c r="AH2" s="422"/>
      <c r="AI2" s="422"/>
      <c r="AJ2" s="422"/>
      <c r="AK2" s="422"/>
      <c r="AL2" s="422"/>
      <c r="AM2" s="422"/>
      <c r="AN2" s="422"/>
      <c r="AO2" s="422"/>
      <c r="AP2" s="422"/>
      <c r="AQ2" s="422"/>
      <c r="AR2" s="422"/>
      <c r="AS2" s="422"/>
      <c r="AT2" s="111"/>
      <c r="AU2" s="111"/>
      <c r="AV2" s="111"/>
      <c r="AW2" s="111"/>
      <c r="AX2" s="111"/>
    </row>
    <row r="3" spans="1:50" s="112" customFormat="1" ht="15" x14ac:dyDescent="0.2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8"/>
      <c r="Z3" s="8"/>
      <c r="AA3" s="8"/>
      <c r="AB3" s="8"/>
      <c r="AC3" s="423" t="str">
        <f>VLOOKUP(AJ5,Списки!H5:I6,2,0)</f>
        <v>Главный инженер</v>
      </c>
      <c r="AD3" s="423"/>
      <c r="AE3" s="423"/>
      <c r="AF3" s="423"/>
      <c r="AG3" s="423"/>
      <c r="AH3" s="423"/>
      <c r="AI3" s="423"/>
      <c r="AJ3" s="423"/>
      <c r="AK3" s="423"/>
      <c r="AL3" s="423"/>
      <c r="AM3" s="423"/>
      <c r="AN3" s="423"/>
      <c r="AO3" s="423"/>
      <c r="AP3" s="423"/>
      <c r="AQ3" s="423"/>
      <c r="AR3" s="423"/>
      <c r="AS3" s="423"/>
      <c r="AT3" s="111"/>
      <c r="AU3" s="111"/>
      <c r="AV3" s="111"/>
      <c r="AW3" s="111"/>
      <c r="AX3" s="111"/>
    </row>
    <row r="4" spans="1:50" s="115" customFormat="1" ht="11.25" customHeight="1" x14ac:dyDescent="0.25">
      <c r="A4" s="114"/>
      <c r="B4" s="114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14"/>
      <c r="Q4" s="114"/>
      <c r="R4" s="114"/>
      <c r="S4" s="114"/>
      <c r="T4" s="114"/>
      <c r="U4" s="114"/>
      <c r="V4" s="114"/>
      <c r="W4" s="114"/>
      <c r="X4" s="7"/>
      <c r="Y4" s="7"/>
      <c r="Z4" s="7"/>
      <c r="AA4" s="7"/>
      <c r="AB4" s="7"/>
      <c r="AC4" s="421" t="s">
        <v>0</v>
      </c>
      <c r="AD4" s="421"/>
      <c r="AE4" s="421"/>
      <c r="AF4" s="421"/>
      <c r="AG4" s="421"/>
      <c r="AH4" s="421"/>
      <c r="AI4" s="421"/>
      <c r="AJ4" s="421"/>
      <c r="AK4" s="421"/>
      <c r="AL4" s="421"/>
      <c r="AM4" s="421"/>
      <c r="AN4" s="421"/>
      <c r="AO4" s="421"/>
      <c r="AP4" s="421"/>
      <c r="AQ4" s="421"/>
      <c r="AR4" s="421"/>
      <c r="AS4" s="421"/>
      <c r="AT4" s="111"/>
      <c r="AU4" s="111"/>
      <c r="AV4" s="111"/>
      <c r="AW4" s="111"/>
      <c r="AX4" s="111"/>
    </row>
    <row r="5" spans="1:50" s="112" customFormat="1" ht="15" x14ac:dyDescent="0.25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7"/>
      <c r="Y5" s="7"/>
      <c r="Z5" s="7"/>
      <c r="AA5" s="7"/>
      <c r="AB5" s="7"/>
      <c r="AC5" s="418"/>
      <c r="AD5" s="418"/>
      <c r="AE5" s="418"/>
      <c r="AF5" s="418"/>
      <c r="AG5" s="418"/>
      <c r="AH5" s="418"/>
      <c r="AI5" s="116"/>
      <c r="AJ5" s="418" t="s">
        <v>462</v>
      </c>
      <c r="AK5" s="418"/>
      <c r="AL5" s="418"/>
      <c r="AM5" s="418"/>
      <c r="AN5" s="418"/>
      <c r="AO5" s="418"/>
      <c r="AP5" s="418"/>
      <c r="AQ5" s="418"/>
      <c r="AR5" s="418"/>
      <c r="AS5" s="418"/>
      <c r="AT5" s="111"/>
      <c r="AU5" s="111"/>
      <c r="AV5" s="111"/>
      <c r="AW5" s="111"/>
      <c r="AX5" s="111"/>
    </row>
    <row r="6" spans="1:50" s="115" customFormat="1" ht="11.25" customHeight="1" x14ac:dyDescent="0.25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7"/>
      <c r="Y6" s="7"/>
      <c r="Z6" s="7"/>
      <c r="AA6" s="7"/>
      <c r="AB6" s="7"/>
      <c r="AC6" s="367" t="s">
        <v>34</v>
      </c>
      <c r="AD6" s="367"/>
      <c r="AE6" s="367"/>
      <c r="AF6" s="367"/>
      <c r="AG6" s="367"/>
      <c r="AH6" s="367"/>
      <c r="AI6" s="114"/>
      <c r="AJ6" s="365" t="s">
        <v>193</v>
      </c>
      <c r="AK6" s="367"/>
      <c r="AL6" s="367"/>
      <c r="AM6" s="367"/>
      <c r="AN6" s="367"/>
      <c r="AO6" s="367"/>
      <c r="AP6" s="367"/>
      <c r="AQ6" s="367"/>
      <c r="AR6" s="367"/>
      <c r="AS6" s="367"/>
      <c r="AT6" s="111"/>
      <c r="AU6" s="111"/>
      <c r="AV6" s="111"/>
      <c r="AW6" s="111"/>
      <c r="AX6" s="111"/>
    </row>
    <row r="7" spans="1:50" s="112" customFormat="1" ht="15" x14ac:dyDescent="0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7"/>
      <c r="Y7" s="117"/>
      <c r="Z7" s="117"/>
      <c r="AA7" s="117"/>
      <c r="AB7" s="117"/>
      <c r="AC7" s="110" t="s">
        <v>116</v>
      </c>
      <c r="AD7" s="368"/>
      <c r="AE7" s="368"/>
      <c r="AF7" s="110" t="s">
        <v>116</v>
      </c>
      <c r="AG7" s="368"/>
      <c r="AH7" s="368"/>
      <c r="AI7" s="368"/>
      <c r="AJ7" s="368"/>
      <c r="AK7" s="368"/>
      <c r="AL7" s="368"/>
      <c r="AM7" s="368"/>
      <c r="AN7" s="110"/>
      <c r="AO7" s="417">
        <f>'Сводная таблица'!C3</f>
        <v>0</v>
      </c>
      <c r="AP7" s="417"/>
      <c r="AQ7" s="417"/>
      <c r="AR7" s="110"/>
      <c r="AS7" s="110"/>
      <c r="AT7" s="111"/>
      <c r="AU7" s="111"/>
      <c r="AV7" s="111"/>
      <c r="AW7" s="111"/>
      <c r="AX7" s="111"/>
    </row>
    <row r="8" spans="1:50" s="112" customFormat="1" ht="15" x14ac:dyDescent="0.25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1"/>
      <c r="AU8" s="111"/>
      <c r="AV8" s="111"/>
      <c r="AW8" s="111"/>
      <c r="AX8" s="111"/>
    </row>
    <row r="9" spans="1:50" s="112" customFormat="1" ht="15" customHeight="1" x14ac:dyDescent="0.25">
      <c r="A9" s="110"/>
      <c r="B9" s="110"/>
      <c r="C9" s="110"/>
      <c r="D9" s="110"/>
      <c r="E9" s="110"/>
      <c r="F9" s="110"/>
      <c r="G9" s="110"/>
      <c r="H9" s="110"/>
      <c r="I9" s="427" t="s">
        <v>145</v>
      </c>
      <c r="J9" s="427"/>
      <c r="K9" s="427"/>
      <c r="L9" s="427"/>
      <c r="M9" s="427"/>
      <c r="N9" s="427"/>
      <c r="O9" s="424" t="e">
        <f>'Сводная таблица'!F16</f>
        <v>#N/A</v>
      </c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24"/>
      <c r="AK9" s="424"/>
      <c r="AL9" s="424"/>
      <c r="AM9" s="424"/>
      <c r="AN9" s="424"/>
      <c r="AO9" s="424"/>
      <c r="AP9" s="424"/>
      <c r="AQ9" s="424"/>
      <c r="AR9" s="424"/>
      <c r="AS9" s="424"/>
      <c r="AT9" s="111"/>
      <c r="AU9" s="111"/>
      <c r="AV9" s="111"/>
      <c r="AW9" s="111"/>
      <c r="AX9" s="111"/>
    </row>
    <row r="10" spans="1:50" s="112" customFormat="1" ht="15" customHeight="1" x14ac:dyDescent="0.25">
      <c r="A10" s="110"/>
      <c r="B10" s="110"/>
      <c r="C10" s="110"/>
      <c r="D10" s="110"/>
      <c r="E10" s="110"/>
      <c r="F10" s="110"/>
      <c r="G10" s="110"/>
      <c r="H10" s="110"/>
      <c r="I10" s="427" t="s">
        <v>146</v>
      </c>
      <c r="J10" s="427"/>
      <c r="K10" s="427"/>
      <c r="L10" s="427"/>
      <c r="M10" s="427"/>
      <c r="N10" s="427"/>
      <c r="O10" s="425">
        <f>'Сводная таблица'!C13</f>
        <v>0</v>
      </c>
      <c r="P10" s="426"/>
      <c r="Q10" s="426"/>
      <c r="R10" s="426"/>
      <c r="S10" s="426"/>
      <c r="T10" s="426"/>
      <c r="U10" s="426"/>
      <c r="V10" s="426"/>
      <c r="W10" s="426"/>
      <c r="X10" s="426"/>
      <c r="Y10" s="426"/>
      <c r="Z10" s="426"/>
      <c r="AA10" s="426"/>
      <c r="AB10" s="426"/>
      <c r="AC10" s="426"/>
      <c r="AD10" s="426"/>
      <c r="AE10" s="426"/>
      <c r="AF10" s="426"/>
      <c r="AG10" s="426"/>
      <c r="AH10" s="426"/>
      <c r="AI10" s="426"/>
      <c r="AJ10" s="426"/>
      <c r="AK10" s="426"/>
      <c r="AL10" s="426"/>
      <c r="AM10" s="426"/>
      <c r="AN10" s="426"/>
      <c r="AO10" s="426"/>
      <c r="AP10" s="426"/>
      <c r="AQ10" s="426"/>
      <c r="AR10" s="426"/>
      <c r="AS10" s="426"/>
      <c r="AT10" s="111"/>
      <c r="AU10" s="111"/>
      <c r="AV10" s="111"/>
      <c r="AW10" s="111"/>
      <c r="AX10" s="111"/>
    </row>
    <row r="11" spans="1:50" ht="14.25" customHeight="1" x14ac:dyDescent="0.25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1"/>
      <c r="AU11" s="111"/>
      <c r="AV11" s="111"/>
      <c r="AW11" s="111"/>
      <c r="AX11" s="111"/>
    </row>
    <row r="12" spans="1:50" ht="15" customHeight="1" x14ac:dyDescent="0.25">
      <c r="A12" s="428" t="s">
        <v>174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8"/>
      <c r="M12" s="428"/>
      <c r="N12" s="428"/>
      <c r="O12" s="428"/>
      <c r="P12" s="428"/>
      <c r="Q12" s="428"/>
      <c r="R12" s="428"/>
      <c r="S12" s="428"/>
      <c r="T12" s="428"/>
      <c r="U12" s="428"/>
      <c r="V12" s="428"/>
      <c r="W12" s="428"/>
      <c r="X12" s="428"/>
      <c r="Y12" s="428"/>
      <c r="Z12" s="428"/>
      <c r="AA12" s="428"/>
      <c r="AB12" s="428"/>
      <c r="AC12" s="428"/>
      <c r="AD12" s="428"/>
      <c r="AE12" s="428"/>
      <c r="AF12" s="428"/>
      <c r="AG12" s="428"/>
      <c r="AH12" s="428"/>
      <c r="AI12" s="428"/>
      <c r="AJ12" s="428"/>
      <c r="AK12" s="428"/>
      <c r="AL12" s="428"/>
      <c r="AM12" s="428"/>
      <c r="AN12" s="428"/>
      <c r="AO12" s="428"/>
      <c r="AP12" s="428"/>
      <c r="AQ12" s="428"/>
      <c r="AR12" s="428"/>
      <c r="AS12" s="428"/>
      <c r="AT12" s="111"/>
      <c r="AU12" s="111"/>
      <c r="AV12" s="111"/>
      <c r="AW12" s="111"/>
      <c r="AX12" s="111"/>
    </row>
    <row r="13" spans="1:50" ht="15" x14ac:dyDescent="0.25">
      <c r="A13" s="429" t="s">
        <v>175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429"/>
      <c r="O13" s="429"/>
      <c r="P13" s="429"/>
      <c r="Q13" s="429"/>
      <c r="R13" s="429"/>
      <c r="S13" s="429"/>
      <c r="T13" s="429"/>
      <c r="U13" s="429"/>
      <c r="V13" s="429"/>
      <c r="W13" s="429"/>
      <c r="X13" s="429"/>
      <c r="Y13" s="429"/>
      <c r="Z13" s="429"/>
      <c r="AA13" s="429"/>
      <c r="AB13" s="429"/>
      <c r="AC13" s="429"/>
      <c r="AD13" s="429"/>
      <c r="AE13" s="429"/>
      <c r="AF13" s="429"/>
      <c r="AG13" s="429"/>
      <c r="AH13" s="429"/>
      <c r="AI13" s="429"/>
      <c r="AJ13" s="429"/>
      <c r="AK13" s="429"/>
      <c r="AL13" s="429"/>
      <c r="AM13" s="429"/>
      <c r="AN13" s="429"/>
      <c r="AO13" s="429"/>
      <c r="AP13" s="429"/>
      <c r="AQ13" s="429"/>
      <c r="AR13" s="429"/>
      <c r="AS13" s="429"/>
      <c r="AT13" s="111"/>
      <c r="AU13" s="111"/>
      <c r="AV13" s="111"/>
      <c r="AW13" s="111"/>
      <c r="AX13" s="111"/>
    </row>
    <row r="14" spans="1:50" ht="14.25" customHeight="1" x14ac:dyDescent="0.25">
      <c r="A14" s="430">
        <f>'Сводная таблица'!C13</f>
        <v>0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431"/>
      <c r="T14" s="431"/>
      <c r="U14" s="431"/>
      <c r="V14" s="431"/>
      <c r="W14" s="431"/>
      <c r="X14" s="431"/>
      <c r="Y14" s="431"/>
      <c r="Z14" s="431"/>
      <c r="AA14" s="431"/>
      <c r="AB14" s="431"/>
      <c r="AC14" s="431"/>
      <c r="AD14" s="431"/>
      <c r="AE14" s="431"/>
      <c r="AF14" s="431"/>
      <c r="AG14" s="431"/>
      <c r="AH14" s="431"/>
      <c r="AI14" s="431"/>
      <c r="AJ14" s="431"/>
      <c r="AK14" s="431"/>
      <c r="AL14" s="431"/>
      <c r="AM14" s="431"/>
      <c r="AN14" s="431"/>
      <c r="AO14" s="431"/>
      <c r="AP14" s="431"/>
      <c r="AQ14" s="431"/>
      <c r="AR14" s="431"/>
      <c r="AS14" s="431"/>
      <c r="AT14" s="111"/>
      <c r="AU14" s="111"/>
      <c r="AV14" s="111"/>
      <c r="AW14" s="111"/>
      <c r="AX14" s="111"/>
    </row>
    <row r="15" spans="1:50" ht="15" customHeight="1" x14ac:dyDescent="0.25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432" t="s">
        <v>176</v>
      </c>
      <c r="O15" s="432"/>
      <c r="P15" s="432"/>
      <c r="Q15" s="432"/>
      <c r="R15" s="432"/>
      <c r="S15" s="432"/>
      <c r="T15" s="432"/>
      <c r="U15" s="432"/>
      <c r="V15" s="432"/>
      <c r="W15" s="432"/>
      <c r="X15" s="432"/>
      <c r="Y15" s="419">
        <f>'Сводная таблица'!C14</f>
        <v>0</v>
      </c>
      <c r="Z15" s="420"/>
      <c r="AA15" s="420"/>
      <c r="AB15" s="420"/>
      <c r="AC15" s="420"/>
      <c r="AD15" s="420"/>
      <c r="AE15" s="420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1"/>
      <c r="AU15" s="111"/>
      <c r="AV15" s="111"/>
      <c r="AW15" s="111"/>
      <c r="AX15" s="111"/>
    </row>
    <row r="16" spans="1:50" ht="14.25" customHeight="1" x14ac:dyDescent="0.25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20"/>
      <c r="Q16" s="409" t="s">
        <v>165</v>
      </c>
      <c r="R16" s="409"/>
      <c r="S16" s="407">
        <f>'Сводная таблица'!C11</f>
        <v>0</v>
      </c>
      <c r="T16" s="407"/>
      <c r="U16" s="407"/>
      <c r="V16" s="407"/>
      <c r="W16" s="407"/>
      <c r="X16" s="407"/>
      <c r="Y16" s="407"/>
      <c r="Z16" s="407"/>
      <c r="AA16" s="407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1"/>
      <c r="AU16" s="111"/>
      <c r="AV16" s="111"/>
      <c r="AW16" s="111"/>
      <c r="AX16" s="111"/>
    </row>
    <row r="17" spans="1:50" ht="14.25" customHeight="1" x14ac:dyDescent="0.25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1"/>
      <c r="AU17" s="111"/>
      <c r="AV17" s="111"/>
      <c r="AW17" s="111"/>
      <c r="AX17" s="111"/>
    </row>
    <row r="18" spans="1:50" ht="14.25" customHeight="1" x14ac:dyDescent="0.25">
      <c r="A18" s="410" t="s">
        <v>177</v>
      </c>
      <c r="B18" s="410"/>
      <c r="C18" s="410"/>
      <c r="D18" s="410"/>
      <c r="E18" s="410"/>
      <c r="F18" s="410"/>
      <c r="G18" s="410" t="str">
        <f>IF('Сводная таблица'!C23=0,"",'Сводная таблица'!$C$2)</f>
        <v/>
      </c>
      <c r="H18" s="410"/>
      <c r="I18" s="410"/>
      <c r="J18" s="410"/>
      <c r="K18" s="410"/>
      <c r="L18" s="410"/>
      <c r="M18" s="410"/>
      <c r="N18" s="410"/>
      <c r="O18" s="410"/>
      <c r="P18" s="410"/>
      <c r="Q18" s="410"/>
      <c r="R18" s="410"/>
      <c r="S18" s="410"/>
      <c r="T18" s="410"/>
      <c r="U18" s="410"/>
      <c r="V18" s="410"/>
      <c r="W18" s="410"/>
      <c r="X18" s="410"/>
      <c r="Y18" s="410"/>
      <c r="Z18" s="410"/>
      <c r="AA18" s="410"/>
      <c r="AB18" s="410"/>
      <c r="AC18" s="410"/>
      <c r="AD18" s="410"/>
      <c r="AE18" s="410"/>
      <c r="AF18" s="410"/>
      <c r="AG18" s="410"/>
      <c r="AH18" s="410"/>
      <c r="AI18" s="410"/>
      <c r="AJ18" s="410"/>
      <c r="AK18" s="410"/>
      <c r="AL18" s="410"/>
      <c r="AM18" s="410"/>
      <c r="AN18" s="410"/>
      <c r="AO18" s="118"/>
      <c r="AP18" s="118"/>
      <c r="AQ18" s="118"/>
      <c r="AR18" s="118"/>
      <c r="AS18" s="118"/>
      <c r="AT18" s="111"/>
      <c r="AU18" s="111"/>
      <c r="AV18" s="111"/>
      <c r="AW18" s="111"/>
      <c r="AX18" s="111"/>
    </row>
    <row r="19" spans="1:50" ht="14.25" customHeight="1" x14ac:dyDescent="0.25">
      <c r="A19" s="414" t="s">
        <v>151</v>
      </c>
      <c r="B19" s="414"/>
      <c r="C19" s="414" t="s">
        <v>152</v>
      </c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 t="s">
        <v>154</v>
      </c>
      <c r="O19" s="414"/>
      <c r="P19" s="414"/>
      <c r="Q19" s="414"/>
      <c r="R19" s="414"/>
      <c r="S19" s="414"/>
      <c r="T19" s="414"/>
      <c r="U19" s="408" t="s">
        <v>178</v>
      </c>
      <c r="V19" s="408"/>
      <c r="W19" s="408"/>
      <c r="X19" s="408" t="s">
        <v>155</v>
      </c>
      <c r="Y19" s="408"/>
      <c r="Z19" s="408"/>
      <c r="AA19" s="408" t="s">
        <v>179</v>
      </c>
      <c r="AB19" s="408"/>
      <c r="AC19" s="408"/>
      <c r="AD19" s="408" t="s">
        <v>632</v>
      </c>
      <c r="AE19" s="408"/>
      <c r="AF19" s="408"/>
      <c r="AG19" s="408" t="s">
        <v>633</v>
      </c>
      <c r="AH19" s="408"/>
      <c r="AI19" s="408"/>
      <c r="AJ19" s="408" t="s">
        <v>180</v>
      </c>
      <c r="AK19" s="408"/>
      <c r="AL19" s="408"/>
      <c r="AM19" s="408"/>
      <c r="AN19" s="408" t="s">
        <v>181</v>
      </c>
      <c r="AO19" s="408"/>
      <c r="AP19" s="408"/>
      <c r="AQ19" s="408"/>
      <c r="AR19" s="408"/>
      <c r="AS19" s="408"/>
      <c r="AT19" s="111"/>
      <c r="AU19" s="111"/>
      <c r="AV19" s="111"/>
      <c r="AW19" s="111"/>
      <c r="AX19" s="111"/>
    </row>
    <row r="20" spans="1:50" ht="21.75" customHeight="1" x14ac:dyDescent="0.25">
      <c r="A20" s="414"/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08"/>
      <c r="V20" s="408"/>
      <c r="W20" s="408"/>
      <c r="X20" s="408"/>
      <c r="Y20" s="408"/>
      <c r="Z20" s="408"/>
      <c r="AA20" s="408"/>
      <c r="AB20" s="408"/>
      <c r="AC20" s="408"/>
      <c r="AD20" s="408"/>
      <c r="AE20" s="408"/>
      <c r="AF20" s="408"/>
      <c r="AG20" s="408"/>
      <c r="AH20" s="408"/>
      <c r="AI20" s="408"/>
      <c r="AJ20" s="408"/>
      <c r="AK20" s="408"/>
      <c r="AL20" s="408"/>
      <c r="AM20" s="408"/>
      <c r="AN20" s="408"/>
      <c r="AO20" s="408"/>
      <c r="AP20" s="408"/>
      <c r="AQ20" s="408"/>
      <c r="AR20" s="408"/>
      <c r="AS20" s="408"/>
      <c r="AT20" s="111"/>
      <c r="AU20" s="111"/>
      <c r="AV20" s="111"/>
      <c r="AW20" s="111"/>
      <c r="AX20" s="111"/>
    </row>
    <row r="21" spans="1:50" s="121" customFormat="1" ht="11.25" customHeight="1" x14ac:dyDescent="0.25">
      <c r="A21" s="401">
        <v>1</v>
      </c>
      <c r="B21" s="401"/>
      <c r="C21" s="401">
        <v>2</v>
      </c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>
        <v>3</v>
      </c>
      <c r="O21" s="401"/>
      <c r="P21" s="401"/>
      <c r="Q21" s="401"/>
      <c r="R21" s="401"/>
      <c r="S21" s="401"/>
      <c r="T21" s="401"/>
      <c r="U21" s="395">
        <v>4</v>
      </c>
      <c r="V21" s="395"/>
      <c r="W21" s="395"/>
      <c r="X21" s="395">
        <v>5</v>
      </c>
      <c r="Y21" s="395"/>
      <c r="Z21" s="395"/>
      <c r="AA21" s="395">
        <v>6</v>
      </c>
      <c r="AB21" s="395"/>
      <c r="AC21" s="395"/>
      <c r="AD21" s="395">
        <v>7</v>
      </c>
      <c r="AE21" s="395"/>
      <c r="AF21" s="395"/>
      <c r="AG21" s="395">
        <v>8</v>
      </c>
      <c r="AH21" s="395"/>
      <c r="AI21" s="395"/>
      <c r="AJ21" s="411" t="s">
        <v>182</v>
      </c>
      <c r="AK21" s="411"/>
      <c r="AL21" s="411"/>
      <c r="AM21" s="411"/>
      <c r="AN21" s="395">
        <v>9</v>
      </c>
      <c r="AO21" s="395"/>
      <c r="AP21" s="395"/>
      <c r="AQ21" s="395"/>
      <c r="AR21" s="395"/>
      <c r="AS21" s="395"/>
      <c r="AT21" s="111"/>
      <c r="AU21" s="111"/>
      <c r="AV21" s="111"/>
      <c r="AW21" s="111"/>
      <c r="AX21" s="111"/>
    </row>
    <row r="22" spans="1:50" ht="14.25" customHeight="1" x14ac:dyDescent="0.25">
      <c r="A22" s="412" t="s">
        <v>583</v>
      </c>
      <c r="B22" s="413"/>
      <c r="C22" s="413"/>
      <c r="D22" s="413"/>
      <c r="E22" s="413"/>
      <c r="F22" s="413"/>
      <c r="G22" s="413"/>
      <c r="H22" s="413"/>
      <c r="I22" s="413"/>
      <c r="J22" s="413"/>
      <c r="K22" s="413"/>
      <c r="L22" s="413"/>
      <c r="M22" s="413"/>
      <c r="N22" s="413"/>
      <c r="O22" s="413"/>
      <c r="P22" s="413"/>
      <c r="Q22" s="413"/>
      <c r="R22" s="413"/>
      <c r="S22" s="413"/>
      <c r="T22" s="413"/>
      <c r="U22" s="413"/>
      <c r="V22" s="413"/>
      <c r="W22" s="413"/>
      <c r="X22" s="413"/>
      <c r="Y22" s="413"/>
      <c r="Z22" s="413"/>
      <c r="AA22" s="413"/>
      <c r="AB22" s="413"/>
      <c r="AC22" s="413"/>
      <c r="AD22" s="413"/>
      <c r="AE22" s="413"/>
      <c r="AF22" s="413"/>
      <c r="AG22" s="413"/>
      <c r="AH22" s="413"/>
      <c r="AI22" s="413"/>
      <c r="AJ22" s="413"/>
      <c r="AK22" s="413"/>
      <c r="AL22" s="413"/>
      <c r="AM22" s="413"/>
      <c r="AN22" s="413"/>
      <c r="AO22" s="118"/>
      <c r="AP22" s="118"/>
      <c r="AQ22" s="118"/>
      <c r="AR22" s="118"/>
      <c r="AS22" s="118"/>
      <c r="AT22" s="111"/>
      <c r="AU22" s="111"/>
      <c r="AV22" s="111"/>
      <c r="AW22" s="111"/>
      <c r="AX22" s="111"/>
    </row>
    <row r="23" spans="1:50" ht="14.25" customHeight="1" x14ac:dyDescent="0.25">
      <c r="A23" s="401">
        <v>1</v>
      </c>
      <c r="B23" s="401"/>
      <c r="C23" s="398" t="str">
        <f>IF('Сводная таблица'!C23=0,"",'Сводная таблица'!C23)</f>
        <v/>
      </c>
      <c r="D23" s="399"/>
      <c r="E23" s="399"/>
      <c r="F23" s="399"/>
      <c r="G23" s="399"/>
      <c r="H23" s="399"/>
      <c r="I23" s="399"/>
      <c r="J23" s="399"/>
      <c r="K23" s="399"/>
      <c r="L23" s="399"/>
      <c r="M23" s="400"/>
      <c r="N23" s="406" t="str">
        <f>IF('Сводная таблица'!C23=0,"",'Сводная таблица'!$C$2)</f>
        <v/>
      </c>
      <c r="O23" s="406"/>
      <c r="P23" s="406"/>
      <c r="Q23" s="406"/>
      <c r="R23" s="406"/>
      <c r="S23" s="406"/>
      <c r="T23" s="406"/>
      <c r="U23" s="395"/>
      <c r="V23" s="395"/>
      <c r="W23" s="395"/>
      <c r="X23" s="392" t="str">
        <f>IF('Сводная таблица'!C23=0,"",'Сводная таблица'!E23)</f>
        <v/>
      </c>
      <c r="Y23" s="393"/>
      <c r="Z23" s="394"/>
      <c r="AA23" s="392" t="str">
        <f>IF('Сводная таблица'!C23=0,"",'Сводная таблица'!D23)</f>
        <v/>
      </c>
      <c r="AB23" s="393"/>
      <c r="AC23" s="394"/>
      <c r="AD23" s="391" t="str">
        <f>IF('Сводная таблица'!C23=0,"",'Сводная таблица'!F23)</f>
        <v/>
      </c>
      <c r="AE23" s="391"/>
      <c r="AF23" s="391"/>
      <c r="AG23" s="388" t="str">
        <f>IF('Сводная таблица'!C23=0,"",ROUND(AA23*AD23,2))</f>
        <v/>
      </c>
      <c r="AH23" s="389"/>
      <c r="AI23" s="390"/>
      <c r="AJ23" s="391" t="str">
        <f>IF('Сводная таблица'!C23=0,"",'Сводная таблица'!$G$13)</f>
        <v/>
      </c>
      <c r="AK23" s="391"/>
      <c r="AL23" s="391"/>
      <c r="AM23" s="391"/>
      <c r="AN23" s="403" t="str">
        <f>IF('Сводная таблица'!C23=0,"",ROUND(AG23*AJ23,2))</f>
        <v/>
      </c>
      <c r="AO23" s="403"/>
      <c r="AP23" s="403"/>
      <c r="AQ23" s="403"/>
      <c r="AR23" s="403"/>
      <c r="AS23" s="403"/>
      <c r="AT23" s="111"/>
      <c r="AU23" s="111"/>
      <c r="AV23" s="111"/>
      <c r="AW23" s="111"/>
      <c r="AX23" s="111"/>
    </row>
    <row r="24" spans="1:50" ht="14.25" customHeight="1" x14ac:dyDescent="0.25">
      <c r="A24" s="401">
        <v>2</v>
      </c>
      <c r="B24" s="401"/>
      <c r="C24" s="398" t="str">
        <f>IF('Сводная таблица'!C24=0,"",'Сводная таблица'!C24)</f>
        <v/>
      </c>
      <c r="D24" s="399"/>
      <c r="E24" s="399"/>
      <c r="F24" s="399"/>
      <c r="G24" s="399"/>
      <c r="H24" s="399"/>
      <c r="I24" s="399"/>
      <c r="J24" s="399"/>
      <c r="K24" s="399"/>
      <c r="L24" s="399"/>
      <c r="M24" s="400"/>
      <c r="N24" s="398" t="str">
        <f>IF('Сводная таблица'!C24=0,"",'Сводная таблица'!$C$2)</f>
        <v/>
      </c>
      <c r="O24" s="399"/>
      <c r="P24" s="399"/>
      <c r="Q24" s="399"/>
      <c r="R24" s="399"/>
      <c r="S24" s="399"/>
      <c r="T24" s="400"/>
      <c r="U24" s="395"/>
      <c r="V24" s="395"/>
      <c r="W24" s="395"/>
      <c r="X24" s="392" t="str">
        <f>IF('Сводная таблица'!C24=0,"",'Сводная таблица'!E24)</f>
        <v/>
      </c>
      <c r="Y24" s="393"/>
      <c r="Z24" s="394"/>
      <c r="AA24" s="392" t="str">
        <f>IF('Сводная таблица'!C24=0,"",'Сводная таблица'!D24)</f>
        <v/>
      </c>
      <c r="AB24" s="393"/>
      <c r="AC24" s="394"/>
      <c r="AD24" s="391" t="str">
        <f>IF('Сводная таблица'!C24=0,"",'Сводная таблица'!F24)</f>
        <v/>
      </c>
      <c r="AE24" s="391"/>
      <c r="AF24" s="391"/>
      <c r="AG24" s="388" t="str">
        <f>IF('Сводная таблица'!C24=0,"",ROUND(AA24*AD24,2))</f>
        <v/>
      </c>
      <c r="AH24" s="389"/>
      <c r="AI24" s="390"/>
      <c r="AJ24" s="391" t="str">
        <f>IF('Сводная таблица'!C24=0,"",'Сводная таблица'!$G$13)</f>
        <v/>
      </c>
      <c r="AK24" s="391"/>
      <c r="AL24" s="391"/>
      <c r="AM24" s="391"/>
      <c r="AN24" s="403" t="str">
        <f>IF('Сводная таблица'!C24=0,"",ROUND(AG24*AJ24,2))</f>
        <v/>
      </c>
      <c r="AO24" s="403"/>
      <c r="AP24" s="403"/>
      <c r="AQ24" s="403"/>
      <c r="AR24" s="403"/>
      <c r="AS24" s="403"/>
      <c r="AT24" s="111"/>
      <c r="AU24" s="111"/>
      <c r="AV24" s="111"/>
      <c r="AW24" s="111"/>
      <c r="AX24" s="111"/>
    </row>
    <row r="25" spans="1:50" ht="14.25" customHeight="1" x14ac:dyDescent="0.25">
      <c r="A25" s="401">
        <v>3</v>
      </c>
      <c r="B25" s="401"/>
      <c r="C25" s="398" t="str">
        <f>IF('Сводная таблица'!C25=0,"",'Сводная таблица'!C25)</f>
        <v/>
      </c>
      <c r="D25" s="399"/>
      <c r="E25" s="399"/>
      <c r="F25" s="399"/>
      <c r="G25" s="399"/>
      <c r="H25" s="399"/>
      <c r="I25" s="399"/>
      <c r="J25" s="399"/>
      <c r="K25" s="399"/>
      <c r="L25" s="399"/>
      <c r="M25" s="400"/>
      <c r="N25" s="398" t="str">
        <f>IF('Сводная таблица'!C25=0,"",'Сводная таблица'!$C$2)</f>
        <v/>
      </c>
      <c r="O25" s="399"/>
      <c r="P25" s="399"/>
      <c r="Q25" s="399"/>
      <c r="R25" s="399"/>
      <c r="S25" s="399"/>
      <c r="T25" s="400"/>
      <c r="U25" s="395"/>
      <c r="V25" s="395"/>
      <c r="W25" s="395"/>
      <c r="X25" s="392" t="str">
        <f>IF('Сводная таблица'!C25=0,"",'Сводная таблица'!E25)</f>
        <v/>
      </c>
      <c r="Y25" s="393"/>
      <c r="Z25" s="394"/>
      <c r="AA25" s="392" t="str">
        <f>IF('Сводная таблица'!C25=0,"",'Сводная таблица'!D25)</f>
        <v/>
      </c>
      <c r="AB25" s="393"/>
      <c r="AC25" s="394"/>
      <c r="AD25" s="391" t="str">
        <f>IF('Сводная таблица'!C25=0,"",'Сводная таблица'!F25)</f>
        <v/>
      </c>
      <c r="AE25" s="391"/>
      <c r="AF25" s="391"/>
      <c r="AG25" s="388" t="str">
        <f>IF('Сводная таблица'!C25=0,"",ROUND(AA25*AD25,2))</f>
        <v/>
      </c>
      <c r="AH25" s="389"/>
      <c r="AI25" s="390"/>
      <c r="AJ25" s="391" t="str">
        <f>IF('Сводная таблица'!C25=0,"",'Сводная таблица'!$G$13)</f>
        <v/>
      </c>
      <c r="AK25" s="391"/>
      <c r="AL25" s="391"/>
      <c r="AM25" s="391"/>
      <c r="AN25" s="403" t="str">
        <f>IF('Сводная таблица'!C25=0,"",ROUND(AG25*AJ25,2))</f>
        <v/>
      </c>
      <c r="AO25" s="403"/>
      <c r="AP25" s="403"/>
      <c r="AQ25" s="403"/>
      <c r="AR25" s="403"/>
      <c r="AS25" s="403"/>
      <c r="AT25" s="111"/>
      <c r="AU25" s="111"/>
      <c r="AV25" s="111"/>
      <c r="AW25" s="111"/>
      <c r="AX25" s="111"/>
    </row>
    <row r="26" spans="1:50" ht="14.25" customHeight="1" x14ac:dyDescent="0.25">
      <c r="A26" s="401">
        <v>4</v>
      </c>
      <c r="B26" s="401"/>
      <c r="C26" s="398" t="str">
        <f>IF('Сводная таблица'!C26=0,"",'Сводная таблица'!C26)</f>
        <v/>
      </c>
      <c r="D26" s="399"/>
      <c r="E26" s="399"/>
      <c r="F26" s="399"/>
      <c r="G26" s="399"/>
      <c r="H26" s="399"/>
      <c r="I26" s="399"/>
      <c r="J26" s="399"/>
      <c r="K26" s="399"/>
      <c r="L26" s="399"/>
      <c r="M26" s="400"/>
      <c r="N26" s="398" t="str">
        <f>IF('Сводная таблица'!C26=0,"",'Сводная таблица'!$C$2)</f>
        <v/>
      </c>
      <c r="O26" s="399"/>
      <c r="P26" s="399"/>
      <c r="Q26" s="399"/>
      <c r="R26" s="399"/>
      <c r="S26" s="399"/>
      <c r="T26" s="400"/>
      <c r="U26" s="395"/>
      <c r="V26" s="395"/>
      <c r="W26" s="395"/>
      <c r="X26" s="392" t="str">
        <f>IF('Сводная таблица'!C26=0,"",'Сводная таблица'!E26)</f>
        <v/>
      </c>
      <c r="Y26" s="393"/>
      <c r="Z26" s="394"/>
      <c r="AA26" s="392" t="str">
        <f>IF('Сводная таблица'!C26=0,"",'Сводная таблица'!D26)</f>
        <v/>
      </c>
      <c r="AB26" s="393"/>
      <c r="AC26" s="394"/>
      <c r="AD26" s="391" t="str">
        <f>IF('Сводная таблица'!C26=0,"",'Сводная таблица'!F26)</f>
        <v/>
      </c>
      <c r="AE26" s="391"/>
      <c r="AF26" s="391"/>
      <c r="AG26" s="388" t="str">
        <f>IF('Сводная таблица'!C26=0,"",ROUND(AA26*AD26,2))</f>
        <v/>
      </c>
      <c r="AH26" s="389"/>
      <c r="AI26" s="390"/>
      <c r="AJ26" s="391" t="str">
        <f>IF('Сводная таблица'!C26=0,"",'Сводная таблица'!$G$13)</f>
        <v/>
      </c>
      <c r="AK26" s="391"/>
      <c r="AL26" s="391"/>
      <c r="AM26" s="391"/>
      <c r="AN26" s="403" t="str">
        <f>IF('Сводная таблица'!C26=0,"",ROUND(AG26*AJ26,2))</f>
        <v/>
      </c>
      <c r="AO26" s="403"/>
      <c r="AP26" s="403"/>
      <c r="AQ26" s="403"/>
      <c r="AR26" s="403"/>
      <c r="AS26" s="403"/>
      <c r="AT26" s="111"/>
      <c r="AU26" s="111"/>
      <c r="AV26" s="111"/>
      <c r="AW26" s="111"/>
      <c r="AX26" s="111"/>
    </row>
    <row r="27" spans="1:50" ht="14.25" customHeight="1" x14ac:dyDescent="0.25">
      <c r="A27" s="401">
        <v>5</v>
      </c>
      <c r="B27" s="401"/>
      <c r="C27" s="398" t="str">
        <f>IF('Сводная таблица'!C27=0,"",'Сводная таблица'!C27)</f>
        <v/>
      </c>
      <c r="D27" s="399"/>
      <c r="E27" s="399"/>
      <c r="F27" s="399"/>
      <c r="G27" s="399"/>
      <c r="H27" s="399"/>
      <c r="I27" s="399"/>
      <c r="J27" s="399"/>
      <c r="K27" s="399"/>
      <c r="L27" s="399"/>
      <c r="M27" s="400"/>
      <c r="N27" s="398" t="str">
        <f>IF('Сводная таблица'!C27=0,"",'Сводная таблица'!$C$2)</f>
        <v/>
      </c>
      <c r="O27" s="399"/>
      <c r="P27" s="399"/>
      <c r="Q27" s="399"/>
      <c r="R27" s="399"/>
      <c r="S27" s="399"/>
      <c r="T27" s="400"/>
      <c r="U27" s="395"/>
      <c r="V27" s="395"/>
      <c r="W27" s="395"/>
      <c r="X27" s="392" t="str">
        <f>IF('Сводная таблица'!C27=0,"",'Сводная таблица'!E27)</f>
        <v/>
      </c>
      <c r="Y27" s="393"/>
      <c r="Z27" s="394"/>
      <c r="AA27" s="392" t="str">
        <f>IF('Сводная таблица'!C27=0,"",'Сводная таблица'!D27)</f>
        <v/>
      </c>
      <c r="AB27" s="393"/>
      <c r="AC27" s="394"/>
      <c r="AD27" s="391" t="str">
        <f>IF('Сводная таблица'!C27=0,"",'Сводная таблица'!F27)</f>
        <v/>
      </c>
      <c r="AE27" s="391"/>
      <c r="AF27" s="391"/>
      <c r="AG27" s="388" t="str">
        <f>IF('Сводная таблица'!C27=0,"",ROUND(AA27*AD27,2))</f>
        <v/>
      </c>
      <c r="AH27" s="389"/>
      <c r="AI27" s="390"/>
      <c r="AJ27" s="391" t="str">
        <f>IF('Сводная таблица'!C27=0,"",'Сводная таблица'!$G$13)</f>
        <v/>
      </c>
      <c r="AK27" s="391"/>
      <c r="AL27" s="391"/>
      <c r="AM27" s="391"/>
      <c r="AN27" s="403" t="str">
        <f>IF('Сводная таблица'!C27=0,"",ROUND(AG27*AJ27,2))</f>
        <v/>
      </c>
      <c r="AO27" s="403"/>
      <c r="AP27" s="403"/>
      <c r="AQ27" s="403"/>
      <c r="AR27" s="403"/>
      <c r="AS27" s="403"/>
      <c r="AT27" s="111"/>
      <c r="AU27" s="111"/>
      <c r="AV27" s="111"/>
      <c r="AW27" s="111"/>
      <c r="AX27" s="111"/>
    </row>
    <row r="28" spans="1:50" ht="14.25" customHeight="1" x14ac:dyDescent="0.25">
      <c r="A28" s="401">
        <v>6</v>
      </c>
      <c r="B28" s="401"/>
      <c r="C28" s="398" t="str">
        <f>IF('Сводная таблица'!C28=0,"",'Сводная таблица'!C28)</f>
        <v/>
      </c>
      <c r="D28" s="399"/>
      <c r="E28" s="399"/>
      <c r="F28" s="399"/>
      <c r="G28" s="399"/>
      <c r="H28" s="399"/>
      <c r="I28" s="399"/>
      <c r="J28" s="399"/>
      <c r="K28" s="399"/>
      <c r="L28" s="399"/>
      <c r="M28" s="400"/>
      <c r="N28" s="398" t="str">
        <f>IF('Сводная таблица'!C28=0,"",'Сводная таблица'!$C$2)</f>
        <v/>
      </c>
      <c r="O28" s="399"/>
      <c r="P28" s="399"/>
      <c r="Q28" s="399"/>
      <c r="R28" s="399"/>
      <c r="S28" s="399"/>
      <c r="T28" s="400"/>
      <c r="U28" s="395"/>
      <c r="V28" s="395"/>
      <c r="W28" s="395"/>
      <c r="X28" s="392" t="str">
        <f>IF('Сводная таблица'!C28=0,"",'Сводная таблица'!E28)</f>
        <v/>
      </c>
      <c r="Y28" s="393"/>
      <c r="Z28" s="394"/>
      <c r="AA28" s="392" t="str">
        <f>IF('Сводная таблица'!C28=0,"",'Сводная таблица'!D28)</f>
        <v/>
      </c>
      <c r="AB28" s="393"/>
      <c r="AC28" s="394"/>
      <c r="AD28" s="391" t="str">
        <f>IF('Сводная таблица'!C28=0,"",'Сводная таблица'!F28)</f>
        <v/>
      </c>
      <c r="AE28" s="391"/>
      <c r="AF28" s="391"/>
      <c r="AG28" s="388" t="str">
        <f>IF('Сводная таблица'!C28=0,"",ROUND(AA28*AD28,2))</f>
        <v/>
      </c>
      <c r="AH28" s="389"/>
      <c r="AI28" s="390"/>
      <c r="AJ28" s="391" t="str">
        <f>IF('Сводная таблица'!C28=0,"",'Сводная таблица'!$G$13)</f>
        <v/>
      </c>
      <c r="AK28" s="391"/>
      <c r="AL28" s="391"/>
      <c r="AM28" s="391"/>
      <c r="AN28" s="403" t="str">
        <f>IF('Сводная таблица'!C28=0,"",ROUND(AG28*AJ28,2))</f>
        <v/>
      </c>
      <c r="AO28" s="403"/>
      <c r="AP28" s="403"/>
      <c r="AQ28" s="403"/>
      <c r="AR28" s="403"/>
      <c r="AS28" s="403"/>
      <c r="AT28" s="111"/>
      <c r="AU28" s="111"/>
      <c r="AV28" s="111"/>
      <c r="AW28" s="111"/>
      <c r="AX28" s="111"/>
    </row>
    <row r="29" spans="1:50" ht="14.25" customHeight="1" x14ac:dyDescent="0.25">
      <c r="A29" s="401">
        <v>7</v>
      </c>
      <c r="B29" s="401"/>
      <c r="C29" s="398" t="str">
        <f>IF('Сводная таблица'!C29=0,"",'Сводная таблица'!C29)</f>
        <v/>
      </c>
      <c r="D29" s="399"/>
      <c r="E29" s="399"/>
      <c r="F29" s="399"/>
      <c r="G29" s="399"/>
      <c r="H29" s="399"/>
      <c r="I29" s="399"/>
      <c r="J29" s="399"/>
      <c r="K29" s="399"/>
      <c r="L29" s="399"/>
      <c r="M29" s="400"/>
      <c r="N29" s="398" t="str">
        <f>IF('Сводная таблица'!C29=0,"",'Сводная таблица'!$C$2)</f>
        <v/>
      </c>
      <c r="O29" s="399"/>
      <c r="P29" s="399"/>
      <c r="Q29" s="399"/>
      <c r="R29" s="399"/>
      <c r="S29" s="399"/>
      <c r="T29" s="400"/>
      <c r="U29" s="395"/>
      <c r="V29" s="395"/>
      <c r="W29" s="395"/>
      <c r="X29" s="392" t="str">
        <f>IF('Сводная таблица'!C29=0,"",'Сводная таблица'!E29)</f>
        <v/>
      </c>
      <c r="Y29" s="393"/>
      <c r="Z29" s="394"/>
      <c r="AA29" s="392" t="str">
        <f>IF('Сводная таблица'!C29=0,"",'Сводная таблица'!D29)</f>
        <v/>
      </c>
      <c r="AB29" s="393"/>
      <c r="AC29" s="394"/>
      <c r="AD29" s="391" t="str">
        <f>IF('Сводная таблица'!C29=0,"",'Сводная таблица'!F29)</f>
        <v/>
      </c>
      <c r="AE29" s="391"/>
      <c r="AF29" s="391"/>
      <c r="AG29" s="388" t="str">
        <f>IF('Сводная таблица'!C29=0,"",ROUND(AA29*AD29,2))</f>
        <v/>
      </c>
      <c r="AH29" s="389"/>
      <c r="AI29" s="390"/>
      <c r="AJ29" s="391" t="str">
        <f>IF('Сводная таблица'!C29=0,"",'Сводная таблица'!$G$13)</f>
        <v/>
      </c>
      <c r="AK29" s="391"/>
      <c r="AL29" s="391"/>
      <c r="AM29" s="391"/>
      <c r="AN29" s="403" t="str">
        <f>IF('Сводная таблица'!C29=0,"",ROUND(AG29*AJ29,2))</f>
        <v/>
      </c>
      <c r="AO29" s="403"/>
      <c r="AP29" s="403"/>
      <c r="AQ29" s="403"/>
      <c r="AR29" s="403"/>
      <c r="AS29" s="403"/>
      <c r="AT29" s="111"/>
      <c r="AU29" s="111"/>
      <c r="AV29" s="111"/>
      <c r="AW29" s="111"/>
      <c r="AX29" s="111"/>
    </row>
    <row r="30" spans="1:50" ht="14.25" customHeight="1" x14ac:dyDescent="0.25">
      <c r="A30" s="401">
        <v>8</v>
      </c>
      <c r="B30" s="401"/>
      <c r="C30" s="398" t="str">
        <f>IF('Сводная таблица'!C30=0,"",'Сводная таблица'!C30)</f>
        <v/>
      </c>
      <c r="D30" s="399"/>
      <c r="E30" s="399"/>
      <c r="F30" s="399"/>
      <c r="G30" s="399"/>
      <c r="H30" s="399"/>
      <c r="I30" s="399"/>
      <c r="J30" s="399"/>
      <c r="K30" s="399"/>
      <c r="L30" s="399"/>
      <c r="M30" s="400"/>
      <c r="N30" s="398" t="str">
        <f>IF('Сводная таблица'!C30=0,"",'Сводная таблица'!$C$2)</f>
        <v/>
      </c>
      <c r="O30" s="399"/>
      <c r="P30" s="399"/>
      <c r="Q30" s="399"/>
      <c r="R30" s="399"/>
      <c r="S30" s="399"/>
      <c r="T30" s="400"/>
      <c r="U30" s="395"/>
      <c r="V30" s="395"/>
      <c r="W30" s="395"/>
      <c r="X30" s="392" t="str">
        <f>IF('Сводная таблица'!C30=0,"",'Сводная таблица'!E30)</f>
        <v/>
      </c>
      <c r="Y30" s="393"/>
      <c r="Z30" s="394"/>
      <c r="AA30" s="392" t="str">
        <f>IF('Сводная таблица'!C30=0,"",'Сводная таблица'!D30)</f>
        <v/>
      </c>
      <c r="AB30" s="393"/>
      <c r="AC30" s="394"/>
      <c r="AD30" s="391" t="str">
        <f>IF('Сводная таблица'!C30=0,"",'Сводная таблица'!F30)</f>
        <v/>
      </c>
      <c r="AE30" s="391"/>
      <c r="AF30" s="391"/>
      <c r="AG30" s="388" t="str">
        <f>IF('Сводная таблица'!C30=0,"",ROUND(AA30*AD30,2))</f>
        <v/>
      </c>
      <c r="AH30" s="389"/>
      <c r="AI30" s="390"/>
      <c r="AJ30" s="391" t="str">
        <f>IF('Сводная таблица'!C30=0,"",'Сводная таблица'!$G$13)</f>
        <v/>
      </c>
      <c r="AK30" s="391"/>
      <c r="AL30" s="391"/>
      <c r="AM30" s="391"/>
      <c r="AN30" s="403" t="str">
        <f>IF('Сводная таблица'!C30=0,"",ROUND(AG30*AJ30,2))</f>
        <v/>
      </c>
      <c r="AO30" s="403"/>
      <c r="AP30" s="403"/>
      <c r="AQ30" s="403"/>
      <c r="AR30" s="403"/>
      <c r="AS30" s="403"/>
      <c r="AT30" s="111"/>
      <c r="AU30" s="111"/>
      <c r="AV30" s="111"/>
      <c r="AW30" s="111"/>
      <c r="AX30" s="111"/>
    </row>
    <row r="31" spans="1:50" ht="14.25" customHeight="1" x14ac:dyDescent="0.25">
      <c r="A31" s="401">
        <v>9</v>
      </c>
      <c r="B31" s="401"/>
      <c r="C31" s="398" t="str">
        <f>IF('Сводная таблица'!C31=0,"",'Сводная таблица'!C31)</f>
        <v/>
      </c>
      <c r="D31" s="399"/>
      <c r="E31" s="399"/>
      <c r="F31" s="399"/>
      <c r="G31" s="399"/>
      <c r="H31" s="399"/>
      <c r="I31" s="399"/>
      <c r="J31" s="399"/>
      <c r="K31" s="399"/>
      <c r="L31" s="399"/>
      <c r="M31" s="400"/>
      <c r="N31" s="398" t="str">
        <f>IF('Сводная таблица'!C31=0,"",'Сводная таблица'!$C$2)</f>
        <v/>
      </c>
      <c r="O31" s="399"/>
      <c r="P31" s="399"/>
      <c r="Q31" s="399"/>
      <c r="R31" s="399"/>
      <c r="S31" s="399"/>
      <c r="T31" s="400"/>
      <c r="U31" s="395"/>
      <c r="V31" s="395"/>
      <c r="W31" s="395"/>
      <c r="X31" s="392" t="str">
        <f>IF('Сводная таблица'!C31=0,"",'Сводная таблица'!E31)</f>
        <v/>
      </c>
      <c r="Y31" s="393"/>
      <c r="Z31" s="394"/>
      <c r="AA31" s="392" t="str">
        <f>IF('Сводная таблица'!C31=0,"",'Сводная таблица'!D31)</f>
        <v/>
      </c>
      <c r="AB31" s="393"/>
      <c r="AC31" s="394"/>
      <c r="AD31" s="391" t="str">
        <f>IF('Сводная таблица'!C31=0,"",'Сводная таблица'!F31)</f>
        <v/>
      </c>
      <c r="AE31" s="391"/>
      <c r="AF31" s="391"/>
      <c r="AG31" s="388" t="str">
        <f>IF('Сводная таблица'!C31=0,"",ROUND(AA31*AD31,2))</f>
        <v/>
      </c>
      <c r="AH31" s="389"/>
      <c r="AI31" s="390"/>
      <c r="AJ31" s="391" t="str">
        <f>IF('Сводная таблица'!C31=0,"",'Сводная таблица'!$G$13)</f>
        <v/>
      </c>
      <c r="AK31" s="391"/>
      <c r="AL31" s="391"/>
      <c r="AM31" s="391"/>
      <c r="AN31" s="403" t="str">
        <f>IF('Сводная таблица'!C31=0,"",ROUND(AG31*AJ31,2))</f>
        <v/>
      </c>
      <c r="AO31" s="403"/>
      <c r="AP31" s="403"/>
      <c r="AQ31" s="403"/>
      <c r="AR31" s="403"/>
      <c r="AS31" s="403"/>
      <c r="AT31" s="111"/>
      <c r="AU31" s="111"/>
      <c r="AV31" s="111"/>
      <c r="AW31" s="111"/>
      <c r="AX31" s="111"/>
    </row>
    <row r="32" spans="1:50" ht="14.25" customHeight="1" x14ac:dyDescent="0.25">
      <c r="A32" s="401">
        <v>10</v>
      </c>
      <c r="B32" s="401"/>
      <c r="C32" s="398" t="str">
        <f>IF('Сводная таблица'!C32=0,"",'Сводная таблица'!C32)</f>
        <v/>
      </c>
      <c r="D32" s="399"/>
      <c r="E32" s="399"/>
      <c r="F32" s="399"/>
      <c r="G32" s="399"/>
      <c r="H32" s="399"/>
      <c r="I32" s="399"/>
      <c r="J32" s="399"/>
      <c r="K32" s="399"/>
      <c r="L32" s="399"/>
      <c r="M32" s="400"/>
      <c r="N32" s="398" t="str">
        <f>IF('Сводная таблица'!C32=0,"",'Сводная таблица'!$C$2)</f>
        <v/>
      </c>
      <c r="O32" s="399"/>
      <c r="P32" s="399"/>
      <c r="Q32" s="399"/>
      <c r="R32" s="399"/>
      <c r="S32" s="399"/>
      <c r="T32" s="400"/>
      <c r="U32" s="395"/>
      <c r="V32" s="395"/>
      <c r="W32" s="395"/>
      <c r="X32" s="392" t="str">
        <f>IF('Сводная таблица'!C32=0,"",'Сводная таблица'!E32)</f>
        <v/>
      </c>
      <c r="Y32" s="393"/>
      <c r="Z32" s="394"/>
      <c r="AA32" s="392" t="str">
        <f>IF('Сводная таблица'!C32=0,"",'Сводная таблица'!D32)</f>
        <v/>
      </c>
      <c r="AB32" s="393"/>
      <c r="AC32" s="394"/>
      <c r="AD32" s="391" t="str">
        <f>IF('Сводная таблица'!C32=0,"",'Сводная таблица'!F32)</f>
        <v/>
      </c>
      <c r="AE32" s="391"/>
      <c r="AF32" s="391"/>
      <c r="AG32" s="388" t="str">
        <f>IF('Сводная таблица'!C32=0,"",ROUND(AA32*AD32,2))</f>
        <v/>
      </c>
      <c r="AH32" s="389"/>
      <c r="AI32" s="390"/>
      <c r="AJ32" s="391" t="str">
        <f>IF('Сводная таблица'!C32=0,"",'Сводная таблица'!$G$13)</f>
        <v/>
      </c>
      <c r="AK32" s="391"/>
      <c r="AL32" s="391"/>
      <c r="AM32" s="391"/>
      <c r="AN32" s="403" t="str">
        <f>IF('Сводная таблица'!C32=0,"",ROUND(AG32*AJ32,2))</f>
        <v/>
      </c>
      <c r="AO32" s="403"/>
      <c r="AP32" s="403"/>
      <c r="AQ32" s="403"/>
      <c r="AR32" s="403"/>
      <c r="AS32" s="403"/>
      <c r="AT32" s="111"/>
      <c r="AU32" s="111"/>
      <c r="AV32" s="111"/>
      <c r="AW32" s="111"/>
      <c r="AX32" s="111"/>
    </row>
    <row r="33" spans="1:50" ht="14.25" customHeight="1" x14ac:dyDescent="0.25">
      <c r="A33" s="401">
        <v>11</v>
      </c>
      <c r="B33" s="401"/>
      <c r="C33" s="398" t="str">
        <f>IF('Сводная таблица'!C33=0,"",'Сводная таблица'!C33)</f>
        <v/>
      </c>
      <c r="D33" s="399"/>
      <c r="E33" s="399"/>
      <c r="F33" s="399"/>
      <c r="G33" s="399"/>
      <c r="H33" s="399"/>
      <c r="I33" s="399"/>
      <c r="J33" s="399"/>
      <c r="K33" s="399"/>
      <c r="L33" s="399"/>
      <c r="M33" s="400"/>
      <c r="N33" s="398" t="str">
        <f>IF('Сводная таблица'!C33=0,"",'Сводная таблица'!$C$2)</f>
        <v/>
      </c>
      <c r="O33" s="399"/>
      <c r="P33" s="399"/>
      <c r="Q33" s="399"/>
      <c r="R33" s="399"/>
      <c r="S33" s="399"/>
      <c r="T33" s="400"/>
      <c r="U33" s="395"/>
      <c r="V33" s="395"/>
      <c r="W33" s="395"/>
      <c r="X33" s="392" t="str">
        <f>IF('Сводная таблица'!C33=0,"",'Сводная таблица'!E33)</f>
        <v/>
      </c>
      <c r="Y33" s="393"/>
      <c r="Z33" s="394"/>
      <c r="AA33" s="392" t="str">
        <f>IF('Сводная таблица'!C33=0,"",'Сводная таблица'!D33)</f>
        <v/>
      </c>
      <c r="AB33" s="393"/>
      <c r="AC33" s="394"/>
      <c r="AD33" s="391" t="str">
        <f>IF('Сводная таблица'!C33=0,"",'Сводная таблица'!F33)</f>
        <v/>
      </c>
      <c r="AE33" s="391"/>
      <c r="AF33" s="391"/>
      <c r="AG33" s="388" t="str">
        <f>IF('Сводная таблица'!C33=0,"",ROUND(AA33*AD33,2))</f>
        <v/>
      </c>
      <c r="AH33" s="389"/>
      <c r="AI33" s="390"/>
      <c r="AJ33" s="391" t="str">
        <f>IF('Сводная таблица'!C33=0,"",'Сводная таблица'!$G$13)</f>
        <v/>
      </c>
      <c r="AK33" s="391"/>
      <c r="AL33" s="391"/>
      <c r="AM33" s="391"/>
      <c r="AN33" s="403" t="str">
        <f>IF('Сводная таблица'!C33=0,"",ROUND(AG33*AJ33,2))</f>
        <v/>
      </c>
      <c r="AO33" s="403"/>
      <c r="AP33" s="403"/>
      <c r="AQ33" s="403"/>
      <c r="AR33" s="403"/>
      <c r="AS33" s="403"/>
      <c r="AT33" s="111"/>
      <c r="AU33" s="111"/>
      <c r="AV33" s="111"/>
      <c r="AW33" s="111"/>
      <c r="AX33" s="111"/>
    </row>
    <row r="34" spans="1:50" ht="14.25" customHeight="1" x14ac:dyDescent="0.25">
      <c r="A34" s="401">
        <v>12</v>
      </c>
      <c r="B34" s="401"/>
      <c r="C34" s="398" t="str">
        <f>IF('Сводная таблица'!C34=0,"",'Сводная таблица'!C34)</f>
        <v/>
      </c>
      <c r="D34" s="399"/>
      <c r="E34" s="399"/>
      <c r="F34" s="399"/>
      <c r="G34" s="399"/>
      <c r="H34" s="399"/>
      <c r="I34" s="399"/>
      <c r="J34" s="399"/>
      <c r="K34" s="399"/>
      <c r="L34" s="399"/>
      <c r="M34" s="400"/>
      <c r="N34" s="398" t="str">
        <f>IF('Сводная таблица'!C34=0,"",'Сводная таблица'!$C$2)</f>
        <v/>
      </c>
      <c r="O34" s="399"/>
      <c r="P34" s="399"/>
      <c r="Q34" s="399"/>
      <c r="R34" s="399"/>
      <c r="S34" s="399"/>
      <c r="T34" s="400"/>
      <c r="U34" s="395"/>
      <c r="V34" s="395"/>
      <c r="W34" s="395"/>
      <c r="X34" s="392" t="str">
        <f>IF('Сводная таблица'!C34=0,"",'Сводная таблица'!E34)</f>
        <v/>
      </c>
      <c r="Y34" s="393"/>
      <c r="Z34" s="394"/>
      <c r="AA34" s="392" t="str">
        <f>IF('Сводная таблица'!C34=0,"",'Сводная таблица'!D34)</f>
        <v/>
      </c>
      <c r="AB34" s="393"/>
      <c r="AC34" s="394"/>
      <c r="AD34" s="391" t="str">
        <f>IF('Сводная таблица'!C34=0,"",'Сводная таблица'!F34)</f>
        <v/>
      </c>
      <c r="AE34" s="391"/>
      <c r="AF34" s="391"/>
      <c r="AG34" s="388" t="str">
        <f>IF('Сводная таблица'!C34=0,"",ROUND(AA34*AD34,2))</f>
        <v/>
      </c>
      <c r="AH34" s="389"/>
      <c r="AI34" s="390"/>
      <c r="AJ34" s="391" t="str">
        <f>IF('Сводная таблица'!C34=0,"",'Сводная таблица'!$G$13)</f>
        <v/>
      </c>
      <c r="AK34" s="391"/>
      <c r="AL34" s="391"/>
      <c r="AM34" s="391"/>
      <c r="AN34" s="403" t="str">
        <f>IF('Сводная таблица'!C34=0,"",ROUND(AG34*AJ34,2))</f>
        <v/>
      </c>
      <c r="AO34" s="403"/>
      <c r="AP34" s="403"/>
      <c r="AQ34" s="403"/>
      <c r="AR34" s="403"/>
      <c r="AS34" s="403"/>
      <c r="AT34" s="111"/>
      <c r="AU34" s="111"/>
      <c r="AV34" s="111"/>
      <c r="AW34" s="111"/>
      <c r="AX34" s="111"/>
    </row>
    <row r="35" spans="1:50" ht="14.25" customHeight="1" x14ac:dyDescent="0.25">
      <c r="A35" s="401">
        <v>13</v>
      </c>
      <c r="B35" s="401"/>
      <c r="C35" s="398" t="str">
        <f>IF('Сводная таблица'!C35=0,"",'Сводная таблица'!C35)</f>
        <v/>
      </c>
      <c r="D35" s="399"/>
      <c r="E35" s="399"/>
      <c r="F35" s="399"/>
      <c r="G35" s="399"/>
      <c r="H35" s="399"/>
      <c r="I35" s="399"/>
      <c r="J35" s="399"/>
      <c r="K35" s="399"/>
      <c r="L35" s="399"/>
      <c r="M35" s="400"/>
      <c r="N35" s="398" t="str">
        <f>IF('Сводная таблица'!C35=0,"",'Сводная таблица'!$C$2)</f>
        <v/>
      </c>
      <c r="O35" s="399"/>
      <c r="P35" s="399"/>
      <c r="Q35" s="399"/>
      <c r="R35" s="399"/>
      <c r="S35" s="399"/>
      <c r="T35" s="400"/>
      <c r="U35" s="395"/>
      <c r="V35" s="395"/>
      <c r="W35" s="395"/>
      <c r="X35" s="392" t="str">
        <f>IF('Сводная таблица'!C35=0,"",'Сводная таблица'!E35)</f>
        <v/>
      </c>
      <c r="Y35" s="393"/>
      <c r="Z35" s="394"/>
      <c r="AA35" s="392" t="str">
        <f>IF('Сводная таблица'!C35=0,"",'Сводная таблица'!D35)</f>
        <v/>
      </c>
      <c r="AB35" s="393"/>
      <c r="AC35" s="394"/>
      <c r="AD35" s="391" t="str">
        <f>IF('Сводная таблица'!C35=0,"",'Сводная таблица'!F35)</f>
        <v/>
      </c>
      <c r="AE35" s="391"/>
      <c r="AF35" s="391"/>
      <c r="AG35" s="388" t="str">
        <f>IF('Сводная таблица'!C35=0,"",ROUND(AA35*AD35,2))</f>
        <v/>
      </c>
      <c r="AH35" s="389"/>
      <c r="AI35" s="390"/>
      <c r="AJ35" s="391" t="str">
        <f>IF('Сводная таблица'!C35=0,"",'Сводная таблица'!$G$13)</f>
        <v/>
      </c>
      <c r="AK35" s="391"/>
      <c r="AL35" s="391"/>
      <c r="AM35" s="391"/>
      <c r="AN35" s="403" t="str">
        <f>IF('Сводная таблица'!C35=0,"",ROUND(AG35*AJ35,2))</f>
        <v/>
      </c>
      <c r="AO35" s="403"/>
      <c r="AP35" s="403"/>
      <c r="AQ35" s="403"/>
      <c r="AR35" s="403"/>
      <c r="AS35" s="403"/>
      <c r="AT35" s="111"/>
      <c r="AU35" s="111"/>
      <c r="AV35" s="111"/>
      <c r="AW35" s="111"/>
      <c r="AX35" s="111"/>
    </row>
    <row r="36" spans="1:50" ht="14.25" customHeight="1" x14ac:dyDescent="0.25">
      <c r="A36" s="401">
        <v>14</v>
      </c>
      <c r="B36" s="401"/>
      <c r="C36" s="398" t="str">
        <f>IF('Сводная таблица'!C36=0,"",'Сводная таблица'!C36)</f>
        <v/>
      </c>
      <c r="D36" s="399"/>
      <c r="E36" s="399"/>
      <c r="F36" s="399"/>
      <c r="G36" s="399"/>
      <c r="H36" s="399"/>
      <c r="I36" s="399"/>
      <c r="J36" s="399"/>
      <c r="K36" s="399"/>
      <c r="L36" s="399"/>
      <c r="M36" s="400"/>
      <c r="N36" s="398" t="str">
        <f>IF('Сводная таблица'!C36=0,"",'Сводная таблица'!$C$2)</f>
        <v/>
      </c>
      <c r="O36" s="399"/>
      <c r="P36" s="399"/>
      <c r="Q36" s="399"/>
      <c r="R36" s="399"/>
      <c r="S36" s="399"/>
      <c r="T36" s="400"/>
      <c r="U36" s="395"/>
      <c r="V36" s="395"/>
      <c r="W36" s="395"/>
      <c r="X36" s="392" t="str">
        <f>IF('Сводная таблица'!C36=0,"",'Сводная таблица'!E36)</f>
        <v/>
      </c>
      <c r="Y36" s="393"/>
      <c r="Z36" s="394"/>
      <c r="AA36" s="392" t="str">
        <f>IF('Сводная таблица'!C36=0,"",'Сводная таблица'!D36)</f>
        <v/>
      </c>
      <c r="AB36" s="393"/>
      <c r="AC36" s="394"/>
      <c r="AD36" s="391" t="str">
        <f>IF('Сводная таблица'!C36=0,"",'Сводная таблица'!F36)</f>
        <v/>
      </c>
      <c r="AE36" s="391"/>
      <c r="AF36" s="391"/>
      <c r="AG36" s="388" t="str">
        <f>IF('Сводная таблица'!C36=0,"",ROUND(AA36*AD36,2))</f>
        <v/>
      </c>
      <c r="AH36" s="389"/>
      <c r="AI36" s="390"/>
      <c r="AJ36" s="391" t="str">
        <f>IF('Сводная таблица'!C36=0,"",'Сводная таблица'!$G$13)</f>
        <v/>
      </c>
      <c r="AK36" s="391"/>
      <c r="AL36" s="391"/>
      <c r="AM36" s="391"/>
      <c r="AN36" s="403" t="str">
        <f>IF('Сводная таблица'!C36=0,"",ROUND(AG36*AJ36,2))</f>
        <v/>
      </c>
      <c r="AO36" s="403"/>
      <c r="AP36" s="403"/>
      <c r="AQ36" s="403"/>
      <c r="AR36" s="403"/>
      <c r="AS36" s="403"/>
      <c r="AT36" s="111"/>
      <c r="AU36" s="111"/>
      <c r="AV36" s="111"/>
      <c r="AW36" s="111"/>
      <c r="AX36" s="111"/>
    </row>
    <row r="37" spans="1:50" ht="14.25" customHeight="1" x14ac:dyDescent="0.25">
      <c r="A37" s="401">
        <v>15</v>
      </c>
      <c r="B37" s="401"/>
      <c r="C37" s="398" t="str">
        <f>IF('Сводная таблица'!C37=0,"",'Сводная таблица'!C37)</f>
        <v/>
      </c>
      <c r="D37" s="399"/>
      <c r="E37" s="399"/>
      <c r="F37" s="399"/>
      <c r="G37" s="399"/>
      <c r="H37" s="399"/>
      <c r="I37" s="399"/>
      <c r="J37" s="399"/>
      <c r="K37" s="399"/>
      <c r="L37" s="399"/>
      <c r="M37" s="400"/>
      <c r="N37" s="398" t="str">
        <f>IF('Сводная таблица'!C37=0,"",'Сводная таблица'!$C$2)</f>
        <v/>
      </c>
      <c r="O37" s="399"/>
      <c r="P37" s="399"/>
      <c r="Q37" s="399"/>
      <c r="R37" s="399"/>
      <c r="S37" s="399"/>
      <c r="T37" s="400"/>
      <c r="U37" s="395"/>
      <c r="V37" s="395"/>
      <c r="W37" s="395"/>
      <c r="X37" s="392" t="str">
        <f>IF('Сводная таблица'!C37=0,"",'Сводная таблица'!E37)</f>
        <v/>
      </c>
      <c r="Y37" s="393"/>
      <c r="Z37" s="394"/>
      <c r="AA37" s="392" t="str">
        <f>IF('Сводная таблица'!C37=0,"",'Сводная таблица'!D37)</f>
        <v/>
      </c>
      <c r="AB37" s="393"/>
      <c r="AC37" s="394"/>
      <c r="AD37" s="391" t="str">
        <f>IF('Сводная таблица'!C37=0,"",'Сводная таблица'!F37)</f>
        <v/>
      </c>
      <c r="AE37" s="391"/>
      <c r="AF37" s="391"/>
      <c r="AG37" s="388" t="str">
        <f>IF('Сводная таблица'!C37=0,"",ROUND(AA37*AD37,2))</f>
        <v/>
      </c>
      <c r="AH37" s="389"/>
      <c r="AI37" s="390"/>
      <c r="AJ37" s="391" t="str">
        <f>IF('Сводная таблица'!C37=0,"",'Сводная таблица'!$G$13)</f>
        <v/>
      </c>
      <c r="AK37" s="391"/>
      <c r="AL37" s="391"/>
      <c r="AM37" s="391"/>
      <c r="AN37" s="403" t="str">
        <f>IF('Сводная таблица'!C37=0,"",ROUND(AG37*AJ37,2))</f>
        <v/>
      </c>
      <c r="AO37" s="403"/>
      <c r="AP37" s="403"/>
      <c r="AQ37" s="403"/>
      <c r="AR37" s="403"/>
      <c r="AS37" s="403"/>
      <c r="AT37" s="111"/>
      <c r="AU37" s="111"/>
      <c r="AV37" s="111"/>
      <c r="AW37" s="111"/>
      <c r="AX37" s="111"/>
    </row>
    <row r="38" spans="1:50" ht="14.25" customHeight="1" x14ac:dyDescent="0.25">
      <c r="A38" s="401">
        <v>16</v>
      </c>
      <c r="B38" s="401"/>
      <c r="C38" s="398" t="str">
        <f>IF('Сводная таблица'!C38=0,"",'Сводная таблица'!C38)</f>
        <v/>
      </c>
      <c r="D38" s="399"/>
      <c r="E38" s="399"/>
      <c r="F38" s="399"/>
      <c r="G38" s="399"/>
      <c r="H38" s="399"/>
      <c r="I38" s="399"/>
      <c r="J38" s="399"/>
      <c r="K38" s="399"/>
      <c r="L38" s="399"/>
      <c r="M38" s="400"/>
      <c r="N38" s="398" t="str">
        <f>IF('Сводная таблица'!C38=0,"",'Сводная таблица'!$C$2)</f>
        <v/>
      </c>
      <c r="O38" s="399"/>
      <c r="P38" s="399"/>
      <c r="Q38" s="399"/>
      <c r="R38" s="399"/>
      <c r="S38" s="399"/>
      <c r="T38" s="400"/>
      <c r="U38" s="395"/>
      <c r="V38" s="395"/>
      <c r="W38" s="395"/>
      <c r="X38" s="392" t="str">
        <f>IF('Сводная таблица'!C38=0,"",'Сводная таблица'!E38)</f>
        <v/>
      </c>
      <c r="Y38" s="393"/>
      <c r="Z38" s="394"/>
      <c r="AA38" s="392" t="str">
        <f>IF('Сводная таблица'!C38=0,"",'Сводная таблица'!D38)</f>
        <v/>
      </c>
      <c r="AB38" s="393"/>
      <c r="AC38" s="394"/>
      <c r="AD38" s="391" t="str">
        <f>IF('Сводная таблица'!C38=0,"",'Сводная таблица'!F38)</f>
        <v/>
      </c>
      <c r="AE38" s="391"/>
      <c r="AF38" s="391"/>
      <c r="AG38" s="388" t="str">
        <f>IF('Сводная таблица'!C38=0,"",ROUND(AA38*AD38,2))</f>
        <v/>
      </c>
      <c r="AH38" s="389"/>
      <c r="AI38" s="390"/>
      <c r="AJ38" s="391" t="str">
        <f>IF('Сводная таблица'!C38=0,"",'Сводная таблица'!$G$13)</f>
        <v/>
      </c>
      <c r="AK38" s="391"/>
      <c r="AL38" s="391"/>
      <c r="AM38" s="391"/>
      <c r="AN38" s="403" t="str">
        <f>IF('Сводная таблица'!C38=0,"",ROUND(AG38*AJ38,2))</f>
        <v/>
      </c>
      <c r="AO38" s="403"/>
      <c r="AP38" s="403"/>
      <c r="AQ38" s="403"/>
      <c r="AR38" s="403"/>
      <c r="AS38" s="403"/>
      <c r="AT38" s="111"/>
      <c r="AU38" s="111"/>
      <c r="AV38" s="111"/>
      <c r="AW38" s="111"/>
      <c r="AX38" s="111"/>
    </row>
    <row r="39" spans="1:50" ht="14.25" customHeight="1" x14ac:dyDescent="0.25">
      <c r="A39" s="401">
        <v>17</v>
      </c>
      <c r="B39" s="401"/>
      <c r="C39" s="398" t="str">
        <f>IF('Сводная таблица'!C39=0,"",'Сводная таблица'!C39)</f>
        <v/>
      </c>
      <c r="D39" s="399"/>
      <c r="E39" s="399"/>
      <c r="F39" s="399"/>
      <c r="G39" s="399"/>
      <c r="H39" s="399"/>
      <c r="I39" s="399"/>
      <c r="J39" s="399"/>
      <c r="K39" s="399"/>
      <c r="L39" s="399"/>
      <c r="M39" s="400"/>
      <c r="N39" s="398" t="str">
        <f>IF('Сводная таблица'!C39=0,"",'Сводная таблица'!$C$2)</f>
        <v/>
      </c>
      <c r="O39" s="399"/>
      <c r="P39" s="399"/>
      <c r="Q39" s="399"/>
      <c r="R39" s="399"/>
      <c r="S39" s="399"/>
      <c r="T39" s="400"/>
      <c r="U39" s="395"/>
      <c r="V39" s="395"/>
      <c r="W39" s="395"/>
      <c r="X39" s="392" t="str">
        <f>IF('Сводная таблица'!C39=0,"",'Сводная таблица'!E39)</f>
        <v/>
      </c>
      <c r="Y39" s="393"/>
      <c r="Z39" s="394"/>
      <c r="AA39" s="392" t="str">
        <f>IF('Сводная таблица'!C39=0,"",'Сводная таблица'!D39)</f>
        <v/>
      </c>
      <c r="AB39" s="393"/>
      <c r="AC39" s="394"/>
      <c r="AD39" s="391" t="str">
        <f>IF('Сводная таблица'!C39=0,"",'Сводная таблица'!F39)</f>
        <v/>
      </c>
      <c r="AE39" s="391"/>
      <c r="AF39" s="391"/>
      <c r="AG39" s="388" t="str">
        <f>IF('Сводная таблица'!C39=0,"",ROUND(AA39*AD39,2))</f>
        <v/>
      </c>
      <c r="AH39" s="389"/>
      <c r="AI39" s="390"/>
      <c r="AJ39" s="391" t="str">
        <f>IF('Сводная таблица'!C39=0,"",'Сводная таблица'!$G$13)</f>
        <v/>
      </c>
      <c r="AK39" s="391"/>
      <c r="AL39" s="391"/>
      <c r="AM39" s="391"/>
      <c r="AN39" s="403" t="str">
        <f>IF('Сводная таблица'!C39=0,"",ROUND(AG39*AJ39,2))</f>
        <v/>
      </c>
      <c r="AO39" s="403"/>
      <c r="AP39" s="403"/>
      <c r="AQ39" s="403"/>
      <c r="AR39" s="403"/>
      <c r="AS39" s="403"/>
      <c r="AT39" s="111"/>
      <c r="AU39" s="111"/>
      <c r="AV39" s="111"/>
      <c r="AW39" s="111"/>
      <c r="AX39" s="111"/>
    </row>
    <row r="40" spans="1:50" ht="14.25" customHeight="1" x14ac:dyDescent="0.25">
      <c r="A40" s="401">
        <v>18</v>
      </c>
      <c r="B40" s="401"/>
      <c r="C40" s="398" t="str">
        <f>IF('Сводная таблица'!C40=0,"",'Сводная таблица'!C40)</f>
        <v/>
      </c>
      <c r="D40" s="399"/>
      <c r="E40" s="399"/>
      <c r="F40" s="399"/>
      <c r="G40" s="399"/>
      <c r="H40" s="399"/>
      <c r="I40" s="399"/>
      <c r="J40" s="399"/>
      <c r="K40" s="399"/>
      <c r="L40" s="399"/>
      <c r="M40" s="400"/>
      <c r="N40" s="398" t="str">
        <f>IF('Сводная таблица'!C40=0,"",'Сводная таблица'!$C$2)</f>
        <v/>
      </c>
      <c r="O40" s="399"/>
      <c r="P40" s="399"/>
      <c r="Q40" s="399"/>
      <c r="R40" s="399"/>
      <c r="S40" s="399"/>
      <c r="T40" s="400"/>
      <c r="U40" s="395"/>
      <c r="V40" s="395"/>
      <c r="W40" s="395"/>
      <c r="X40" s="392" t="str">
        <f>IF('Сводная таблица'!C40=0,"",'Сводная таблица'!E40)</f>
        <v/>
      </c>
      <c r="Y40" s="393"/>
      <c r="Z40" s="394"/>
      <c r="AA40" s="392" t="str">
        <f>IF('Сводная таблица'!C40=0,"",'Сводная таблица'!D40)</f>
        <v/>
      </c>
      <c r="AB40" s="393"/>
      <c r="AC40" s="394"/>
      <c r="AD40" s="391" t="str">
        <f>IF('Сводная таблица'!C40=0,"",'Сводная таблица'!F40)</f>
        <v/>
      </c>
      <c r="AE40" s="391"/>
      <c r="AF40" s="391"/>
      <c r="AG40" s="388" t="str">
        <f>IF('Сводная таблица'!C40=0,"",ROUND(AA40*AD40,2))</f>
        <v/>
      </c>
      <c r="AH40" s="389"/>
      <c r="AI40" s="390"/>
      <c r="AJ40" s="391" t="str">
        <f>IF('Сводная таблица'!C40=0,"",'Сводная таблица'!$G$13)</f>
        <v/>
      </c>
      <c r="AK40" s="391"/>
      <c r="AL40" s="391"/>
      <c r="AM40" s="391"/>
      <c r="AN40" s="403" t="str">
        <f>IF('Сводная таблица'!C40=0,"",ROUND(AG40*AJ40,2))</f>
        <v/>
      </c>
      <c r="AO40" s="403"/>
      <c r="AP40" s="403"/>
      <c r="AQ40" s="403"/>
      <c r="AR40" s="403"/>
      <c r="AS40" s="403"/>
      <c r="AT40" s="111"/>
      <c r="AU40" s="111"/>
      <c r="AV40" s="111"/>
      <c r="AW40" s="111"/>
      <c r="AX40" s="111"/>
    </row>
    <row r="41" spans="1:50" ht="14.25" customHeight="1" x14ac:dyDescent="0.25">
      <c r="A41" s="401">
        <v>19</v>
      </c>
      <c r="B41" s="401"/>
      <c r="C41" s="398" t="str">
        <f>IF('Сводная таблица'!C41=0,"",'Сводная таблица'!C41)</f>
        <v/>
      </c>
      <c r="D41" s="399"/>
      <c r="E41" s="399"/>
      <c r="F41" s="399"/>
      <c r="G41" s="399"/>
      <c r="H41" s="399"/>
      <c r="I41" s="399"/>
      <c r="J41" s="399"/>
      <c r="K41" s="399"/>
      <c r="L41" s="399"/>
      <c r="M41" s="400"/>
      <c r="N41" s="398" t="str">
        <f>IF('Сводная таблица'!C41=0,"",'Сводная таблица'!$C$2)</f>
        <v/>
      </c>
      <c r="O41" s="399"/>
      <c r="P41" s="399"/>
      <c r="Q41" s="399"/>
      <c r="R41" s="399"/>
      <c r="S41" s="399"/>
      <c r="T41" s="400"/>
      <c r="U41" s="395"/>
      <c r="V41" s="395"/>
      <c r="W41" s="395"/>
      <c r="X41" s="392" t="str">
        <f>IF('Сводная таблица'!C41=0,"",'Сводная таблица'!E41)</f>
        <v/>
      </c>
      <c r="Y41" s="393"/>
      <c r="Z41" s="394"/>
      <c r="AA41" s="392" t="str">
        <f>IF('Сводная таблица'!C41=0,"",'Сводная таблица'!D41)</f>
        <v/>
      </c>
      <c r="AB41" s="393"/>
      <c r="AC41" s="394"/>
      <c r="AD41" s="391" t="str">
        <f>IF('Сводная таблица'!C41=0,"",'Сводная таблица'!F41)</f>
        <v/>
      </c>
      <c r="AE41" s="391"/>
      <c r="AF41" s="391"/>
      <c r="AG41" s="388" t="str">
        <f>IF('Сводная таблица'!C41=0,"",ROUND(AA41*AD41,2))</f>
        <v/>
      </c>
      <c r="AH41" s="389"/>
      <c r="AI41" s="390"/>
      <c r="AJ41" s="391" t="str">
        <f>IF('Сводная таблица'!C41=0,"",'Сводная таблица'!$G$13)</f>
        <v/>
      </c>
      <c r="AK41" s="391"/>
      <c r="AL41" s="391"/>
      <c r="AM41" s="391"/>
      <c r="AN41" s="403" t="str">
        <f>IF('Сводная таблица'!C41=0,"",ROUND(AG41*AJ41,2))</f>
        <v/>
      </c>
      <c r="AO41" s="403"/>
      <c r="AP41" s="403"/>
      <c r="AQ41" s="403"/>
      <c r="AR41" s="403"/>
      <c r="AS41" s="403"/>
      <c r="AT41" s="111"/>
      <c r="AU41" s="111"/>
      <c r="AV41" s="111"/>
      <c r="AW41" s="111"/>
      <c r="AX41" s="111"/>
    </row>
    <row r="42" spans="1:50" ht="14.25" customHeight="1" x14ac:dyDescent="0.25">
      <c r="A42" s="401">
        <v>20</v>
      </c>
      <c r="B42" s="401"/>
      <c r="C42" s="398" t="str">
        <f>IF('Сводная таблица'!C42=0,"",'Сводная таблица'!C42)</f>
        <v/>
      </c>
      <c r="D42" s="399"/>
      <c r="E42" s="399"/>
      <c r="F42" s="399"/>
      <c r="G42" s="399"/>
      <c r="H42" s="399"/>
      <c r="I42" s="399"/>
      <c r="J42" s="399"/>
      <c r="K42" s="399"/>
      <c r="L42" s="399"/>
      <c r="M42" s="400"/>
      <c r="N42" s="398" t="str">
        <f>IF('Сводная таблица'!C42=0,"",'Сводная таблица'!$C$2)</f>
        <v/>
      </c>
      <c r="O42" s="399"/>
      <c r="P42" s="399"/>
      <c r="Q42" s="399"/>
      <c r="R42" s="399"/>
      <c r="S42" s="399"/>
      <c r="T42" s="400"/>
      <c r="U42" s="395"/>
      <c r="V42" s="395"/>
      <c r="W42" s="395"/>
      <c r="X42" s="392" t="str">
        <f>IF('Сводная таблица'!C42=0,"",'Сводная таблица'!E42)</f>
        <v/>
      </c>
      <c r="Y42" s="393"/>
      <c r="Z42" s="394"/>
      <c r="AA42" s="392" t="str">
        <f>IF('Сводная таблица'!C42=0,"",'Сводная таблица'!D42)</f>
        <v/>
      </c>
      <c r="AB42" s="393"/>
      <c r="AC42" s="394"/>
      <c r="AD42" s="391" t="str">
        <f>IF('Сводная таблица'!C42=0,"",'Сводная таблица'!F42)</f>
        <v/>
      </c>
      <c r="AE42" s="391"/>
      <c r="AF42" s="391"/>
      <c r="AG42" s="388" t="str">
        <f>IF('Сводная таблица'!C42=0,"",ROUND(AA42*AD42,2))</f>
        <v/>
      </c>
      <c r="AH42" s="389"/>
      <c r="AI42" s="390"/>
      <c r="AJ42" s="391" t="str">
        <f>IF('Сводная таблица'!C42=0,"",'Сводная таблица'!$G$13)</f>
        <v/>
      </c>
      <c r="AK42" s="391"/>
      <c r="AL42" s="391"/>
      <c r="AM42" s="391"/>
      <c r="AN42" s="403" t="str">
        <f>IF('Сводная таблица'!C42=0,"",ROUND(AG42*AJ42,2))</f>
        <v/>
      </c>
      <c r="AO42" s="403"/>
      <c r="AP42" s="403"/>
      <c r="AQ42" s="403"/>
      <c r="AR42" s="403"/>
      <c r="AS42" s="403"/>
      <c r="AT42" s="111"/>
      <c r="AU42" s="111"/>
      <c r="AV42" s="111"/>
      <c r="AW42" s="111"/>
      <c r="AX42" s="111"/>
    </row>
    <row r="43" spans="1:50" ht="14.25" customHeight="1" x14ac:dyDescent="0.25">
      <c r="A43" s="401">
        <v>21</v>
      </c>
      <c r="B43" s="401"/>
      <c r="C43" s="398" t="str">
        <f>IF('Сводная таблица'!C43=0,"",'Сводная таблица'!C43)</f>
        <v/>
      </c>
      <c r="D43" s="399"/>
      <c r="E43" s="399"/>
      <c r="F43" s="399"/>
      <c r="G43" s="399"/>
      <c r="H43" s="399"/>
      <c r="I43" s="399"/>
      <c r="J43" s="399"/>
      <c r="K43" s="399"/>
      <c r="L43" s="399"/>
      <c r="M43" s="400"/>
      <c r="N43" s="398" t="str">
        <f>IF('Сводная таблица'!C43=0,"",'Сводная таблица'!$C$2)</f>
        <v/>
      </c>
      <c r="O43" s="399"/>
      <c r="P43" s="399"/>
      <c r="Q43" s="399"/>
      <c r="R43" s="399"/>
      <c r="S43" s="399"/>
      <c r="T43" s="400"/>
      <c r="U43" s="395"/>
      <c r="V43" s="395"/>
      <c r="W43" s="395"/>
      <c r="X43" s="392" t="str">
        <f>IF('Сводная таблица'!C43=0,"",'Сводная таблица'!E43)</f>
        <v/>
      </c>
      <c r="Y43" s="393"/>
      <c r="Z43" s="394"/>
      <c r="AA43" s="392" t="str">
        <f>IF('Сводная таблица'!C43=0,"",'Сводная таблица'!D43)</f>
        <v/>
      </c>
      <c r="AB43" s="393"/>
      <c r="AC43" s="394"/>
      <c r="AD43" s="391" t="str">
        <f>IF('Сводная таблица'!C43=0,"",'Сводная таблица'!F43)</f>
        <v/>
      </c>
      <c r="AE43" s="391"/>
      <c r="AF43" s="391"/>
      <c r="AG43" s="388" t="str">
        <f>IF('Сводная таблица'!C43=0,"",ROUND(AA43*AD43,2))</f>
        <v/>
      </c>
      <c r="AH43" s="389"/>
      <c r="AI43" s="390"/>
      <c r="AJ43" s="391" t="str">
        <f>IF('Сводная таблица'!C43=0,"",'Сводная таблица'!$G$13)</f>
        <v/>
      </c>
      <c r="AK43" s="391"/>
      <c r="AL43" s="391"/>
      <c r="AM43" s="391"/>
      <c r="AN43" s="403" t="str">
        <f>IF('Сводная таблица'!C43=0,"",ROUND(AG43*AJ43,2))</f>
        <v/>
      </c>
      <c r="AO43" s="403"/>
      <c r="AP43" s="403"/>
      <c r="AQ43" s="403"/>
      <c r="AR43" s="403"/>
      <c r="AS43" s="403"/>
      <c r="AT43" s="111"/>
      <c r="AU43" s="111"/>
      <c r="AV43" s="111"/>
      <c r="AW43" s="111"/>
      <c r="AX43" s="111"/>
    </row>
    <row r="44" spans="1:50" ht="14.25" customHeight="1" x14ac:dyDescent="0.25">
      <c r="A44" s="401">
        <v>22</v>
      </c>
      <c r="B44" s="401"/>
      <c r="C44" s="398" t="str">
        <f>IF('Сводная таблица'!C44=0,"",'Сводная таблица'!C44)</f>
        <v/>
      </c>
      <c r="D44" s="399"/>
      <c r="E44" s="399"/>
      <c r="F44" s="399"/>
      <c r="G44" s="399"/>
      <c r="H44" s="399"/>
      <c r="I44" s="399"/>
      <c r="J44" s="399"/>
      <c r="K44" s="399"/>
      <c r="L44" s="399"/>
      <c r="M44" s="400"/>
      <c r="N44" s="398" t="str">
        <f>IF('Сводная таблица'!C44=0,"",'Сводная таблица'!$C$2)</f>
        <v/>
      </c>
      <c r="O44" s="399"/>
      <c r="P44" s="399"/>
      <c r="Q44" s="399"/>
      <c r="R44" s="399"/>
      <c r="S44" s="399"/>
      <c r="T44" s="400"/>
      <c r="U44" s="395"/>
      <c r="V44" s="395"/>
      <c r="W44" s="395"/>
      <c r="X44" s="392" t="str">
        <f>IF('Сводная таблица'!C44=0,"",'Сводная таблица'!E44)</f>
        <v/>
      </c>
      <c r="Y44" s="393"/>
      <c r="Z44" s="394"/>
      <c r="AA44" s="392" t="str">
        <f>IF('Сводная таблица'!C44=0,"",'Сводная таблица'!D44)</f>
        <v/>
      </c>
      <c r="AB44" s="393"/>
      <c r="AC44" s="394"/>
      <c r="AD44" s="391" t="str">
        <f>IF('Сводная таблица'!C44=0,"",'Сводная таблица'!F44)</f>
        <v/>
      </c>
      <c r="AE44" s="391"/>
      <c r="AF44" s="391"/>
      <c r="AG44" s="388" t="str">
        <f>IF('Сводная таблица'!C44=0,"",ROUND(AA44*AD44,2))</f>
        <v/>
      </c>
      <c r="AH44" s="389"/>
      <c r="AI44" s="390"/>
      <c r="AJ44" s="391" t="str">
        <f>IF('Сводная таблица'!C44=0,"",'Сводная таблица'!$G$13)</f>
        <v/>
      </c>
      <c r="AK44" s="391"/>
      <c r="AL44" s="391"/>
      <c r="AM44" s="391"/>
      <c r="AN44" s="403" t="str">
        <f>IF('Сводная таблица'!C44=0,"",ROUND(AG44*AJ44,2))</f>
        <v/>
      </c>
      <c r="AO44" s="403"/>
      <c r="AP44" s="403"/>
      <c r="AQ44" s="403"/>
      <c r="AR44" s="403"/>
      <c r="AS44" s="403"/>
      <c r="AT44" s="111"/>
      <c r="AU44" s="111"/>
      <c r="AV44" s="111"/>
      <c r="AW44" s="111"/>
      <c r="AX44" s="111"/>
    </row>
    <row r="45" spans="1:50" ht="14.25" customHeight="1" x14ac:dyDescent="0.25">
      <c r="A45" s="401">
        <v>23</v>
      </c>
      <c r="B45" s="401"/>
      <c r="C45" s="398" t="str">
        <f>IF('Сводная таблица'!C45=0,"",'Сводная таблица'!C45)</f>
        <v/>
      </c>
      <c r="D45" s="399"/>
      <c r="E45" s="399"/>
      <c r="F45" s="399"/>
      <c r="G45" s="399"/>
      <c r="H45" s="399"/>
      <c r="I45" s="399"/>
      <c r="J45" s="399"/>
      <c r="K45" s="399"/>
      <c r="L45" s="399"/>
      <c r="M45" s="400"/>
      <c r="N45" s="398" t="str">
        <f>IF('Сводная таблица'!C45=0,"",'Сводная таблица'!$C$2)</f>
        <v/>
      </c>
      <c r="O45" s="399"/>
      <c r="P45" s="399"/>
      <c r="Q45" s="399"/>
      <c r="R45" s="399"/>
      <c r="S45" s="399"/>
      <c r="T45" s="400"/>
      <c r="U45" s="395"/>
      <c r="V45" s="395"/>
      <c r="W45" s="395"/>
      <c r="X45" s="392" t="str">
        <f>IF('Сводная таблица'!C45=0,"",'Сводная таблица'!E45)</f>
        <v/>
      </c>
      <c r="Y45" s="393"/>
      <c r="Z45" s="394"/>
      <c r="AA45" s="392" t="str">
        <f>IF('Сводная таблица'!C45=0,"",'Сводная таблица'!D45)</f>
        <v/>
      </c>
      <c r="AB45" s="393"/>
      <c r="AC45" s="394"/>
      <c r="AD45" s="391" t="str">
        <f>IF('Сводная таблица'!C45=0,"",'Сводная таблица'!F45)</f>
        <v/>
      </c>
      <c r="AE45" s="391"/>
      <c r="AF45" s="391"/>
      <c r="AG45" s="388" t="str">
        <f>IF('Сводная таблица'!C45=0,"",ROUND(AA45*AD45,2))</f>
        <v/>
      </c>
      <c r="AH45" s="389"/>
      <c r="AI45" s="390"/>
      <c r="AJ45" s="391" t="str">
        <f>IF('Сводная таблица'!C45=0,"",'Сводная таблица'!$G$13)</f>
        <v/>
      </c>
      <c r="AK45" s="391"/>
      <c r="AL45" s="391"/>
      <c r="AM45" s="391"/>
      <c r="AN45" s="403" t="str">
        <f>IF('Сводная таблица'!C45=0,"",ROUND(AG45*AJ45,2))</f>
        <v/>
      </c>
      <c r="AO45" s="403"/>
      <c r="AP45" s="403"/>
      <c r="AQ45" s="403"/>
      <c r="AR45" s="403"/>
      <c r="AS45" s="403"/>
      <c r="AT45" s="111"/>
      <c r="AU45" s="111"/>
      <c r="AV45" s="111"/>
      <c r="AW45" s="111"/>
      <c r="AX45" s="111"/>
    </row>
    <row r="46" spans="1:50" ht="14.25" customHeight="1" x14ac:dyDescent="0.25">
      <c r="A46" s="401">
        <v>24</v>
      </c>
      <c r="B46" s="401"/>
      <c r="C46" s="398" t="str">
        <f>IF('Сводная таблица'!C46=0,"",'Сводная таблица'!C46)</f>
        <v/>
      </c>
      <c r="D46" s="399"/>
      <c r="E46" s="399"/>
      <c r="F46" s="399"/>
      <c r="G46" s="399"/>
      <c r="H46" s="399"/>
      <c r="I46" s="399"/>
      <c r="J46" s="399"/>
      <c r="K46" s="399"/>
      <c r="L46" s="399"/>
      <c r="M46" s="400"/>
      <c r="N46" s="398" t="str">
        <f>IF('Сводная таблица'!C46=0,"",'Сводная таблица'!$C$2)</f>
        <v/>
      </c>
      <c r="O46" s="399"/>
      <c r="P46" s="399"/>
      <c r="Q46" s="399"/>
      <c r="R46" s="399"/>
      <c r="S46" s="399"/>
      <c r="T46" s="400"/>
      <c r="U46" s="395"/>
      <c r="V46" s="395"/>
      <c r="W46" s="395"/>
      <c r="X46" s="392" t="str">
        <f>IF('Сводная таблица'!C46=0,"",'Сводная таблица'!E46)</f>
        <v/>
      </c>
      <c r="Y46" s="393"/>
      <c r="Z46" s="394"/>
      <c r="AA46" s="392" t="str">
        <f>IF('Сводная таблица'!C46=0,"",'Сводная таблица'!D46)</f>
        <v/>
      </c>
      <c r="AB46" s="393"/>
      <c r="AC46" s="394"/>
      <c r="AD46" s="391" t="str">
        <f>IF('Сводная таблица'!C46=0,"",'Сводная таблица'!F46)</f>
        <v/>
      </c>
      <c r="AE46" s="391"/>
      <c r="AF46" s="391"/>
      <c r="AG46" s="388" t="str">
        <f>IF('Сводная таблица'!C46=0,"",ROUND(AA46*AD46,2))</f>
        <v/>
      </c>
      <c r="AH46" s="389"/>
      <c r="AI46" s="390"/>
      <c r="AJ46" s="391" t="str">
        <f>IF('Сводная таблица'!C46=0,"",'Сводная таблица'!$G$13)</f>
        <v/>
      </c>
      <c r="AK46" s="391"/>
      <c r="AL46" s="391"/>
      <c r="AM46" s="391"/>
      <c r="AN46" s="403" t="str">
        <f>IF('Сводная таблица'!C46=0,"",ROUND(AG46*AJ46,2))</f>
        <v/>
      </c>
      <c r="AO46" s="403"/>
      <c r="AP46" s="403"/>
      <c r="AQ46" s="403"/>
      <c r="AR46" s="403"/>
      <c r="AS46" s="403"/>
      <c r="AT46" s="111"/>
      <c r="AU46" s="111"/>
      <c r="AV46" s="111"/>
      <c r="AW46" s="111"/>
      <c r="AX46" s="111"/>
    </row>
    <row r="47" spans="1:50" ht="14.25" customHeight="1" x14ac:dyDescent="0.25">
      <c r="A47" s="401">
        <v>25</v>
      </c>
      <c r="B47" s="401"/>
      <c r="C47" s="398" t="str">
        <f>IF('Сводная таблица'!C47=0,"",'Сводная таблица'!C47)</f>
        <v/>
      </c>
      <c r="D47" s="399"/>
      <c r="E47" s="399"/>
      <c r="F47" s="399"/>
      <c r="G47" s="399"/>
      <c r="H47" s="399"/>
      <c r="I47" s="399"/>
      <c r="J47" s="399"/>
      <c r="K47" s="399"/>
      <c r="L47" s="399"/>
      <c r="M47" s="400"/>
      <c r="N47" s="398" t="str">
        <f>IF('Сводная таблица'!C47=0,"",'Сводная таблица'!$C$2)</f>
        <v/>
      </c>
      <c r="O47" s="399"/>
      <c r="P47" s="399"/>
      <c r="Q47" s="399"/>
      <c r="R47" s="399"/>
      <c r="S47" s="399"/>
      <c r="T47" s="400"/>
      <c r="U47" s="395"/>
      <c r="V47" s="395"/>
      <c r="W47" s="395"/>
      <c r="X47" s="392" t="str">
        <f>IF('Сводная таблица'!C47=0,"",'Сводная таблица'!E47)</f>
        <v/>
      </c>
      <c r="Y47" s="393"/>
      <c r="Z47" s="394"/>
      <c r="AA47" s="392" t="str">
        <f>IF('Сводная таблица'!C47=0,"",'Сводная таблица'!D47)</f>
        <v/>
      </c>
      <c r="AB47" s="393"/>
      <c r="AC47" s="394"/>
      <c r="AD47" s="391" t="str">
        <f>IF('Сводная таблица'!C47=0,"",'Сводная таблица'!F47)</f>
        <v/>
      </c>
      <c r="AE47" s="391"/>
      <c r="AF47" s="391"/>
      <c r="AG47" s="388" t="str">
        <f>IF('Сводная таблица'!C47=0,"",ROUND(AA47*AD47,2))</f>
        <v/>
      </c>
      <c r="AH47" s="389"/>
      <c r="AI47" s="390"/>
      <c r="AJ47" s="391" t="str">
        <f>IF('Сводная таблица'!C47=0,"",'Сводная таблица'!$G$13)</f>
        <v/>
      </c>
      <c r="AK47" s="391"/>
      <c r="AL47" s="391"/>
      <c r="AM47" s="391"/>
      <c r="AN47" s="403" t="str">
        <f>IF('Сводная таблица'!C47=0,"",ROUND(AG47*AJ47,2))</f>
        <v/>
      </c>
      <c r="AO47" s="403"/>
      <c r="AP47" s="403"/>
      <c r="AQ47" s="403"/>
      <c r="AR47" s="403"/>
      <c r="AS47" s="403"/>
      <c r="AT47" s="111"/>
      <c r="AU47" s="111"/>
      <c r="AV47" s="111"/>
      <c r="AW47" s="111"/>
      <c r="AX47" s="111"/>
    </row>
    <row r="48" spans="1:50" ht="14.25" customHeight="1" x14ac:dyDescent="0.25">
      <c r="A48" s="401">
        <v>26</v>
      </c>
      <c r="B48" s="401"/>
      <c r="C48" s="398" t="str">
        <f>IF('Сводная таблица'!C48=0,"",'Сводная таблица'!C48)</f>
        <v/>
      </c>
      <c r="D48" s="399"/>
      <c r="E48" s="399"/>
      <c r="F48" s="399"/>
      <c r="G48" s="399"/>
      <c r="H48" s="399"/>
      <c r="I48" s="399"/>
      <c r="J48" s="399"/>
      <c r="K48" s="399"/>
      <c r="L48" s="399"/>
      <c r="M48" s="400"/>
      <c r="N48" s="398" t="str">
        <f>IF('Сводная таблица'!C48=0,"",'Сводная таблица'!$C$2)</f>
        <v/>
      </c>
      <c r="O48" s="399"/>
      <c r="P48" s="399"/>
      <c r="Q48" s="399"/>
      <c r="R48" s="399"/>
      <c r="S48" s="399"/>
      <c r="T48" s="400"/>
      <c r="U48" s="395"/>
      <c r="V48" s="395"/>
      <c r="W48" s="395"/>
      <c r="X48" s="392" t="str">
        <f>IF('Сводная таблица'!C48=0,"",'Сводная таблица'!E48)</f>
        <v/>
      </c>
      <c r="Y48" s="393"/>
      <c r="Z48" s="394"/>
      <c r="AA48" s="392" t="str">
        <f>IF('Сводная таблица'!C48=0,"",'Сводная таблица'!D48)</f>
        <v/>
      </c>
      <c r="AB48" s="393"/>
      <c r="AC48" s="394"/>
      <c r="AD48" s="391" t="str">
        <f>IF('Сводная таблица'!C48=0,"",'Сводная таблица'!F48)</f>
        <v/>
      </c>
      <c r="AE48" s="391"/>
      <c r="AF48" s="391"/>
      <c r="AG48" s="388" t="str">
        <f>IF('Сводная таблица'!C48=0,"",ROUND(AA48*AD48,2))</f>
        <v/>
      </c>
      <c r="AH48" s="389"/>
      <c r="AI48" s="390"/>
      <c r="AJ48" s="391" t="str">
        <f>IF('Сводная таблица'!C48=0,"",'Сводная таблица'!$G$13)</f>
        <v/>
      </c>
      <c r="AK48" s="391"/>
      <c r="AL48" s="391"/>
      <c r="AM48" s="391"/>
      <c r="AN48" s="403" t="str">
        <f>IF('Сводная таблица'!C48=0,"",ROUND(AG48*AJ48,2))</f>
        <v/>
      </c>
      <c r="AO48" s="403"/>
      <c r="AP48" s="403"/>
      <c r="AQ48" s="403"/>
      <c r="AR48" s="403"/>
      <c r="AS48" s="403"/>
      <c r="AT48" s="111"/>
      <c r="AU48" s="111"/>
      <c r="AV48" s="111"/>
      <c r="AW48" s="111"/>
      <c r="AX48" s="111"/>
    </row>
    <row r="49" spans="1:50" ht="14.25" customHeight="1" x14ac:dyDescent="0.25">
      <c r="A49" s="401">
        <v>27</v>
      </c>
      <c r="B49" s="401"/>
      <c r="C49" s="398" t="str">
        <f>IF('Сводная таблица'!C49=0,"",'Сводная таблица'!C49)</f>
        <v/>
      </c>
      <c r="D49" s="399"/>
      <c r="E49" s="399"/>
      <c r="F49" s="399"/>
      <c r="G49" s="399"/>
      <c r="H49" s="399"/>
      <c r="I49" s="399"/>
      <c r="J49" s="399"/>
      <c r="K49" s="399"/>
      <c r="L49" s="399"/>
      <c r="M49" s="400"/>
      <c r="N49" s="398" t="str">
        <f>IF('Сводная таблица'!C49=0,"",'Сводная таблица'!$C$2)</f>
        <v/>
      </c>
      <c r="O49" s="399"/>
      <c r="P49" s="399"/>
      <c r="Q49" s="399"/>
      <c r="R49" s="399"/>
      <c r="S49" s="399"/>
      <c r="T49" s="400"/>
      <c r="U49" s="395"/>
      <c r="V49" s="395"/>
      <c r="W49" s="395"/>
      <c r="X49" s="392" t="str">
        <f>IF('Сводная таблица'!C49=0,"",'Сводная таблица'!E49)</f>
        <v/>
      </c>
      <c r="Y49" s="393"/>
      <c r="Z49" s="394"/>
      <c r="AA49" s="392" t="str">
        <f>IF('Сводная таблица'!C49=0,"",'Сводная таблица'!D49)</f>
        <v/>
      </c>
      <c r="AB49" s="393"/>
      <c r="AC49" s="394"/>
      <c r="AD49" s="391" t="str">
        <f>IF('Сводная таблица'!C49=0,"",'Сводная таблица'!F49)</f>
        <v/>
      </c>
      <c r="AE49" s="391"/>
      <c r="AF49" s="391"/>
      <c r="AG49" s="388" t="str">
        <f>IF('Сводная таблица'!C49=0,"",ROUND(AA49*AD49,2))</f>
        <v/>
      </c>
      <c r="AH49" s="389"/>
      <c r="AI49" s="390"/>
      <c r="AJ49" s="391" t="str">
        <f>IF('Сводная таблица'!C49=0,"",'Сводная таблица'!$G$13)</f>
        <v/>
      </c>
      <c r="AK49" s="391"/>
      <c r="AL49" s="391"/>
      <c r="AM49" s="391"/>
      <c r="AN49" s="403" t="str">
        <f>IF('Сводная таблица'!C49=0,"",ROUND(AG49*AJ49,2))</f>
        <v/>
      </c>
      <c r="AO49" s="403"/>
      <c r="AP49" s="403"/>
      <c r="AQ49" s="403"/>
      <c r="AR49" s="403"/>
      <c r="AS49" s="403"/>
      <c r="AT49" s="111"/>
      <c r="AU49" s="111"/>
      <c r="AV49" s="111"/>
      <c r="AW49" s="111"/>
      <c r="AX49" s="111"/>
    </row>
    <row r="50" spans="1:50" ht="14.25" customHeight="1" x14ac:dyDescent="0.25">
      <c r="A50" s="401">
        <v>28</v>
      </c>
      <c r="B50" s="401"/>
      <c r="C50" s="398" t="str">
        <f>IF('Сводная таблица'!C50=0,"",'Сводная таблица'!C50)</f>
        <v/>
      </c>
      <c r="D50" s="399"/>
      <c r="E50" s="399"/>
      <c r="F50" s="399"/>
      <c r="G50" s="399"/>
      <c r="H50" s="399"/>
      <c r="I50" s="399"/>
      <c r="J50" s="399"/>
      <c r="K50" s="399"/>
      <c r="L50" s="399"/>
      <c r="M50" s="400"/>
      <c r="N50" s="398" t="str">
        <f>IF('Сводная таблица'!C50=0,"",'Сводная таблица'!$C$2)</f>
        <v/>
      </c>
      <c r="O50" s="399"/>
      <c r="P50" s="399"/>
      <c r="Q50" s="399"/>
      <c r="R50" s="399"/>
      <c r="S50" s="399"/>
      <c r="T50" s="400"/>
      <c r="U50" s="395"/>
      <c r="V50" s="395"/>
      <c r="W50" s="395"/>
      <c r="X50" s="392" t="str">
        <f>IF('Сводная таблица'!C50=0,"",'Сводная таблица'!E50)</f>
        <v/>
      </c>
      <c r="Y50" s="393"/>
      <c r="Z50" s="394"/>
      <c r="AA50" s="392" t="str">
        <f>IF('Сводная таблица'!C50=0,"",'Сводная таблица'!D50)</f>
        <v/>
      </c>
      <c r="AB50" s="393"/>
      <c r="AC50" s="394"/>
      <c r="AD50" s="391" t="str">
        <f>IF('Сводная таблица'!C50=0,"",'Сводная таблица'!F50)</f>
        <v/>
      </c>
      <c r="AE50" s="391"/>
      <c r="AF50" s="391"/>
      <c r="AG50" s="388" t="str">
        <f>IF('Сводная таблица'!C50=0,"",ROUND(AA50*AD50,2))</f>
        <v/>
      </c>
      <c r="AH50" s="389"/>
      <c r="AI50" s="390"/>
      <c r="AJ50" s="391" t="str">
        <f>IF('Сводная таблица'!C50=0,"",'Сводная таблица'!$G$13)</f>
        <v/>
      </c>
      <c r="AK50" s="391"/>
      <c r="AL50" s="391"/>
      <c r="AM50" s="391"/>
      <c r="AN50" s="403" t="str">
        <f>IF('Сводная таблица'!C50=0,"",ROUND(AG50*AJ50,2))</f>
        <v/>
      </c>
      <c r="AO50" s="403"/>
      <c r="AP50" s="403"/>
      <c r="AQ50" s="403"/>
      <c r="AR50" s="403"/>
      <c r="AS50" s="403"/>
      <c r="AT50" s="111"/>
      <c r="AU50" s="111"/>
      <c r="AV50" s="111"/>
      <c r="AW50" s="111"/>
      <c r="AX50" s="111"/>
    </row>
    <row r="51" spans="1:50" ht="14.25" customHeight="1" x14ac:dyDescent="0.25">
      <c r="A51" s="401">
        <v>29</v>
      </c>
      <c r="B51" s="401"/>
      <c r="C51" s="398" t="str">
        <f>IF('Сводная таблица'!C51=0,"",'Сводная таблица'!C51)</f>
        <v/>
      </c>
      <c r="D51" s="399"/>
      <c r="E51" s="399"/>
      <c r="F51" s="399"/>
      <c r="G51" s="399"/>
      <c r="H51" s="399"/>
      <c r="I51" s="399"/>
      <c r="J51" s="399"/>
      <c r="K51" s="399"/>
      <c r="L51" s="399"/>
      <c r="M51" s="400"/>
      <c r="N51" s="398" t="str">
        <f>IF('Сводная таблица'!C51=0,"",'Сводная таблица'!$C$2)</f>
        <v/>
      </c>
      <c r="O51" s="399"/>
      <c r="P51" s="399"/>
      <c r="Q51" s="399"/>
      <c r="R51" s="399"/>
      <c r="S51" s="399"/>
      <c r="T51" s="400"/>
      <c r="U51" s="395"/>
      <c r="V51" s="395"/>
      <c r="W51" s="395"/>
      <c r="X51" s="392" t="str">
        <f>IF('Сводная таблица'!C51=0,"",'Сводная таблица'!E51)</f>
        <v/>
      </c>
      <c r="Y51" s="393"/>
      <c r="Z51" s="394"/>
      <c r="AA51" s="392" t="str">
        <f>IF('Сводная таблица'!C51=0,"",'Сводная таблица'!D51)</f>
        <v/>
      </c>
      <c r="AB51" s="393"/>
      <c r="AC51" s="394"/>
      <c r="AD51" s="391" t="str">
        <f>IF('Сводная таблица'!C51=0,"",'Сводная таблица'!F51)</f>
        <v/>
      </c>
      <c r="AE51" s="391"/>
      <c r="AF51" s="391"/>
      <c r="AG51" s="388" t="str">
        <f>IF('Сводная таблица'!C51=0,"",ROUND(AA51*AD51,2))</f>
        <v/>
      </c>
      <c r="AH51" s="389"/>
      <c r="AI51" s="390"/>
      <c r="AJ51" s="391" t="str">
        <f>IF('Сводная таблица'!C51=0,"",'Сводная таблица'!$G$13)</f>
        <v/>
      </c>
      <c r="AK51" s="391"/>
      <c r="AL51" s="391"/>
      <c r="AM51" s="391"/>
      <c r="AN51" s="403" t="str">
        <f>IF('Сводная таблица'!C51=0,"",ROUND(AG51*AJ51,2))</f>
        <v/>
      </c>
      <c r="AO51" s="403"/>
      <c r="AP51" s="403"/>
      <c r="AQ51" s="403"/>
      <c r="AR51" s="403"/>
      <c r="AS51" s="403"/>
      <c r="AT51" s="111"/>
      <c r="AU51" s="111"/>
      <c r="AV51" s="111"/>
      <c r="AW51" s="111"/>
      <c r="AX51" s="111"/>
    </row>
    <row r="52" spans="1:50" ht="14.25" customHeight="1" x14ac:dyDescent="0.25">
      <c r="A52" s="401">
        <v>30</v>
      </c>
      <c r="B52" s="401"/>
      <c r="C52" s="398" t="str">
        <f>IF('Сводная таблица'!C52=0,"",'Сводная таблица'!C52)</f>
        <v/>
      </c>
      <c r="D52" s="399"/>
      <c r="E52" s="399"/>
      <c r="F52" s="399"/>
      <c r="G52" s="399"/>
      <c r="H52" s="399"/>
      <c r="I52" s="399"/>
      <c r="J52" s="399"/>
      <c r="K52" s="399"/>
      <c r="L52" s="399"/>
      <c r="M52" s="400"/>
      <c r="N52" s="398" t="str">
        <f>IF('Сводная таблица'!C52=0,"",'Сводная таблица'!$C$2)</f>
        <v/>
      </c>
      <c r="O52" s="399"/>
      <c r="P52" s="399"/>
      <c r="Q52" s="399"/>
      <c r="R52" s="399"/>
      <c r="S52" s="399"/>
      <c r="T52" s="400"/>
      <c r="U52" s="395"/>
      <c r="V52" s="395"/>
      <c r="W52" s="395"/>
      <c r="X52" s="392" t="str">
        <f>IF('Сводная таблица'!C52=0,"",'Сводная таблица'!E52)</f>
        <v/>
      </c>
      <c r="Y52" s="393"/>
      <c r="Z52" s="394"/>
      <c r="AA52" s="392" t="str">
        <f>IF('Сводная таблица'!C52=0,"",'Сводная таблица'!D52)</f>
        <v/>
      </c>
      <c r="AB52" s="393"/>
      <c r="AC52" s="394"/>
      <c r="AD52" s="391" t="str">
        <f>IF('Сводная таблица'!C52=0,"",'Сводная таблица'!F52)</f>
        <v/>
      </c>
      <c r="AE52" s="391"/>
      <c r="AF52" s="391"/>
      <c r="AG52" s="388" t="str">
        <f>IF('Сводная таблица'!C52=0,"",ROUND(AA52*AD52,2))</f>
        <v/>
      </c>
      <c r="AH52" s="389"/>
      <c r="AI52" s="390"/>
      <c r="AJ52" s="391" t="str">
        <f>IF('Сводная таблица'!C52=0,"",'Сводная таблица'!$G$13)</f>
        <v/>
      </c>
      <c r="AK52" s="391"/>
      <c r="AL52" s="391"/>
      <c r="AM52" s="391"/>
      <c r="AN52" s="403" t="str">
        <f>IF('Сводная таблица'!C52=0,"",ROUND(AG52*AJ52,2))</f>
        <v/>
      </c>
      <c r="AO52" s="403"/>
      <c r="AP52" s="403"/>
      <c r="AQ52" s="403"/>
      <c r="AR52" s="403"/>
      <c r="AS52" s="403"/>
      <c r="AT52" s="111"/>
      <c r="AU52" s="111"/>
      <c r="AV52" s="111"/>
      <c r="AW52" s="111"/>
      <c r="AX52" s="111"/>
    </row>
    <row r="53" spans="1:50" ht="14.25" customHeight="1" x14ac:dyDescent="0.25">
      <c r="A53" s="401">
        <v>31</v>
      </c>
      <c r="B53" s="401"/>
      <c r="C53" s="398" t="str">
        <f>IF('Сводная таблица'!C53=0,"",'Сводная таблица'!C53)</f>
        <v/>
      </c>
      <c r="D53" s="399"/>
      <c r="E53" s="399"/>
      <c r="F53" s="399"/>
      <c r="G53" s="399"/>
      <c r="H53" s="399"/>
      <c r="I53" s="399"/>
      <c r="J53" s="399"/>
      <c r="K53" s="399"/>
      <c r="L53" s="399"/>
      <c r="M53" s="400"/>
      <c r="N53" s="398" t="str">
        <f>IF('Сводная таблица'!C53=0,"",'Сводная таблица'!$C$2)</f>
        <v/>
      </c>
      <c r="O53" s="399"/>
      <c r="P53" s="399"/>
      <c r="Q53" s="399"/>
      <c r="R53" s="399"/>
      <c r="S53" s="399"/>
      <c r="T53" s="400"/>
      <c r="U53" s="395"/>
      <c r="V53" s="395"/>
      <c r="W53" s="395"/>
      <c r="X53" s="392" t="str">
        <f>IF('Сводная таблица'!C53=0,"",'Сводная таблица'!E53)</f>
        <v/>
      </c>
      <c r="Y53" s="393"/>
      <c r="Z53" s="394"/>
      <c r="AA53" s="392" t="str">
        <f>IF('Сводная таблица'!C53=0,"",'Сводная таблица'!D53)</f>
        <v/>
      </c>
      <c r="AB53" s="393"/>
      <c r="AC53" s="394"/>
      <c r="AD53" s="391" t="str">
        <f>IF('Сводная таблица'!C53=0,"",'Сводная таблица'!F53)</f>
        <v/>
      </c>
      <c r="AE53" s="391"/>
      <c r="AF53" s="391"/>
      <c r="AG53" s="388" t="str">
        <f>IF('Сводная таблица'!C53=0,"",ROUND(AA53*AD53,2))</f>
        <v/>
      </c>
      <c r="AH53" s="389"/>
      <c r="AI53" s="390"/>
      <c r="AJ53" s="391" t="str">
        <f>IF('Сводная таблица'!C53=0,"",'Сводная таблица'!$G$13)</f>
        <v/>
      </c>
      <c r="AK53" s="391"/>
      <c r="AL53" s="391"/>
      <c r="AM53" s="391"/>
      <c r="AN53" s="403" t="str">
        <f>IF('Сводная таблица'!C53=0,"",ROUND(AG53*AJ53,2))</f>
        <v/>
      </c>
      <c r="AO53" s="403"/>
      <c r="AP53" s="403"/>
      <c r="AQ53" s="403"/>
      <c r="AR53" s="403"/>
      <c r="AS53" s="403"/>
      <c r="AT53" s="111"/>
      <c r="AU53" s="111"/>
      <c r="AV53" s="111"/>
      <c r="AW53" s="111"/>
      <c r="AX53" s="111"/>
    </row>
    <row r="54" spans="1:50" ht="14.25" customHeight="1" x14ac:dyDescent="0.25">
      <c r="A54" s="401">
        <v>32</v>
      </c>
      <c r="B54" s="401"/>
      <c r="C54" s="398" t="str">
        <f>IF('Сводная таблица'!C54=0,"",'Сводная таблица'!C54)</f>
        <v/>
      </c>
      <c r="D54" s="399"/>
      <c r="E54" s="399"/>
      <c r="F54" s="399"/>
      <c r="G54" s="399"/>
      <c r="H54" s="399"/>
      <c r="I54" s="399"/>
      <c r="J54" s="399"/>
      <c r="K54" s="399"/>
      <c r="L54" s="399"/>
      <c r="M54" s="400"/>
      <c r="N54" s="398" t="str">
        <f>IF('Сводная таблица'!C54=0,"",'Сводная таблица'!$C$2)</f>
        <v/>
      </c>
      <c r="O54" s="399"/>
      <c r="P54" s="399"/>
      <c r="Q54" s="399"/>
      <c r="R54" s="399"/>
      <c r="S54" s="399"/>
      <c r="T54" s="400"/>
      <c r="U54" s="395"/>
      <c r="V54" s="395"/>
      <c r="W54" s="395"/>
      <c r="X54" s="392" t="str">
        <f>IF('Сводная таблица'!C54=0,"",'Сводная таблица'!E54)</f>
        <v/>
      </c>
      <c r="Y54" s="393"/>
      <c r="Z54" s="394"/>
      <c r="AA54" s="392" t="str">
        <f>IF('Сводная таблица'!C54=0,"",'Сводная таблица'!D54)</f>
        <v/>
      </c>
      <c r="AB54" s="393"/>
      <c r="AC54" s="394"/>
      <c r="AD54" s="391" t="str">
        <f>IF('Сводная таблица'!C54=0,"",'Сводная таблица'!F54)</f>
        <v/>
      </c>
      <c r="AE54" s="391"/>
      <c r="AF54" s="391"/>
      <c r="AG54" s="388" t="str">
        <f>IF('Сводная таблица'!C54=0,"",ROUND(AA54*AD54,2))</f>
        <v/>
      </c>
      <c r="AH54" s="389"/>
      <c r="AI54" s="390"/>
      <c r="AJ54" s="391" t="str">
        <f>IF('Сводная таблица'!C54=0,"",'Сводная таблица'!$G$13)</f>
        <v/>
      </c>
      <c r="AK54" s="391"/>
      <c r="AL54" s="391"/>
      <c r="AM54" s="391"/>
      <c r="AN54" s="403" t="str">
        <f>IF('Сводная таблица'!C54=0,"",ROUND(AG54*AJ54,2))</f>
        <v/>
      </c>
      <c r="AO54" s="403"/>
      <c r="AP54" s="403"/>
      <c r="AQ54" s="403"/>
      <c r="AR54" s="403"/>
      <c r="AS54" s="403"/>
      <c r="AT54" s="111"/>
      <c r="AU54" s="111"/>
      <c r="AV54" s="111"/>
      <c r="AW54" s="111"/>
      <c r="AX54" s="111"/>
    </row>
    <row r="55" spans="1:50" ht="14.25" customHeight="1" x14ac:dyDescent="0.25">
      <c r="A55" s="401">
        <v>33</v>
      </c>
      <c r="B55" s="401"/>
      <c r="C55" s="398" t="str">
        <f>IF('Сводная таблица'!C55=0,"",'Сводная таблица'!C55)</f>
        <v/>
      </c>
      <c r="D55" s="399"/>
      <c r="E55" s="399"/>
      <c r="F55" s="399"/>
      <c r="G55" s="399"/>
      <c r="H55" s="399"/>
      <c r="I55" s="399"/>
      <c r="J55" s="399"/>
      <c r="K55" s="399"/>
      <c r="L55" s="399"/>
      <c r="M55" s="400"/>
      <c r="N55" s="398" t="str">
        <f>IF('Сводная таблица'!C55=0,"",'Сводная таблица'!$C$2)</f>
        <v/>
      </c>
      <c r="O55" s="399"/>
      <c r="P55" s="399"/>
      <c r="Q55" s="399"/>
      <c r="R55" s="399"/>
      <c r="S55" s="399"/>
      <c r="T55" s="400"/>
      <c r="U55" s="395"/>
      <c r="V55" s="395"/>
      <c r="W55" s="395"/>
      <c r="X55" s="392" t="str">
        <f>IF('Сводная таблица'!C55=0,"",'Сводная таблица'!E55)</f>
        <v/>
      </c>
      <c r="Y55" s="393"/>
      <c r="Z55" s="394"/>
      <c r="AA55" s="392" t="str">
        <f>IF('Сводная таблица'!C55=0,"",'Сводная таблица'!D55)</f>
        <v/>
      </c>
      <c r="AB55" s="393"/>
      <c r="AC55" s="394"/>
      <c r="AD55" s="391" t="str">
        <f>IF('Сводная таблица'!C55=0,"",'Сводная таблица'!F55)</f>
        <v/>
      </c>
      <c r="AE55" s="391"/>
      <c r="AF55" s="391"/>
      <c r="AG55" s="388" t="str">
        <f>IF('Сводная таблица'!C55=0,"",ROUND(AA55*AD55,2))</f>
        <v/>
      </c>
      <c r="AH55" s="389"/>
      <c r="AI55" s="390"/>
      <c r="AJ55" s="391" t="str">
        <f>IF('Сводная таблица'!C55=0,"",'Сводная таблица'!$G$13)</f>
        <v/>
      </c>
      <c r="AK55" s="391"/>
      <c r="AL55" s="391"/>
      <c r="AM55" s="391"/>
      <c r="AN55" s="403" t="str">
        <f>IF('Сводная таблица'!C55=0,"",ROUND(AG55*AJ55,2))</f>
        <v/>
      </c>
      <c r="AO55" s="403"/>
      <c r="AP55" s="403"/>
      <c r="AQ55" s="403"/>
      <c r="AR55" s="403"/>
      <c r="AS55" s="403"/>
      <c r="AT55" s="111"/>
      <c r="AU55" s="111"/>
      <c r="AV55" s="111"/>
      <c r="AW55" s="111"/>
      <c r="AX55" s="111"/>
    </row>
    <row r="56" spans="1:50" ht="14.25" customHeight="1" x14ac:dyDescent="0.25">
      <c r="A56" s="401">
        <v>34</v>
      </c>
      <c r="B56" s="401"/>
      <c r="C56" s="398" t="str">
        <f>IF('Сводная таблица'!C56=0,"",'Сводная таблица'!C56)</f>
        <v/>
      </c>
      <c r="D56" s="399"/>
      <c r="E56" s="399"/>
      <c r="F56" s="399"/>
      <c r="G56" s="399"/>
      <c r="H56" s="399"/>
      <c r="I56" s="399"/>
      <c r="J56" s="399"/>
      <c r="K56" s="399"/>
      <c r="L56" s="399"/>
      <c r="M56" s="400"/>
      <c r="N56" s="398" t="str">
        <f>IF('Сводная таблица'!C56=0,"",'Сводная таблица'!$C$2)</f>
        <v/>
      </c>
      <c r="O56" s="399"/>
      <c r="P56" s="399"/>
      <c r="Q56" s="399"/>
      <c r="R56" s="399"/>
      <c r="S56" s="399"/>
      <c r="T56" s="400"/>
      <c r="U56" s="395"/>
      <c r="V56" s="395"/>
      <c r="W56" s="395"/>
      <c r="X56" s="392" t="str">
        <f>IF('Сводная таблица'!C56=0,"",'Сводная таблица'!E56)</f>
        <v/>
      </c>
      <c r="Y56" s="393"/>
      <c r="Z56" s="394"/>
      <c r="AA56" s="392" t="str">
        <f>IF('Сводная таблица'!C56=0,"",'Сводная таблица'!D56)</f>
        <v/>
      </c>
      <c r="AB56" s="393"/>
      <c r="AC56" s="394"/>
      <c r="AD56" s="391" t="str">
        <f>IF('Сводная таблица'!C56=0,"",'Сводная таблица'!F56)</f>
        <v/>
      </c>
      <c r="AE56" s="391"/>
      <c r="AF56" s="391"/>
      <c r="AG56" s="388" t="str">
        <f>IF('Сводная таблица'!C56=0,"",ROUND(AA56*AD56,2))</f>
        <v/>
      </c>
      <c r="AH56" s="389"/>
      <c r="AI56" s="390"/>
      <c r="AJ56" s="391" t="str">
        <f>IF('Сводная таблица'!C56=0,"",'Сводная таблица'!$G$13)</f>
        <v/>
      </c>
      <c r="AK56" s="391"/>
      <c r="AL56" s="391"/>
      <c r="AM56" s="391"/>
      <c r="AN56" s="403" t="str">
        <f>IF('Сводная таблица'!C56=0,"",ROUND(AG56*AJ56,2))</f>
        <v/>
      </c>
      <c r="AO56" s="403"/>
      <c r="AP56" s="403"/>
      <c r="AQ56" s="403"/>
      <c r="AR56" s="403"/>
      <c r="AS56" s="403"/>
      <c r="AT56" s="111"/>
      <c r="AU56" s="111"/>
      <c r="AV56" s="111"/>
      <c r="AW56" s="111"/>
      <c r="AX56" s="111"/>
    </row>
    <row r="57" spans="1:50" ht="14.25" customHeight="1" x14ac:dyDescent="0.25">
      <c r="A57" s="401">
        <v>35</v>
      </c>
      <c r="B57" s="401"/>
      <c r="C57" s="398" t="str">
        <f>IF('Сводная таблица'!C57=0,"",'Сводная таблица'!C57)</f>
        <v/>
      </c>
      <c r="D57" s="399"/>
      <c r="E57" s="399"/>
      <c r="F57" s="399"/>
      <c r="G57" s="399"/>
      <c r="H57" s="399"/>
      <c r="I57" s="399"/>
      <c r="J57" s="399"/>
      <c r="K57" s="399"/>
      <c r="L57" s="399"/>
      <c r="M57" s="400"/>
      <c r="N57" s="398" t="str">
        <f>IF('Сводная таблица'!C57=0,"",'Сводная таблица'!$C$2)</f>
        <v/>
      </c>
      <c r="O57" s="399"/>
      <c r="P57" s="399"/>
      <c r="Q57" s="399"/>
      <c r="R57" s="399"/>
      <c r="S57" s="399"/>
      <c r="T57" s="400"/>
      <c r="U57" s="395"/>
      <c r="V57" s="395"/>
      <c r="W57" s="395"/>
      <c r="X57" s="392" t="str">
        <f>IF('Сводная таблица'!C57=0,"",'Сводная таблица'!E57)</f>
        <v/>
      </c>
      <c r="Y57" s="393"/>
      <c r="Z57" s="394"/>
      <c r="AA57" s="392" t="str">
        <f>IF('Сводная таблица'!C57=0,"",'Сводная таблица'!D57)</f>
        <v/>
      </c>
      <c r="AB57" s="393"/>
      <c r="AC57" s="394"/>
      <c r="AD57" s="391" t="str">
        <f>IF('Сводная таблица'!C57=0,"",'Сводная таблица'!F57)</f>
        <v/>
      </c>
      <c r="AE57" s="391"/>
      <c r="AF57" s="391"/>
      <c r="AG57" s="388" t="str">
        <f>IF('Сводная таблица'!C57=0,"",ROUND(AA57*AD57,2))</f>
        <v/>
      </c>
      <c r="AH57" s="389"/>
      <c r="AI57" s="390"/>
      <c r="AJ57" s="391" t="str">
        <f>IF('Сводная таблица'!C57=0,"",'Сводная таблица'!$G$13)</f>
        <v/>
      </c>
      <c r="AK57" s="391"/>
      <c r="AL57" s="391"/>
      <c r="AM57" s="391"/>
      <c r="AN57" s="403" t="str">
        <f>IF('Сводная таблица'!C57=0,"",ROUND(AG57*AJ57,2))</f>
        <v/>
      </c>
      <c r="AO57" s="403"/>
      <c r="AP57" s="403"/>
      <c r="AQ57" s="403"/>
      <c r="AR57" s="403"/>
      <c r="AS57" s="403"/>
      <c r="AT57" s="111"/>
      <c r="AU57" s="111"/>
      <c r="AV57" s="111"/>
      <c r="AW57" s="111"/>
      <c r="AX57" s="111"/>
    </row>
    <row r="58" spans="1:50" ht="14.25" customHeight="1" x14ac:dyDescent="0.25">
      <c r="A58" s="401">
        <v>36</v>
      </c>
      <c r="B58" s="401"/>
      <c r="C58" s="398" t="str">
        <f>IF('Сводная таблица'!C58=0,"",'Сводная таблица'!C58)</f>
        <v/>
      </c>
      <c r="D58" s="399"/>
      <c r="E58" s="399"/>
      <c r="F58" s="399"/>
      <c r="G58" s="399"/>
      <c r="H58" s="399"/>
      <c r="I58" s="399"/>
      <c r="J58" s="399"/>
      <c r="K58" s="399"/>
      <c r="L58" s="399"/>
      <c r="M58" s="400"/>
      <c r="N58" s="398" t="str">
        <f>IF('Сводная таблица'!C58=0,"",'Сводная таблица'!$C$2)</f>
        <v/>
      </c>
      <c r="O58" s="399"/>
      <c r="P58" s="399"/>
      <c r="Q58" s="399"/>
      <c r="R58" s="399"/>
      <c r="S58" s="399"/>
      <c r="T58" s="400"/>
      <c r="U58" s="395"/>
      <c r="V58" s="395"/>
      <c r="W58" s="395"/>
      <c r="X58" s="392" t="str">
        <f>IF('Сводная таблица'!C58=0,"",'Сводная таблица'!E58)</f>
        <v/>
      </c>
      <c r="Y58" s="393"/>
      <c r="Z58" s="394"/>
      <c r="AA58" s="392" t="str">
        <f>IF('Сводная таблица'!C58=0,"",'Сводная таблица'!D58)</f>
        <v/>
      </c>
      <c r="AB58" s="393"/>
      <c r="AC58" s="394"/>
      <c r="AD58" s="391" t="str">
        <f>IF('Сводная таблица'!C58=0,"",'Сводная таблица'!F58)</f>
        <v/>
      </c>
      <c r="AE58" s="391"/>
      <c r="AF58" s="391"/>
      <c r="AG58" s="388" t="str">
        <f>IF('Сводная таблица'!C58=0,"",ROUND(AA58*AD58,2))</f>
        <v/>
      </c>
      <c r="AH58" s="389"/>
      <c r="AI58" s="390"/>
      <c r="AJ58" s="391" t="str">
        <f>IF('Сводная таблица'!C58=0,"",'Сводная таблица'!$G$13)</f>
        <v/>
      </c>
      <c r="AK58" s="391"/>
      <c r="AL58" s="391"/>
      <c r="AM58" s="391"/>
      <c r="AN58" s="403" t="str">
        <f>IF('Сводная таблица'!C58=0,"",ROUND(AG58*AJ58,2))</f>
        <v/>
      </c>
      <c r="AO58" s="403"/>
      <c r="AP58" s="403"/>
      <c r="AQ58" s="403"/>
      <c r="AR58" s="403"/>
      <c r="AS58" s="403"/>
      <c r="AT58" s="111"/>
      <c r="AU58" s="111"/>
      <c r="AV58" s="111"/>
      <c r="AW58" s="111"/>
      <c r="AX58" s="111"/>
    </row>
    <row r="59" spans="1:50" ht="14.25" customHeight="1" x14ac:dyDescent="0.25">
      <c r="A59" s="401">
        <v>37</v>
      </c>
      <c r="B59" s="401"/>
      <c r="C59" s="398" t="str">
        <f>IF('Сводная таблица'!C59=0,"",'Сводная таблица'!C59)</f>
        <v/>
      </c>
      <c r="D59" s="399"/>
      <c r="E59" s="399"/>
      <c r="F59" s="399"/>
      <c r="G59" s="399"/>
      <c r="H59" s="399"/>
      <c r="I59" s="399"/>
      <c r="J59" s="399"/>
      <c r="K59" s="399"/>
      <c r="L59" s="399"/>
      <c r="M59" s="400"/>
      <c r="N59" s="398" t="str">
        <f>IF('Сводная таблица'!C59=0,"",'Сводная таблица'!$C$2)</f>
        <v/>
      </c>
      <c r="O59" s="399"/>
      <c r="P59" s="399"/>
      <c r="Q59" s="399"/>
      <c r="R59" s="399"/>
      <c r="S59" s="399"/>
      <c r="T59" s="400"/>
      <c r="U59" s="395"/>
      <c r="V59" s="395"/>
      <c r="W59" s="395"/>
      <c r="X59" s="392" t="str">
        <f>IF('Сводная таблица'!C59=0,"",'Сводная таблица'!E59)</f>
        <v/>
      </c>
      <c r="Y59" s="393"/>
      <c r="Z59" s="394"/>
      <c r="AA59" s="392" t="str">
        <f>IF('Сводная таблица'!C59=0,"",'Сводная таблица'!D59)</f>
        <v/>
      </c>
      <c r="AB59" s="393"/>
      <c r="AC59" s="394"/>
      <c r="AD59" s="391" t="str">
        <f>IF('Сводная таблица'!C59=0,"",'Сводная таблица'!F59)</f>
        <v/>
      </c>
      <c r="AE59" s="391"/>
      <c r="AF59" s="391"/>
      <c r="AG59" s="388" t="str">
        <f>IF('Сводная таблица'!C59=0,"",ROUND(AA59*AD59,2))</f>
        <v/>
      </c>
      <c r="AH59" s="389"/>
      <c r="AI59" s="390"/>
      <c r="AJ59" s="391" t="str">
        <f>IF('Сводная таблица'!C59=0,"",'Сводная таблица'!$G$13)</f>
        <v/>
      </c>
      <c r="AK59" s="391"/>
      <c r="AL59" s="391"/>
      <c r="AM59" s="391"/>
      <c r="AN59" s="403" t="str">
        <f>IF('Сводная таблица'!C59=0,"",ROUND(AG59*AJ59,2))</f>
        <v/>
      </c>
      <c r="AO59" s="403"/>
      <c r="AP59" s="403"/>
      <c r="AQ59" s="403"/>
      <c r="AR59" s="403"/>
      <c r="AS59" s="403"/>
      <c r="AT59" s="111"/>
      <c r="AU59" s="111"/>
      <c r="AV59" s="111"/>
      <c r="AW59" s="111"/>
      <c r="AX59" s="111"/>
    </row>
    <row r="60" spans="1:50" ht="14.25" customHeight="1" x14ac:dyDescent="0.25">
      <c r="A60" s="401">
        <v>38</v>
      </c>
      <c r="B60" s="401"/>
      <c r="C60" s="398" t="str">
        <f>IF('Сводная таблица'!C60=0,"",'Сводная таблица'!C60)</f>
        <v/>
      </c>
      <c r="D60" s="399"/>
      <c r="E60" s="399"/>
      <c r="F60" s="399"/>
      <c r="G60" s="399"/>
      <c r="H60" s="399"/>
      <c r="I60" s="399"/>
      <c r="J60" s="399"/>
      <c r="K60" s="399"/>
      <c r="L60" s="399"/>
      <c r="M60" s="400"/>
      <c r="N60" s="398" t="str">
        <f>IF('Сводная таблица'!C60=0,"",'Сводная таблица'!$C$2)</f>
        <v/>
      </c>
      <c r="O60" s="399"/>
      <c r="P60" s="399"/>
      <c r="Q60" s="399"/>
      <c r="R60" s="399"/>
      <c r="S60" s="399"/>
      <c r="T60" s="400"/>
      <c r="U60" s="395"/>
      <c r="V60" s="395"/>
      <c r="W60" s="395"/>
      <c r="X60" s="392" t="str">
        <f>IF('Сводная таблица'!C60=0,"",'Сводная таблица'!E60)</f>
        <v/>
      </c>
      <c r="Y60" s="393"/>
      <c r="Z60" s="394"/>
      <c r="AA60" s="392" t="str">
        <f>IF('Сводная таблица'!C60=0,"",'Сводная таблица'!D60)</f>
        <v/>
      </c>
      <c r="AB60" s="393"/>
      <c r="AC60" s="394"/>
      <c r="AD60" s="391" t="str">
        <f>IF('Сводная таблица'!C60=0,"",'Сводная таблица'!F60)</f>
        <v/>
      </c>
      <c r="AE60" s="391"/>
      <c r="AF60" s="391"/>
      <c r="AG60" s="388" t="str">
        <f>IF('Сводная таблица'!C60=0,"",ROUND(AA60*AD60,2))</f>
        <v/>
      </c>
      <c r="AH60" s="389"/>
      <c r="AI60" s="390"/>
      <c r="AJ60" s="391" t="str">
        <f>IF('Сводная таблица'!C60=0,"",'Сводная таблица'!$G$13)</f>
        <v/>
      </c>
      <c r="AK60" s="391"/>
      <c r="AL60" s="391"/>
      <c r="AM60" s="391"/>
      <c r="AN60" s="403" t="str">
        <f>IF('Сводная таблица'!C60=0,"",ROUND(AG60*AJ60,2))</f>
        <v/>
      </c>
      <c r="AO60" s="403"/>
      <c r="AP60" s="403"/>
      <c r="AQ60" s="403"/>
      <c r="AR60" s="403"/>
      <c r="AS60" s="403"/>
      <c r="AT60" s="111"/>
      <c r="AU60" s="111"/>
      <c r="AV60" s="111"/>
      <c r="AW60" s="111"/>
      <c r="AX60" s="111"/>
    </row>
    <row r="61" spans="1:50" ht="14.25" customHeight="1" x14ac:dyDescent="0.25">
      <c r="A61" s="401">
        <v>39</v>
      </c>
      <c r="B61" s="401"/>
      <c r="C61" s="398" t="str">
        <f>IF('Сводная таблица'!C61=0,"",'Сводная таблица'!C61)</f>
        <v/>
      </c>
      <c r="D61" s="399"/>
      <c r="E61" s="399"/>
      <c r="F61" s="399"/>
      <c r="G61" s="399"/>
      <c r="H61" s="399"/>
      <c r="I61" s="399"/>
      <c r="J61" s="399"/>
      <c r="K61" s="399"/>
      <c r="L61" s="399"/>
      <c r="M61" s="400"/>
      <c r="N61" s="398" t="str">
        <f>IF('Сводная таблица'!C61=0,"",'Сводная таблица'!$C$2)</f>
        <v/>
      </c>
      <c r="O61" s="399"/>
      <c r="P61" s="399"/>
      <c r="Q61" s="399"/>
      <c r="R61" s="399"/>
      <c r="S61" s="399"/>
      <c r="T61" s="400"/>
      <c r="U61" s="395"/>
      <c r="V61" s="395"/>
      <c r="W61" s="395"/>
      <c r="X61" s="392" t="str">
        <f>IF('Сводная таблица'!C61=0,"",'Сводная таблица'!E61)</f>
        <v/>
      </c>
      <c r="Y61" s="393"/>
      <c r="Z61" s="394"/>
      <c r="AA61" s="392" t="str">
        <f>IF('Сводная таблица'!C61=0,"",'Сводная таблица'!D61)</f>
        <v/>
      </c>
      <c r="AB61" s="393"/>
      <c r="AC61" s="394"/>
      <c r="AD61" s="391" t="str">
        <f>IF('Сводная таблица'!C61=0,"",'Сводная таблица'!F61)</f>
        <v/>
      </c>
      <c r="AE61" s="391"/>
      <c r="AF61" s="391"/>
      <c r="AG61" s="388" t="str">
        <f>IF('Сводная таблица'!C61=0,"",ROUND(AA61*AD61,2))</f>
        <v/>
      </c>
      <c r="AH61" s="389"/>
      <c r="AI61" s="390"/>
      <c r="AJ61" s="391" t="str">
        <f>IF('Сводная таблица'!C61=0,"",'Сводная таблица'!$G$13)</f>
        <v/>
      </c>
      <c r="AK61" s="391"/>
      <c r="AL61" s="391"/>
      <c r="AM61" s="391"/>
      <c r="AN61" s="403" t="str">
        <f>IF('Сводная таблица'!C61=0,"",ROUND(AG61*AJ61,2))</f>
        <v/>
      </c>
      <c r="AO61" s="403"/>
      <c r="AP61" s="403"/>
      <c r="AQ61" s="403"/>
      <c r="AR61" s="403"/>
      <c r="AS61" s="403"/>
      <c r="AT61" s="111"/>
      <c r="AU61" s="111"/>
      <c r="AV61" s="111"/>
      <c r="AW61" s="111"/>
      <c r="AX61" s="111"/>
    </row>
    <row r="62" spans="1:50" ht="14.25" customHeight="1" x14ac:dyDescent="0.25">
      <c r="A62" s="401">
        <v>40</v>
      </c>
      <c r="B62" s="401"/>
      <c r="C62" s="398" t="str">
        <f>IF('Сводная таблица'!C62=0,"",'Сводная таблица'!C62)</f>
        <v/>
      </c>
      <c r="D62" s="399"/>
      <c r="E62" s="399"/>
      <c r="F62" s="399"/>
      <c r="G62" s="399"/>
      <c r="H62" s="399"/>
      <c r="I62" s="399"/>
      <c r="J62" s="399"/>
      <c r="K62" s="399"/>
      <c r="L62" s="399"/>
      <c r="M62" s="400"/>
      <c r="N62" s="398" t="str">
        <f>IF('Сводная таблица'!C62=0,"",'Сводная таблица'!$C$2)</f>
        <v/>
      </c>
      <c r="O62" s="399"/>
      <c r="P62" s="399"/>
      <c r="Q62" s="399"/>
      <c r="R62" s="399"/>
      <c r="S62" s="399"/>
      <c r="T62" s="400"/>
      <c r="U62" s="395"/>
      <c r="V62" s="395"/>
      <c r="W62" s="395"/>
      <c r="X62" s="392" t="str">
        <f>IF('Сводная таблица'!C62=0,"",'Сводная таблица'!E62)</f>
        <v/>
      </c>
      <c r="Y62" s="393"/>
      <c r="Z62" s="394"/>
      <c r="AA62" s="392" t="str">
        <f>IF('Сводная таблица'!C62=0,"",'Сводная таблица'!D62)</f>
        <v/>
      </c>
      <c r="AB62" s="393"/>
      <c r="AC62" s="394"/>
      <c r="AD62" s="391" t="str">
        <f>IF('Сводная таблица'!C62=0,"",'Сводная таблица'!F62)</f>
        <v/>
      </c>
      <c r="AE62" s="391"/>
      <c r="AF62" s="391"/>
      <c r="AG62" s="388" t="str">
        <f>IF('Сводная таблица'!C62=0,"",ROUND(AA62*AD62,2))</f>
        <v/>
      </c>
      <c r="AH62" s="389"/>
      <c r="AI62" s="390"/>
      <c r="AJ62" s="391" t="str">
        <f>IF('Сводная таблица'!C62=0,"",'Сводная таблица'!$G$13)</f>
        <v/>
      </c>
      <c r="AK62" s="391"/>
      <c r="AL62" s="391"/>
      <c r="AM62" s="391"/>
      <c r="AN62" s="403" t="str">
        <f>IF('Сводная таблица'!C62=0,"",ROUND(AG62*AJ62,2))</f>
        <v/>
      </c>
      <c r="AO62" s="403"/>
      <c r="AP62" s="403"/>
      <c r="AQ62" s="403"/>
      <c r="AR62" s="403"/>
      <c r="AS62" s="403"/>
      <c r="AT62" s="111"/>
      <c r="AU62" s="111"/>
      <c r="AV62" s="111"/>
      <c r="AW62" s="111"/>
      <c r="AX62" s="111"/>
    </row>
    <row r="63" spans="1:50" ht="14.25" customHeight="1" x14ac:dyDescent="0.25">
      <c r="A63" s="401">
        <v>41</v>
      </c>
      <c r="B63" s="401"/>
      <c r="C63" s="398" t="str">
        <f>IF('Сводная таблица'!C63=0,"",'Сводная таблица'!C63)</f>
        <v/>
      </c>
      <c r="D63" s="399"/>
      <c r="E63" s="399"/>
      <c r="F63" s="399"/>
      <c r="G63" s="399"/>
      <c r="H63" s="399"/>
      <c r="I63" s="399"/>
      <c r="J63" s="399"/>
      <c r="K63" s="399"/>
      <c r="L63" s="399"/>
      <c r="M63" s="400"/>
      <c r="N63" s="398" t="str">
        <f>IF('Сводная таблица'!C63=0,"",'Сводная таблица'!$C$2)</f>
        <v/>
      </c>
      <c r="O63" s="399"/>
      <c r="P63" s="399"/>
      <c r="Q63" s="399"/>
      <c r="R63" s="399"/>
      <c r="S63" s="399"/>
      <c r="T63" s="400"/>
      <c r="U63" s="395"/>
      <c r="V63" s="395"/>
      <c r="W63" s="395"/>
      <c r="X63" s="392" t="str">
        <f>IF('Сводная таблица'!C63=0,"",'Сводная таблица'!E63)</f>
        <v/>
      </c>
      <c r="Y63" s="393"/>
      <c r="Z63" s="394"/>
      <c r="AA63" s="392" t="str">
        <f>IF('Сводная таблица'!C63=0,"",'Сводная таблица'!D63)</f>
        <v/>
      </c>
      <c r="AB63" s="393"/>
      <c r="AC63" s="394"/>
      <c r="AD63" s="391" t="str">
        <f>IF('Сводная таблица'!C63=0,"",'Сводная таблица'!F63)</f>
        <v/>
      </c>
      <c r="AE63" s="391"/>
      <c r="AF63" s="391"/>
      <c r="AG63" s="388" t="str">
        <f>IF('Сводная таблица'!C63=0,"",ROUND(AA63*AD63,2))</f>
        <v/>
      </c>
      <c r="AH63" s="389"/>
      <c r="AI63" s="390"/>
      <c r="AJ63" s="391" t="str">
        <f>IF('Сводная таблица'!C63=0,"",'Сводная таблица'!$G$13)</f>
        <v/>
      </c>
      <c r="AK63" s="391"/>
      <c r="AL63" s="391"/>
      <c r="AM63" s="391"/>
      <c r="AN63" s="403" t="str">
        <f>IF('Сводная таблица'!C63=0,"",ROUND(AG63*AJ63,2))</f>
        <v/>
      </c>
      <c r="AO63" s="403"/>
      <c r="AP63" s="403"/>
      <c r="AQ63" s="403"/>
      <c r="AR63" s="403"/>
      <c r="AS63" s="403"/>
      <c r="AT63" s="111"/>
      <c r="AU63" s="111"/>
      <c r="AV63" s="111"/>
      <c r="AW63" s="111"/>
      <c r="AX63" s="111"/>
    </row>
    <row r="64" spans="1:50" ht="14.25" customHeight="1" x14ac:dyDescent="0.25">
      <c r="A64" s="401">
        <v>42</v>
      </c>
      <c r="B64" s="401"/>
      <c r="C64" s="398" t="str">
        <f>IF('Сводная таблица'!C64=0,"",'Сводная таблица'!C64)</f>
        <v/>
      </c>
      <c r="D64" s="399"/>
      <c r="E64" s="399"/>
      <c r="F64" s="399"/>
      <c r="G64" s="399"/>
      <c r="H64" s="399"/>
      <c r="I64" s="399"/>
      <c r="J64" s="399"/>
      <c r="K64" s="399"/>
      <c r="L64" s="399"/>
      <c r="M64" s="400"/>
      <c r="N64" s="398" t="str">
        <f>IF('Сводная таблица'!C64=0,"",'Сводная таблица'!$C$2)</f>
        <v/>
      </c>
      <c r="O64" s="399"/>
      <c r="P64" s="399"/>
      <c r="Q64" s="399"/>
      <c r="R64" s="399"/>
      <c r="S64" s="399"/>
      <c r="T64" s="400"/>
      <c r="U64" s="395"/>
      <c r="V64" s="395"/>
      <c r="W64" s="395"/>
      <c r="X64" s="392" t="str">
        <f>IF('Сводная таблица'!C64=0,"",'Сводная таблица'!E64)</f>
        <v/>
      </c>
      <c r="Y64" s="393"/>
      <c r="Z64" s="394"/>
      <c r="AA64" s="392" t="str">
        <f>IF('Сводная таблица'!C64=0,"",'Сводная таблица'!D64)</f>
        <v/>
      </c>
      <c r="AB64" s="393"/>
      <c r="AC64" s="394"/>
      <c r="AD64" s="391" t="str">
        <f>IF('Сводная таблица'!C64=0,"",'Сводная таблица'!F64)</f>
        <v/>
      </c>
      <c r="AE64" s="391"/>
      <c r="AF64" s="391"/>
      <c r="AG64" s="388" t="str">
        <f>IF('Сводная таблица'!C64=0,"",ROUND(AA64*AD64,2))</f>
        <v/>
      </c>
      <c r="AH64" s="389"/>
      <c r="AI64" s="390"/>
      <c r="AJ64" s="391" t="str">
        <f>IF('Сводная таблица'!C64=0,"",'Сводная таблица'!$G$13)</f>
        <v/>
      </c>
      <c r="AK64" s="391"/>
      <c r="AL64" s="391"/>
      <c r="AM64" s="391"/>
      <c r="AN64" s="403" t="str">
        <f>IF('Сводная таблица'!C64=0,"",ROUND(AG64*AJ64,2))</f>
        <v/>
      </c>
      <c r="AO64" s="403"/>
      <c r="AP64" s="403"/>
      <c r="AQ64" s="403"/>
      <c r="AR64" s="403"/>
      <c r="AS64" s="403"/>
      <c r="AT64" s="111"/>
      <c r="AU64" s="111"/>
      <c r="AV64" s="111"/>
      <c r="AW64" s="111"/>
      <c r="AX64" s="111"/>
    </row>
    <row r="65" spans="1:50" ht="14.25" customHeight="1" x14ac:dyDescent="0.25">
      <c r="A65" s="401">
        <v>43</v>
      </c>
      <c r="B65" s="401"/>
      <c r="C65" s="398" t="str">
        <f>IF('Сводная таблица'!C65=0,"",'Сводная таблица'!C65)</f>
        <v/>
      </c>
      <c r="D65" s="399"/>
      <c r="E65" s="399"/>
      <c r="F65" s="399"/>
      <c r="G65" s="399"/>
      <c r="H65" s="399"/>
      <c r="I65" s="399"/>
      <c r="J65" s="399"/>
      <c r="K65" s="399"/>
      <c r="L65" s="399"/>
      <c r="M65" s="400"/>
      <c r="N65" s="398" t="str">
        <f>IF('Сводная таблица'!C65=0,"",'Сводная таблица'!$C$2)</f>
        <v/>
      </c>
      <c r="O65" s="399"/>
      <c r="P65" s="399"/>
      <c r="Q65" s="399"/>
      <c r="R65" s="399"/>
      <c r="S65" s="399"/>
      <c r="T65" s="400"/>
      <c r="U65" s="395"/>
      <c r="V65" s="395"/>
      <c r="W65" s="395"/>
      <c r="X65" s="392" t="str">
        <f>IF('Сводная таблица'!C65=0,"",'Сводная таблица'!E65)</f>
        <v/>
      </c>
      <c r="Y65" s="393"/>
      <c r="Z65" s="394"/>
      <c r="AA65" s="392" t="str">
        <f>IF('Сводная таблица'!C65=0,"",'Сводная таблица'!D65)</f>
        <v/>
      </c>
      <c r="AB65" s="393"/>
      <c r="AC65" s="394"/>
      <c r="AD65" s="391" t="str">
        <f>IF('Сводная таблица'!C65=0,"",'Сводная таблица'!F65)</f>
        <v/>
      </c>
      <c r="AE65" s="391"/>
      <c r="AF65" s="391"/>
      <c r="AG65" s="388" t="str">
        <f>IF('Сводная таблица'!C65=0,"",ROUND(AA65*AD65,2))</f>
        <v/>
      </c>
      <c r="AH65" s="389"/>
      <c r="AI65" s="390"/>
      <c r="AJ65" s="391" t="str">
        <f>IF('Сводная таблица'!C65=0,"",'Сводная таблица'!$G$13)</f>
        <v/>
      </c>
      <c r="AK65" s="391"/>
      <c r="AL65" s="391"/>
      <c r="AM65" s="391"/>
      <c r="AN65" s="403" t="str">
        <f>IF('Сводная таблица'!C65=0,"",ROUND(AG65*AJ65,2))</f>
        <v/>
      </c>
      <c r="AO65" s="403"/>
      <c r="AP65" s="403"/>
      <c r="AQ65" s="403"/>
      <c r="AR65" s="403"/>
      <c r="AS65" s="403"/>
      <c r="AT65" s="111"/>
      <c r="AU65" s="111"/>
      <c r="AV65" s="111"/>
      <c r="AW65" s="111"/>
      <c r="AX65" s="111"/>
    </row>
    <row r="66" spans="1:50" ht="14.25" customHeight="1" x14ac:dyDescent="0.25">
      <c r="A66" s="401">
        <v>44</v>
      </c>
      <c r="B66" s="401"/>
      <c r="C66" s="398" t="str">
        <f>IF('Сводная таблица'!C66=0,"",'Сводная таблица'!C66)</f>
        <v/>
      </c>
      <c r="D66" s="399"/>
      <c r="E66" s="399"/>
      <c r="F66" s="399"/>
      <c r="G66" s="399"/>
      <c r="H66" s="399"/>
      <c r="I66" s="399"/>
      <c r="J66" s="399"/>
      <c r="K66" s="399"/>
      <c r="L66" s="399"/>
      <c r="M66" s="400"/>
      <c r="N66" s="398" t="str">
        <f>IF('Сводная таблица'!C66=0,"",'Сводная таблица'!$C$2)</f>
        <v/>
      </c>
      <c r="O66" s="399"/>
      <c r="P66" s="399"/>
      <c r="Q66" s="399"/>
      <c r="R66" s="399"/>
      <c r="S66" s="399"/>
      <c r="T66" s="400"/>
      <c r="U66" s="395"/>
      <c r="V66" s="395"/>
      <c r="W66" s="395"/>
      <c r="X66" s="392" t="str">
        <f>IF('Сводная таблица'!C66=0,"",'Сводная таблица'!E66)</f>
        <v/>
      </c>
      <c r="Y66" s="393"/>
      <c r="Z66" s="394"/>
      <c r="AA66" s="392" t="str">
        <f>IF('Сводная таблица'!C66=0,"",'Сводная таблица'!D66)</f>
        <v/>
      </c>
      <c r="AB66" s="393"/>
      <c r="AC66" s="394"/>
      <c r="AD66" s="391" t="str">
        <f>IF('Сводная таблица'!C66=0,"",'Сводная таблица'!F66)</f>
        <v/>
      </c>
      <c r="AE66" s="391"/>
      <c r="AF66" s="391"/>
      <c r="AG66" s="388" t="str">
        <f>IF('Сводная таблица'!C66=0,"",ROUND(AA66*AD66,2))</f>
        <v/>
      </c>
      <c r="AH66" s="389"/>
      <c r="AI66" s="390"/>
      <c r="AJ66" s="391" t="str">
        <f>IF('Сводная таблица'!C66=0,"",'Сводная таблица'!$G$13)</f>
        <v/>
      </c>
      <c r="AK66" s="391"/>
      <c r="AL66" s="391"/>
      <c r="AM66" s="391"/>
      <c r="AN66" s="403" t="str">
        <f>IF('Сводная таблица'!C66=0,"",ROUND(AG66*AJ66,2))</f>
        <v/>
      </c>
      <c r="AO66" s="403"/>
      <c r="AP66" s="403"/>
      <c r="AQ66" s="403"/>
      <c r="AR66" s="403"/>
      <c r="AS66" s="403"/>
      <c r="AT66" s="111"/>
      <c r="AU66" s="111"/>
      <c r="AV66" s="111"/>
      <c r="AW66" s="111"/>
      <c r="AX66" s="111"/>
    </row>
    <row r="67" spans="1:50" ht="14.25" customHeight="1" x14ac:dyDescent="0.25">
      <c r="A67" s="401">
        <v>45</v>
      </c>
      <c r="B67" s="401"/>
      <c r="C67" s="398" t="str">
        <f>IF('Сводная таблица'!C67=0,"",'Сводная таблица'!C67)</f>
        <v/>
      </c>
      <c r="D67" s="399"/>
      <c r="E67" s="399"/>
      <c r="F67" s="399"/>
      <c r="G67" s="399"/>
      <c r="H67" s="399"/>
      <c r="I67" s="399"/>
      <c r="J67" s="399"/>
      <c r="K67" s="399"/>
      <c r="L67" s="399"/>
      <c r="M67" s="400"/>
      <c r="N67" s="398" t="str">
        <f>IF('Сводная таблица'!C67=0,"",'Сводная таблица'!$C$2)</f>
        <v/>
      </c>
      <c r="O67" s="399"/>
      <c r="P67" s="399"/>
      <c r="Q67" s="399"/>
      <c r="R67" s="399"/>
      <c r="S67" s="399"/>
      <c r="T67" s="400"/>
      <c r="U67" s="395"/>
      <c r="V67" s="395"/>
      <c r="W67" s="395"/>
      <c r="X67" s="392" t="str">
        <f>IF('Сводная таблица'!C67=0,"",'Сводная таблица'!E67)</f>
        <v/>
      </c>
      <c r="Y67" s="393"/>
      <c r="Z67" s="394"/>
      <c r="AA67" s="392" t="str">
        <f>IF('Сводная таблица'!C67=0,"",'Сводная таблица'!D67)</f>
        <v/>
      </c>
      <c r="AB67" s="393"/>
      <c r="AC67" s="394"/>
      <c r="AD67" s="391" t="str">
        <f>IF('Сводная таблица'!C67=0,"",'Сводная таблица'!F67)</f>
        <v/>
      </c>
      <c r="AE67" s="391"/>
      <c r="AF67" s="391"/>
      <c r="AG67" s="388" t="str">
        <f>IF('Сводная таблица'!C67=0,"",ROUND(AA67*AD67,2))</f>
        <v/>
      </c>
      <c r="AH67" s="389"/>
      <c r="AI67" s="390"/>
      <c r="AJ67" s="391" t="str">
        <f>IF('Сводная таблица'!C67=0,"",'Сводная таблица'!$G$13)</f>
        <v/>
      </c>
      <c r="AK67" s="391"/>
      <c r="AL67" s="391"/>
      <c r="AM67" s="391"/>
      <c r="AN67" s="403" t="str">
        <f>IF('Сводная таблица'!C67=0,"",ROUND(AG67*AJ67,2))</f>
        <v/>
      </c>
      <c r="AO67" s="403"/>
      <c r="AP67" s="403"/>
      <c r="AQ67" s="403"/>
      <c r="AR67" s="403"/>
      <c r="AS67" s="403"/>
      <c r="AT67" s="111"/>
      <c r="AU67" s="111"/>
      <c r="AV67" s="111"/>
      <c r="AW67" s="111"/>
      <c r="AX67" s="111"/>
    </row>
    <row r="68" spans="1:50" ht="14.25" customHeight="1" x14ac:dyDescent="0.25">
      <c r="A68" s="401">
        <v>46</v>
      </c>
      <c r="B68" s="401"/>
      <c r="C68" s="398" t="str">
        <f>IF('Сводная таблица'!C68=0,"",'Сводная таблица'!C68)</f>
        <v/>
      </c>
      <c r="D68" s="399"/>
      <c r="E68" s="399"/>
      <c r="F68" s="399"/>
      <c r="G68" s="399"/>
      <c r="H68" s="399"/>
      <c r="I68" s="399"/>
      <c r="J68" s="399"/>
      <c r="K68" s="399"/>
      <c r="L68" s="399"/>
      <c r="M68" s="400"/>
      <c r="N68" s="398" t="str">
        <f>IF('Сводная таблица'!C68=0,"",'Сводная таблица'!$C$2)</f>
        <v/>
      </c>
      <c r="O68" s="399"/>
      <c r="P68" s="399"/>
      <c r="Q68" s="399"/>
      <c r="R68" s="399"/>
      <c r="S68" s="399"/>
      <c r="T68" s="400"/>
      <c r="U68" s="395"/>
      <c r="V68" s="395"/>
      <c r="W68" s="395"/>
      <c r="X68" s="392" t="str">
        <f>IF('Сводная таблица'!C68=0,"",'Сводная таблица'!E68)</f>
        <v/>
      </c>
      <c r="Y68" s="393"/>
      <c r="Z68" s="394"/>
      <c r="AA68" s="392" t="str">
        <f>IF('Сводная таблица'!C68=0,"",'Сводная таблица'!D68)</f>
        <v/>
      </c>
      <c r="AB68" s="393"/>
      <c r="AC68" s="394"/>
      <c r="AD68" s="391" t="str">
        <f>IF('Сводная таблица'!C68=0,"",'Сводная таблица'!F68)</f>
        <v/>
      </c>
      <c r="AE68" s="391"/>
      <c r="AF68" s="391"/>
      <c r="AG68" s="388" t="str">
        <f>IF('Сводная таблица'!C68=0,"",ROUND(AA68*AD68,2))</f>
        <v/>
      </c>
      <c r="AH68" s="389"/>
      <c r="AI68" s="390"/>
      <c r="AJ68" s="391" t="str">
        <f>IF('Сводная таблица'!C68=0,"",'Сводная таблица'!$G$13)</f>
        <v/>
      </c>
      <c r="AK68" s="391"/>
      <c r="AL68" s="391"/>
      <c r="AM68" s="391"/>
      <c r="AN68" s="403" t="str">
        <f>IF('Сводная таблица'!C68=0,"",ROUND(AG68*AJ68,2))</f>
        <v/>
      </c>
      <c r="AO68" s="403"/>
      <c r="AP68" s="403"/>
      <c r="AQ68" s="403"/>
      <c r="AR68" s="403"/>
      <c r="AS68" s="403"/>
      <c r="AT68" s="111"/>
      <c r="AU68" s="111"/>
      <c r="AV68" s="111"/>
      <c r="AW68" s="111"/>
      <c r="AX68" s="111"/>
    </row>
    <row r="69" spans="1:50" ht="14.25" customHeight="1" x14ac:dyDescent="0.25">
      <c r="A69" s="401">
        <v>47</v>
      </c>
      <c r="B69" s="401"/>
      <c r="C69" s="398" t="str">
        <f>IF('Сводная таблица'!C69=0,"",'Сводная таблица'!C69)</f>
        <v/>
      </c>
      <c r="D69" s="399"/>
      <c r="E69" s="399"/>
      <c r="F69" s="399"/>
      <c r="G69" s="399"/>
      <c r="H69" s="399"/>
      <c r="I69" s="399"/>
      <c r="J69" s="399"/>
      <c r="K69" s="399"/>
      <c r="L69" s="399"/>
      <c r="M69" s="400"/>
      <c r="N69" s="398" t="str">
        <f>IF('Сводная таблица'!C69=0,"",'Сводная таблица'!$C$2)</f>
        <v/>
      </c>
      <c r="O69" s="399"/>
      <c r="P69" s="399"/>
      <c r="Q69" s="399"/>
      <c r="R69" s="399"/>
      <c r="S69" s="399"/>
      <c r="T69" s="400"/>
      <c r="U69" s="395"/>
      <c r="V69" s="395"/>
      <c r="W69" s="395"/>
      <c r="X69" s="392" t="str">
        <f>IF('Сводная таблица'!C69=0,"",'Сводная таблица'!E69)</f>
        <v/>
      </c>
      <c r="Y69" s="393"/>
      <c r="Z69" s="394"/>
      <c r="AA69" s="392" t="str">
        <f>IF('Сводная таблица'!C69=0,"",'Сводная таблица'!D69)</f>
        <v/>
      </c>
      <c r="AB69" s="393"/>
      <c r="AC69" s="394"/>
      <c r="AD69" s="391" t="str">
        <f>IF('Сводная таблица'!C69=0,"",'Сводная таблица'!F69)</f>
        <v/>
      </c>
      <c r="AE69" s="391"/>
      <c r="AF69" s="391"/>
      <c r="AG69" s="388" t="str">
        <f>IF('Сводная таблица'!C69=0,"",ROUND(AA69*AD69,2))</f>
        <v/>
      </c>
      <c r="AH69" s="389"/>
      <c r="AI69" s="390"/>
      <c r="AJ69" s="391" t="str">
        <f>IF('Сводная таблица'!C69=0,"",'Сводная таблица'!$G$13)</f>
        <v/>
      </c>
      <c r="AK69" s="391"/>
      <c r="AL69" s="391"/>
      <c r="AM69" s="391"/>
      <c r="AN69" s="403" t="str">
        <f>IF('Сводная таблица'!C69=0,"",ROUND(AG69*AJ69,2))</f>
        <v/>
      </c>
      <c r="AO69" s="403"/>
      <c r="AP69" s="403"/>
      <c r="AQ69" s="403"/>
      <c r="AR69" s="403"/>
      <c r="AS69" s="403"/>
      <c r="AT69" s="111"/>
      <c r="AU69" s="111"/>
      <c r="AV69" s="111"/>
      <c r="AW69" s="111"/>
      <c r="AX69" s="111"/>
    </row>
    <row r="70" spans="1:50" ht="14.25" customHeight="1" x14ac:dyDescent="0.25">
      <c r="A70" s="401">
        <v>48</v>
      </c>
      <c r="B70" s="401"/>
      <c r="C70" s="398" t="str">
        <f>IF('Сводная таблица'!C70=0,"",'Сводная таблица'!C70)</f>
        <v/>
      </c>
      <c r="D70" s="399"/>
      <c r="E70" s="399"/>
      <c r="F70" s="399"/>
      <c r="G70" s="399"/>
      <c r="H70" s="399"/>
      <c r="I70" s="399"/>
      <c r="J70" s="399"/>
      <c r="K70" s="399"/>
      <c r="L70" s="399"/>
      <c r="M70" s="400"/>
      <c r="N70" s="398" t="str">
        <f>IF('Сводная таблица'!C70=0,"",'Сводная таблица'!$C$2)</f>
        <v/>
      </c>
      <c r="O70" s="399"/>
      <c r="P70" s="399"/>
      <c r="Q70" s="399"/>
      <c r="R70" s="399"/>
      <c r="S70" s="399"/>
      <c r="T70" s="400"/>
      <c r="U70" s="395"/>
      <c r="V70" s="395"/>
      <c r="W70" s="395"/>
      <c r="X70" s="392" t="str">
        <f>IF('Сводная таблица'!C70=0,"",'Сводная таблица'!E70)</f>
        <v/>
      </c>
      <c r="Y70" s="393"/>
      <c r="Z70" s="394"/>
      <c r="AA70" s="392" t="str">
        <f>IF('Сводная таблица'!C70=0,"",'Сводная таблица'!D70)</f>
        <v/>
      </c>
      <c r="AB70" s="393"/>
      <c r="AC70" s="394"/>
      <c r="AD70" s="391" t="str">
        <f>IF('Сводная таблица'!C70=0,"",'Сводная таблица'!F70)</f>
        <v/>
      </c>
      <c r="AE70" s="391"/>
      <c r="AF70" s="391"/>
      <c r="AG70" s="388" t="str">
        <f>IF('Сводная таблица'!C70=0,"",ROUND(AA70*AD70,2))</f>
        <v/>
      </c>
      <c r="AH70" s="389"/>
      <c r="AI70" s="390"/>
      <c r="AJ70" s="391" t="str">
        <f>IF('Сводная таблица'!C70=0,"",'Сводная таблица'!$G$13)</f>
        <v/>
      </c>
      <c r="AK70" s="391"/>
      <c r="AL70" s="391"/>
      <c r="AM70" s="391"/>
      <c r="AN70" s="403" t="str">
        <f>IF('Сводная таблица'!C70=0,"",ROUND(AG70*AJ70,2))</f>
        <v/>
      </c>
      <c r="AO70" s="403"/>
      <c r="AP70" s="403"/>
      <c r="AQ70" s="403"/>
      <c r="AR70" s="403"/>
      <c r="AS70" s="403"/>
      <c r="AT70" s="111"/>
      <c r="AU70" s="111"/>
      <c r="AV70" s="111"/>
      <c r="AW70" s="111"/>
      <c r="AX70" s="111"/>
    </row>
    <row r="71" spans="1:50" ht="14.25" customHeight="1" x14ac:dyDescent="0.25">
      <c r="A71" s="401">
        <v>49</v>
      </c>
      <c r="B71" s="401"/>
      <c r="C71" s="398" t="str">
        <f>IF('Сводная таблица'!C71=0,"",'Сводная таблица'!C71)</f>
        <v/>
      </c>
      <c r="D71" s="399"/>
      <c r="E71" s="399"/>
      <c r="F71" s="399"/>
      <c r="G71" s="399"/>
      <c r="H71" s="399"/>
      <c r="I71" s="399"/>
      <c r="J71" s="399"/>
      <c r="K71" s="399"/>
      <c r="L71" s="399"/>
      <c r="M71" s="400"/>
      <c r="N71" s="398" t="str">
        <f>IF('Сводная таблица'!C71=0,"",'Сводная таблица'!$C$2)</f>
        <v/>
      </c>
      <c r="O71" s="399"/>
      <c r="P71" s="399"/>
      <c r="Q71" s="399"/>
      <c r="R71" s="399"/>
      <c r="S71" s="399"/>
      <c r="T71" s="400"/>
      <c r="U71" s="395"/>
      <c r="V71" s="395"/>
      <c r="W71" s="395"/>
      <c r="X71" s="392" t="str">
        <f>IF('Сводная таблица'!C71=0,"",'Сводная таблица'!E71)</f>
        <v/>
      </c>
      <c r="Y71" s="393"/>
      <c r="Z71" s="394"/>
      <c r="AA71" s="392" t="str">
        <f>IF('Сводная таблица'!C71=0,"",'Сводная таблица'!D71)</f>
        <v/>
      </c>
      <c r="AB71" s="393"/>
      <c r="AC71" s="394"/>
      <c r="AD71" s="391" t="str">
        <f>IF('Сводная таблица'!C71=0,"",'Сводная таблица'!F71)</f>
        <v/>
      </c>
      <c r="AE71" s="391"/>
      <c r="AF71" s="391"/>
      <c r="AG71" s="388" t="str">
        <f>IF('Сводная таблица'!C71=0,"",ROUND(AA71*AD71,2))</f>
        <v/>
      </c>
      <c r="AH71" s="389"/>
      <c r="AI71" s="390"/>
      <c r="AJ71" s="391" t="str">
        <f>IF('Сводная таблица'!C71=0,"",'Сводная таблица'!$G$13)</f>
        <v/>
      </c>
      <c r="AK71" s="391"/>
      <c r="AL71" s="391"/>
      <c r="AM71" s="391"/>
      <c r="AN71" s="403" t="str">
        <f>IF('Сводная таблица'!C71=0,"",ROUND(AG71*AJ71,2))</f>
        <v/>
      </c>
      <c r="AO71" s="403"/>
      <c r="AP71" s="403"/>
      <c r="AQ71" s="403"/>
      <c r="AR71" s="403"/>
      <c r="AS71" s="403"/>
      <c r="AT71" s="111"/>
      <c r="AU71" s="111"/>
      <c r="AV71" s="111"/>
      <c r="AW71" s="111"/>
      <c r="AX71" s="111"/>
    </row>
    <row r="72" spans="1:50" ht="14.25" customHeight="1" x14ac:dyDescent="0.25">
      <c r="A72" s="401">
        <v>50</v>
      </c>
      <c r="B72" s="401"/>
      <c r="C72" s="398" t="str">
        <f>IF('Сводная таблица'!C72=0,"",'Сводная таблица'!C72)</f>
        <v/>
      </c>
      <c r="D72" s="399"/>
      <c r="E72" s="399"/>
      <c r="F72" s="399"/>
      <c r="G72" s="399"/>
      <c r="H72" s="399"/>
      <c r="I72" s="399"/>
      <c r="J72" s="399"/>
      <c r="K72" s="399"/>
      <c r="L72" s="399"/>
      <c r="M72" s="400"/>
      <c r="N72" s="398" t="str">
        <f>IF('Сводная таблица'!C72=0,"",'Сводная таблица'!$C$2)</f>
        <v/>
      </c>
      <c r="O72" s="399"/>
      <c r="P72" s="399"/>
      <c r="Q72" s="399"/>
      <c r="R72" s="399"/>
      <c r="S72" s="399"/>
      <c r="T72" s="400"/>
      <c r="U72" s="395"/>
      <c r="V72" s="395"/>
      <c r="W72" s="395"/>
      <c r="X72" s="392" t="str">
        <f>IF('Сводная таблица'!C72=0,"",'Сводная таблица'!E72)</f>
        <v/>
      </c>
      <c r="Y72" s="393"/>
      <c r="Z72" s="394"/>
      <c r="AA72" s="392" t="str">
        <f>IF('Сводная таблица'!C72=0,"",'Сводная таблица'!D72)</f>
        <v/>
      </c>
      <c r="AB72" s="393"/>
      <c r="AC72" s="394"/>
      <c r="AD72" s="391" t="str">
        <f>IF('Сводная таблица'!C72=0,"",'Сводная таблица'!F72)</f>
        <v/>
      </c>
      <c r="AE72" s="391"/>
      <c r="AF72" s="391"/>
      <c r="AG72" s="388" t="str">
        <f>IF('Сводная таблица'!C72=0,"",ROUND(AA72*AD72,2))</f>
        <v/>
      </c>
      <c r="AH72" s="389"/>
      <c r="AI72" s="390"/>
      <c r="AJ72" s="391" t="str">
        <f>IF('Сводная таблица'!C72=0,"",'Сводная таблица'!$G$13)</f>
        <v/>
      </c>
      <c r="AK72" s="391"/>
      <c r="AL72" s="391"/>
      <c r="AM72" s="391"/>
      <c r="AN72" s="403" t="str">
        <f>IF('Сводная таблица'!C72=0,"",ROUND(AG72*AJ72,2))</f>
        <v/>
      </c>
      <c r="AO72" s="403"/>
      <c r="AP72" s="403"/>
      <c r="AQ72" s="403"/>
      <c r="AR72" s="403"/>
      <c r="AS72" s="403"/>
      <c r="AT72" s="111"/>
      <c r="AU72" s="111"/>
      <c r="AV72" s="111"/>
      <c r="AW72" s="111"/>
      <c r="AX72" s="111"/>
    </row>
    <row r="73" spans="1:50" ht="14.25" customHeight="1" x14ac:dyDescent="0.25">
      <c r="A73" s="396" t="s">
        <v>156</v>
      </c>
      <c r="B73" s="396"/>
      <c r="C73" s="396"/>
      <c r="D73" s="396"/>
      <c r="E73" s="396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  <c r="AA73" s="396"/>
      <c r="AB73" s="396"/>
      <c r="AC73" s="396"/>
      <c r="AD73" s="396"/>
      <c r="AE73" s="396"/>
      <c r="AF73" s="396"/>
      <c r="AG73" s="391">
        <f>SUM(AG23:AI72)</f>
        <v>0</v>
      </c>
      <c r="AH73" s="401"/>
      <c r="AI73" s="401"/>
      <c r="AJ73" s="404"/>
      <c r="AK73" s="404"/>
      <c r="AL73" s="404"/>
      <c r="AM73" s="404"/>
      <c r="AN73" s="405">
        <f>SUM(AN23:AS72)</f>
        <v>0</v>
      </c>
      <c r="AO73" s="405"/>
      <c r="AP73" s="405"/>
      <c r="AQ73" s="405"/>
      <c r="AR73" s="405"/>
      <c r="AS73" s="405"/>
      <c r="AT73" s="111"/>
      <c r="AU73" s="111"/>
      <c r="AV73" s="111"/>
      <c r="AW73" s="111"/>
      <c r="AX73" s="111"/>
    </row>
    <row r="74" spans="1:50" ht="14.25" customHeight="1" x14ac:dyDescent="0.25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1"/>
      <c r="AU74" s="111"/>
      <c r="AV74" s="111"/>
      <c r="AW74" s="111"/>
      <c r="AX74" s="111"/>
    </row>
    <row r="75" spans="1:50" s="123" customFormat="1" ht="15" customHeight="1" x14ac:dyDescent="0.25">
      <c r="A75" s="416" t="s">
        <v>183</v>
      </c>
      <c r="B75" s="416"/>
      <c r="C75" s="416"/>
      <c r="D75" s="416"/>
      <c r="E75" s="416"/>
      <c r="F75" s="416"/>
      <c r="G75" s="416"/>
      <c r="H75" s="416"/>
      <c r="I75" s="416"/>
      <c r="J75" s="402">
        <f>'Сводная таблица'!C9</f>
        <v>0</v>
      </c>
      <c r="K75" s="402"/>
      <c r="L75" s="402"/>
      <c r="M75" s="402"/>
      <c r="N75" s="402"/>
      <c r="O75" s="402"/>
      <c r="P75" s="402"/>
      <c r="Q75" s="402"/>
      <c r="R75" s="402"/>
      <c r="S75" s="402"/>
      <c r="T75" s="40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11"/>
      <c r="AU75" s="111"/>
      <c r="AV75" s="111"/>
      <c r="AW75" s="111"/>
      <c r="AX75" s="111"/>
    </row>
    <row r="76" spans="1:50" s="123" customFormat="1" ht="15" customHeight="1" x14ac:dyDescent="0.25">
      <c r="A76" s="124"/>
      <c r="B76" s="124"/>
      <c r="C76" s="124"/>
      <c r="D76" s="124"/>
      <c r="E76" s="124"/>
      <c r="F76" s="124"/>
      <c r="G76" s="124"/>
      <c r="H76" s="124"/>
      <c r="I76" s="124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11"/>
      <c r="AU76" s="111"/>
      <c r="AV76" s="111"/>
      <c r="AW76" s="111"/>
      <c r="AX76" s="111"/>
    </row>
    <row r="77" spans="1:50" s="112" customFormat="1" ht="15" customHeight="1" x14ac:dyDescent="0.25">
      <c r="A77" s="110"/>
      <c r="B77" s="110"/>
      <c r="C77" s="110"/>
      <c r="D77" s="110"/>
      <c r="E77" s="110"/>
      <c r="F77" s="402" t="str">
        <f>VLOOKUP(AJ77,Списки!H30:I35,2,0)</f>
        <v>Начальник уАСУТП</v>
      </c>
      <c r="G77" s="402"/>
      <c r="H77" s="402"/>
      <c r="I77" s="402"/>
      <c r="J77" s="402"/>
      <c r="K77" s="402"/>
      <c r="L77" s="402"/>
      <c r="M77" s="402"/>
      <c r="N77" s="402"/>
      <c r="O77" s="402"/>
      <c r="P77" s="402"/>
      <c r="Q77" s="402"/>
      <c r="R77" s="402"/>
      <c r="S77" s="402"/>
      <c r="T77" s="402"/>
      <c r="U77" s="110"/>
      <c r="V77" s="110"/>
      <c r="W77" s="110"/>
      <c r="X77" s="110"/>
      <c r="Y77" s="110"/>
      <c r="Z77" s="110"/>
      <c r="AA77" s="368"/>
      <c r="AB77" s="368"/>
      <c r="AC77" s="368"/>
      <c r="AD77" s="368"/>
      <c r="AE77" s="368"/>
      <c r="AF77" s="368"/>
      <c r="AG77" s="368"/>
      <c r="AH77" s="110"/>
      <c r="AI77" s="110"/>
      <c r="AJ77" s="368" t="s">
        <v>466</v>
      </c>
      <c r="AK77" s="368"/>
      <c r="AL77" s="368"/>
      <c r="AM77" s="368"/>
      <c r="AN77" s="368"/>
      <c r="AO77" s="368"/>
      <c r="AP77" s="368"/>
      <c r="AQ77" s="368"/>
      <c r="AR77" s="368"/>
      <c r="AS77" s="368"/>
      <c r="AT77" s="111"/>
      <c r="AU77" s="111"/>
      <c r="AV77" s="111"/>
      <c r="AW77" s="111"/>
      <c r="AX77" s="111"/>
    </row>
    <row r="78" spans="1:50" s="115" customFormat="1" ht="11.25" customHeight="1" x14ac:dyDescent="0.25">
      <c r="A78" s="114"/>
      <c r="B78" s="114"/>
      <c r="C78" s="114"/>
      <c r="D78" s="114"/>
      <c r="E78" s="114"/>
      <c r="F78" s="397" t="s">
        <v>0</v>
      </c>
      <c r="G78" s="397"/>
      <c r="H78" s="397"/>
      <c r="I78" s="397"/>
      <c r="J78" s="397"/>
      <c r="K78" s="397"/>
      <c r="L78" s="397"/>
      <c r="M78" s="397"/>
      <c r="N78" s="397"/>
      <c r="O78" s="397"/>
      <c r="P78" s="397"/>
      <c r="Q78" s="397"/>
      <c r="R78" s="397"/>
      <c r="S78" s="397"/>
      <c r="T78" s="397"/>
      <c r="U78" s="114"/>
      <c r="V78" s="125"/>
      <c r="W78" s="125"/>
      <c r="X78" s="125"/>
      <c r="Y78" s="125"/>
      <c r="Z78" s="125"/>
      <c r="AA78" s="367" t="s">
        <v>34</v>
      </c>
      <c r="AB78" s="367"/>
      <c r="AC78" s="367"/>
      <c r="AD78" s="367"/>
      <c r="AE78" s="367"/>
      <c r="AF78" s="367"/>
      <c r="AG78" s="367"/>
      <c r="AH78" s="125"/>
      <c r="AI78" s="125"/>
      <c r="AJ78" s="415" t="s">
        <v>193</v>
      </c>
      <c r="AK78" s="415"/>
      <c r="AL78" s="415"/>
      <c r="AM78" s="415"/>
      <c r="AN78" s="415"/>
      <c r="AO78" s="415"/>
      <c r="AP78" s="415"/>
      <c r="AQ78" s="415"/>
      <c r="AR78" s="415"/>
      <c r="AS78" s="415"/>
      <c r="AT78" s="111"/>
      <c r="AU78" s="111"/>
      <c r="AV78" s="111"/>
      <c r="AW78" s="111"/>
      <c r="AX78" s="111"/>
    </row>
    <row r="79" spans="1:50" s="112" customFormat="1" ht="15" customHeight="1" x14ac:dyDescent="0.25">
      <c r="A79" s="110"/>
      <c r="B79" s="110"/>
      <c r="C79" s="110"/>
      <c r="D79" s="110"/>
      <c r="E79" s="110"/>
      <c r="F79" s="402" t="str">
        <f>VLOOKUP(AJ79,Списки!H18:I19,2,0)</f>
        <v>Начальник ПЭО</v>
      </c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110"/>
      <c r="V79" s="116"/>
      <c r="W79" s="9"/>
      <c r="X79" s="9"/>
      <c r="Y79" s="9"/>
      <c r="Z79" s="9"/>
      <c r="AA79" s="368"/>
      <c r="AB79" s="368"/>
      <c r="AC79" s="368"/>
      <c r="AD79" s="368"/>
      <c r="AE79" s="368"/>
      <c r="AF79" s="368"/>
      <c r="AG79" s="368"/>
      <c r="AH79" s="9"/>
      <c r="AI79" s="9"/>
      <c r="AJ79" s="368" t="s">
        <v>480</v>
      </c>
      <c r="AK79" s="368"/>
      <c r="AL79" s="368"/>
      <c r="AM79" s="368"/>
      <c r="AN79" s="368"/>
      <c r="AO79" s="368"/>
      <c r="AP79" s="368"/>
      <c r="AQ79" s="368"/>
      <c r="AR79" s="368"/>
      <c r="AS79" s="368"/>
      <c r="AT79" s="111"/>
      <c r="AU79" s="111"/>
      <c r="AV79" s="111"/>
      <c r="AW79" s="111"/>
      <c r="AX79" s="111"/>
    </row>
    <row r="80" spans="1:50" s="115" customFormat="1" ht="11.25" customHeight="1" x14ac:dyDescent="0.25">
      <c r="A80" s="114"/>
      <c r="B80" s="114"/>
      <c r="C80" s="114"/>
      <c r="D80" s="114"/>
      <c r="E80" s="114"/>
      <c r="F80" s="397" t="s">
        <v>0</v>
      </c>
      <c r="G80" s="397"/>
      <c r="H80" s="397"/>
      <c r="I80" s="397"/>
      <c r="J80" s="397"/>
      <c r="K80" s="397"/>
      <c r="L80" s="397"/>
      <c r="M80" s="397"/>
      <c r="N80" s="397"/>
      <c r="O80" s="397"/>
      <c r="P80" s="397"/>
      <c r="Q80" s="397"/>
      <c r="R80" s="397"/>
      <c r="S80" s="397"/>
      <c r="T80" s="397"/>
      <c r="U80" s="114"/>
      <c r="V80" s="125"/>
      <c r="W80" s="125"/>
      <c r="X80" s="125"/>
      <c r="Y80" s="125"/>
      <c r="Z80" s="125"/>
      <c r="AA80" s="367" t="s">
        <v>34</v>
      </c>
      <c r="AB80" s="367"/>
      <c r="AC80" s="367"/>
      <c r="AD80" s="367"/>
      <c r="AE80" s="367"/>
      <c r="AF80" s="367"/>
      <c r="AG80" s="367"/>
      <c r="AH80" s="125"/>
      <c r="AI80" s="125"/>
      <c r="AJ80" s="415" t="s">
        <v>193</v>
      </c>
      <c r="AK80" s="415"/>
      <c r="AL80" s="415"/>
      <c r="AM80" s="415"/>
      <c r="AN80" s="415"/>
      <c r="AO80" s="415"/>
      <c r="AP80" s="415"/>
      <c r="AQ80" s="415"/>
      <c r="AR80" s="415"/>
      <c r="AS80" s="415"/>
      <c r="AT80" s="111"/>
      <c r="AU80" s="111"/>
      <c r="AV80" s="111"/>
      <c r="AW80" s="111"/>
      <c r="AX80" s="111"/>
    </row>
    <row r="81" spans="1:50" s="112" customFormat="1" ht="15" customHeight="1" x14ac:dyDescent="0.25">
      <c r="A81" s="110"/>
      <c r="B81" s="110"/>
      <c r="C81" s="110"/>
      <c r="D81" s="110"/>
      <c r="E81" s="110"/>
      <c r="F81" s="402" t="str">
        <f>VLOOKUP(AJ81,Списки!H24:I25,2,0)</f>
        <v>Начальник ПТО</v>
      </c>
      <c r="G81" s="402"/>
      <c r="H81" s="402"/>
      <c r="I81" s="402"/>
      <c r="J81" s="402"/>
      <c r="K81" s="402"/>
      <c r="L81" s="402"/>
      <c r="M81" s="402"/>
      <c r="N81" s="402"/>
      <c r="O81" s="402"/>
      <c r="P81" s="402"/>
      <c r="Q81" s="402"/>
      <c r="R81" s="402"/>
      <c r="S81" s="402"/>
      <c r="T81" s="402"/>
      <c r="U81" s="110"/>
      <c r="V81" s="116"/>
      <c r="W81" s="8"/>
      <c r="X81" s="8"/>
      <c r="Y81" s="8"/>
      <c r="Z81" s="8"/>
      <c r="AA81" s="368"/>
      <c r="AB81" s="368"/>
      <c r="AC81" s="368"/>
      <c r="AD81" s="368"/>
      <c r="AE81" s="368"/>
      <c r="AF81" s="368"/>
      <c r="AG81" s="368"/>
      <c r="AH81" s="8"/>
      <c r="AI81" s="8"/>
      <c r="AJ81" s="368" t="s">
        <v>467</v>
      </c>
      <c r="AK81" s="368"/>
      <c r="AL81" s="368"/>
      <c r="AM81" s="368"/>
      <c r="AN81" s="368"/>
      <c r="AO81" s="368"/>
      <c r="AP81" s="368"/>
      <c r="AQ81" s="368"/>
      <c r="AR81" s="368"/>
      <c r="AS81" s="368"/>
      <c r="AT81" s="111"/>
      <c r="AU81" s="111"/>
      <c r="AV81" s="111"/>
      <c r="AW81" s="111"/>
      <c r="AX81" s="111"/>
    </row>
    <row r="82" spans="1:50" s="115" customFormat="1" ht="11.25" customHeight="1" x14ac:dyDescent="0.25">
      <c r="A82" s="114"/>
      <c r="B82" s="114"/>
      <c r="C82" s="114"/>
      <c r="D82" s="114"/>
      <c r="E82" s="114"/>
      <c r="F82" s="397" t="s">
        <v>0</v>
      </c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114"/>
      <c r="V82" s="125"/>
      <c r="W82" s="125"/>
      <c r="X82" s="125"/>
      <c r="Y82" s="125"/>
      <c r="Z82" s="125"/>
      <c r="AA82" s="367" t="s">
        <v>34</v>
      </c>
      <c r="AB82" s="367"/>
      <c r="AC82" s="367"/>
      <c r="AD82" s="367"/>
      <c r="AE82" s="367"/>
      <c r="AF82" s="367"/>
      <c r="AG82" s="367"/>
      <c r="AH82" s="125"/>
      <c r="AI82" s="125"/>
      <c r="AJ82" s="415" t="s">
        <v>193</v>
      </c>
      <c r="AK82" s="415"/>
      <c r="AL82" s="415"/>
      <c r="AM82" s="415"/>
      <c r="AN82" s="415"/>
      <c r="AO82" s="415"/>
      <c r="AP82" s="415"/>
      <c r="AQ82" s="415"/>
      <c r="AR82" s="415"/>
      <c r="AS82" s="415"/>
      <c r="AT82" s="111"/>
      <c r="AU82" s="111"/>
      <c r="AV82" s="111"/>
      <c r="AW82" s="111"/>
      <c r="AX82" s="111"/>
    </row>
    <row r="83" spans="1:50" s="112" customFormat="1" ht="15" customHeight="1" x14ac:dyDescent="0.25">
      <c r="A83" s="110"/>
      <c r="B83" s="110"/>
      <c r="C83" s="110"/>
      <c r="D83" s="110"/>
      <c r="E83" s="110"/>
      <c r="F83" s="402" t="s">
        <v>478</v>
      </c>
      <c r="G83" s="402"/>
      <c r="H83" s="402"/>
      <c r="I83" s="402"/>
      <c r="J83" s="402"/>
      <c r="K83" s="402"/>
      <c r="L83" s="402"/>
      <c r="M83" s="402"/>
      <c r="N83" s="402"/>
      <c r="O83" s="402"/>
      <c r="P83" s="402"/>
      <c r="Q83" s="402"/>
      <c r="R83" s="402"/>
      <c r="S83" s="402"/>
      <c r="T83" s="402"/>
      <c r="U83" s="110"/>
      <c r="V83" s="116"/>
      <c r="W83" s="116"/>
      <c r="X83" s="116"/>
      <c r="Y83" s="116"/>
      <c r="Z83" s="116"/>
      <c r="AA83" s="368"/>
      <c r="AB83" s="368"/>
      <c r="AC83" s="368"/>
      <c r="AD83" s="368"/>
      <c r="AE83" s="368"/>
      <c r="AF83" s="368"/>
      <c r="AG83" s="368"/>
      <c r="AH83" s="116"/>
      <c r="AI83" s="116"/>
      <c r="AJ83" s="368" t="s">
        <v>479</v>
      </c>
      <c r="AK83" s="368"/>
      <c r="AL83" s="368"/>
      <c r="AM83" s="368"/>
      <c r="AN83" s="368"/>
      <c r="AO83" s="368"/>
      <c r="AP83" s="368"/>
      <c r="AQ83" s="368"/>
      <c r="AR83" s="368"/>
      <c r="AS83" s="368"/>
      <c r="AT83" s="111"/>
      <c r="AU83" s="111"/>
      <c r="AV83" s="111"/>
      <c r="AW83" s="111"/>
      <c r="AX83" s="111"/>
    </row>
    <row r="84" spans="1:50" s="115" customFormat="1" ht="11.25" customHeight="1" x14ac:dyDescent="0.25">
      <c r="A84" s="114"/>
      <c r="B84" s="114"/>
      <c r="C84" s="114"/>
      <c r="D84" s="114"/>
      <c r="E84" s="114"/>
      <c r="F84" s="397" t="s">
        <v>0</v>
      </c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114"/>
      <c r="V84" s="125"/>
      <c r="W84" s="125"/>
      <c r="X84" s="125"/>
      <c r="Y84" s="125"/>
      <c r="Z84" s="125"/>
      <c r="AA84" s="367" t="s">
        <v>34</v>
      </c>
      <c r="AB84" s="367"/>
      <c r="AC84" s="367"/>
      <c r="AD84" s="367"/>
      <c r="AE84" s="367"/>
      <c r="AF84" s="367"/>
      <c r="AG84" s="367"/>
      <c r="AH84" s="125"/>
      <c r="AI84" s="125"/>
      <c r="AJ84" s="415" t="s">
        <v>193</v>
      </c>
      <c r="AK84" s="415"/>
      <c r="AL84" s="415"/>
      <c r="AM84" s="415"/>
      <c r="AN84" s="415"/>
      <c r="AO84" s="415"/>
      <c r="AP84" s="415"/>
      <c r="AQ84" s="415"/>
      <c r="AR84" s="415"/>
      <c r="AS84" s="415"/>
      <c r="AT84" s="111"/>
      <c r="AU84" s="111"/>
      <c r="AV84" s="111"/>
      <c r="AW84" s="111"/>
      <c r="AX84" s="111"/>
    </row>
    <row r="85" spans="1:50" ht="14.25" customHeight="1" x14ac:dyDescent="0.25"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T85" s="111"/>
      <c r="AU85" s="111"/>
      <c r="AV85" s="111"/>
      <c r="AW85" s="111"/>
      <c r="AX85" s="111"/>
    </row>
    <row r="86" spans="1:50" ht="14.25" customHeight="1" x14ac:dyDescent="0.25"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T86" s="111"/>
      <c r="AU86" s="111"/>
      <c r="AV86" s="111"/>
      <c r="AW86" s="111"/>
      <c r="AX86" s="111"/>
    </row>
    <row r="87" spans="1:50" ht="14.25" customHeight="1" x14ac:dyDescent="0.25">
      <c r="AT87" s="111"/>
      <c r="AU87" s="111"/>
      <c r="AV87" s="111"/>
      <c r="AW87" s="111"/>
      <c r="AX87" s="111"/>
    </row>
    <row r="88" spans="1:50" ht="14.25" customHeight="1" x14ac:dyDescent="0.25">
      <c r="AT88" s="111"/>
      <c r="AU88" s="111"/>
      <c r="AV88" s="111"/>
      <c r="AW88" s="111"/>
      <c r="AX88" s="111"/>
    </row>
    <row r="89" spans="1:50" ht="14.25" customHeight="1" x14ac:dyDescent="0.25">
      <c r="AT89" s="111"/>
      <c r="AU89" s="111"/>
      <c r="AV89" s="111"/>
      <c r="AW89" s="111"/>
      <c r="AX89" s="111"/>
    </row>
    <row r="96" spans="1:50" x14ac:dyDescent="0.2"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</row>
    <row r="97" spans="6:33" x14ac:dyDescent="0.2">
      <c r="F97" s="126"/>
      <c r="G97" s="127"/>
      <c r="H97" s="127"/>
      <c r="I97" s="127"/>
      <c r="J97" s="127"/>
      <c r="K97" s="127"/>
      <c r="L97" s="127"/>
      <c r="M97" s="127"/>
      <c r="N97" s="126"/>
      <c r="O97" s="126"/>
      <c r="P97" s="128"/>
      <c r="Q97" s="128"/>
      <c r="R97" s="128"/>
      <c r="S97" s="128"/>
      <c r="T97" s="128"/>
      <c r="U97" s="128"/>
      <c r="V97" s="128"/>
      <c r="W97" s="126"/>
      <c r="X97" s="126"/>
      <c r="Y97" s="126"/>
      <c r="Z97" s="127"/>
      <c r="AA97" s="127"/>
      <c r="AB97" s="127"/>
      <c r="AC97" s="127"/>
      <c r="AD97" s="127"/>
      <c r="AE97" s="127"/>
      <c r="AF97" s="127"/>
      <c r="AG97" s="126"/>
    </row>
    <row r="98" spans="6:33" x14ac:dyDescent="0.2">
      <c r="F98" s="126"/>
      <c r="G98" s="129"/>
      <c r="H98" s="129"/>
      <c r="I98" s="129"/>
      <c r="J98" s="129"/>
      <c r="K98" s="129"/>
      <c r="L98" s="129"/>
      <c r="M98" s="129"/>
      <c r="N98" s="126"/>
      <c r="O98" s="126"/>
      <c r="P98" s="129"/>
      <c r="Q98" s="129"/>
      <c r="R98" s="129"/>
      <c r="S98" s="129"/>
      <c r="T98" s="129"/>
      <c r="U98" s="129"/>
      <c r="V98" s="129"/>
      <c r="W98" s="126"/>
      <c r="X98" s="126"/>
      <c r="Y98" s="126"/>
      <c r="Z98" s="130"/>
      <c r="AA98" s="130"/>
      <c r="AB98" s="130"/>
      <c r="AC98" s="130"/>
      <c r="AD98" s="130"/>
      <c r="AE98" s="130"/>
      <c r="AF98" s="130"/>
      <c r="AG98" s="126"/>
    </row>
    <row r="99" spans="6:33" x14ac:dyDescent="0.2">
      <c r="F99" s="126"/>
      <c r="G99" s="127"/>
      <c r="H99" s="127"/>
      <c r="I99" s="127"/>
      <c r="J99" s="127"/>
      <c r="K99" s="127"/>
      <c r="L99" s="127"/>
      <c r="M99" s="127"/>
      <c r="N99" s="126"/>
      <c r="O99" s="126"/>
      <c r="P99" s="128"/>
      <c r="Q99" s="128"/>
      <c r="R99" s="128"/>
      <c r="S99" s="128"/>
      <c r="T99" s="128"/>
      <c r="U99" s="128"/>
      <c r="V99" s="128"/>
      <c r="W99" s="126"/>
      <c r="X99" s="126"/>
      <c r="Y99" s="126"/>
      <c r="Z99" s="127"/>
      <c r="AA99" s="127"/>
      <c r="AB99" s="127"/>
      <c r="AC99" s="127"/>
      <c r="AD99" s="127"/>
      <c r="AE99" s="127"/>
      <c r="AF99" s="127"/>
      <c r="AG99" s="126"/>
    </row>
    <row r="100" spans="6:33" x14ac:dyDescent="0.2">
      <c r="F100" s="126"/>
      <c r="G100" s="129"/>
      <c r="H100" s="129"/>
      <c r="I100" s="129"/>
      <c r="J100" s="129"/>
      <c r="K100" s="129"/>
      <c r="L100" s="129"/>
      <c r="M100" s="129"/>
      <c r="N100" s="126"/>
      <c r="O100" s="126"/>
      <c r="P100" s="129"/>
      <c r="Q100" s="129"/>
      <c r="R100" s="129"/>
      <c r="S100" s="129"/>
      <c r="T100" s="129"/>
      <c r="U100" s="129"/>
      <c r="V100" s="129"/>
      <c r="W100" s="126"/>
      <c r="X100" s="126"/>
      <c r="Y100" s="126"/>
      <c r="Z100" s="130"/>
      <c r="AA100" s="130"/>
      <c r="AB100" s="130"/>
      <c r="AC100" s="130"/>
      <c r="AD100" s="130"/>
      <c r="AE100" s="130"/>
      <c r="AF100" s="130"/>
      <c r="AG100" s="126"/>
    </row>
    <row r="101" spans="6:33" x14ac:dyDescent="0.2">
      <c r="F101" s="126"/>
      <c r="G101" s="127"/>
      <c r="H101" s="127"/>
      <c r="I101" s="127"/>
      <c r="J101" s="127"/>
      <c r="K101" s="127"/>
      <c r="L101" s="127"/>
      <c r="M101" s="127"/>
      <c r="N101" s="126"/>
      <c r="O101" s="126"/>
      <c r="P101" s="128"/>
      <c r="Q101" s="128"/>
      <c r="R101" s="128"/>
      <c r="S101" s="128"/>
      <c r="T101" s="128"/>
      <c r="U101" s="128"/>
      <c r="V101" s="128"/>
      <c r="W101" s="126"/>
      <c r="X101" s="126"/>
      <c r="Y101" s="126"/>
      <c r="Z101" s="127"/>
      <c r="AA101" s="127"/>
      <c r="AB101" s="127"/>
      <c r="AC101" s="127"/>
      <c r="AD101" s="127"/>
      <c r="AE101" s="127"/>
      <c r="AF101" s="127"/>
      <c r="AG101" s="126"/>
    </row>
    <row r="102" spans="6:33" x14ac:dyDescent="0.2">
      <c r="F102" s="126"/>
      <c r="G102" s="129"/>
      <c r="H102" s="129"/>
      <c r="I102" s="129"/>
      <c r="J102" s="129"/>
      <c r="K102" s="129"/>
      <c r="L102" s="129"/>
      <c r="M102" s="129"/>
      <c r="N102" s="126"/>
      <c r="O102" s="126"/>
      <c r="P102" s="129"/>
      <c r="Q102" s="129"/>
      <c r="R102" s="129"/>
      <c r="S102" s="129"/>
      <c r="T102" s="129"/>
      <c r="U102" s="129"/>
      <c r="V102" s="129"/>
      <c r="W102" s="126"/>
      <c r="X102" s="126"/>
      <c r="Y102" s="126"/>
      <c r="Z102" s="130"/>
      <c r="AA102" s="130"/>
      <c r="AB102" s="130"/>
      <c r="AC102" s="130"/>
      <c r="AD102" s="130"/>
      <c r="AE102" s="130"/>
      <c r="AF102" s="130"/>
      <c r="AG102" s="126"/>
    </row>
    <row r="103" spans="6:33" x14ac:dyDescent="0.2">
      <c r="F103" s="126"/>
      <c r="G103" s="127"/>
      <c r="H103" s="127"/>
      <c r="I103" s="127"/>
      <c r="J103" s="127"/>
      <c r="K103" s="127"/>
      <c r="L103" s="127"/>
      <c r="M103" s="127"/>
      <c r="N103" s="126"/>
      <c r="O103" s="126"/>
      <c r="P103" s="128"/>
      <c r="Q103" s="128"/>
      <c r="R103" s="128"/>
      <c r="S103" s="128"/>
      <c r="T103" s="128"/>
      <c r="U103" s="128"/>
      <c r="V103" s="128"/>
      <c r="W103" s="126"/>
      <c r="X103" s="126"/>
      <c r="Y103" s="126"/>
      <c r="Z103" s="127"/>
      <c r="AA103" s="127"/>
      <c r="AB103" s="127"/>
      <c r="AC103" s="127"/>
      <c r="AD103" s="127"/>
      <c r="AE103" s="127"/>
      <c r="AF103" s="127"/>
      <c r="AG103" s="126"/>
    </row>
    <row r="104" spans="6:33" x14ac:dyDescent="0.2">
      <c r="F104" s="126"/>
      <c r="G104" s="129"/>
      <c r="H104" s="129"/>
      <c r="I104" s="129"/>
      <c r="J104" s="129"/>
      <c r="K104" s="129"/>
      <c r="L104" s="129"/>
      <c r="M104" s="129"/>
      <c r="N104" s="126"/>
      <c r="O104" s="126"/>
      <c r="P104" s="129"/>
      <c r="Q104" s="129"/>
      <c r="R104" s="129"/>
      <c r="S104" s="129"/>
      <c r="T104" s="129"/>
      <c r="U104" s="129"/>
      <c r="V104" s="129"/>
      <c r="W104" s="126"/>
      <c r="X104" s="126"/>
      <c r="Y104" s="126"/>
      <c r="Z104" s="130"/>
      <c r="AA104" s="130"/>
      <c r="AB104" s="130"/>
      <c r="AC104" s="130"/>
      <c r="AD104" s="130"/>
      <c r="AE104" s="130"/>
      <c r="AF104" s="130"/>
      <c r="AG104" s="126"/>
    </row>
    <row r="105" spans="6:33" x14ac:dyDescent="0.2"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</row>
  </sheetData>
  <mergeCells count="576">
    <mergeCell ref="A1:R1"/>
    <mergeCell ref="A2:R2"/>
    <mergeCell ref="AC6:AH6"/>
    <mergeCell ref="AD7:AE7"/>
    <mergeCell ref="AG7:AM7"/>
    <mergeCell ref="AO7:AQ7"/>
    <mergeCell ref="AC5:AH5"/>
    <mergeCell ref="AJ5:AS5"/>
    <mergeCell ref="Y15:AE15"/>
    <mergeCell ref="AC4:AS4"/>
    <mergeCell ref="AJ6:AS6"/>
    <mergeCell ref="AC2:AS2"/>
    <mergeCell ref="AC3:AS3"/>
    <mergeCell ref="O9:AS9"/>
    <mergeCell ref="O10:AS10"/>
    <mergeCell ref="I9:N9"/>
    <mergeCell ref="I10:N10"/>
    <mergeCell ref="A12:AS12"/>
    <mergeCell ref="A13:AS13"/>
    <mergeCell ref="A14:AS14"/>
    <mergeCell ref="N15:X15"/>
    <mergeCell ref="AJ81:AS81"/>
    <mergeCell ref="X72:Z72"/>
    <mergeCell ref="AJ82:AS82"/>
    <mergeCell ref="AJ83:AS83"/>
    <mergeCell ref="AJ84:AS84"/>
    <mergeCell ref="A75:I75"/>
    <mergeCell ref="AJ77:AS77"/>
    <mergeCell ref="AJ78:AS78"/>
    <mergeCell ref="AJ79:AS79"/>
    <mergeCell ref="AJ80:AS80"/>
    <mergeCell ref="A72:B72"/>
    <mergeCell ref="C72:M72"/>
    <mergeCell ref="F84:T84"/>
    <mergeCell ref="AA81:AG81"/>
    <mergeCell ref="AA84:AG84"/>
    <mergeCell ref="F80:T80"/>
    <mergeCell ref="AA77:AG77"/>
    <mergeCell ref="AA82:AG82"/>
    <mergeCell ref="AA83:AG83"/>
    <mergeCell ref="F83:T83"/>
    <mergeCell ref="AA80:AG80"/>
    <mergeCell ref="F82:T82"/>
    <mergeCell ref="F81:T81"/>
    <mergeCell ref="AA78:AG78"/>
    <mergeCell ref="AN71:AS71"/>
    <mergeCell ref="AD72:AF72"/>
    <mergeCell ref="AG72:AI72"/>
    <mergeCell ref="AJ72:AM72"/>
    <mergeCell ref="AA72:AC72"/>
    <mergeCell ref="N72:T72"/>
    <mergeCell ref="U72:W72"/>
    <mergeCell ref="AN72:AS72"/>
    <mergeCell ref="A71:B71"/>
    <mergeCell ref="C71:M71"/>
    <mergeCell ref="N71:T71"/>
    <mergeCell ref="U71:W71"/>
    <mergeCell ref="X71:Z71"/>
    <mergeCell ref="AD71:AF71"/>
    <mergeCell ref="AG71:AI71"/>
    <mergeCell ref="AJ71:AM71"/>
    <mergeCell ref="AA71:AC71"/>
    <mergeCell ref="AN70:AS70"/>
    <mergeCell ref="AD70:AF70"/>
    <mergeCell ref="AG70:AI70"/>
    <mergeCell ref="N70:T70"/>
    <mergeCell ref="U70:W70"/>
    <mergeCell ref="X70:Z70"/>
    <mergeCell ref="AA70:AC70"/>
    <mergeCell ref="A70:B70"/>
    <mergeCell ref="C70:M70"/>
    <mergeCell ref="AJ70:AM70"/>
    <mergeCell ref="X69:Z69"/>
    <mergeCell ref="AA69:AC69"/>
    <mergeCell ref="A69:B69"/>
    <mergeCell ref="C69:M69"/>
    <mergeCell ref="N69:T69"/>
    <mergeCell ref="AN69:AS69"/>
    <mergeCell ref="AD69:AF69"/>
    <mergeCell ref="AJ69:AM69"/>
    <mergeCell ref="AG69:AI69"/>
    <mergeCell ref="U69:W69"/>
    <mergeCell ref="A68:B68"/>
    <mergeCell ref="C68:M68"/>
    <mergeCell ref="N68:T68"/>
    <mergeCell ref="U68:W68"/>
    <mergeCell ref="AG67:AI67"/>
    <mergeCell ref="X68:Z68"/>
    <mergeCell ref="AA68:AC68"/>
    <mergeCell ref="AA67:AC67"/>
    <mergeCell ref="AD68:AF68"/>
    <mergeCell ref="AD67:AF67"/>
    <mergeCell ref="A67:B67"/>
    <mergeCell ref="C67:M67"/>
    <mergeCell ref="X67:Z67"/>
    <mergeCell ref="AD65:AF65"/>
    <mergeCell ref="AG63:AI63"/>
    <mergeCell ref="X65:Z65"/>
    <mergeCell ref="AN68:AS68"/>
    <mergeCell ref="N67:T67"/>
    <mergeCell ref="U67:W67"/>
    <mergeCell ref="C65:M65"/>
    <mergeCell ref="AG68:AI68"/>
    <mergeCell ref="AJ68:AM68"/>
    <mergeCell ref="AD66:AF66"/>
    <mergeCell ref="AG66:AI66"/>
    <mergeCell ref="AJ66:AM66"/>
    <mergeCell ref="AN65:AS65"/>
    <mergeCell ref="AN66:AS66"/>
    <mergeCell ref="AJ67:AM67"/>
    <mergeCell ref="AN67:AS67"/>
    <mergeCell ref="X66:Z66"/>
    <mergeCell ref="AA66:AC66"/>
    <mergeCell ref="AN63:AS63"/>
    <mergeCell ref="AJ64:AM64"/>
    <mergeCell ref="AN64:AS64"/>
    <mergeCell ref="AD64:AF64"/>
    <mergeCell ref="AG64:AI64"/>
    <mergeCell ref="AA63:AC63"/>
    <mergeCell ref="U63:W63"/>
    <mergeCell ref="X63:Z63"/>
    <mergeCell ref="N65:T65"/>
    <mergeCell ref="A63:B63"/>
    <mergeCell ref="C63:M63"/>
    <mergeCell ref="N64:T64"/>
    <mergeCell ref="U64:W64"/>
    <mergeCell ref="X64:Z64"/>
    <mergeCell ref="AA64:AC64"/>
    <mergeCell ref="AA65:AC65"/>
    <mergeCell ref="AJ63:AM63"/>
    <mergeCell ref="AJ65:AM65"/>
    <mergeCell ref="AD63:AF63"/>
    <mergeCell ref="A62:B62"/>
    <mergeCell ref="C62:M62"/>
    <mergeCell ref="N61:T61"/>
    <mergeCell ref="U61:W61"/>
    <mergeCell ref="X61:Z61"/>
    <mergeCell ref="C66:M66"/>
    <mergeCell ref="N66:T66"/>
    <mergeCell ref="U66:W66"/>
    <mergeCell ref="U65:W65"/>
    <mergeCell ref="A65:B65"/>
    <mergeCell ref="A61:B61"/>
    <mergeCell ref="C61:M61"/>
    <mergeCell ref="A66:B66"/>
    <mergeCell ref="N62:T62"/>
    <mergeCell ref="U62:W62"/>
    <mergeCell ref="X62:Z62"/>
    <mergeCell ref="AA62:AC62"/>
    <mergeCell ref="AG65:AI65"/>
    <mergeCell ref="A64:B64"/>
    <mergeCell ref="C64:M64"/>
    <mergeCell ref="N63:T63"/>
    <mergeCell ref="AN57:AS57"/>
    <mergeCell ref="AN61:AS61"/>
    <mergeCell ref="AD61:AF61"/>
    <mergeCell ref="AG61:AI61"/>
    <mergeCell ref="AA61:AC61"/>
    <mergeCell ref="AD60:AF60"/>
    <mergeCell ref="AG60:AI60"/>
    <mergeCell ref="AA60:AC60"/>
    <mergeCell ref="AN58:AS58"/>
    <mergeCell ref="AA57:AC57"/>
    <mergeCell ref="AN62:AS62"/>
    <mergeCell ref="AJ61:AM61"/>
    <mergeCell ref="AJ60:AM60"/>
    <mergeCell ref="X60:Z60"/>
    <mergeCell ref="N59:T59"/>
    <mergeCell ref="AG62:AI62"/>
    <mergeCell ref="AJ62:AM62"/>
    <mergeCell ref="AD62:AF62"/>
    <mergeCell ref="AJ54:AM54"/>
    <mergeCell ref="AN54:AS54"/>
    <mergeCell ref="AJ55:AM55"/>
    <mergeCell ref="AN55:AS55"/>
    <mergeCell ref="AD55:AF55"/>
    <mergeCell ref="AG55:AI55"/>
    <mergeCell ref="AN60:AS60"/>
    <mergeCell ref="AN59:AS59"/>
    <mergeCell ref="AJ57:AM57"/>
    <mergeCell ref="AJ59:AM59"/>
    <mergeCell ref="AJ58:AM58"/>
    <mergeCell ref="AJ56:AM56"/>
    <mergeCell ref="AN56:AS56"/>
    <mergeCell ref="N56:T56"/>
    <mergeCell ref="U56:W56"/>
    <mergeCell ref="X56:Z56"/>
    <mergeCell ref="AJ50:AM50"/>
    <mergeCell ref="AN50:AS50"/>
    <mergeCell ref="AD50:AF50"/>
    <mergeCell ref="AG50:AI50"/>
    <mergeCell ref="C51:M51"/>
    <mergeCell ref="U52:W52"/>
    <mergeCell ref="X52:Z52"/>
    <mergeCell ref="AJ53:AM53"/>
    <mergeCell ref="A50:B50"/>
    <mergeCell ref="C50:M50"/>
    <mergeCell ref="X51:Z51"/>
    <mergeCell ref="AA51:AC51"/>
    <mergeCell ref="A51:B51"/>
    <mergeCell ref="X53:Z53"/>
    <mergeCell ref="A52:B52"/>
    <mergeCell ref="C52:M52"/>
    <mergeCell ref="N53:T53"/>
    <mergeCell ref="AN53:AS53"/>
    <mergeCell ref="AA53:AC53"/>
    <mergeCell ref="AD53:AF53"/>
    <mergeCell ref="AG53:AI53"/>
    <mergeCell ref="AD52:AF52"/>
    <mergeCell ref="AN48:AS48"/>
    <mergeCell ref="AJ49:AM49"/>
    <mergeCell ref="AN49:AS49"/>
    <mergeCell ref="AD49:AF49"/>
    <mergeCell ref="AG49:AI49"/>
    <mergeCell ref="AG52:AI52"/>
    <mergeCell ref="A49:B49"/>
    <mergeCell ref="C49:M49"/>
    <mergeCell ref="X48:Z48"/>
    <mergeCell ref="A48:B48"/>
    <mergeCell ref="C48:M48"/>
    <mergeCell ref="AD51:AF51"/>
    <mergeCell ref="N50:T50"/>
    <mergeCell ref="U50:W50"/>
    <mergeCell ref="X50:Z50"/>
    <mergeCell ref="AA52:AC52"/>
    <mergeCell ref="N52:T52"/>
    <mergeCell ref="AG51:AI51"/>
    <mergeCell ref="AJ51:AM51"/>
    <mergeCell ref="AN51:AS51"/>
    <mergeCell ref="AJ52:AM52"/>
    <mergeCell ref="N51:T51"/>
    <mergeCell ref="U51:W51"/>
    <mergeCell ref="AN52:AS52"/>
    <mergeCell ref="AN47:AS47"/>
    <mergeCell ref="AN44:AS44"/>
    <mergeCell ref="N46:T46"/>
    <mergeCell ref="U46:W46"/>
    <mergeCell ref="X46:Z46"/>
    <mergeCell ref="AA46:AC46"/>
    <mergeCell ref="AD45:AF45"/>
    <mergeCell ref="AG45:AI45"/>
    <mergeCell ref="AA47:AC47"/>
    <mergeCell ref="AJ47:AM47"/>
    <mergeCell ref="N47:T47"/>
    <mergeCell ref="U47:W47"/>
    <mergeCell ref="X47:Z47"/>
    <mergeCell ref="AJ19:AM20"/>
    <mergeCell ref="AN43:AS43"/>
    <mergeCell ref="AJ41:AM41"/>
    <mergeCell ref="A46:B46"/>
    <mergeCell ref="C46:M46"/>
    <mergeCell ref="AJ45:AM45"/>
    <mergeCell ref="AN45:AS45"/>
    <mergeCell ref="AJ46:AM46"/>
    <mergeCell ref="AN46:AS46"/>
    <mergeCell ref="AD46:AF46"/>
    <mergeCell ref="AG46:AI46"/>
    <mergeCell ref="AJ44:AM44"/>
    <mergeCell ref="A44:B44"/>
    <mergeCell ref="C44:M44"/>
    <mergeCell ref="N45:T45"/>
    <mergeCell ref="U45:W45"/>
    <mergeCell ref="X44:Z44"/>
    <mergeCell ref="AA44:AC44"/>
    <mergeCell ref="C45:M45"/>
    <mergeCell ref="AJ42:AM42"/>
    <mergeCell ref="AN42:AS42"/>
    <mergeCell ref="AJ43:AM43"/>
    <mergeCell ref="AD43:AF43"/>
    <mergeCell ref="AD24:AF24"/>
    <mergeCell ref="A18:F18"/>
    <mergeCell ref="C23:M23"/>
    <mergeCell ref="A24:B24"/>
    <mergeCell ref="AJ25:AM25"/>
    <mergeCell ref="X33:Z33"/>
    <mergeCell ref="AA33:AC33"/>
    <mergeCell ref="AA25:AC25"/>
    <mergeCell ref="AG33:AI33"/>
    <mergeCell ref="AJ33:AM33"/>
    <mergeCell ref="X25:Z25"/>
    <mergeCell ref="X19:Z20"/>
    <mergeCell ref="AA19:AC20"/>
    <mergeCell ref="AG19:AI20"/>
    <mergeCell ref="A23:B23"/>
    <mergeCell ref="AJ23:AM23"/>
    <mergeCell ref="A25:B25"/>
    <mergeCell ref="C25:M25"/>
    <mergeCell ref="N25:T25"/>
    <mergeCell ref="C21:M21"/>
    <mergeCell ref="A19:B20"/>
    <mergeCell ref="C19:M20"/>
    <mergeCell ref="N19:T20"/>
    <mergeCell ref="U19:W20"/>
    <mergeCell ref="AA21:AC21"/>
    <mergeCell ref="S16:AA16"/>
    <mergeCell ref="U21:W21"/>
    <mergeCell ref="AN19:AS20"/>
    <mergeCell ref="U23:W23"/>
    <mergeCell ref="U24:W24"/>
    <mergeCell ref="AJ36:AM36"/>
    <mergeCell ref="AN36:AS36"/>
    <mergeCell ref="AD19:AF20"/>
    <mergeCell ref="X23:Z23"/>
    <mergeCell ref="N21:T21"/>
    <mergeCell ref="Q16:R16"/>
    <mergeCell ref="G18:AN18"/>
    <mergeCell ref="AD21:AF21"/>
    <mergeCell ref="AJ24:AM24"/>
    <mergeCell ref="AG21:AI21"/>
    <mergeCell ref="AJ21:AM21"/>
    <mergeCell ref="AG24:AI24"/>
    <mergeCell ref="AN21:AS21"/>
    <mergeCell ref="X21:Z21"/>
    <mergeCell ref="AG23:AI23"/>
    <mergeCell ref="A22:AN22"/>
    <mergeCell ref="AD23:AF23"/>
    <mergeCell ref="X24:Z24"/>
    <mergeCell ref="AA24:AC24"/>
    <mergeCell ref="A21:B21"/>
    <mergeCell ref="AA23:AC23"/>
    <mergeCell ref="AN23:AS23"/>
    <mergeCell ref="N23:T23"/>
    <mergeCell ref="N24:T24"/>
    <mergeCell ref="C24:M24"/>
    <mergeCell ref="A29:B29"/>
    <mergeCell ref="C29:M29"/>
    <mergeCell ref="N29:T29"/>
    <mergeCell ref="A27:B27"/>
    <mergeCell ref="U25:W25"/>
    <mergeCell ref="AG26:AI26"/>
    <mergeCell ref="U27:W27"/>
    <mergeCell ref="X27:Z27"/>
    <mergeCell ref="AA27:AC27"/>
    <mergeCell ref="A28:B28"/>
    <mergeCell ref="C28:M28"/>
    <mergeCell ref="N28:T28"/>
    <mergeCell ref="AN24:AS24"/>
    <mergeCell ref="AN25:AS25"/>
    <mergeCell ref="AJ26:AM26"/>
    <mergeCell ref="A26:B26"/>
    <mergeCell ref="C26:M26"/>
    <mergeCell ref="AN26:AS26"/>
    <mergeCell ref="AN27:AS27"/>
    <mergeCell ref="AN28:AS28"/>
    <mergeCell ref="N26:T26"/>
    <mergeCell ref="AD25:AF25"/>
    <mergeCell ref="AG25:AI25"/>
    <mergeCell ref="AJ28:AM28"/>
    <mergeCell ref="AG28:AI28"/>
    <mergeCell ref="U29:W29"/>
    <mergeCell ref="X29:Z29"/>
    <mergeCell ref="AA29:AC29"/>
    <mergeCell ref="AD29:AF29"/>
    <mergeCell ref="AG29:AI29"/>
    <mergeCell ref="U28:W28"/>
    <mergeCell ref="X28:Z28"/>
    <mergeCell ref="AD27:AF27"/>
    <mergeCell ref="AG27:AI27"/>
    <mergeCell ref="U26:W26"/>
    <mergeCell ref="X26:Z26"/>
    <mergeCell ref="AA26:AC26"/>
    <mergeCell ref="AD26:AF26"/>
    <mergeCell ref="AA28:AC28"/>
    <mergeCell ref="AD28:AF28"/>
    <mergeCell ref="C27:M27"/>
    <mergeCell ref="N27:T27"/>
    <mergeCell ref="AJ27:AM27"/>
    <mergeCell ref="AN29:AS29"/>
    <mergeCell ref="AG73:AI73"/>
    <mergeCell ref="AJ73:AM73"/>
    <mergeCell ref="AN73:AS73"/>
    <mergeCell ref="AJ29:AM29"/>
    <mergeCell ref="AN30:AS30"/>
    <mergeCell ref="AN31:AS31"/>
    <mergeCell ref="AN32:AS32"/>
    <mergeCell ref="AJ31:AM31"/>
    <mergeCell ref="AJ32:AM32"/>
    <mergeCell ref="AN33:AS33"/>
    <mergeCell ref="AN38:AS38"/>
    <mergeCell ref="AJ37:AM37"/>
    <mergeCell ref="AN37:AS37"/>
    <mergeCell ref="AJ39:AM39"/>
    <mergeCell ref="AN39:AS39"/>
    <mergeCell ref="AJ40:AM40"/>
    <mergeCell ref="AN40:AS40"/>
    <mergeCell ref="AG40:AI40"/>
    <mergeCell ref="AG39:AI39"/>
    <mergeCell ref="AN41:AS41"/>
    <mergeCell ref="AJ30:AM30"/>
    <mergeCell ref="F79:T79"/>
    <mergeCell ref="F77:T77"/>
    <mergeCell ref="AA79:AG79"/>
    <mergeCell ref="N34:T34"/>
    <mergeCell ref="U34:W34"/>
    <mergeCell ref="N33:T33"/>
    <mergeCell ref="U33:W33"/>
    <mergeCell ref="AD33:AF33"/>
    <mergeCell ref="C35:M35"/>
    <mergeCell ref="C34:M34"/>
    <mergeCell ref="C33:M33"/>
    <mergeCell ref="C37:M37"/>
    <mergeCell ref="N37:T37"/>
    <mergeCell ref="U37:W37"/>
    <mergeCell ref="X37:Z37"/>
    <mergeCell ref="C38:M38"/>
    <mergeCell ref="N38:T38"/>
    <mergeCell ref="AD40:AF40"/>
    <mergeCell ref="C40:M40"/>
    <mergeCell ref="C39:M39"/>
    <mergeCell ref="N39:T39"/>
    <mergeCell ref="U39:W39"/>
    <mergeCell ref="N40:T40"/>
    <mergeCell ref="AN35:AS35"/>
    <mergeCell ref="AD34:AF34"/>
    <mergeCell ref="AJ34:AM34"/>
    <mergeCell ref="AN34:AS34"/>
    <mergeCell ref="AG34:AI34"/>
    <mergeCell ref="X34:Z34"/>
    <mergeCell ref="AA34:AC34"/>
    <mergeCell ref="AD35:AF35"/>
    <mergeCell ref="AG35:AI35"/>
    <mergeCell ref="AA35:AC35"/>
    <mergeCell ref="X49:Z49"/>
    <mergeCell ref="AA49:AC49"/>
    <mergeCell ref="AD48:AF48"/>
    <mergeCell ref="AG48:AI48"/>
    <mergeCell ref="AJ35:AM35"/>
    <mergeCell ref="X35:Z35"/>
    <mergeCell ref="N35:T35"/>
    <mergeCell ref="U35:W35"/>
    <mergeCell ref="AJ38:AM38"/>
    <mergeCell ref="AA42:AC42"/>
    <mergeCell ref="U36:W36"/>
    <mergeCell ref="U40:W40"/>
    <mergeCell ref="AD42:AF42"/>
    <mergeCell ref="U41:W41"/>
    <mergeCell ref="AG42:AI42"/>
    <mergeCell ref="U42:W42"/>
    <mergeCell ref="N41:T41"/>
    <mergeCell ref="X40:Z40"/>
    <mergeCell ref="AG43:AI43"/>
    <mergeCell ref="N43:T43"/>
    <mergeCell ref="AJ48:AM48"/>
    <mergeCell ref="AG44:AI44"/>
    <mergeCell ref="AA45:AC45"/>
    <mergeCell ref="AA48:AC48"/>
    <mergeCell ref="X58:Z58"/>
    <mergeCell ref="AG59:AI59"/>
    <mergeCell ref="AA55:AC55"/>
    <mergeCell ref="AD54:AF54"/>
    <mergeCell ref="AG54:AI54"/>
    <mergeCell ref="U58:W58"/>
    <mergeCell ref="U59:W59"/>
    <mergeCell ref="X59:Z59"/>
    <mergeCell ref="AA59:AC59"/>
    <mergeCell ref="AD59:AF59"/>
    <mergeCell ref="AG56:AI56"/>
    <mergeCell ref="U57:W57"/>
    <mergeCell ref="AA58:AC58"/>
    <mergeCell ref="AD57:AF57"/>
    <mergeCell ref="AG57:AI57"/>
    <mergeCell ref="AD58:AF58"/>
    <mergeCell ref="AG58:AI58"/>
    <mergeCell ref="AA56:AC56"/>
    <mergeCell ref="AD56:AF56"/>
    <mergeCell ref="X57:Z57"/>
    <mergeCell ref="X42:Z42"/>
    <mergeCell ref="N44:T44"/>
    <mergeCell ref="U44:W44"/>
    <mergeCell ref="U48:W48"/>
    <mergeCell ref="U49:W49"/>
    <mergeCell ref="N49:T49"/>
    <mergeCell ref="C55:M55"/>
    <mergeCell ref="X54:Z54"/>
    <mergeCell ref="AA54:AC54"/>
    <mergeCell ref="C54:M54"/>
    <mergeCell ref="N54:T54"/>
    <mergeCell ref="U54:W54"/>
    <mergeCell ref="N55:T55"/>
    <mergeCell ref="U55:W55"/>
    <mergeCell ref="X55:Z55"/>
    <mergeCell ref="U43:W43"/>
    <mergeCell ref="X43:Z43"/>
    <mergeCell ref="AA43:AC43"/>
    <mergeCell ref="C47:M47"/>
    <mergeCell ref="AA50:AC50"/>
    <mergeCell ref="N48:T48"/>
    <mergeCell ref="C42:M42"/>
    <mergeCell ref="N42:T42"/>
    <mergeCell ref="U53:W53"/>
    <mergeCell ref="A47:B47"/>
    <mergeCell ref="A55:B55"/>
    <mergeCell ref="A54:B54"/>
    <mergeCell ref="A60:B60"/>
    <mergeCell ref="C60:M60"/>
    <mergeCell ref="N60:T60"/>
    <mergeCell ref="U60:W60"/>
    <mergeCell ref="A56:B56"/>
    <mergeCell ref="C56:M56"/>
    <mergeCell ref="A57:B57"/>
    <mergeCell ref="C57:M57"/>
    <mergeCell ref="A53:B53"/>
    <mergeCell ref="C53:M53"/>
    <mergeCell ref="A58:B58"/>
    <mergeCell ref="C58:M58"/>
    <mergeCell ref="N57:T57"/>
    <mergeCell ref="A59:B59"/>
    <mergeCell ref="C59:M59"/>
    <mergeCell ref="N58:T58"/>
    <mergeCell ref="A30:B30"/>
    <mergeCell ref="A31:B31"/>
    <mergeCell ref="A32:B32"/>
    <mergeCell ref="C30:M30"/>
    <mergeCell ref="C31:M31"/>
    <mergeCell ref="C32:M32"/>
    <mergeCell ref="A41:B41"/>
    <mergeCell ref="C41:M41"/>
    <mergeCell ref="AD44:AF44"/>
    <mergeCell ref="X30:Z30"/>
    <mergeCell ref="AA30:AC30"/>
    <mergeCell ref="AA31:AC31"/>
    <mergeCell ref="X31:Z31"/>
    <mergeCell ref="A43:B43"/>
    <mergeCell ref="C43:M43"/>
    <mergeCell ref="X32:Z32"/>
    <mergeCell ref="C36:M36"/>
    <mergeCell ref="N36:T36"/>
    <mergeCell ref="A38:B38"/>
    <mergeCell ref="U38:W38"/>
    <mergeCell ref="N30:T30"/>
    <mergeCell ref="N31:T31"/>
    <mergeCell ref="A37:B37"/>
    <mergeCell ref="A40:B40"/>
    <mergeCell ref="A73:AF73"/>
    <mergeCell ref="F78:T78"/>
    <mergeCell ref="N32:T32"/>
    <mergeCell ref="A33:B33"/>
    <mergeCell ref="AA40:AC40"/>
    <mergeCell ref="X39:Z39"/>
    <mergeCell ref="AD47:AF47"/>
    <mergeCell ref="AG47:AI47"/>
    <mergeCell ref="A35:B35"/>
    <mergeCell ref="A34:B34"/>
    <mergeCell ref="A36:B36"/>
    <mergeCell ref="X36:Z36"/>
    <mergeCell ref="X45:Z45"/>
    <mergeCell ref="A45:B45"/>
    <mergeCell ref="AA37:AC37"/>
    <mergeCell ref="AD36:AF36"/>
    <mergeCell ref="AG36:AI36"/>
    <mergeCell ref="AD37:AF37"/>
    <mergeCell ref="AA39:AC39"/>
    <mergeCell ref="X38:Z38"/>
    <mergeCell ref="A42:B42"/>
    <mergeCell ref="U32:W32"/>
    <mergeCell ref="J75:T75"/>
    <mergeCell ref="A39:B39"/>
    <mergeCell ref="AG30:AI30"/>
    <mergeCell ref="AG31:AI31"/>
    <mergeCell ref="AD41:AF41"/>
    <mergeCell ref="AG41:AI41"/>
    <mergeCell ref="X41:Z41"/>
    <mergeCell ref="U30:W30"/>
    <mergeCell ref="U31:W31"/>
    <mergeCell ref="AG38:AI38"/>
    <mergeCell ref="AA41:AC41"/>
    <mergeCell ref="AA32:AC32"/>
    <mergeCell ref="AD30:AF30"/>
    <mergeCell ref="AD38:AF38"/>
    <mergeCell ref="AD39:AF39"/>
    <mergeCell ref="AG37:AI37"/>
    <mergeCell ref="AA38:AC38"/>
    <mergeCell ref="AA36:AC36"/>
    <mergeCell ref="AD31:AF31"/>
    <mergeCell ref="AD32:AF32"/>
    <mergeCell ref="AG32:AI32"/>
  </mergeCells>
  <phoneticPr fontId="0" type="noConversion"/>
  <dataValidations count="4">
    <dataValidation type="list" allowBlank="1" showInputMessage="1" showErrorMessage="1" sqref="AJ5:AS5" xr:uid="{D017EC68-B360-4025-AD09-0EEAB183F5AC}">
      <formula1>УТВЕРЖДАЮ_Смета</formula1>
    </dataValidation>
    <dataValidation type="list" allowBlank="1" showInputMessage="1" showErrorMessage="1" sqref="AJ81:AS81" xr:uid="{91650C88-D029-4214-9400-1E776EB4EC37}">
      <formula1>ПТО_1</formula1>
    </dataValidation>
    <dataValidation type="list" allowBlank="1" showInputMessage="1" showErrorMessage="1" sqref="AJ77:AS77 AJ83:AS83" xr:uid="{620C119C-AF97-45EC-9BC8-C96C28235C51}">
      <formula1>АСУТП_1</formula1>
    </dataValidation>
    <dataValidation type="list" allowBlank="1" showInputMessage="1" showErrorMessage="1" sqref="AJ79:AS79" xr:uid="{75690B88-B8F6-4BCD-B3B4-3624C94790BE}">
      <formula1>ПЭО_1</formula1>
    </dataValidation>
  </dataValidations>
  <pageMargins left="0.78740157480314965" right="0.19685039370078741" top="0.39370078740157483" bottom="0.39370078740157483" header="0.31496062992125984" footer="0.31496062992125984"/>
  <pageSetup paperSize="9" scale="89" orientation="portrait" r:id="rId1"/>
  <rowBreaks count="1" manualBreakCount="1">
    <brk id="6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66"/>
  <sheetViews>
    <sheetView view="pageBreakPreview" zoomScaleNormal="100" zoomScaleSheetLayoutView="100" workbookViewId="0"/>
  </sheetViews>
  <sheetFormatPr defaultRowHeight="15" x14ac:dyDescent="0.25"/>
  <cols>
    <col min="1" max="1" width="2.28515625" style="112" customWidth="1"/>
    <col min="2" max="2" width="1.5703125" style="112" customWidth="1"/>
    <col min="3" max="12" width="2.28515625" style="112" customWidth="1"/>
    <col min="13" max="13" width="0.85546875" style="112" customWidth="1"/>
    <col min="14" max="19" width="2.28515625" style="112" customWidth="1"/>
    <col min="20" max="20" width="5.5703125" style="112" customWidth="1"/>
    <col min="21" max="21" width="1.140625" style="112" customWidth="1"/>
    <col min="22" max="22" width="2.28515625" style="112" customWidth="1"/>
    <col min="23" max="23" width="3.5703125" style="112" customWidth="1"/>
    <col min="24" max="25" width="2.28515625" style="112" customWidth="1"/>
    <col min="26" max="26" width="2.7109375" style="112" customWidth="1"/>
    <col min="27" max="32" width="2.28515625" style="112" customWidth="1"/>
    <col min="33" max="33" width="1.140625" style="112" customWidth="1"/>
    <col min="34" max="52" width="2.28515625" style="112" customWidth="1"/>
    <col min="53" max="16384" width="9.140625" style="112"/>
  </cols>
  <sheetData>
    <row r="1" spans="1:45" x14ac:dyDescent="0.25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380" t="s">
        <v>114</v>
      </c>
      <c r="Y1" s="380"/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111"/>
      <c r="AP1" s="111"/>
      <c r="AQ1" s="111"/>
      <c r="AR1" s="111"/>
      <c r="AS1" s="111"/>
    </row>
    <row r="2" spans="1:45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22"/>
      <c r="U2" s="122"/>
      <c r="V2" s="110"/>
      <c r="W2" s="122"/>
      <c r="X2" s="380" t="s">
        <v>43</v>
      </c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111"/>
      <c r="AP2" s="111"/>
      <c r="AQ2" s="111"/>
      <c r="AR2" s="111"/>
      <c r="AS2" s="111"/>
    </row>
    <row r="3" spans="1:45" x14ac:dyDescent="0.25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31"/>
      <c r="U3" s="131"/>
      <c r="V3" s="110"/>
      <c r="W3" s="131"/>
      <c r="X3" s="380" t="s">
        <v>634</v>
      </c>
      <c r="Y3" s="380"/>
      <c r="Z3" s="380"/>
      <c r="AA3" s="380"/>
      <c r="AB3" s="380"/>
      <c r="AC3" s="380"/>
      <c r="AD3" s="380"/>
      <c r="AE3" s="380"/>
      <c r="AF3" s="380"/>
      <c r="AG3" s="380"/>
      <c r="AH3" s="380"/>
      <c r="AI3" s="380"/>
      <c r="AJ3" s="380"/>
      <c r="AK3" s="380"/>
      <c r="AL3" s="380"/>
      <c r="AM3" s="380"/>
      <c r="AN3" s="380"/>
      <c r="AO3" s="111"/>
      <c r="AP3" s="111"/>
      <c r="AQ3" s="111"/>
      <c r="AR3" s="111"/>
      <c r="AS3" s="111"/>
    </row>
    <row r="4" spans="1:45" x14ac:dyDescent="0.25">
      <c r="A4" s="368" t="s">
        <v>1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113"/>
      <c r="T4" s="113"/>
      <c r="U4" s="110"/>
      <c r="V4" s="110"/>
      <c r="W4" s="110"/>
      <c r="X4" s="416"/>
      <c r="Y4" s="416"/>
      <c r="Z4" s="416"/>
      <c r="AA4" s="416"/>
      <c r="AB4" s="416"/>
      <c r="AC4" s="416"/>
      <c r="AD4" s="416"/>
      <c r="AE4" s="416"/>
      <c r="AF4" s="416"/>
      <c r="AG4" s="416"/>
      <c r="AH4" s="416"/>
      <c r="AI4" s="416"/>
      <c r="AJ4" s="416"/>
      <c r="AK4" s="416"/>
      <c r="AL4" s="416"/>
      <c r="AM4" s="416"/>
      <c r="AN4" s="416"/>
      <c r="AO4" s="111"/>
      <c r="AP4" s="111"/>
      <c r="AQ4" s="111"/>
      <c r="AR4" s="111"/>
      <c r="AS4" s="111"/>
    </row>
    <row r="5" spans="1:45" s="115" customFormat="1" ht="11.25" customHeight="1" x14ac:dyDescent="0.25">
      <c r="A5" s="367" t="s">
        <v>2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103"/>
      <c r="T5" s="103"/>
      <c r="U5" s="114"/>
      <c r="V5" s="114"/>
      <c r="W5" s="114"/>
      <c r="X5" s="454"/>
      <c r="Y5" s="454"/>
      <c r="Z5" s="454"/>
      <c r="AA5" s="454"/>
      <c r="AB5" s="454"/>
      <c r="AC5" s="454"/>
      <c r="AD5" s="454"/>
      <c r="AE5" s="454"/>
      <c r="AF5" s="454"/>
      <c r="AG5" s="454"/>
      <c r="AH5" s="454"/>
      <c r="AI5" s="454"/>
      <c r="AJ5" s="454"/>
      <c r="AK5" s="454"/>
      <c r="AL5" s="454"/>
      <c r="AM5" s="454"/>
      <c r="AN5" s="454"/>
      <c r="AO5" s="111"/>
      <c r="AP5" s="111"/>
      <c r="AQ5" s="111"/>
      <c r="AR5" s="111"/>
      <c r="AS5" s="111"/>
    </row>
    <row r="6" spans="1:45" x14ac:dyDescent="0.25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10"/>
      <c r="V6" s="110"/>
      <c r="W6" s="110"/>
      <c r="X6" s="483" t="s">
        <v>115</v>
      </c>
      <c r="Y6" s="483"/>
      <c r="Z6" s="483"/>
      <c r="AA6" s="483"/>
      <c r="AB6" s="483"/>
      <c r="AC6" s="483"/>
      <c r="AD6" s="483"/>
      <c r="AE6" s="483"/>
      <c r="AF6" s="483"/>
      <c r="AG6" s="483"/>
      <c r="AH6" s="483"/>
      <c r="AI6" s="483"/>
      <c r="AJ6" s="483"/>
      <c r="AK6" s="483"/>
      <c r="AL6" s="483"/>
      <c r="AM6" s="483"/>
      <c r="AN6" s="483"/>
      <c r="AO6" s="111"/>
      <c r="AP6" s="111"/>
      <c r="AQ6" s="111"/>
      <c r="AR6" s="111"/>
      <c r="AS6" s="111"/>
    </row>
    <row r="7" spans="1:45" x14ac:dyDescent="0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368" t="str">
        <f>VLOOKUP(AE9,Списки!H:I,2,0)</f>
        <v>Директор</v>
      </c>
      <c r="Y7" s="368"/>
      <c r="Z7" s="368"/>
      <c r="AA7" s="368"/>
      <c r="AB7" s="368"/>
      <c r="AC7" s="368"/>
      <c r="AD7" s="368"/>
      <c r="AE7" s="368"/>
      <c r="AF7" s="368"/>
      <c r="AG7" s="368"/>
      <c r="AH7" s="368"/>
      <c r="AI7" s="368"/>
      <c r="AJ7" s="368"/>
      <c r="AK7" s="368"/>
      <c r="AL7" s="368"/>
      <c r="AM7" s="368"/>
      <c r="AN7" s="368"/>
      <c r="AO7" s="111"/>
      <c r="AP7" s="111"/>
      <c r="AQ7" s="111"/>
      <c r="AR7" s="111"/>
      <c r="AS7" s="111"/>
    </row>
    <row r="8" spans="1:45" s="115" customFormat="1" ht="11.25" customHeight="1" x14ac:dyDescent="0.25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415" t="s">
        <v>0</v>
      </c>
      <c r="Y8" s="415"/>
      <c r="Z8" s="415"/>
      <c r="AA8" s="415"/>
      <c r="AB8" s="415"/>
      <c r="AC8" s="415"/>
      <c r="AD8" s="415"/>
      <c r="AE8" s="415"/>
      <c r="AF8" s="415"/>
      <c r="AG8" s="415"/>
      <c r="AH8" s="415"/>
      <c r="AI8" s="415"/>
      <c r="AJ8" s="415"/>
      <c r="AK8" s="415"/>
      <c r="AL8" s="415"/>
      <c r="AM8" s="415"/>
      <c r="AN8" s="415"/>
      <c r="AO8" s="111"/>
      <c r="AP8" s="111"/>
      <c r="AQ8" s="111"/>
      <c r="AR8" s="111"/>
      <c r="AS8" s="111"/>
    </row>
    <row r="9" spans="1:45" x14ac:dyDescent="0.25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10"/>
      <c r="M9" s="110"/>
      <c r="N9" s="110"/>
      <c r="O9" s="110"/>
      <c r="P9" s="110"/>
      <c r="Q9" s="110"/>
      <c r="R9" s="110"/>
      <c r="S9" s="110"/>
      <c r="T9" s="110"/>
      <c r="U9" s="122"/>
      <c r="V9" s="110"/>
      <c r="W9" s="122"/>
      <c r="X9" s="402"/>
      <c r="Y9" s="402"/>
      <c r="Z9" s="402"/>
      <c r="AA9" s="402"/>
      <c r="AB9" s="402"/>
      <c r="AC9" s="402"/>
      <c r="AD9" s="91"/>
      <c r="AE9" s="402" t="s">
        <v>460</v>
      </c>
      <c r="AF9" s="402"/>
      <c r="AG9" s="402"/>
      <c r="AH9" s="402"/>
      <c r="AI9" s="402"/>
      <c r="AJ9" s="402"/>
      <c r="AK9" s="402"/>
      <c r="AL9" s="402"/>
      <c r="AM9" s="402"/>
      <c r="AN9" s="402"/>
      <c r="AO9" s="111"/>
      <c r="AP9" s="111"/>
      <c r="AQ9" s="111"/>
      <c r="AR9" s="111"/>
      <c r="AS9" s="111"/>
    </row>
    <row r="10" spans="1:45" s="115" customFormat="1" ht="11.25" customHeight="1" x14ac:dyDescent="0.2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367" t="s">
        <v>34</v>
      </c>
      <c r="Y10" s="367"/>
      <c r="Z10" s="367"/>
      <c r="AA10" s="367"/>
      <c r="AB10" s="367"/>
      <c r="AC10" s="367"/>
      <c r="AD10" s="114"/>
      <c r="AE10" s="367" t="s">
        <v>193</v>
      </c>
      <c r="AF10" s="367"/>
      <c r="AG10" s="367"/>
      <c r="AH10" s="367"/>
      <c r="AI10" s="367"/>
      <c r="AJ10" s="367"/>
      <c r="AK10" s="367"/>
      <c r="AL10" s="367"/>
      <c r="AM10" s="367"/>
      <c r="AN10" s="367"/>
      <c r="AO10" s="111"/>
      <c r="AP10" s="111"/>
      <c r="AQ10" s="111"/>
      <c r="AR10" s="111"/>
      <c r="AS10" s="111"/>
    </row>
    <row r="11" spans="1:45" x14ac:dyDescent="0.25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22"/>
      <c r="V11" s="110"/>
      <c r="W11" s="122"/>
      <c r="X11" s="110" t="s">
        <v>116</v>
      </c>
      <c r="Y11" s="368"/>
      <c r="Z11" s="368"/>
      <c r="AA11" s="110" t="s">
        <v>116</v>
      </c>
      <c r="AB11" s="368"/>
      <c r="AC11" s="368"/>
      <c r="AD11" s="368"/>
      <c r="AE11" s="368"/>
      <c r="AF11" s="368"/>
      <c r="AG11" s="368"/>
      <c r="AH11" s="368"/>
      <c r="AI11" s="110"/>
      <c r="AJ11" s="417">
        <f>'Сводная таблица'!C3</f>
        <v>0</v>
      </c>
      <c r="AK11" s="417"/>
      <c r="AL11" s="417"/>
      <c r="AM11" s="110"/>
      <c r="AN11" s="110"/>
      <c r="AO11" s="111"/>
      <c r="AP11" s="111"/>
      <c r="AQ11" s="111"/>
      <c r="AR11" s="111"/>
      <c r="AS11" s="111"/>
    </row>
    <row r="12" spans="1:45" ht="4.5" customHeight="1" x14ac:dyDescent="0.25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O12" s="111"/>
      <c r="AP12" s="111"/>
      <c r="AQ12" s="111"/>
      <c r="AR12" s="111"/>
      <c r="AS12" s="111"/>
    </row>
    <row r="13" spans="1:45" x14ac:dyDescent="0.25">
      <c r="A13" s="110"/>
      <c r="B13" s="110"/>
      <c r="C13" s="438" t="s">
        <v>145</v>
      </c>
      <c r="D13" s="438"/>
      <c r="E13" s="438"/>
      <c r="F13" s="438"/>
      <c r="G13" s="438"/>
      <c r="H13" s="438"/>
      <c r="I13" s="438"/>
      <c r="J13" s="439" t="e">
        <f>'Сводная таблица'!F16</f>
        <v>#N/A</v>
      </c>
      <c r="K13" s="439"/>
      <c r="L13" s="439"/>
      <c r="M13" s="439"/>
      <c r="N13" s="439"/>
      <c r="O13" s="439"/>
      <c r="P13" s="439"/>
      <c r="Q13" s="439"/>
      <c r="R13" s="439"/>
      <c r="S13" s="439"/>
      <c r="T13" s="439"/>
      <c r="U13" s="439"/>
      <c r="V13" s="439"/>
      <c r="W13" s="439"/>
      <c r="X13" s="439"/>
      <c r="Y13" s="439"/>
      <c r="Z13" s="439"/>
      <c r="AA13" s="439"/>
      <c r="AB13" s="439"/>
      <c r="AC13" s="439"/>
      <c r="AD13" s="439"/>
      <c r="AE13" s="439"/>
      <c r="AF13" s="439"/>
      <c r="AG13" s="439"/>
      <c r="AH13" s="439"/>
      <c r="AI13" s="439"/>
      <c r="AJ13" s="439"/>
      <c r="AK13" s="439"/>
      <c r="AL13" s="439"/>
      <c r="AM13" s="439"/>
      <c r="AN13" s="439"/>
      <c r="AO13" s="111"/>
      <c r="AP13" s="111"/>
      <c r="AQ13" s="111"/>
      <c r="AR13" s="111"/>
      <c r="AS13" s="111"/>
    </row>
    <row r="14" spans="1:45" ht="18" customHeight="1" x14ac:dyDescent="0.25">
      <c r="A14" s="110"/>
      <c r="B14" s="110"/>
      <c r="C14" s="438" t="s">
        <v>146</v>
      </c>
      <c r="D14" s="438"/>
      <c r="E14" s="438"/>
      <c r="F14" s="438"/>
      <c r="G14" s="438"/>
      <c r="H14" s="438"/>
      <c r="I14" s="438"/>
      <c r="J14" s="440">
        <f>'Сводная таблица'!C13</f>
        <v>0</v>
      </c>
      <c r="K14" s="441"/>
      <c r="L14" s="441"/>
      <c r="M14" s="441"/>
      <c r="N14" s="441"/>
      <c r="O14" s="441"/>
      <c r="P14" s="441"/>
      <c r="Q14" s="441"/>
      <c r="R14" s="441"/>
      <c r="S14" s="441"/>
      <c r="T14" s="441"/>
      <c r="U14" s="441"/>
      <c r="V14" s="441"/>
      <c r="W14" s="441"/>
      <c r="X14" s="441"/>
      <c r="Y14" s="441"/>
      <c r="Z14" s="441"/>
      <c r="AA14" s="441"/>
      <c r="AB14" s="441"/>
      <c r="AC14" s="441"/>
      <c r="AD14" s="441"/>
      <c r="AE14" s="441"/>
      <c r="AF14" s="441"/>
      <c r="AG14" s="441"/>
      <c r="AH14" s="441"/>
      <c r="AI14" s="441"/>
      <c r="AJ14" s="441"/>
      <c r="AK14" s="441"/>
      <c r="AL14" s="441"/>
      <c r="AM14" s="441"/>
      <c r="AN14" s="441"/>
      <c r="AO14" s="111"/>
      <c r="AP14" s="111"/>
      <c r="AQ14" s="111"/>
      <c r="AR14" s="111"/>
      <c r="AS14" s="111"/>
    </row>
    <row r="15" spans="1:45" ht="15" customHeight="1" x14ac:dyDescent="0.25">
      <c r="A15" s="110"/>
      <c r="B15" s="110"/>
      <c r="C15" s="479" t="s">
        <v>147</v>
      </c>
      <c r="D15" s="479"/>
      <c r="E15" s="479"/>
      <c r="F15" s="479"/>
      <c r="G15" s="479"/>
      <c r="H15" s="479"/>
      <c r="I15" s="479"/>
      <c r="J15" s="480">
        <f>'Сводная таблица'!C14</f>
        <v>0</v>
      </c>
      <c r="K15" s="481"/>
      <c r="L15" s="481"/>
      <c r="M15" s="481"/>
      <c r="N15" s="481"/>
      <c r="O15" s="481"/>
      <c r="P15" s="481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11"/>
      <c r="AP15" s="111"/>
      <c r="AQ15" s="111"/>
      <c r="AR15" s="111"/>
      <c r="AS15" s="111"/>
    </row>
    <row r="16" spans="1:45" ht="30.75" customHeight="1" x14ac:dyDescent="0.25">
      <c r="A16" s="110"/>
      <c r="B16" s="110"/>
      <c r="C16" s="482" t="s">
        <v>623</v>
      </c>
      <c r="D16" s="482"/>
      <c r="E16" s="482"/>
      <c r="F16" s="482"/>
      <c r="G16" s="482"/>
      <c r="H16" s="482"/>
      <c r="I16" s="482"/>
      <c r="J16" s="479" t="str">
        <f>IF(J15="075755",Списки!A41,Списки!A42)</f>
        <v>Прочие основные средства (ремонт вычислительной и оргтехники)</v>
      </c>
      <c r="K16" s="479"/>
      <c r="L16" s="479"/>
      <c r="M16" s="479"/>
      <c r="N16" s="479"/>
      <c r="O16" s="479"/>
      <c r="P16" s="479"/>
      <c r="Q16" s="479"/>
      <c r="R16" s="479"/>
      <c r="S16" s="479"/>
      <c r="T16" s="479"/>
      <c r="U16" s="479"/>
      <c r="V16" s="479"/>
      <c r="W16" s="479"/>
      <c r="X16" s="479"/>
      <c r="Y16" s="479"/>
      <c r="Z16" s="479"/>
      <c r="AA16" s="479"/>
      <c r="AB16" s="479"/>
      <c r="AC16" s="479"/>
      <c r="AD16" s="479"/>
      <c r="AE16" s="479"/>
      <c r="AF16" s="479"/>
      <c r="AG16" s="479"/>
      <c r="AH16" s="479"/>
      <c r="AI16" s="479"/>
      <c r="AJ16" s="479"/>
      <c r="AK16" s="479"/>
      <c r="AL16" s="479"/>
      <c r="AM16" s="479"/>
      <c r="AN16" s="479"/>
      <c r="AO16" s="111"/>
      <c r="AP16" s="111"/>
      <c r="AQ16" s="111"/>
      <c r="AR16" s="111"/>
      <c r="AS16" s="111"/>
    </row>
    <row r="17" spans="1:45" ht="6.75" customHeight="1" x14ac:dyDescent="0.25">
      <c r="A17" s="110"/>
      <c r="B17" s="110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111"/>
      <c r="AP17" s="111"/>
      <c r="AQ17" s="111"/>
      <c r="AR17" s="111"/>
      <c r="AS17" s="111"/>
    </row>
    <row r="18" spans="1:45" ht="15.75" x14ac:dyDescent="0.25">
      <c r="A18" s="3"/>
      <c r="B18" s="3"/>
      <c r="C18" s="3"/>
      <c r="D18" s="3"/>
      <c r="E18" s="3"/>
      <c r="F18" s="3"/>
      <c r="G18" s="3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3" t="s">
        <v>148</v>
      </c>
      <c r="S18" s="3"/>
      <c r="T18" s="3"/>
      <c r="U18" s="3"/>
      <c r="V18" s="477">
        <f>'Сводная таблица'!C8</f>
        <v>0</v>
      </c>
      <c r="W18" s="477"/>
      <c r="X18" s="477"/>
      <c r="Y18" s="477"/>
      <c r="Z18" s="477"/>
      <c r="AA18" s="477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10"/>
      <c r="AO18" s="111"/>
      <c r="AP18" s="111"/>
      <c r="AQ18" s="111"/>
      <c r="AR18" s="111"/>
      <c r="AS18" s="111"/>
    </row>
    <row r="19" spans="1:45" ht="15.75" x14ac:dyDescent="0.25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476" t="s">
        <v>149</v>
      </c>
      <c r="M19" s="476"/>
      <c r="N19" s="476"/>
      <c r="O19" s="476"/>
      <c r="P19" s="476"/>
      <c r="Q19" s="476"/>
      <c r="R19" s="476"/>
      <c r="S19" s="476"/>
      <c r="T19" s="476"/>
      <c r="U19" s="476"/>
      <c r="V19" s="476"/>
      <c r="W19" s="476"/>
      <c r="X19" s="476"/>
      <c r="Y19" s="476"/>
      <c r="Z19" s="476"/>
      <c r="AA19" s="476"/>
      <c r="AB19" s="476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1"/>
      <c r="AP19" s="111"/>
      <c r="AQ19" s="111"/>
      <c r="AR19" s="111"/>
      <c r="AS19" s="111"/>
    </row>
    <row r="20" spans="1:45" ht="15.75" x14ac:dyDescent="0.25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476" t="s">
        <v>150</v>
      </c>
      <c r="M20" s="476"/>
      <c r="N20" s="476"/>
      <c r="O20" s="476"/>
      <c r="P20" s="476"/>
      <c r="Q20" s="476"/>
      <c r="R20" s="476"/>
      <c r="S20" s="476"/>
      <c r="T20" s="476"/>
      <c r="U20" s="476"/>
      <c r="V20" s="476"/>
      <c r="W20" s="476"/>
      <c r="X20" s="476"/>
      <c r="Y20" s="476"/>
      <c r="Z20" s="476"/>
      <c r="AA20" s="476"/>
      <c r="AB20" s="476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1"/>
      <c r="AP20" s="111"/>
      <c r="AQ20" s="111"/>
      <c r="AR20" s="111"/>
      <c r="AS20" s="111"/>
    </row>
    <row r="21" spans="1:45" ht="15.75" x14ac:dyDescent="0.25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476">
        <f>'Сводная таблица'!C9</f>
        <v>0</v>
      </c>
      <c r="M21" s="476"/>
      <c r="N21" s="476"/>
      <c r="O21" s="476"/>
      <c r="P21" s="476"/>
      <c r="Q21" s="476"/>
      <c r="R21" s="476"/>
      <c r="S21" s="476"/>
      <c r="T21" s="476"/>
      <c r="U21" s="476"/>
      <c r="V21" s="476"/>
      <c r="W21" s="476"/>
      <c r="X21" s="476"/>
      <c r="Y21" s="476"/>
      <c r="Z21" s="476"/>
      <c r="AA21" s="476"/>
      <c r="AB21" s="476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1"/>
      <c r="AP21" s="111"/>
      <c r="AQ21" s="111"/>
      <c r="AR21" s="111"/>
      <c r="AS21" s="111"/>
    </row>
    <row r="22" spans="1:45" x14ac:dyDescent="0.25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1"/>
      <c r="AP22" s="111"/>
      <c r="AQ22" s="111"/>
      <c r="AR22" s="111"/>
      <c r="AS22" s="111"/>
    </row>
    <row r="23" spans="1:45" ht="13.5" customHeight="1" x14ac:dyDescent="0.25">
      <c r="A23" s="436" t="s">
        <v>151</v>
      </c>
      <c r="B23" s="436"/>
      <c r="C23" s="436" t="s">
        <v>152</v>
      </c>
      <c r="D23" s="436"/>
      <c r="E23" s="436"/>
      <c r="F23" s="436"/>
      <c r="G23" s="436"/>
      <c r="H23" s="436"/>
      <c r="I23" s="436"/>
      <c r="J23" s="436"/>
      <c r="K23" s="436"/>
      <c r="L23" s="436"/>
      <c r="M23" s="436"/>
      <c r="N23" s="436" t="s">
        <v>154</v>
      </c>
      <c r="O23" s="436"/>
      <c r="P23" s="436"/>
      <c r="Q23" s="436"/>
      <c r="R23" s="436"/>
      <c r="S23" s="436"/>
      <c r="T23" s="436"/>
      <c r="U23" s="436" t="s">
        <v>155</v>
      </c>
      <c r="V23" s="436"/>
      <c r="W23" s="436"/>
      <c r="X23" s="436" t="s">
        <v>106</v>
      </c>
      <c r="Y23" s="436"/>
      <c r="Z23" s="436"/>
      <c r="AA23" s="436" t="s">
        <v>153</v>
      </c>
      <c r="AB23" s="436"/>
      <c r="AC23" s="436"/>
      <c r="AD23" s="436"/>
      <c r="AE23" s="436"/>
      <c r="AF23" s="436"/>
      <c r="AG23" s="436"/>
      <c r="AH23" s="436" t="s">
        <v>89</v>
      </c>
      <c r="AI23" s="436"/>
      <c r="AJ23" s="436"/>
      <c r="AK23" s="436"/>
      <c r="AL23" s="436"/>
      <c r="AM23" s="436"/>
      <c r="AN23" s="436"/>
      <c r="AO23" s="111"/>
      <c r="AP23" s="111"/>
      <c r="AQ23" s="111"/>
      <c r="AR23" s="111"/>
      <c r="AS23" s="111"/>
    </row>
    <row r="24" spans="1:45" ht="9.75" customHeight="1" x14ac:dyDescent="0.25">
      <c r="A24" s="436"/>
      <c r="B24" s="436"/>
      <c r="C24" s="436"/>
      <c r="D24" s="436"/>
      <c r="E24" s="436"/>
      <c r="F24" s="436"/>
      <c r="G24" s="436"/>
      <c r="H24" s="436"/>
      <c r="I24" s="436"/>
      <c r="J24" s="436"/>
      <c r="K24" s="436"/>
      <c r="L24" s="436"/>
      <c r="M24" s="436"/>
      <c r="N24" s="436"/>
      <c r="O24" s="436"/>
      <c r="P24" s="436"/>
      <c r="Q24" s="436"/>
      <c r="R24" s="436"/>
      <c r="S24" s="436"/>
      <c r="T24" s="436"/>
      <c r="U24" s="436"/>
      <c r="V24" s="436"/>
      <c r="W24" s="436"/>
      <c r="X24" s="436"/>
      <c r="Y24" s="436"/>
      <c r="Z24" s="436"/>
      <c r="AA24" s="436"/>
      <c r="AB24" s="436"/>
      <c r="AC24" s="436"/>
      <c r="AD24" s="436"/>
      <c r="AE24" s="436"/>
      <c r="AF24" s="436"/>
      <c r="AG24" s="436"/>
      <c r="AH24" s="436"/>
      <c r="AI24" s="436"/>
      <c r="AJ24" s="436"/>
      <c r="AK24" s="436"/>
      <c r="AL24" s="436"/>
      <c r="AM24" s="436"/>
      <c r="AN24" s="436"/>
      <c r="AO24" s="111"/>
      <c r="AP24" s="111"/>
      <c r="AQ24" s="111"/>
      <c r="AR24" s="111"/>
      <c r="AS24" s="111"/>
    </row>
    <row r="25" spans="1:45" x14ac:dyDescent="0.25">
      <c r="A25" s="437">
        <v>1</v>
      </c>
      <c r="B25" s="437"/>
      <c r="C25" s="437">
        <v>2</v>
      </c>
      <c r="D25" s="437"/>
      <c r="E25" s="437"/>
      <c r="F25" s="437"/>
      <c r="G25" s="437"/>
      <c r="H25" s="437"/>
      <c r="I25" s="437"/>
      <c r="J25" s="437"/>
      <c r="K25" s="437"/>
      <c r="L25" s="437"/>
      <c r="M25" s="437"/>
      <c r="N25" s="437">
        <v>3</v>
      </c>
      <c r="O25" s="437"/>
      <c r="P25" s="437"/>
      <c r="Q25" s="437"/>
      <c r="R25" s="437"/>
      <c r="S25" s="437"/>
      <c r="T25" s="437"/>
      <c r="U25" s="437">
        <v>4</v>
      </c>
      <c r="V25" s="437"/>
      <c r="W25" s="437"/>
      <c r="X25" s="437">
        <v>5</v>
      </c>
      <c r="Y25" s="437"/>
      <c r="Z25" s="437"/>
      <c r="AA25" s="437">
        <v>6</v>
      </c>
      <c r="AB25" s="437"/>
      <c r="AC25" s="437"/>
      <c r="AD25" s="437"/>
      <c r="AE25" s="437"/>
      <c r="AF25" s="437"/>
      <c r="AG25" s="437"/>
      <c r="AH25" s="437">
        <v>7</v>
      </c>
      <c r="AI25" s="437"/>
      <c r="AJ25" s="437"/>
      <c r="AK25" s="437"/>
      <c r="AL25" s="437"/>
      <c r="AM25" s="437"/>
      <c r="AN25" s="437"/>
      <c r="AO25" s="111"/>
      <c r="AP25" s="111"/>
      <c r="AQ25" s="111"/>
      <c r="AR25" s="111"/>
      <c r="AS25" s="111"/>
    </row>
    <row r="26" spans="1:45" x14ac:dyDescent="0.25">
      <c r="A26" s="437">
        <v>1</v>
      </c>
      <c r="B26" s="437"/>
      <c r="C26" s="446" t="str">
        <f>IF('Сводная таблица'!C23=0,"",'Сводная таблица'!C23)</f>
        <v/>
      </c>
      <c r="D26" s="447"/>
      <c r="E26" s="447"/>
      <c r="F26" s="447"/>
      <c r="G26" s="447"/>
      <c r="H26" s="447"/>
      <c r="I26" s="447"/>
      <c r="J26" s="447"/>
      <c r="K26" s="447"/>
      <c r="L26" s="447"/>
      <c r="M26" s="448"/>
      <c r="N26" s="449" t="str">
        <f>IF('Сводная таблица'!C23=0,"",'Сводная таблица'!$C$2)</f>
        <v/>
      </c>
      <c r="O26" s="450"/>
      <c r="P26" s="450"/>
      <c r="Q26" s="450"/>
      <c r="R26" s="450"/>
      <c r="S26" s="450"/>
      <c r="T26" s="450"/>
      <c r="U26" s="437" t="str">
        <f>IF('Сводная таблица'!C23=0,"",'Сводная таблица'!E23)</f>
        <v/>
      </c>
      <c r="V26" s="437"/>
      <c r="W26" s="437"/>
      <c r="X26" s="442" t="str">
        <f>IF('Сводная таблица'!C23=0,"",'Сводная таблица'!D23)</f>
        <v/>
      </c>
      <c r="Y26" s="442"/>
      <c r="Z26" s="442"/>
      <c r="AA26" s="443" t="str">
        <f>IF('Сводная таблица'!C23=0,"",ROUND('3. Смета'!AN23/'3. Смета'!AA23,2))</f>
        <v/>
      </c>
      <c r="AB26" s="444"/>
      <c r="AC26" s="444"/>
      <c r="AD26" s="444"/>
      <c r="AE26" s="444"/>
      <c r="AF26" s="444"/>
      <c r="AG26" s="445"/>
      <c r="AH26" s="435" t="str">
        <f>IF('Сводная таблица'!C23=0,"",ROUND(X26*AA26,2))</f>
        <v/>
      </c>
      <c r="AI26" s="435"/>
      <c r="AJ26" s="435"/>
      <c r="AK26" s="435"/>
      <c r="AL26" s="435"/>
      <c r="AM26" s="435"/>
      <c r="AN26" s="435"/>
      <c r="AO26" s="111"/>
      <c r="AP26" s="111"/>
      <c r="AQ26" s="111"/>
      <c r="AR26" s="111"/>
      <c r="AS26" s="111"/>
    </row>
    <row r="27" spans="1:45" x14ac:dyDescent="0.25">
      <c r="A27" s="437">
        <v>2</v>
      </c>
      <c r="B27" s="437"/>
      <c r="C27" s="446" t="str">
        <f>IF('Сводная таблица'!C24=0,"",'Сводная таблица'!C24)</f>
        <v/>
      </c>
      <c r="D27" s="447"/>
      <c r="E27" s="447"/>
      <c r="F27" s="447"/>
      <c r="G27" s="447"/>
      <c r="H27" s="447"/>
      <c r="I27" s="447"/>
      <c r="J27" s="447"/>
      <c r="K27" s="447"/>
      <c r="L27" s="447"/>
      <c r="M27" s="448"/>
      <c r="N27" s="449" t="str">
        <f>IF('Сводная таблица'!C24=0,"",'Сводная таблица'!$C$2)</f>
        <v/>
      </c>
      <c r="O27" s="450"/>
      <c r="P27" s="450"/>
      <c r="Q27" s="450"/>
      <c r="R27" s="450"/>
      <c r="S27" s="450"/>
      <c r="T27" s="450"/>
      <c r="U27" s="437" t="str">
        <f>IF('Сводная таблица'!C24=0,"",'Сводная таблица'!E24)</f>
        <v/>
      </c>
      <c r="V27" s="437"/>
      <c r="W27" s="437"/>
      <c r="X27" s="442" t="str">
        <f>IF('Сводная таблица'!C24=0,"",'Сводная таблица'!D24)</f>
        <v/>
      </c>
      <c r="Y27" s="442"/>
      <c r="Z27" s="442"/>
      <c r="AA27" s="443" t="str">
        <f>IF('Сводная таблица'!C24=0,"",ROUND('3. Смета'!AN24/'3. Смета'!AA24,2))</f>
        <v/>
      </c>
      <c r="AB27" s="444"/>
      <c r="AC27" s="444"/>
      <c r="AD27" s="444"/>
      <c r="AE27" s="444"/>
      <c r="AF27" s="444"/>
      <c r="AG27" s="445"/>
      <c r="AH27" s="435" t="str">
        <f>IF('Сводная таблица'!C24=0,"",ROUND(X27*AA27,2))</f>
        <v/>
      </c>
      <c r="AI27" s="435"/>
      <c r="AJ27" s="435"/>
      <c r="AK27" s="435"/>
      <c r="AL27" s="435"/>
      <c r="AM27" s="435"/>
      <c r="AN27" s="435"/>
      <c r="AO27" s="111"/>
      <c r="AP27" s="111"/>
      <c r="AQ27" s="111"/>
      <c r="AR27" s="111"/>
      <c r="AS27" s="111"/>
    </row>
    <row r="28" spans="1:45" x14ac:dyDescent="0.25">
      <c r="A28" s="437">
        <v>3</v>
      </c>
      <c r="B28" s="437"/>
      <c r="C28" s="446" t="str">
        <f>IF('Сводная таблица'!C25=0,"",'Сводная таблица'!C25)</f>
        <v/>
      </c>
      <c r="D28" s="447"/>
      <c r="E28" s="447"/>
      <c r="F28" s="447"/>
      <c r="G28" s="447"/>
      <c r="H28" s="447"/>
      <c r="I28" s="447"/>
      <c r="J28" s="447"/>
      <c r="K28" s="447"/>
      <c r="L28" s="447"/>
      <c r="M28" s="448"/>
      <c r="N28" s="449" t="str">
        <f>IF('Сводная таблица'!C25=0,"",'Сводная таблица'!$C$2)</f>
        <v/>
      </c>
      <c r="O28" s="450"/>
      <c r="P28" s="450"/>
      <c r="Q28" s="450"/>
      <c r="R28" s="450"/>
      <c r="S28" s="450"/>
      <c r="T28" s="450"/>
      <c r="U28" s="437" t="str">
        <f>IF('Сводная таблица'!C25=0,"",'Сводная таблица'!E25)</f>
        <v/>
      </c>
      <c r="V28" s="437"/>
      <c r="W28" s="437"/>
      <c r="X28" s="442" t="str">
        <f>IF('Сводная таблица'!C25=0,"",'Сводная таблица'!D25)</f>
        <v/>
      </c>
      <c r="Y28" s="442"/>
      <c r="Z28" s="442"/>
      <c r="AA28" s="443" t="str">
        <f>IF('Сводная таблица'!C25=0,"",ROUND('3. Смета'!AN25/'3. Смета'!AA25,2))</f>
        <v/>
      </c>
      <c r="AB28" s="444"/>
      <c r="AC28" s="444"/>
      <c r="AD28" s="444"/>
      <c r="AE28" s="444"/>
      <c r="AF28" s="444"/>
      <c r="AG28" s="445"/>
      <c r="AH28" s="435" t="str">
        <f>IF('Сводная таблица'!C25=0,"",ROUND(X28*AA28,2))</f>
        <v/>
      </c>
      <c r="AI28" s="435"/>
      <c r="AJ28" s="435"/>
      <c r="AK28" s="435"/>
      <c r="AL28" s="435"/>
      <c r="AM28" s="435"/>
      <c r="AN28" s="435"/>
      <c r="AO28" s="111"/>
      <c r="AP28" s="111"/>
      <c r="AQ28" s="111"/>
      <c r="AR28" s="111"/>
      <c r="AS28" s="111"/>
    </row>
    <row r="29" spans="1:45" x14ac:dyDescent="0.25">
      <c r="A29" s="437">
        <v>4</v>
      </c>
      <c r="B29" s="437"/>
      <c r="C29" s="446" t="str">
        <f>IF('Сводная таблица'!C26=0,"",'Сводная таблица'!C26)</f>
        <v/>
      </c>
      <c r="D29" s="447"/>
      <c r="E29" s="447"/>
      <c r="F29" s="447"/>
      <c r="G29" s="447"/>
      <c r="H29" s="447"/>
      <c r="I29" s="447"/>
      <c r="J29" s="447"/>
      <c r="K29" s="447"/>
      <c r="L29" s="447"/>
      <c r="M29" s="448"/>
      <c r="N29" s="449" t="str">
        <f>IF('Сводная таблица'!C26=0,"",'Сводная таблица'!$C$2)</f>
        <v/>
      </c>
      <c r="O29" s="450"/>
      <c r="P29" s="450"/>
      <c r="Q29" s="450"/>
      <c r="R29" s="450"/>
      <c r="S29" s="450"/>
      <c r="T29" s="450"/>
      <c r="U29" s="437" t="str">
        <f>IF('Сводная таблица'!C26=0,"",'Сводная таблица'!E26)</f>
        <v/>
      </c>
      <c r="V29" s="437"/>
      <c r="W29" s="437"/>
      <c r="X29" s="442" t="str">
        <f>IF('Сводная таблица'!C26=0,"",'Сводная таблица'!D26)</f>
        <v/>
      </c>
      <c r="Y29" s="442"/>
      <c r="Z29" s="442"/>
      <c r="AA29" s="443" t="str">
        <f>IF('Сводная таблица'!C26=0,"",ROUND('3. Смета'!AN26/'3. Смета'!AA26,2))</f>
        <v/>
      </c>
      <c r="AB29" s="444"/>
      <c r="AC29" s="444"/>
      <c r="AD29" s="444"/>
      <c r="AE29" s="444"/>
      <c r="AF29" s="444"/>
      <c r="AG29" s="445"/>
      <c r="AH29" s="435" t="str">
        <f>IF('Сводная таблица'!C26=0,"",ROUND(X29*AA29,2))</f>
        <v/>
      </c>
      <c r="AI29" s="435"/>
      <c r="AJ29" s="435"/>
      <c r="AK29" s="435"/>
      <c r="AL29" s="435"/>
      <c r="AM29" s="435"/>
      <c r="AN29" s="435"/>
      <c r="AO29" s="111"/>
      <c r="AP29" s="111"/>
      <c r="AQ29" s="111"/>
      <c r="AR29" s="111"/>
      <c r="AS29" s="111"/>
    </row>
    <row r="30" spans="1:45" x14ac:dyDescent="0.25">
      <c r="A30" s="437">
        <v>5</v>
      </c>
      <c r="B30" s="437"/>
      <c r="C30" s="446" t="str">
        <f>IF('Сводная таблица'!C27=0,"",'Сводная таблица'!C27)</f>
        <v/>
      </c>
      <c r="D30" s="447"/>
      <c r="E30" s="447"/>
      <c r="F30" s="447"/>
      <c r="G30" s="447"/>
      <c r="H30" s="447"/>
      <c r="I30" s="447"/>
      <c r="J30" s="447"/>
      <c r="K30" s="447"/>
      <c r="L30" s="447"/>
      <c r="M30" s="448"/>
      <c r="N30" s="449" t="str">
        <f>IF('Сводная таблица'!C27=0,"",'Сводная таблица'!$C$2)</f>
        <v/>
      </c>
      <c r="O30" s="450"/>
      <c r="P30" s="450"/>
      <c r="Q30" s="450"/>
      <c r="R30" s="450"/>
      <c r="S30" s="450"/>
      <c r="T30" s="450"/>
      <c r="U30" s="437" t="str">
        <f>IF('Сводная таблица'!C27=0,"",'Сводная таблица'!E27)</f>
        <v/>
      </c>
      <c r="V30" s="437"/>
      <c r="W30" s="437"/>
      <c r="X30" s="442" t="str">
        <f>IF('Сводная таблица'!C27=0,"",'Сводная таблица'!D27)</f>
        <v/>
      </c>
      <c r="Y30" s="442"/>
      <c r="Z30" s="442"/>
      <c r="AA30" s="443" t="str">
        <f>IF('Сводная таблица'!C27=0,"",ROUND('3. Смета'!AN27/'3. Смета'!AA27,2))</f>
        <v/>
      </c>
      <c r="AB30" s="444"/>
      <c r="AC30" s="444"/>
      <c r="AD30" s="444"/>
      <c r="AE30" s="444"/>
      <c r="AF30" s="444"/>
      <c r="AG30" s="445"/>
      <c r="AH30" s="435" t="str">
        <f>IF('Сводная таблица'!C27=0,"",ROUND(X30*AA30,2))</f>
        <v/>
      </c>
      <c r="AI30" s="435"/>
      <c r="AJ30" s="435"/>
      <c r="AK30" s="435"/>
      <c r="AL30" s="435"/>
      <c r="AM30" s="435"/>
      <c r="AN30" s="435"/>
      <c r="AO30" s="111"/>
      <c r="AP30" s="111"/>
      <c r="AQ30" s="111"/>
      <c r="AR30" s="111"/>
      <c r="AS30" s="111"/>
    </row>
    <row r="31" spans="1:45" x14ac:dyDescent="0.25">
      <c r="A31" s="437">
        <v>6</v>
      </c>
      <c r="B31" s="437"/>
      <c r="C31" s="446" t="str">
        <f>IF('Сводная таблица'!C28=0,"",'Сводная таблица'!C28)</f>
        <v/>
      </c>
      <c r="D31" s="447"/>
      <c r="E31" s="447"/>
      <c r="F31" s="447"/>
      <c r="G31" s="447"/>
      <c r="H31" s="447"/>
      <c r="I31" s="447"/>
      <c r="J31" s="447"/>
      <c r="K31" s="447"/>
      <c r="L31" s="447"/>
      <c r="M31" s="448"/>
      <c r="N31" s="449" t="str">
        <f>IF('Сводная таблица'!C28=0,"",'Сводная таблица'!$C$2)</f>
        <v/>
      </c>
      <c r="O31" s="450"/>
      <c r="P31" s="450"/>
      <c r="Q31" s="450"/>
      <c r="R31" s="450"/>
      <c r="S31" s="450"/>
      <c r="T31" s="450"/>
      <c r="U31" s="437" t="str">
        <f>IF('Сводная таблица'!C28=0,"",'Сводная таблица'!E28)</f>
        <v/>
      </c>
      <c r="V31" s="437"/>
      <c r="W31" s="437"/>
      <c r="X31" s="442" t="str">
        <f>IF('Сводная таблица'!C28=0,"",'Сводная таблица'!D28)</f>
        <v/>
      </c>
      <c r="Y31" s="442"/>
      <c r="Z31" s="442"/>
      <c r="AA31" s="443" t="str">
        <f>IF('Сводная таблица'!C28=0,"",ROUND('3. Смета'!AN28/'3. Смета'!AA28,2))</f>
        <v/>
      </c>
      <c r="AB31" s="444"/>
      <c r="AC31" s="444"/>
      <c r="AD31" s="444"/>
      <c r="AE31" s="444"/>
      <c r="AF31" s="444"/>
      <c r="AG31" s="445"/>
      <c r="AH31" s="435" t="str">
        <f>IF('Сводная таблица'!C28=0,"",ROUND(X31*AA31,2))</f>
        <v/>
      </c>
      <c r="AI31" s="435"/>
      <c r="AJ31" s="435"/>
      <c r="AK31" s="435"/>
      <c r="AL31" s="435"/>
      <c r="AM31" s="435"/>
      <c r="AN31" s="435"/>
      <c r="AO31" s="111"/>
      <c r="AP31" s="111"/>
      <c r="AQ31" s="111"/>
      <c r="AR31" s="111"/>
      <c r="AS31" s="111"/>
    </row>
    <row r="32" spans="1:45" x14ac:dyDescent="0.25">
      <c r="A32" s="437">
        <v>7</v>
      </c>
      <c r="B32" s="437"/>
      <c r="C32" s="446" t="str">
        <f>IF('Сводная таблица'!C29=0,"",'Сводная таблица'!C29)</f>
        <v/>
      </c>
      <c r="D32" s="447"/>
      <c r="E32" s="447"/>
      <c r="F32" s="447"/>
      <c r="G32" s="447"/>
      <c r="H32" s="447"/>
      <c r="I32" s="447"/>
      <c r="J32" s="447"/>
      <c r="K32" s="447"/>
      <c r="L32" s="447"/>
      <c r="M32" s="448"/>
      <c r="N32" s="449" t="str">
        <f>IF('Сводная таблица'!C29=0,"",'Сводная таблица'!$C$2)</f>
        <v/>
      </c>
      <c r="O32" s="450"/>
      <c r="P32" s="450"/>
      <c r="Q32" s="450"/>
      <c r="R32" s="450"/>
      <c r="S32" s="450"/>
      <c r="T32" s="450"/>
      <c r="U32" s="437" t="str">
        <f>IF('Сводная таблица'!C29=0,"",'Сводная таблица'!E29)</f>
        <v/>
      </c>
      <c r="V32" s="437"/>
      <c r="W32" s="437"/>
      <c r="X32" s="442" t="str">
        <f>IF('Сводная таблица'!C29=0,"",'Сводная таблица'!D29)</f>
        <v/>
      </c>
      <c r="Y32" s="442"/>
      <c r="Z32" s="442"/>
      <c r="AA32" s="443" t="str">
        <f>IF('Сводная таблица'!C29=0,"",ROUND('3. Смета'!AN29/'3. Смета'!AA29,2))</f>
        <v/>
      </c>
      <c r="AB32" s="444"/>
      <c r="AC32" s="444"/>
      <c r="AD32" s="444"/>
      <c r="AE32" s="444"/>
      <c r="AF32" s="444"/>
      <c r="AG32" s="445"/>
      <c r="AH32" s="435" t="str">
        <f>IF('Сводная таблица'!C29=0,"",ROUND(X32*AA32,2))</f>
        <v/>
      </c>
      <c r="AI32" s="435"/>
      <c r="AJ32" s="435"/>
      <c r="AK32" s="435"/>
      <c r="AL32" s="435"/>
      <c r="AM32" s="435"/>
      <c r="AN32" s="435"/>
      <c r="AO32" s="111"/>
      <c r="AP32" s="111"/>
      <c r="AQ32" s="111"/>
      <c r="AR32" s="111"/>
      <c r="AS32" s="111"/>
    </row>
    <row r="33" spans="1:45" x14ac:dyDescent="0.25">
      <c r="A33" s="437">
        <v>8</v>
      </c>
      <c r="B33" s="437"/>
      <c r="C33" s="446" t="str">
        <f>IF('Сводная таблица'!C30=0,"",'Сводная таблица'!C30)</f>
        <v/>
      </c>
      <c r="D33" s="447"/>
      <c r="E33" s="447"/>
      <c r="F33" s="447"/>
      <c r="G33" s="447"/>
      <c r="H33" s="447"/>
      <c r="I33" s="447"/>
      <c r="J33" s="447"/>
      <c r="K33" s="447"/>
      <c r="L33" s="447"/>
      <c r="M33" s="448"/>
      <c r="N33" s="449" t="str">
        <f>IF('Сводная таблица'!C30=0,"",'Сводная таблица'!$C$2)</f>
        <v/>
      </c>
      <c r="O33" s="450"/>
      <c r="P33" s="450"/>
      <c r="Q33" s="450"/>
      <c r="R33" s="450"/>
      <c r="S33" s="450"/>
      <c r="T33" s="450"/>
      <c r="U33" s="437" t="str">
        <f>IF('Сводная таблица'!C30=0,"",'Сводная таблица'!E30)</f>
        <v/>
      </c>
      <c r="V33" s="437"/>
      <c r="W33" s="437"/>
      <c r="X33" s="442" t="str">
        <f>IF('Сводная таблица'!C30=0,"",'Сводная таблица'!D30)</f>
        <v/>
      </c>
      <c r="Y33" s="442"/>
      <c r="Z33" s="442"/>
      <c r="AA33" s="443" t="str">
        <f>IF('Сводная таблица'!C30=0,"",ROUND('3. Смета'!AN30/'3. Смета'!AA30,2))</f>
        <v/>
      </c>
      <c r="AB33" s="444"/>
      <c r="AC33" s="444"/>
      <c r="AD33" s="444"/>
      <c r="AE33" s="444"/>
      <c r="AF33" s="444"/>
      <c r="AG33" s="445"/>
      <c r="AH33" s="435" t="str">
        <f>IF('Сводная таблица'!C30=0,"",ROUND(X33*AA33,2))</f>
        <v/>
      </c>
      <c r="AI33" s="435"/>
      <c r="AJ33" s="435"/>
      <c r="AK33" s="435"/>
      <c r="AL33" s="435"/>
      <c r="AM33" s="435"/>
      <c r="AN33" s="435"/>
      <c r="AO33" s="111"/>
      <c r="AP33" s="111"/>
      <c r="AQ33" s="111"/>
      <c r="AR33" s="111"/>
      <c r="AS33" s="111"/>
    </row>
    <row r="34" spans="1:45" x14ac:dyDescent="0.25">
      <c r="A34" s="437">
        <v>9</v>
      </c>
      <c r="B34" s="437"/>
      <c r="C34" s="446" t="str">
        <f>IF('Сводная таблица'!C31=0,"",'Сводная таблица'!C31)</f>
        <v/>
      </c>
      <c r="D34" s="447"/>
      <c r="E34" s="447"/>
      <c r="F34" s="447"/>
      <c r="G34" s="447"/>
      <c r="H34" s="447"/>
      <c r="I34" s="447"/>
      <c r="J34" s="447"/>
      <c r="K34" s="447"/>
      <c r="L34" s="447"/>
      <c r="M34" s="448"/>
      <c r="N34" s="449" t="str">
        <f>IF('Сводная таблица'!C31=0,"",'Сводная таблица'!$C$2)</f>
        <v/>
      </c>
      <c r="O34" s="450"/>
      <c r="P34" s="450"/>
      <c r="Q34" s="450"/>
      <c r="R34" s="450"/>
      <c r="S34" s="450"/>
      <c r="T34" s="450"/>
      <c r="U34" s="437" t="str">
        <f>IF('Сводная таблица'!C31=0,"",'Сводная таблица'!E31)</f>
        <v/>
      </c>
      <c r="V34" s="437"/>
      <c r="W34" s="437"/>
      <c r="X34" s="442" t="str">
        <f>IF('Сводная таблица'!C31=0,"",'Сводная таблица'!D31)</f>
        <v/>
      </c>
      <c r="Y34" s="442"/>
      <c r="Z34" s="442"/>
      <c r="AA34" s="443" t="str">
        <f>IF('Сводная таблица'!C31=0,"",ROUND('3. Смета'!AN31/'3. Смета'!AA31,2))</f>
        <v/>
      </c>
      <c r="AB34" s="444"/>
      <c r="AC34" s="444"/>
      <c r="AD34" s="444"/>
      <c r="AE34" s="444"/>
      <c r="AF34" s="444"/>
      <c r="AG34" s="445"/>
      <c r="AH34" s="435" t="str">
        <f>IF('Сводная таблица'!C31=0,"",ROUND(X34*AA34,2))</f>
        <v/>
      </c>
      <c r="AI34" s="435"/>
      <c r="AJ34" s="435"/>
      <c r="AK34" s="435"/>
      <c r="AL34" s="435"/>
      <c r="AM34" s="435"/>
      <c r="AN34" s="435"/>
      <c r="AO34" s="111"/>
      <c r="AP34" s="111"/>
      <c r="AQ34" s="111"/>
      <c r="AR34" s="111"/>
      <c r="AS34" s="111"/>
    </row>
    <row r="35" spans="1:45" x14ac:dyDescent="0.25">
      <c r="A35" s="437">
        <v>10</v>
      </c>
      <c r="B35" s="437"/>
      <c r="C35" s="446" t="str">
        <f>IF('Сводная таблица'!C32=0,"",'Сводная таблица'!C32)</f>
        <v/>
      </c>
      <c r="D35" s="447"/>
      <c r="E35" s="447"/>
      <c r="F35" s="447"/>
      <c r="G35" s="447"/>
      <c r="H35" s="447"/>
      <c r="I35" s="447"/>
      <c r="J35" s="447"/>
      <c r="K35" s="447"/>
      <c r="L35" s="447"/>
      <c r="M35" s="448"/>
      <c r="N35" s="449" t="str">
        <f>IF('Сводная таблица'!C32=0,"",'Сводная таблица'!$C$2)</f>
        <v/>
      </c>
      <c r="O35" s="450"/>
      <c r="P35" s="450"/>
      <c r="Q35" s="450"/>
      <c r="R35" s="450"/>
      <c r="S35" s="450"/>
      <c r="T35" s="450"/>
      <c r="U35" s="437" t="str">
        <f>IF('Сводная таблица'!C32=0,"",'Сводная таблица'!E32)</f>
        <v/>
      </c>
      <c r="V35" s="437"/>
      <c r="W35" s="437"/>
      <c r="X35" s="442" t="str">
        <f>IF('Сводная таблица'!C32=0,"",'Сводная таблица'!D32)</f>
        <v/>
      </c>
      <c r="Y35" s="442"/>
      <c r="Z35" s="442"/>
      <c r="AA35" s="443" t="str">
        <f>IF('Сводная таблица'!C32=0,"",ROUND('3. Смета'!AN32/'3. Смета'!AA32,2))</f>
        <v/>
      </c>
      <c r="AB35" s="444"/>
      <c r="AC35" s="444"/>
      <c r="AD35" s="444"/>
      <c r="AE35" s="444"/>
      <c r="AF35" s="444"/>
      <c r="AG35" s="445"/>
      <c r="AH35" s="435" t="str">
        <f>IF('Сводная таблица'!C32=0,"",ROUND(X35*AA35,2))</f>
        <v/>
      </c>
      <c r="AI35" s="435"/>
      <c r="AJ35" s="435"/>
      <c r="AK35" s="435"/>
      <c r="AL35" s="435"/>
      <c r="AM35" s="435"/>
      <c r="AN35" s="435"/>
      <c r="AO35" s="111"/>
      <c r="AP35" s="111"/>
      <c r="AQ35" s="111"/>
      <c r="AR35" s="111"/>
      <c r="AS35" s="111"/>
    </row>
    <row r="36" spans="1:45" x14ac:dyDescent="0.25">
      <c r="A36" s="437">
        <v>11</v>
      </c>
      <c r="B36" s="437"/>
      <c r="C36" s="446" t="str">
        <f>IF('Сводная таблица'!C33=0,"",'Сводная таблица'!C33)</f>
        <v/>
      </c>
      <c r="D36" s="447"/>
      <c r="E36" s="447"/>
      <c r="F36" s="447"/>
      <c r="G36" s="447"/>
      <c r="H36" s="447"/>
      <c r="I36" s="447"/>
      <c r="J36" s="447"/>
      <c r="K36" s="447"/>
      <c r="L36" s="447"/>
      <c r="M36" s="448"/>
      <c r="N36" s="449" t="str">
        <f>IF('Сводная таблица'!C33=0,"",'Сводная таблица'!$C$2)</f>
        <v/>
      </c>
      <c r="O36" s="450"/>
      <c r="P36" s="450"/>
      <c r="Q36" s="450"/>
      <c r="R36" s="450"/>
      <c r="S36" s="450"/>
      <c r="T36" s="450"/>
      <c r="U36" s="437" t="str">
        <f>IF('Сводная таблица'!C33=0,"",'Сводная таблица'!E33)</f>
        <v/>
      </c>
      <c r="V36" s="437"/>
      <c r="W36" s="437"/>
      <c r="X36" s="442" t="str">
        <f>IF('Сводная таблица'!C33=0,"",'Сводная таблица'!D33)</f>
        <v/>
      </c>
      <c r="Y36" s="442"/>
      <c r="Z36" s="442"/>
      <c r="AA36" s="443" t="str">
        <f>IF('Сводная таблица'!C33=0,"",ROUND('3. Смета'!AN33/'3. Смета'!AA33,2))</f>
        <v/>
      </c>
      <c r="AB36" s="444"/>
      <c r="AC36" s="444"/>
      <c r="AD36" s="444"/>
      <c r="AE36" s="444"/>
      <c r="AF36" s="444"/>
      <c r="AG36" s="445"/>
      <c r="AH36" s="435" t="str">
        <f>IF('Сводная таблица'!C33=0,"",ROUND(X36*AA36,2))</f>
        <v/>
      </c>
      <c r="AI36" s="435"/>
      <c r="AJ36" s="435"/>
      <c r="AK36" s="435"/>
      <c r="AL36" s="435"/>
      <c r="AM36" s="435"/>
      <c r="AN36" s="435"/>
      <c r="AO36" s="111"/>
      <c r="AP36" s="111"/>
      <c r="AQ36" s="111"/>
      <c r="AR36" s="111"/>
      <c r="AS36" s="111"/>
    </row>
    <row r="37" spans="1:45" x14ac:dyDescent="0.25">
      <c r="A37" s="437">
        <v>12</v>
      </c>
      <c r="B37" s="437"/>
      <c r="C37" s="446" t="str">
        <f>IF('Сводная таблица'!C34=0,"",'Сводная таблица'!C34)</f>
        <v/>
      </c>
      <c r="D37" s="447"/>
      <c r="E37" s="447"/>
      <c r="F37" s="447"/>
      <c r="G37" s="447"/>
      <c r="H37" s="447"/>
      <c r="I37" s="447"/>
      <c r="J37" s="447"/>
      <c r="K37" s="447"/>
      <c r="L37" s="447"/>
      <c r="M37" s="448"/>
      <c r="N37" s="449" t="str">
        <f>IF('Сводная таблица'!C34=0,"",'Сводная таблица'!$C$2)</f>
        <v/>
      </c>
      <c r="O37" s="450"/>
      <c r="P37" s="450"/>
      <c r="Q37" s="450"/>
      <c r="R37" s="450"/>
      <c r="S37" s="450"/>
      <c r="T37" s="450"/>
      <c r="U37" s="437" t="str">
        <f>IF('Сводная таблица'!C34=0,"",'Сводная таблица'!E34)</f>
        <v/>
      </c>
      <c r="V37" s="437"/>
      <c r="W37" s="437"/>
      <c r="X37" s="442" t="str">
        <f>IF('Сводная таблица'!C34=0,"",'Сводная таблица'!D34)</f>
        <v/>
      </c>
      <c r="Y37" s="442"/>
      <c r="Z37" s="442"/>
      <c r="AA37" s="443" t="str">
        <f>IF('Сводная таблица'!C34=0,"",ROUND('3. Смета'!AN34/'3. Смета'!AA34,2))</f>
        <v/>
      </c>
      <c r="AB37" s="444"/>
      <c r="AC37" s="444"/>
      <c r="AD37" s="444"/>
      <c r="AE37" s="444"/>
      <c r="AF37" s="444"/>
      <c r="AG37" s="445"/>
      <c r="AH37" s="435" t="str">
        <f>IF('Сводная таблица'!C34=0,"",ROUND(X37*AA37,2))</f>
        <v/>
      </c>
      <c r="AI37" s="435"/>
      <c r="AJ37" s="435"/>
      <c r="AK37" s="435"/>
      <c r="AL37" s="435"/>
      <c r="AM37" s="435"/>
      <c r="AN37" s="435"/>
      <c r="AO37" s="111"/>
      <c r="AP37" s="111"/>
      <c r="AQ37" s="111"/>
      <c r="AR37" s="111"/>
      <c r="AS37" s="111"/>
    </row>
    <row r="38" spans="1:45" x14ac:dyDescent="0.25">
      <c r="A38" s="437">
        <v>13</v>
      </c>
      <c r="B38" s="437"/>
      <c r="C38" s="446" t="str">
        <f>IF('Сводная таблица'!C35=0,"",'Сводная таблица'!C35)</f>
        <v/>
      </c>
      <c r="D38" s="447"/>
      <c r="E38" s="447"/>
      <c r="F38" s="447"/>
      <c r="G38" s="447"/>
      <c r="H38" s="447"/>
      <c r="I38" s="447"/>
      <c r="J38" s="447"/>
      <c r="K38" s="447"/>
      <c r="L38" s="447"/>
      <c r="M38" s="448"/>
      <c r="N38" s="449" t="str">
        <f>IF('Сводная таблица'!C35=0,"",'Сводная таблица'!$C$2)</f>
        <v/>
      </c>
      <c r="O38" s="450"/>
      <c r="P38" s="450"/>
      <c r="Q38" s="450"/>
      <c r="R38" s="450"/>
      <c r="S38" s="450"/>
      <c r="T38" s="450"/>
      <c r="U38" s="437" t="str">
        <f>IF('Сводная таблица'!C35=0,"",'Сводная таблица'!E35)</f>
        <v/>
      </c>
      <c r="V38" s="437"/>
      <c r="W38" s="437"/>
      <c r="X38" s="442" t="str">
        <f>IF('Сводная таблица'!C35=0,"",'Сводная таблица'!D35)</f>
        <v/>
      </c>
      <c r="Y38" s="442"/>
      <c r="Z38" s="442"/>
      <c r="AA38" s="443" t="str">
        <f>IF('Сводная таблица'!C35=0,"",ROUND('3. Смета'!AN35/'3. Смета'!AA35,2))</f>
        <v/>
      </c>
      <c r="AB38" s="444"/>
      <c r="AC38" s="444"/>
      <c r="AD38" s="444"/>
      <c r="AE38" s="444"/>
      <c r="AF38" s="444"/>
      <c r="AG38" s="445"/>
      <c r="AH38" s="435" t="str">
        <f>IF('Сводная таблица'!C35=0,"",ROUND(X38*AA38,2))</f>
        <v/>
      </c>
      <c r="AI38" s="435"/>
      <c r="AJ38" s="435"/>
      <c r="AK38" s="435"/>
      <c r="AL38" s="435"/>
      <c r="AM38" s="435"/>
      <c r="AN38" s="435"/>
      <c r="AO38" s="111"/>
      <c r="AP38" s="111"/>
      <c r="AQ38" s="111"/>
      <c r="AR38" s="111"/>
      <c r="AS38" s="111"/>
    </row>
    <row r="39" spans="1:45" x14ac:dyDescent="0.25">
      <c r="A39" s="437">
        <v>14</v>
      </c>
      <c r="B39" s="437"/>
      <c r="C39" s="446" t="str">
        <f>IF('Сводная таблица'!C36=0,"",'Сводная таблица'!C36)</f>
        <v/>
      </c>
      <c r="D39" s="447"/>
      <c r="E39" s="447"/>
      <c r="F39" s="447"/>
      <c r="G39" s="447"/>
      <c r="H39" s="447"/>
      <c r="I39" s="447"/>
      <c r="J39" s="447"/>
      <c r="K39" s="447"/>
      <c r="L39" s="447"/>
      <c r="M39" s="448"/>
      <c r="N39" s="449" t="str">
        <f>IF('Сводная таблица'!C36=0,"",'Сводная таблица'!$C$2)</f>
        <v/>
      </c>
      <c r="O39" s="450"/>
      <c r="P39" s="450"/>
      <c r="Q39" s="450"/>
      <c r="R39" s="450"/>
      <c r="S39" s="450"/>
      <c r="T39" s="450"/>
      <c r="U39" s="437" t="str">
        <f>IF('Сводная таблица'!C36=0,"",'Сводная таблица'!E36)</f>
        <v/>
      </c>
      <c r="V39" s="437"/>
      <c r="W39" s="437"/>
      <c r="X39" s="442" t="str">
        <f>IF('Сводная таблица'!C36=0,"",'Сводная таблица'!D36)</f>
        <v/>
      </c>
      <c r="Y39" s="442"/>
      <c r="Z39" s="442"/>
      <c r="AA39" s="443" t="str">
        <f>IF('Сводная таблица'!C36=0,"",ROUND('3. Смета'!AN36/'3. Смета'!AA36,2))</f>
        <v/>
      </c>
      <c r="AB39" s="444"/>
      <c r="AC39" s="444"/>
      <c r="AD39" s="444"/>
      <c r="AE39" s="444"/>
      <c r="AF39" s="444"/>
      <c r="AG39" s="445"/>
      <c r="AH39" s="435" t="str">
        <f>IF('Сводная таблица'!C36=0,"",ROUND(X39*AA39,2))</f>
        <v/>
      </c>
      <c r="AI39" s="435"/>
      <c r="AJ39" s="435"/>
      <c r="AK39" s="435"/>
      <c r="AL39" s="435"/>
      <c r="AM39" s="435"/>
      <c r="AN39" s="435"/>
      <c r="AO39" s="111"/>
      <c r="AP39" s="111"/>
      <c r="AQ39" s="111"/>
      <c r="AR39" s="111"/>
      <c r="AS39" s="111"/>
    </row>
    <row r="40" spans="1:45" x14ac:dyDescent="0.25">
      <c r="A40" s="437">
        <v>15</v>
      </c>
      <c r="B40" s="437"/>
      <c r="C40" s="446" t="str">
        <f>IF('Сводная таблица'!C37=0,"",'Сводная таблица'!C37)</f>
        <v/>
      </c>
      <c r="D40" s="447"/>
      <c r="E40" s="447"/>
      <c r="F40" s="447"/>
      <c r="G40" s="447"/>
      <c r="H40" s="447"/>
      <c r="I40" s="447"/>
      <c r="J40" s="447"/>
      <c r="K40" s="447"/>
      <c r="L40" s="447"/>
      <c r="M40" s="448"/>
      <c r="N40" s="449" t="str">
        <f>IF('Сводная таблица'!C37=0,"",'Сводная таблица'!$C$2)</f>
        <v/>
      </c>
      <c r="O40" s="450"/>
      <c r="P40" s="450"/>
      <c r="Q40" s="450"/>
      <c r="R40" s="450"/>
      <c r="S40" s="450"/>
      <c r="T40" s="450"/>
      <c r="U40" s="437" t="str">
        <f>IF('Сводная таблица'!C37=0,"",'Сводная таблица'!E37)</f>
        <v/>
      </c>
      <c r="V40" s="437"/>
      <c r="W40" s="437"/>
      <c r="X40" s="442" t="str">
        <f>IF('Сводная таблица'!C37=0,"",'Сводная таблица'!D37)</f>
        <v/>
      </c>
      <c r="Y40" s="442"/>
      <c r="Z40" s="442"/>
      <c r="AA40" s="443" t="str">
        <f>IF('Сводная таблица'!C37=0,"",ROUND('3. Смета'!AN37/'3. Смета'!AA37,2))</f>
        <v/>
      </c>
      <c r="AB40" s="444"/>
      <c r="AC40" s="444"/>
      <c r="AD40" s="444"/>
      <c r="AE40" s="444"/>
      <c r="AF40" s="444"/>
      <c r="AG40" s="445"/>
      <c r="AH40" s="435" t="str">
        <f>IF('Сводная таблица'!C37=0,"",ROUND(X40*AA40,2))</f>
        <v/>
      </c>
      <c r="AI40" s="435"/>
      <c r="AJ40" s="435"/>
      <c r="AK40" s="435"/>
      <c r="AL40" s="435"/>
      <c r="AM40" s="435"/>
      <c r="AN40" s="435"/>
      <c r="AO40" s="111"/>
      <c r="AP40" s="111"/>
      <c r="AQ40" s="111"/>
      <c r="AR40" s="111"/>
      <c r="AS40" s="111"/>
    </row>
    <row r="41" spans="1:45" x14ac:dyDescent="0.25">
      <c r="A41" s="437">
        <v>16</v>
      </c>
      <c r="B41" s="437"/>
      <c r="C41" s="446" t="str">
        <f>IF('Сводная таблица'!C38=0,"",'Сводная таблица'!C38)</f>
        <v/>
      </c>
      <c r="D41" s="447"/>
      <c r="E41" s="447"/>
      <c r="F41" s="447"/>
      <c r="G41" s="447"/>
      <c r="H41" s="447"/>
      <c r="I41" s="447"/>
      <c r="J41" s="447"/>
      <c r="K41" s="447"/>
      <c r="L41" s="447"/>
      <c r="M41" s="448"/>
      <c r="N41" s="449" t="str">
        <f>IF('Сводная таблица'!C38=0,"",'Сводная таблица'!$C$2)</f>
        <v/>
      </c>
      <c r="O41" s="450"/>
      <c r="P41" s="450"/>
      <c r="Q41" s="450"/>
      <c r="R41" s="450"/>
      <c r="S41" s="450"/>
      <c r="T41" s="450"/>
      <c r="U41" s="437" t="str">
        <f>IF('Сводная таблица'!C38=0,"",'Сводная таблица'!E38)</f>
        <v/>
      </c>
      <c r="V41" s="437"/>
      <c r="W41" s="437"/>
      <c r="X41" s="442" t="str">
        <f>IF('Сводная таблица'!C38=0,"",'Сводная таблица'!D38)</f>
        <v/>
      </c>
      <c r="Y41" s="442"/>
      <c r="Z41" s="442"/>
      <c r="AA41" s="443" t="str">
        <f>IF('Сводная таблица'!C38=0,"",ROUND('3. Смета'!AN38/'3. Смета'!AA38,2))</f>
        <v/>
      </c>
      <c r="AB41" s="444"/>
      <c r="AC41" s="444"/>
      <c r="AD41" s="444"/>
      <c r="AE41" s="444"/>
      <c r="AF41" s="444"/>
      <c r="AG41" s="445"/>
      <c r="AH41" s="435" t="str">
        <f>IF('Сводная таблица'!C38=0,"",ROUND(X41*AA41,2))</f>
        <v/>
      </c>
      <c r="AI41" s="435"/>
      <c r="AJ41" s="435"/>
      <c r="AK41" s="435"/>
      <c r="AL41" s="435"/>
      <c r="AM41" s="435"/>
      <c r="AN41" s="435"/>
      <c r="AO41" s="111"/>
      <c r="AP41" s="111"/>
      <c r="AQ41" s="111"/>
      <c r="AR41" s="111"/>
      <c r="AS41" s="111"/>
    </row>
    <row r="42" spans="1:45" x14ac:dyDescent="0.25">
      <c r="A42" s="437">
        <v>17</v>
      </c>
      <c r="B42" s="437"/>
      <c r="C42" s="446" t="str">
        <f>IF('Сводная таблица'!C39=0,"",'Сводная таблица'!C39)</f>
        <v/>
      </c>
      <c r="D42" s="447"/>
      <c r="E42" s="447"/>
      <c r="F42" s="447"/>
      <c r="G42" s="447"/>
      <c r="H42" s="447"/>
      <c r="I42" s="447"/>
      <c r="J42" s="447"/>
      <c r="K42" s="447"/>
      <c r="L42" s="447"/>
      <c r="M42" s="448"/>
      <c r="N42" s="449" t="str">
        <f>IF('Сводная таблица'!C39=0,"",'Сводная таблица'!$C$2)</f>
        <v/>
      </c>
      <c r="O42" s="450"/>
      <c r="P42" s="450"/>
      <c r="Q42" s="450"/>
      <c r="R42" s="450"/>
      <c r="S42" s="450"/>
      <c r="T42" s="450"/>
      <c r="U42" s="437" t="str">
        <f>IF('Сводная таблица'!C39=0,"",'Сводная таблица'!E39)</f>
        <v/>
      </c>
      <c r="V42" s="437"/>
      <c r="W42" s="437"/>
      <c r="X42" s="442" t="str">
        <f>IF('Сводная таблица'!C39=0,"",'Сводная таблица'!D39)</f>
        <v/>
      </c>
      <c r="Y42" s="442"/>
      <c r="Z42" s="442"/>
      <c r="AA42" s="443" t="str">
        <f>IF('Сводная таблица'!C39=0,"",ROUND('3. Смета'!AN39/'3. Смета'!AA39,2))</f>
        <v/>
      </c>
      <c r="AB42" s="444"/>
      <c r="AC42" s="444"/>
      <c r="AD42" s="444"/>
      <c r="AE42" s="444"/>
      <c r="AF42" s="444"/>
      <c r="AG42" s="445"/>
      <c r="AH42" s="435" t="str">
        <f>IF('Сводная таблица'!C39=0,"",ROUND(X42*AA42,2))</f>
        <v/>
      </c>
      <c r="AI42" s="435"/>
      <c r="AJ42" s="435"/>
      <c r="AK42" s="435"/>
      <c r="AL42" s="435"/>
      <c r="AM42" s="435"/>
      <c r="AN42" s="435"/>
      <c r="AO42" s="111"/>
      <c r="AP42" s="111"/>
      <c r="AQ42" s="111"/>
      <c r="AR42" s="111"/>
      <c r="AS42" s="111"/>
    </row>
    <row r="43" spans="1:45" x14ac:dyDescent="0.25">
      <c r="A43" s="437">
        <v>18</v>
      </c>
      <c r="B43" s="437"/>
      <c r="C43" s="446" t="str">
        <f>IF('Сводная таблица'!C40=0,"",'Сводная таблица'!C40)</f>
        <v/>
      </c>
      <c r="D43" s="447"/>
      <c r="E43" s="447"/>
      <c r="F43" s="447"/>
      <c r="G43" s="447"/>
      <c r="H43" s="447"/>
      <c r="I43" s="447"/>
      <c r="J43" s="447"/>
      <c r="K43" s="447"/>
      <c r="L43" s="447"/>
      <c r="M43" s="448"/>
      <c r="N43" s="449" t="str">
        <f>IF('Сводная таблица'!C40=0,"",'Сводная таблица'!$C$2)</f>
        <v/>
      </c>
      <c r="O43" s="450"/>
      <c r="P43" s="450"/>
      <c r="Q43" s="450"/>
      <c r="R43" s="450"/>
      <c r="S43" s="450"/>
      <c r="T43" s="450"/>
      <c r="U43" s="437" t="str">
        <f>IF('Сводная таблица'!C40=0,"",'Сводная таблица'!E40)</f>
        <v/>
      </c>
      <c r="V43" s="437"/>
      <c r="W43" s="437"/>
      <c r="X43" s="442" t="str">
        <f>IF('Сводная таблица'!C40=0,"",'Сводная таблица'!D40)</f>
        <v/>
      </c>
      <c r="Y43" s="442"/>
      <c r="Z43" s="442"/>
      <c r="AA43" s="443" t="str">
        <f>IF('Сводная таблица'!C40=0,"",ROUND('3. Смета'!AN40/'3. Смета'!AA40,2))</f>
        <v/>
      </c>
      <c r="AB43" s="444"/>
      <c r="AC43" s="444"/>
      <c r="AD43" s="444"/>
      <c r="AE43" s="444"/>
      <c r="AF43" s="444"/>
      <c r="AG43" s="445"/>
      <c r="AH43" s="435" t="str">
        <f>IF('Сводная таблица'!C40=0,"",ROUND(X43*AA43,2))</f>
        <v/>
      </c>
      <c r="AI43" s="435"/>
      <c r="AJ43" s="435"/>
      <c r="AK43" s="435"/>
      <c r="AL43" s="435"/>
      <c r="AM43" s="435"/>
      <c r="AN43" s="435"/>
      <c r="AO43" s="111"/>
      <c r="AP43" s="111"/>
      <c r="AQ43" s="111"/>
      <c r="AR43" s="111"/>
      <c r="AS43" s="111"/>
    </row>
    <row r="44" spans="1:45" x14ac:dyDescent="0.25">
      <c r="A44" s="437">
        <v>19</v>
      </c>
      <c r="B44" s="437"/>
      <c r="C44" s="446" t="str">
        <f>IF('Сводная таблица'!C41=0,"",'Сводная таблица'!C41)</f>
        <v/>
      </c>
      <c r="D44" s="447"/>
      <c r="E44" s="447"/>
      <c r="F44" s="447"/>
      <c r="G44" s="447"/>
      <c r="H44" s="447"/>
      <c r="I44" s="447"/>
      <c r="J44" s="447"/>
      <c r="K44" s="447"/>
      <c r="L44" s="447"/>
      <c r="M44" s="448"/>
      <c r="N44" s="449" t="str">
        <f>IF('Сводная таблица'!C41=0,"",'Сводная таблица'!$C$2)</f>
        <v/>
      </c>
      <c r="O44" s="450"/>
      <c r="P44" s="450"/>
      <c r="Q44" s="450"/>
      <c r="R44" s="450"/>
      <c r="S44" s="450"/>
      <c r="T44" s="450"/>
      <c r="U44" s="437" t="str">
        <f>IF('Сводная таблица'!C41=0,"",'Сводная таблица'!E41)</f>
        <v/>
      </c>
      <c r="V44" s="437"/>
      <c r="W44" s="437"/>
      <c r="X44" s="442" t="str">
        <f>IF('Сводная таблица'!C41=0,"",'Сводная таблица'!D41)</f>
        <v/>
      </c>
      <c r="Y44" s="442"/>
      <c r="Z44" s="442"/>
      <c r="AA44" s="443" t="str">
        <f>IF('Сводная таблица'!C41=0,"",ROUND('3. Смета'!AN41/'3. Смета'!AA41,2))</f>
        <v/>
      </c>
      <c r="AB44" s="444"/>
      <c r="AC44" s="444"/>
      <c r="AD44" s="444"/>
      <c r="AE44" s="444"/>
      <c r="AF44" s="444"/>
      <c r="AG44" s="445"/>
      <c r="AH44" s="435" t="str">
        <f>IF('Сводная таблица'!C41=0,"",ROUND(X44*AA44,2))</f>
        <v/>
      </c>
      <c r="AI44" s="435"/>
      <c r="AJ44" s="435"/>
      <c r="AK44" s="435"/>
      <c r="AL44" s="435"/>
      <c r="AM44" s="435"/>
      <c r="AN44" s="435"/>
      <c r="AO44" s="111"/>
      <c r="AP44" s="111"/>
      <c r="AQ44" s="111"/>
      <c r="AR44" s="111"/>
      <c r="AS44" s="111"/>
    </row>
    <row r="45" spans="1:45" x14ac:dyDescent="0.25">
      <c r="A45" s="437">
        <v>20</v>
      </c>
      <c r="B45" s="437"/>
      <c r="C45" s="446" t="str">
        <f>IF('Сводная таблица'!C42=0,"",'Сводная таблица'!C42)</f>
        <v/>
      </c>
      <c r="D45" s="447"/>
      <c r="E45" s="447"/>
      <c r="F45" s="447"/>
      <c r="G45" s="447"/>
      <c r="H45" s="447"/>
      <c r="I45" s="447"/>
      <c r="J45" s="447"/>
      <c r="K45" s="447"/>
      <c r="L45" s="447"/>
      <c r="M45" s="448"/>
      <c r="N45" s="449" t="str">
        <f>IF('Сводная таблица'!C42=0,"",'Сводная таблица'!$C$2)</f>
        <v/>
      </c>
      <c r="O45" s="450"/>
      <c r="P45" s="450"/>
      <c r="Q45" s="450"/>
      <c r="R45" s="450"/>
      <c r="S45" s="450"/>
      <c r="T45" s="450"/>
      <c r="U45" s="437" t="str">
        <f>IF('Сводная таблица'!C42=0,"",'Сводная таблица'!E42)</f>
        <v/>
      </c>
      <c r="V45" s="437"/>
      <c r="W45" s="437"/>
      <c r="X45" s="442" t="str">
        <f>IF('Сводная таблица'!C42=0,"",'Сводная таблица'!D42)</f>
        <v/>
      </c>
      <c r="Y45" s="442"/>
      <c r="Z45" s="442"/>
      <c r="AA45" s="443" t="str">
        <f>IF('Сводная таблица'!C42=0,"",ROUND('3. Смета'!AN42/'3. Смета'!AA42,2))</f>
        <v/>
      </c>
      <c r="AB45" s="444"/>
      <c r="AC45" s="444"/>
      <c r="AD45" s="444"/>
      <c r="AE45" s="444"/>
      <c r="AF45" s="444"/>
      <c r="AG45" s="445"/>
      <c r="AH45" s="435" t="str">
        <f>IF('Сводная таблица'!C42=0,"",ROUND(X45*AA45,2))</f>
        <v/>
      </c>
      <c r="AI45" s="435"/>
      <c r="AJ45" s="435"/>
      <c r="AK45" s="435"/>
      <c r="AL45" s="435"/>
      <c r="AM45" s="435"/>
      <c r="AN45" s="435"/>
      <c r="AO45" s="111"/>
      <c r="AP45" s="111"/>
      <c r="AQ45" s="111"/>
      <c r="AR45" s="111"/>
      <c r="AS45" s="111"/>
    </row>
    <row r="46" spans="1:45" x14ac:dyDescent="0.25">
      <c r="A46" s="437">
        <v>21</v>
      </c>
      <c r="B46" s="437"/>
      <c r="C46" s="446" t="str">
        <f>IF('Сводная таблица'!C43=0,"",'Сводная таблица'!C43)</f>
        <v/>
      </c>
      <c r="D46" s="447"/>
      <c r="E46" s="447"/>
      <c r="F46" s="447"/>
      <c r="G46" s="447"/>
      <c r="H46" s="447"/>
      <c r="I46" s="447"/>
      <c r="J46" s="447"/>
      <c r="K46" s="447"/>
      <c r="L46" s="447"/>
      <c r="M46" s="448"/>
      <c r="N46" s="449" t="str">
        <f>IF('Сводная таблица'!C43=0,"",'Сводная таблица'!$C$2)</f>
        <v/>
      </c>
      <c r="O46" s="450"/>
      <c r="P46" s="450"/>
      <c r="Q46" s="450"/>
      <c r="R46" s="450"/>
      <c r="S46" s="450"/>
      <c r="T46" s="450"/>
      <c r="U46" s="437" t="str">
        <f>IF('Сводная таблица'!C43=0,"",'Сводная таблица'!E43)</f>
        <v/>
      </c>
      <c r="V46" s="437"/>
      <c r="W46" s="437"/>
      <c r="X46" s="442" t="str">
        <f>IF('Сводная таблица'!C43=0,"",'Сводная таблица'!D43)</f>
        <v/>
      </c>
      <c r="Y46" s="442"/>
      <c r="Z46" s="442"/>
      <c r="AA46" s="443" t="str">
        <f>IF('Сводная таблица'!C43=0,"",ROUND('3. Смета'!AN43/'3. Смета'!AA43,2))</f>
        <v/>
      </c>
      <c r="AB46" s="444"/>
      <c r="AC46" s="444"/>
      <c r="AD46" s="444"/>
      <c r="AE46" s="444"/>
      <c r="AF46" s="444"/>
      <c r="AG46" s="445"/>
      <c r="AH46" s="435" t="str">
        <f>IF('Сводная таблица'!C43=0,"",ROUND(X46*AA46,2))</f>
        <v/>
      </c>
      <c r="AI46" s="435"/>
      <c r="AJ46" s="435"/>
      <c r="AK46" s="435"/>
      <c r="AL46" s="435"/>
      <c r="AM46" s="435"/>
      <c r="AN46" s="435"/>
      <c r="AO46" s="111"/>
      <c r="AP46" s="111"/>
      <c r="AQ46" s="111"/>
      <c r="AR46" s="111"/>
      <c r="AS46" s="111"/>
    </row>
    <row r="47" spans="1:45" x14ac:dyDescent="0.25">
      <c r="A47" s="437">
        <v>22</v>
      </c>
      <c r="B47" s="437"/>
      <c r="C47" s="446" t="str">
        <f>IF('Сводная таблица'!C44=0,"",'Сводная таблица'!C44)</f>
        <v/>
      </c>
      <c r="D47" s="447"/>
      <c r="E47" s="447"/>
      <c r="F47" s="447"/>
      <c r="G47" s="447"/>
      <c r="H47" s="447"/>
      <c r="I47" s="447"/>
      <c r="J47" s="447"/>
      <c r="K47" s="447"/>
      <c r="L47" s="447"/>
      <c r="M47" s="448"/>
      <c r="N47" s="449" t="str">
        <f>IF('Сводная таблица'!C44=0,"",'Сводная таблица'!$C$2)</f>
        <v/>
      </c>
      <c r="O47" s="450"/>
      <c r="P47" s="450"/>
      <c r="Q47" s="450"/>
      <c r="R47" s="450"/>
      <c r="S47" s="450"/>
      <c r="T47" s="450"/>
      <c r="U47" s="437" t="str">
        <f>IF('Сводная таблица'!C44=0,"",'Сводная таблица'!E44)</f>
        <v/>
      </c>
      <c r="V47" s="437"/>
      <c r="W47" s="437"/>
      <c r="X47" s="442" t="str">
        <f>IF('Сводная таблица'!C44=0,"",'Сводная таблица'!D44)</f>
        <v/>
      </c>
      <c r="Y47" s="442"/>
      <c r="Z47" s="442"/>
      <c r="AA47" s="443" t="str">
        <f>IF('Сводная таблица'!C44=0,"",ROUND('3. Смета'!AN44/'3. Смета'!AA44,2))</f>
        <v/>
      </c>
      <c r="AB47" s="444"/>
      <c r="AC47" s="444"/>
      <c r="AD47" s="444"/>
      <c r="AE47" s="444"/>
      <c r="AF47" s="444"/>
      <c r="AG47" s="445"/>
      <c r="AH47" s="435" t="str">
        <f>IF('Сводная таблица'!C44=0,"",ROUND(X47*AA47,2))</f>
        <v/>
      </c>
      <c r="AI47" s="435"/>
      <c r="AJ47" s="435"/>
      <c r="AK47" s="435"/>
      <c r="AL47" s="435"/>
      <c r="AM47" s="435"/>
      <c r="AN47" s="435"/>
      <c r="AO47" s="111"/>
      <c r="AP47" s="111"/>
      <c r="AQ47" s="111"/>
      <c r="AR47" s="111"/>
      <c r="AS47" s="111"/>
    </row>
    <row r="48" spans="1:45" x14ac:dyDescent="0.25">
      <c r="A48" s="437">
        <v>23</v>
      </c>
      <c r="B48" s="437"/>
      <c r="C48" s="446" t="str">
        <f>IF('Сводная таблица'!C45=0,"",'Сводная таблица'!C45)</f>
        <v/>
      </c>
      <c r="D48" s="447"/>
      <c r="E48" s="447"/>
      <c r="F48" s="447"/>
      <c r="G48" s="447"/>
      <c r="H48" s="447"/>
      <c r="I48" s="447"/>
      <c r="J48" s="447"/>
      <c r="K48" s="447"/>
      <c r="L48" s="447"/>
      <c r="M48" s="448"/>
      <c r="N48" s="449" t="str">
        <f>IF('Сводная таблица'!C45=0,"",'Сводная таблица'!$C$2)</f>
        <v/>
      </c>
      <c r="O48" s="450"/>
      <c r="P48" s="450"/>
      <c r="Q48" s="450"/>
      <c r="R48" s="450"/>
      <c r="S48" s="450"/>
      <c r="T48" s="450"/>
      <c r="U48" s="437" t="str">
        <f>IF('Сводная таблица'!C45=0,"",'Сводная таблица'!E45)</f>
        <v/>
      </c>
      <c r="V48" s="437"/>
      <c r="W48" s="437"/>
      <c r="X48" s="442" t="str">
        <f>IF('Сводная таблица'!C45=0,"",'Сводная таблица'!D45)</f>
        <v/>
      </c>
      <c r="Y48" s="442"/>
      <c r="Z48" s="442"/>
      <c r="AA48" s="443" t="str">
        <f>IF('Сводная таблица'!C45=0,"",ROUND('3. Смета'!AN45/'3. Смета'!AA45,2))</f>
        <v/>
      </c>
      <c r="AB48" s="444"/>
      <c r="AC48" s="444"/>
      <c r="AD48" s="444"/>
      <c r="AE48" s="444"/>
      <c r="AF48" s="444"/>
      <c r="AG48" s="445"/>
      <c r="AH48" s="435" t="str">
        <f>IF('Сводная таблица'!C45=0,"",ROUND(X48*AA48,2))</f>
        <v/>
      </c>
      <c r="AI48" s="435"/>
      <c r="AJ48" s="435"/>
      <c r="AK48" s="435"/>
      <c r="AL48" s="435"/>
      <c r="AM48" s="435"/>
      <c r="AN48" s="435"/>
      <c r="AO48" s="111"/>
      <c r="AP48" s="111"/>
      <c r="AQ48" s="111"/>
      <c r="AR48" s="111"/>
      <c r="AS48" s="111"/>
    </row>
    <row r="49" spans="1:45" x14ac:dyDescent="0.25">
      <c r="A49" s="437">
        <v>24</v>
      </c>
      <c r="B49" s="437"/>
      <c r="C49" s="446" t="str">
        <f>IF('Сводная таблица'!C46=0,"",'Сводная таблица'!C46)</f>
        <v/>
      </c>
      <c r="D49" s="447"/>
      <c r="E49" s="447"/>
      <c r="F49" s="447"/>
      <c r="G49" s="447"/>
      <c r="H49" s="447"/>
      <c r="I49" s="447"/>
      <c r="J49" s="447"/>
      <c r="K49" s="447"/>
      <c r="L49" s="447"/>
      <c r="M49" s="448"/>
      <c r="N49" s="449" t="str">
        <f>IF('Сводная таблица'!C46=0,"",'Сводная таблица'!$C$2)</f>
        <v/>
      </c>
      <c r="O49" s="450"/>
      <c r="P49" s="450"/>
      <c r="Q49" s="450"/>
      <c r="R49" s="450"/>
      <c r="S49" s="450"/>
      <c r="T49" s="450"/>
      <c r="U49" s="437" t="str">
        <f>IF('Сводная таблица'!C46=0,"",'Сводная таблица'!E46)</f>
        <v/>
      </c>
      <c r="V49" s="437"/>
      <c r="W49" s="437"/>
      <c r="X49" s="442" t="str">
        <f>IF('Сводная таблица'!C46=0,"",'Сводная таблица'!D46)</f>
        <v/>
      </c>
      <c r="Y49" s="442"/>
      <c r="Z49" s="442"/>
      <c r="AA49" s="443" t="str">
        <f>IF('Сводная таблица'!C46=0,"",ROUND('3. Смета'!AN46/'3. Смета'!AA46,2))</f>
        <v/>
      </c>
      <c r="AB49" s="444"/>
      <c r="AC49" s="444"/>
      <c r="AD49" s="444"/>
      <c r="AE49" s="444"/>
      <c r="AF49" s="444"/>
      <c r="AG49" s="445"/>
      <c r="AH49" s="435" t="str">
        <f>IF('Сводная таблица'!C46=0,"",ROUND(X49*AA49,2))</f>
        <v/>
      </c>
      <c r="AI49" s="435"/>
      <c r="AJ49" s="435"/>
      <c r="AK49" s="435"/>
      <c r="AL49" s="435"/>
      <c r="AM49" s="435"/>
      <c r="AN49" s="435"/>
      <c r="AO49" s="111"/>
      <c r="AP49" s="111"/>
      <c r="AQ49" s="111"/>
      <c r="AR49" s="111"/>
      <c r="AS49" s="111"/>
    </row>
    <row r="50" spans="1:45" x14ac:dyDescent="0.25">
      <c r="A50" s="437">
        <v>25</v>
      </c>
      <c r="B50" s="437"/>
      <c r="C50" s="446" t="str">
        <f>IF('Сводная таблица'!C47=0,"",'Сводная таблица'!C47)</f>
        <v/>
      </c>
      <c r="D50" s="447"/>
      <c r="E50" s="447"/>
      <c r="F50" s="447"/>
      <c r="G50" s="447"/>
      <c r="H50" s="447"/>
      <c r="I50" s="447"/>
      <c r="J50" s="447"/>
      <c r="K50" s="447"/>
      <c r="L50" s="447"/>
      <c r="M50" s="448"/>
      <c r="N50" s="449" t="str">
        <f>IF('Сводная таблица'!C47=0,"",'Сводная таблица'!$C$2)</f>
        <v/>
      </c>
      <c r="O50" s="450"/>
      <c r="P50" s="450"/>
      <c r="Q50" s="450"/>
      <c r="R50" s="450"/>
      <c r="S50" s="450"/>
      <c r="T50" s="450"/>
      <c r="U50" s="437" t="str">
        <f>IF('Сводная таблица'!C47=0,"",'Сводная таблица'!E47)</f>
        <v/>
      </c>
      <c r="V50" s="437"/>
      <c r="W50" s="437"/>
      <c r="X50" s="442" t="str">
        <f>IF('Сводная таблица'!C47=0,"",'Сводная таблица'!D47)</f>
        <v/>
      </c>
      <c r="Y50" s="442"/>
      <c r="Z50" s="442"/>
      <c r="AA50" s="443" t="str">
        <f>IF('Сводная таблица'!C47=0,"",ROUND('3. Смета'!AN47/'3. Смета'!AA47,2))</f>
        <v/>
      </c>
      <c r="AB50" s="444"/>
      <c r="AC50" s="444"/>
      <c r="AD50" s="444"/>
      <c r="AE50" s="444"/>
      <c r="AF50" s="444"/>
      <c r="AG50" s="445"/>
      <c r="AH50" s="435" t="str">
        <f>IF('Сводная таблица'!C47=0,"",ROUND(X50*AA50,2))</f>
        <v/>
      </c>
      <c r="AI50" s="435"/>
      <c r="AJ50" s="435"/>
      <c r="AK50" s="435"/>
      <c r="AL50" s="435"/>
      <c r="AM50" s="435"/>
      <c r="AN50" s="435"/>
      <c r="AO50" s="111"/>
      <c r="AP50" s="111"/>
      <c r="AQ50" s="111"/>
      <c r="AR50" s="111"/>
      <c r="AS50" s="111"/>
    </row>
    <row r="51" spans="1:45" x14ac:dyDescent="0.25">
      <c r="A51" s="437">
        <v>26</v>
      </c>
      <c r="B51" s="437"/>
      <c r="C51" s="446" t="str">
        <f>IF('Сводная таблица'!C48=0,"",'Сводная таблица'!C48)</f>
        <v/>
      </c>
      <c r="D51" s="447"/>
      <c r="E51" s="447"/>
      <c r="F51" s="447"/>
      <c r="G51" s="447"/>
      <c r="H51" s="447"/>
      <c r="I51" s="447"/>
      <c r="J51" s="447"/>
      <c r="K51" s="447"/>
      <c r="L51" s="447"/>
      <c r="M51" s="448"/>
      <c r="N51" s="449" t="str">
        <f>IF('Сводная таблица'!C48=0,"",'Сводная таблица'!$C$2)</f>
        <v/>
      </c>
      <c r="O51" s="450"/>
      <c r="P51" s="450"/>
      <c r="Q51" s="450"/>
      <c r="R51" s="450"/>
      <c r="S51" s="450"/>
      <c r="T51" s="450"/>
      <c r="U51" s="437" t="str">
        <f>IF('Сводная таблица'!C48=0,"",'Сводная таблица'!E48)</f>
        <v/>
      </c>
      <c r="V51" s="437"/>
      <c r="W51" s="437"/>
      <c r="X51" s="442" t="str">
        <f>IF('Сводная таблица'!C48=0,"",'Сводная таблица'!D48)</f>
        <v/>
      </c>
      <c r="Y51" s="442"/>
      <c r="Z51" s="442"/>
      <c r="AA51" s="443" t="str">
        <f>IF('Сводная таблица'!C48=0,"",ROUND('3. Смета'!AN48/'3. Смета'!AA48,2))</f>
        <v/>
      </c>
      <c r="AB51" s="444"/>
      <c r="AC51" s="444"/>
      <c r="AD51" s="444"/>
      <c r="AE51" s="444"/>
      <c r="AF51" s="444"/>
      <c r="AG51" s="445"/>
      <c r="AH51" s="435" t="str">
        <f>IF('Сводная таблица'!C48=0,"",ROUND(X51*AA51,2))</f>
        <v/>
      </c>
      <c r="AI51" s="435"/>
      <c r="AJ51" s="435"/>
      <c r="AK51" s="435"/>
      <c r="AL51" s="435"/>
      <c r="AM51" s="435"/>
      <c r="AN51" s="435"/>
      <c r="AO51" s="111"/>
      <c r="AP51" s="111"/>
      <c r="AQ51" s="111"/>
      <c r="AR51" s="111"/>
      <c r="AS51" s="111"/>
    </row>
    <row r="52" spans="1:45" x14ac:dyDescent="0.25">
      <c r="A52" s="437">
        <v>27</v>
      </c>
      <c r="B52" s="437"/>
      <c r="C52" s="446" t="str">
        <f>IF('Сводная таблица'!C49=0,"",'Сводная таблица'!C49)</f>
        <v/>
      </c>
      <c r="D52" s="447"/>
      <c r="E52" s="447"/>
      <c r="F52" s="447"/>
      <c r="G52" s="447"/>
      <c r="H52" s="447"/>
      <c r="I52" s="447"/>
      <c r="J52" s="447"/>
      <c r="K52" s="447"/>
      <c r="L52" s="447"/>
      <c r="M52" s="448"/>
      <c r="N52" s="449" t="str">
        <f>IF('Сводная таблица'!C49=0,"",'Сводная таблица'!$C$2)</f>
        <v/>
      </c>
      <c r="O52" s="450"/>
      <c r="P52" s="450"/>
      <c r="Q52" s="450"/>
      <c r="R52" s="450"/>
      <c r="S52" s="450"/>
      <c r="T52" s="450"/>
      <c r="U52" s="437" t="str">
        <f>IF('Сводная таблица'!C49=0,"",'Сводная таблица'!E49)</f>
        <v/>
      </c>
      <c r="V52" s="437"/>
      <c r="W52" s="437"/>
      <c r="X52" s="442" t="str">
        <f>IF('Сводная таблица'!C49=0,"",'Сводная таблица'!D49)</f>
        <v/>
      </c>
      <c r="Y52" s="442"/>
      <c r="Z52" s="442"/>
      <c r="AA52" s="443" t="str">
        <f>IF('Сводная таблица'!C49=0,"",ROUND('3. Смета'!AN49/'3. Смета'!AA49,2))</f>
        <v/>
      </c>
      <c r="AB52" s="444"/>
      <c r="AC52" s="444"/>
      <c r="AD52" s="444"/>
      <c r="AE52" s="444"/>
      <c r="AF52" s="444"/>
      <c r="AG52" s="445"/>
      <c r="AH52" s="435" t="str">
        <f>IF('Сводная таблица'!C49=0,"",ROUND(X52*AA52,2))</f>
        <v/>
      </c>
      <c r="AI52" s="435"/>
      <c r="AJ52" s="435"/>
      <c r="AK52" s="435"/>
      <c r="AL52" s="435"/>
      <c r="AM52" s="435"/>
      <c r="AN52" s="435"/>
      <c r="AO52" s="111"/>
      <c r="AP52" s="111"/>
      <c r="AQ52" s="111"/>
      <c r="AR52" s="111"/>
      <c r="AS52" s="111"/>
    </row>
    <row r="53" spans="1:45" x14ac:dyDescent="0.25">
      <c r="A53" s="437">
        <v>28</v>
      </c>
      <c r="B53" s="437"/>
      <c r="C53" s="446" t="str">
        <f>IF('Сводная таблица'!C50=0,"",'Сводная таблица'!C50)</f>
        <v/>
      </c>
      <c r="D53" s="447"/>
      <c r="E53" s="447"/>
      <c r="F53" s="447"/>
      <c r="G53" s="447"/>
      <c r="H53" s="447"/>
      <c r="I53" s="447"/>
      <c r="J53" s="447"/>
      <c r="K53" s="447"/>
      <c r="L53" s="447"/>
      <c r="M53" s="448"/>
      <c r="N53" s="449" t="str">
        <f>IF('Сводная таблица'!C50=0,"",'Сводная таблица'!$C$2)</f>
        <v/>
      </c>
      <c r="O53" s="450"/>
      <c r="P53" s="450"/>
      <c r="Q53" s="450"/>
      <c r="R53" s="450"/>
      <c r="S53" s="450"/>
      <c r="T53" s="450"/>
      <c r="U53" s="437" t="str">
        <f>IF('Сводная таблица'!C50=0,"",'Сводная таблица'!E50)</f>
        <v/>
      </c>
      <c r="V53" s="437"/>
      <c r="W53" s="437"/>
      <c r="X53" s="442" t="str">
        <f>IF('Сводная таблица'!C50=0,"",'Сводная таблица'!D50)</f>
        <v/>
      </c>
      <c r="Y53" s="442"/>
      <c r="Z53" s="442"/>
      <c r="AA53" s="443" t="str">
        <f>IF('Сводная таблица'!C50=0,"",ROUND('3. Смета'!AN50/'3. Смета'!AA50,2))</f>
        <v/>
      </c>
      <c r="AB53" s="444"/>
      <c r="AC53" s="444"/>
      <c r="AD53" s="444"/>
      <c r="AE53" s="444"/>
      <c r="AF53" s="444"/>
      <c r="AG53" s="445"/>
      <c r="AH53" s="435" t="str">
        <f>IF('Сводная таблица'!C50=0,"",ROUND(X53*AA53,2))</f>
        <v/>
      </c>
      <c r="AI53" s="435"/>
      <c r="AJ53" s="435"/>
      <c r="AK53" s="435"/>
      <c r="AL53" s="435"/>
      <c r="AM53" s="435"/>
      <c r="AN53" s="435"/>
      <c r="AO53" s="111"/>
      <c r="AP53" s="111"/>
      <c r="AQ53" s="111"/>
      <c r="AR53" s="111"/>
      <c r="AS53" s="111"/>
    </row>
    <row r="54" spans="1:45" x14ac:dyDescent="0.25">
      <c r="A54" s="437">
        <v>29</v>
      </c>
      <c r="B54" s="437"/>
      <c r="C54" s="446" t="str">
        <f>IF('Сводная таблица'!C51=0,"",'Сводная таблица'!C51)</f>
        <v/>
      </c>
      <c r="D54" s="447"/>
      <c r="E54" s="447"/>
      <c r="F54" s="447"/>
      <c r="G54" s="447"/>
      <c r="H54" s="447"/>
      <c r="I54" s="447"/>
      <c r="J54" s="447"/>
      <c r="K54" s="447"/>
      <c r="L54" s="447"/>
      <c r="M54" s="448"/>
      <c r="N54" s="449" t="str">
        <f>IF('Сводная таблица'!C51=0,"",'Сводная таблица'!$C$2)</f>
        <v/>
      </c>
      <c r="O54" s="450"/>
      <c r="P54" s="450"/>
      <c r="Q54" s="450"/>
      <c r="R54" s="450"/>
      <c r="S54" s="450"/>
      <c r="T54" s="450"/>
      <c r="U54" s="437" t="str">
        <f>IF('Сводная таблица'!C51=0,"",'Сводная таблица'!E51)</f>
        <v/>
      </c>
      <c r="V54" s="437"/>
      <c r="W54" s="437"/>
      <c r="X54" s="442" t="str">
        <f>IF('Сводная таблица'!C51=0,"",'Сводная таблица'!D51)</f>
        <v/>
      </c>
      <c r="Y54" s="442"/>
      <c r="Z54" s="442"/>
      <c r="AA54" s="443" t="str">
        <f>IF('Сводная таблица'!C51=0,"",ROUND('3. Смета'!AN51/'3. Смета'!AA51,2))</f>
        <v/>
      </c>
      <c r="AB54" s="444"/>
      <c r="AC54" s="444"/>
      <c r="AD54" s="444"/>
      <c r="AE54" s="444"/>
      <c r="AF54" s="444"/>
      <c r="AG54" s="445"/>
      <c r="AH54" s="435" t="str">
        <f>IF('Сводная таблица'!C51=0,"",ROUND(X54*AA54,2))</f>
        <v/>
      </c>
      <c r="AI54" s="435"/>
      <c r="AJ54" s="435"/>
      <c r="AK54" s="435"/>
      <c r="AL54" s="435"/>
      <c r="AM54" s="435"/>
      <c r="AN54" s="435"/>
      <c r="AO54" s="111"/>
      <c r="AP54" s="111"/>
      <c r="AQ54" s="111"/>
      <c r="AR54" s="111"/>
      <c r="AS54" s="111"/>
    </row>
    <row r="55" spans="1:45" x14ac:dyDescent="0.25">
      <c r="A55" s="437">
        <v>30</v>
      </c>
      <c r="B55" s="437"/>
      <c r="C55" s="446" t="str">
        <f>IF('Сводная таблица'!C52=0,"",'Сводная таблица'!C52)</f>
        <v/>
      </c>
      <c r="D55" s="447"/>
      <c r="E55" s="447"/>
      <c r="F55" s="447"/>
      <c r="G55" s="447"/>
      <c r="H55" s="447"/>
      <c r="I55" s="447"/>
      <c r="J55" s="447"/>
      <c r="K55" s="447"/>
      <c r="L55" s="447"/>
      <c r="M55" s="448"/>
      <c r="N55" s="449" t="str">
        <f>IF('Сводная таблица'!C52=0,"",'Сводная таблица'!$C$2)</f>
        <v/>
      </c>
      <c r="O55" s="450"/>
      <c r="P55" s="450"/>
      <c r="Q55" s="450"/>
      <c r="R55" s="450"/>
      <c r="S55" s="450"/>
      <c r="T55" s="450"/>
      <c r="U55" s="437" t="str">
        <f>IF('Сводная таблица'!C52=0,"",'Сводная таблица'!E52)</f>
        <v/>
      </c>
      <c r="V55" s="437"/>
      <c r="W55" s="437"/>
      <c r="X55" s="442" t="str">
        <f>IF('Сводная таблица'!C52=0,"",'Сводная таблица'!D52)</f>
        <v/>
      </c>
      <c r="Y55" s="442"/>
      <c r="Z55" s="442"/>
      <c r="AA55" s="443" t="str">
        <f>IF('Сводная таблица'!C52=0,"",ROUND('3. Смета'!AN52/'3. Смета'!AA52,2))</f>
        <v/>
      </c>
      <c r="AB55" s="444"/>
      <c r="AC55" s="444"/>
      <c r="AD55" s="444"/>
      <c r="AE55" s="444"/>
      <c r="AF55" s="444"/>
      <c r="AG55" s="445"/>
      <c r="AH55" s="435" t="str">
        <f>IF('Сводная таблица'!C52=0,"",ROUND(X55*AA55,2))</f>
        <v/>
      </c>
      <c r="AI55" s="435"/>
      <c r="AJ55" s="435"/>
      <c r="AK55" s="435"/>
      <c r="AL55" s="435"/>
      <c r="AM55" s="435"/>
      <c r="AN55" s="435"/>
      <c r="AO55" s="111"/>
      <c r="AP55" s="111"/>
      <c r="AQ55" s="111"/>
      <c r="AR55" s="111"/>
      <c r="AS55" s="111"/>
    </row>
    <row r="56" spans="1:45" x14ac:dyDescent="0.25">
      <c r="A56" s="437">
        <v>31</v>
      </c>
      <c r="B56" s="437"/>
      <c r="C56" s="446" t="str">
        <f>IF('Сводная таблица'!C53=0,"",'Сводная таблица'!C53)</f>
        <v/>
      </c>
      <c r="D56" s="447"/>
      <c r="E56" s="447"/>
      <c r="F56" s="447"/>
      <c r="G56" s="447"/>
      <c r="H56" s="447"/>
      <c r="I56" s="447"/>
      <c r="J56" s="447"/>
      <c r="K56" s="447"/>
      <c r="L56" s="447"/>
      <c r="M56" s="448"/>
      <c r="N56" s="449" t="str">
        <f>IF('Сводная таблица'!C53=0,"",'Сводная таблица'!$C$2)</f>
        <v/>
      </c>
      <c r="O56" s="450"/>
      <c r="P56" s="450"/>
      <c r="Q56" s="450"/>
      <c r="R56" s="450"/>
      <c r="S56" s="450"/>
      <c r="T56" s="450"/>
      <c r="U56" s="437" t="str">
        <f>IF('Сводная таблица'!C53=0,"",'Сводная таблица'!E53)</f>
        <v/>
      </c>
      <c r="V56" s="437"/>
      <c r="W56" s="437"/>
      <c r="X56" s="442" t="str">
        <f>IF('Сводная таблица'!C53=0,"",'Сводная таблица'!D53)</f>
        <v/>
      </c>
      <c r="Y56" s="442"/>
      <c r="Z56" s="442"/>
      <c r="AA56" s="443" t="str">
        <f>IF('Сводная таблица'!C53=0,"",ROUND('3. Смета'!AN53/'3. Смета'!AA53,2))</f>
        <v/>
      </c>
      <c r="AB56" s="444"/>
      <c r="AC56" s="444"/>
      <c r="AD56" s="444"/>
      <c r="AE56" s="444"/>
      <c r="AF56" s="444"/>
      <c r="AG56" s="445"/>
      <c r="AH56" s="435" t="str">
        <f>IF('Сводная таблица'!C53=0,"",ROUND(X56*AA56,2))</f>
        <v/>
      </c>
      <c r="AI56" s="435"/>
      <c r="AJ56" s="435"/>
      <c r="AK56" s="435"/>
      <c r="AL56" s="435"/>
      <c r="AM56" s="435"/>
      <c r="AN56" s="435"/>
      <c r="AO56" s="111"/>
      <c r="AP56" s="111"/>
      <c r="AQ56" s="111"/>
      <c r="AR56" s="111"/>
      <c r="AS56" s="111"/>
    </row>
    <row r="57" spans="1:45" x14ac:dyDescent="0.25">
      <c r="A57" s="437">
        <v>32</v>
      </c>
      <c r="B57" s="437"/>
      <c r="C57" s="446" t="str">
        <f>IF('Сводная таблица'!C54=0,"",'Сводная таблица'!C54)</f>
        <v/>
      </c>
      <c r="D57" s="447"/>
      <c r="E57" s="447"/>
      <c r="F57" s="447"/>
      <c r="G57" s="447"/>
      <c r="H57" s="447"/>
      <c r="I57" s="447"/>
      <c r="J57" s="447"/>
      <c r="K57" s="447"/>
      <c r="L57" s="447"/>
      <c r="M57" s="448"/>
      <c r="N57" s="449" t="str">
        <f>IF('Сводная таблица'!C54=0,"",'Сводная таблица'!$C$2)</f>
        <v/>
      </c>
      <c r="O57" s="450"/>
      <c r="P57" s="450"/>
      <c r="Q57" s="450"/>
      <c r="R57" s="450"/>
      <c r="S57" s="450"/>
      <c r="T57" s="450"/>
      <c r="U57" s="437" t="str">
        <f>IF('Сводная таблица'!C54=0,"",'Сводная таблица'!E54)</f>
        <v/>
      </c>
      <c r="V57" s="437"/>
      <c r="W57" s="437"/>
      <c r="X57" s="442" t="str">
        <f>IF('Сводная таблица'!C54=0,"",'Сводная таблица'!D54)</f>
        <v/>
      </c>
      <c r="Y57" s="442"/>
      <c r="Z57" s="442"/>
      <c r="AA57" s="443" t="str">
        <f>IF('Сводная таблица'!C54=0,"",ROUND('3. Смета'!AN54/'3. Смета'!AA54,2))</f>
        <v/>
      </c>
      <c r="AB57" s="444"/>
      <c r="AC57" s="444"/>
      <c r="AD57" s="444"/>
      <c r="AE57" s="444"/>
      <c r="AF57" s="444"/>
      <c r="AG57" s="445"/>
      <c r="AH57" s="435" t="str">
        <f>IF('Сводная таблица'!C54=0,"",ROUND(X57*AA57,2))</f>
        <v/>
      </c>
      <c r="AI57" s="435"/>
      <c r="AJ57" s="435"/>
      <c r="AK57" s="435"/>
      <c r="AL57" s="435"/>
      <c r="AM57" s="435"/>
      <c r="AN57" s="435"/>
      <c r="AO57" s="111"/>
      <c r="AP57" s="111"/>
      <c r="AQ57" s="111"/>
      <c r="AR57" s="111"/>
      <c r="AS57" s="111"/>
    </row>
    <row r="58" spans="1:45" x14ac:dyDescent="0.25">
      <c r="A58" s="437">
        <v>33</v>
      </c>
      <c r="B58" s="437"/>
      <c r="C58" s="446" t="str">
        <f>IF('Сводная таблица'!C55=0,"",'Сводная таблица'!C55)</f>
        <v/>
      </c>
      <c r="D58" s="447"/>
      <c r="E58" s="447"/>
      <c r="F58" s="447"/>
      <c r="G58" s="447"/>
      <c r="H58" s="447"/>
      <c r="I58" s="447"/>
      <c r="J58" s="447"/>
      <c r="K58" s="447"/>
      <c r="L58" s="447"/>
      <c r="M58" s="448"/>
      <c r="N58" s="449" t="str">
        <f>IF('Сводная таблица'!C55=0,"",'Сводная таблица'!$C$2)</f>
        <v/>
      </c>
      <c r="O58" s="450"/>
      <c r="P58" s="450"/>
      <c r="Q58" s="450"/>
      <c r="R58" s="450"/>
      <c r="S58" s="450"/>
      <c r="T58" s="450"/>
      <c r="U58" s="437" t="str">
        <f>IF('Сводная таблица'!C55=0,"",'Сводная таблица'!E55)</f>
        <v/>
      </c>
      <c r="V58" s="437"/>
      <c r="W58" s="437"/>
      <c r="X58" s="442" t="str">
        <f>IF('Сводная таблица'!C55=0,"",'Сводная таблица'!D55)</f>
        <v/>
      </c>
      <c r="Y58" s="442"/>
      <c r="Z58" s="442"/>
      <c r="AA58" s="443" t="str">
        <f>IF('Сводная таблица'!C55=0,"",ROUND('3. Смета'!AN55/'3. Смета'!AA55,2))</f>
        <v/>
      </c>
      <c r="AB58" s="444"/>
      <c r="AC58" s="444"/>
      <c r="AD58" s="444"/>
      <c r="AE58" s="444"/>
      <c r="AF58" s="444"/>
      <c r="AG58" s="445"/>
      <c r="AH58" s="435" t="str">
        <f>IF('Сводная таблица'!C55=0,"",ROUND(X58*AA58,2))</f>
        <v/>
      </c>
      <c r="AI58" s="435"/>
      <c r="AJ58" s="435"/>
      <c r="AK58" s="435"/>
      <c r="AL58" s="435"/>
      <c r="AM58" s="435"/>
      <c r="AN58" s="435"/>
      <c r="AO58" s="111"/>
      <c r="AP58" s="111"/>
      <c r="AQ58" s="111"/>
      <c r="AR58" s="111"/>
      <c r="AS58" s="111"/>
    </row>
    <row r="59" spans="1:45" x14ac:dyDescent="0.25">
      <c r="A59" s="437">
        <v>34</v>
      </c>
      <c r="B59" s="437"/>
      <c r="C59" s="446" t="str">
        <f>IF('Сводная таблица'!C56=0,"",'Сводная таблица'!C56)</f>
        <v/>
      </c>
      <c r="D59" s="447"/>
      <c r="E59" s="447"/>
      <c r="F59" s="447"/>
      <c r="G59" s="447"/>
      <c r="H59" s="447"/>
      <c r="I59" s="447"/>
      <c r="J59" s="447"/>
      <c r="K59" s="447"/>
      <c r="L59" s="447"/>
      <c r="M59" s="448"/>
      <c r="N59" s="449" t="str">
        <f>IF('Сводная таблица'!C56=0,"",'Сводная таблица'!$C$2)</f>
        <v/>
      </c>
      <c r="O59" s="450"/>
      <c r="P59" s="450"/>
      <c r="Q59" s="450"/>
      <c r="R59" s="450"/>
      <c r="S59" s="450"/>
      <c r="T59" s="450"/>
      <c r="U59" s="437" t="str">
        <f>IF('Сводная таблица'!C56=0,"",'Сводная таблица'!E56)</f>
        <v/>
      </c>
      <c r="V59" s="437"/>
      <c r="W59" s="437"/>
      <c r="X59" s="442" t="str">
        <f>IF('Сводная таблица'!C56=0,"",'Сводная таблица'!D56)</f>
        <v/>
      </c>
      <c r="Y59" s="442"/>
      <c r="Z59" s="442"/>
      <c r="AA59" s="443" t="str">
        <f>IF('Сводная таблица'!C56=0,"",ROUND('3. Смета'!AN56/'3. Смета'!AA56,2))</f>
        <v/>
      </c>
      <c r="AB59" s="444"/>
      <c r="AC59" s="444"/>
      <c r="AD59" s="444"/>
      <c r="AE59" s="444"/>
      <c r="AF59" s="444"/>
      <c r="AG59" s="445"/>
      <c r="AH59" s="435" t="str">
        <f>IF('Сводная таблица'!C56=0,"",ROUND(X59*AA59,2))</f>
        <v/>
      </c>
      <c r="AI59" s="435"/>
      <c r="AJ59" s="435"/>
      <c r="AK59" s="435"/>
      <c r="AL59" s="435"/>
      <c r="AM59" s="435"/>
      <c r="AN59" s="435"/>
      <c r="AO59" s="111"/>
      <c r="AP59" s="111"/>
      <c r="AQ59" s="111"/>
      <c r="AR59" s="111"/>
      <c r="AS59" s="111"/>
    </row>
    <row r="60" spans="1:45" x14ac:dyDescent="0.25">
      <c r="A60" s="437">
        <v>35</v>
      </c>
      <c r="B60" s="437"/>
      <c r="C60" s="446" t="str">
        <f>IF('Сводная таблица'!C57=0,"",'Сводная таблица'!C57)</f>
        <v/>
      </c>
      <c r="D60" s="447"/>
      <c r="E60" s="447"/>
      <c r="F60" s="447"/>
      <c r="G60" s="447"/>
      <c r="H60" s="447"/>
      <c r="I60" s="447"/>
      <c r="J60" s="447"/>
      <c r="K60" s="447"/>
      <c r="L60" s="447"/>
      <c r="M60" s="448"/>
      <c r="N60" s="449" t="str">
        <f>IF('Сводная таблица'!C57=0,"",'Сводная таблица'!$C$2)</f>
        <v/>
      </c>
      <c r="O60" s="450"/>
      <c r="P60" s="450"/>
      <c r="Q60" s="450"/>
      <c r="R60" s="450"/>
      <c r="S60" s="450"/>
      <c r="T60" s="450"/>
      <c r="U60" s="437" t="str">
        <f>IF('Сводная таблица'!C57=0,"",'Сводная таблица'!E57)</f>
        <v/>
      </c>
      <c r="V60" s="437"/>
      <c r="W60" s="437"/>
      <c r="X60" s="442" t="str">
        <f>IF('Сводная таблица'!C57=0,"",'Сводная таблица'!D57)</f>
        <v/>
      </c>
      <c r="Y60" s="442"/>
      <c r="Z60" s="442"/>
      <c r="AA60" s="443" t="str">
        <f>IF('Сводная таблица'!C57=0,"",ROUND('3. Смета'!AN57/'3. Смета'!AA57,2))</f>
        <v/>
      </c>
      <c r="AB60" s="444"/>
      <c r="AC60" s="444"/>
      <c r="AD60" s="444"/>
      <c r="AE60" s="444"/>
      <c r="AF60" s="444"/>
      <c r="AG60" s="445"/>
      <c r="AH60" s="435" t="str">
        <f>IF('Сводная таблица'!C57=0,"",ROUND(X60*AA60,2))</f>
        <v/>
      </c>
      <c r="AI60" s="435"/>
      <c r="AJ60" s="435"/>
      <c r="AK60" s="435"/>
      <c r="AL60" s="435"/>
      <c r="AM60" s="435"/>
      <c r="AN60" s="435"/>
      <c r="AO60" s="111"/>
      <c r="AP60" s="111"/>
      <c r="AQ60" s="111"/>
      <c r="AR60" s="111"/>
      <c r="AS60" s="111"/>
    </row>
    <row r="61" spans="1:45" x14ac:dyDescent="0.25">
      <c r="A61" s="437">
        <v>36</v>
      </c>
      <c r="B61" s="437"/>
      <c r="C61" s="446" t="str">
        <f>IF('Сводная таблица'!C58=0,"",'Сводная таблица'!C58)</f>
        <v/>
      </c>
      <c r="D61" s="447"/>
      <c r="E61" s="447"/>
      <c r="F61" s="447"/>
      <c r="G61" s="447"/>
      <c r="H61" s="447"/>
      <c r="I61" s="447"/>
      <c r="J61" s="447"/>
      <c r="K61" s="447"/>
      <c r="L61" s="447"/>
      <c r="M61" s="448"/>
      <c r="N61" s="449" t="str">
        <f>IF('Сводная таблица'!C58=0,"",'Сводная таблица'!$C$2)</f>
        <v/>
      </c>
      <c r="O61" s="450"/>
      <c r="P61" s="450"/>
      <c r="Q61" s="450"/>
      <c r="R61" s="450"/>
      <c r="S61" s="450"/>
      <c r="T61" s="450"/>
      <c r="U61" s="437" t="str">
        <f>IF('Сводная таблица'!C58=0,"",'Сводная таблица'!E58)</f>
        <v/>
      </c>
      <c r="V61" s="437"/>
      <c r="W61" s="437"/>
      <c r="X61" s="442" t="str">
        <f>IF('Сводная таблица'!C58=0,"",'Сводная таблица'!D58)</f>
        <v/>
      </c>
      <c r="Y61" s="442"/>
      <c r="Z61" s="442"/>
      <c r="AA61" s="443" t="str">
        <f>IF('Сводная таблица'!C58=0,"",ROUND('3. Смета'!AN58/'3. Смета'!AA58,2))</f>
        <v/>
      </c>
      <c r="AB61" s="444"/>
      <c r="AC61" s="444"/>
      <c r="AD61" s="444"/>
      <c r="AE61" s="444"/>
      <c r="AF61" s="444"/>
      <c r="AG61" s="445"/>
      <c r="AH61" s="435" t="str">
        <f>IF('Сводная таблица'!C58=0,"",ROUND(X61*AA61,2))</f>
        <v/>
      </c>
      <c r="AI61" s="435"/>
      <c r="AJ61" s="435"/>
      <c r="AK61" s="435"/>
      <c r="AL61" s="435"/>
      <c r="AM61" s="435"/>
      <c r="AN61" s="435"/>
      <c r="AO61" s="111"/>
      <c r="AP61" s="111"/>
      <c r="AQ61" s="111"/>
      <c r="AR61" s="111"/>
      <c r="AS61" s="111"/>
    </row>
    <row r="62" spans="1:45" x14ac:dyDescent="0.25">
      <c r="A62" s="437">
        <v>37</v>
      </c>
      <c r="B62" s="437"/>
      <c r="C62" s="446" t="str">
        <f>IF('Сводная таблица'!C59=0,"",'Сводная таблица'!C59)</f>
        <v/>
      </c>
      <c r="D62" s="447"/>
      <c r="E62" s="447"/>
      <c r="F62" s="447"/>
      <c r="G62" s="447"/>
      <c r="H62" s="447"/>
      <c r="I62" s="447"/>
      <c r="J62" s="447"/>
      <c r="K62" s="447"/>
      <c r="L62" s="447"/>
      <c r="M62" s="448"/>
      <c r="N62" s="449" t="str">
        <f>IF('Сводная таблица'!C59=0,"",'Сводная таблица'!$C$2)</f>
        <v/>
      </c>
      <c r="O62" s="450"/>
      <c r="P62" s="450"/>
      <c r="Q62" s="450"/>
      <c r="R62" s="450"/>
      <c r="S62" s="450"/>
      <c r="T62" s="450"/>
      <c r="U62" s="437" t="str">
        <f>IF('Сводная таблица'!C59=0,"",'Сводная таблица'!E59)</f>
        <v/>
      </c>
      <c r="V62" s="437"/>
      <c r="W62" s="437"/>
      <c r="X62" s="442" t="str">
        <f>IF('Сводная таблица'!C59=0,"",'Сводная таблица'!D59)</f>
        <v/>
      </c>
      <c r="Y62" s="442"/>
      <c r="Z62" s="442"/>
      <c r="AA62" s="443" t="str">
        <f>IF('Сводная таблица'!C59=0,"",ROUND('3. Смета'!AN59/'3. Смета'!AA59,2))</f>
        <v/>
      </c>
      <c r="AB62" s="444"/>
      <c r="AC62" s="444"/>
      <c r="AD62" s="444"/>
      <c r="AE62" s="444"/>
      <c r="AF62" s="444"/>
      <c r="AG62" s="445"/>
      <c r="AH62" s="435" t="str">
        <f>IF('Сводная таблица'!C59=0,"",ROUND(X62*AA62,2))</f>
        <v/>
      </c>
      <c r="AI62" s="435"/>
      <c r="AJ62" s="435"/>
      <c r="AK62" s="435"/>
      <c r="AL62" s="435"/>
      <c r="AM62" s="435"/>
      <c r="AN62" s="435"/>
      <c r="AO62" s="111"/>
      <c r="AP62" s="111"/>
      <c r="AQ62" s="111"/>
      <c r="AR62" s="111"/>
      <c r="AS62" s="111"/>
    </row>
    <row r="63" spans="1:45" x14ac:dyDescent="0.25">
      <c r="A63" s="437">
        <v>38</v>
      </c>
      <c r="B63" s="437"/>
      <c r="C63" s="446" t="str">
        <f>IF('Сводная таблица'!C60=0,"",'Сводная таблица'!C60)</f>
        <v/>
      </c>
      <c r="D63" s="447"/>
      <c r="E63" s="447"/>
      <c r="F63" s="447"/>
      <c r="G63" s="447"/>
      <c r="H63" s="447"/>
      <c r="I63" s="447"/>
      <c r="J63" s="447"/>
      <c r="K63" s="447"/>
      <c r="L63" s="447"/>
      <c r="M63" s="448"/>
      <c r="N63" s="449" t="str">
        <f>IF('Сводная таблица'!C60=0,"",'Сводная таблица'!$C$2)</f>
        <v/>
      </c>
      <c r="O63" s="450"/>
      <c r="P63" s="450"/>
      <c r="Q63" s="450"/>
      <c r="R63" s="450"/>
      <c r="S63" s="450"/>
      <c r="T63" s="450"/>
      <c r="U63" s="437" t="str">
        <f>IF('Сводная таблица'!C60=0,"",'Сводная таблица'!E60)</f>
        <v/>
      </c>
      <c r="V63" s="437"/>
      <c r="W63" s="437"/>
      <c r="X63" s="442" t="str">
        <f>IF('Сводная таблица'!C60=0,"",'Сводная таблица'!D60)</f>
        <v/>
      </c>
      <c r="Y63" s="442"/>
      <c r="Z63" s="442"/>
      <c r="AA63" s="443" t="str">
        <f>IF('Сводная таблица'!C60=0,"",ROUND('3. Смета'!AN60/'3. Смета'!AA60,2))</f>
        <v/>
      </c>
      <c r="AB63" s="444"/>
      <c r="AC63" s="444"/>
      <c r="AD63" s="444"/>
      <c r="AE63" s="444"/>
      <c r="AF63" s="444"/>
      <c r="AG63" s="445"/>
      <c r="AH63" s="435" t="str">
        <f>IF('Сводная таблица'!C60=0,"",ROUND(X63*AA63,2))</f>
        <v/>
      </c>
      <c r="AI63" s="435"/>
      <c r="AJ63" s="435"/>
      <c r="AK63" s="435"/>
      <c r="AL63" s="435"/>
      <c r="AM63" s="435"/>
      <c r="AN63" s="435"/>
      <c r="AO63" s="111"/>
      <c r="AP63" s="111"/>
      <c r="AQ63" s="111"/>
      <c r="AR63" s="111"/>
      <c r="AS63" s="111"/>
    </row>
    <row r="64" spans="1:45" x14ac:dyDescent="0.25">
      <c r="A64" s="437">
        <v>39</v>
      </c>
      <c r="B64" s="437"/>
      <c r="C64" s="446" t="str">
        <f>IF('Сводная таблица'!C61=0,"",'Сводная таблица'!C61)</f>
        <v/>
      </c>
      <c r="D64" s="447"/>
      <c r="E64" s="447"/>
      <c r="F64" s="447"/>
      <c r="G64" s="447"/>
      <c r="H64" s="447"/>
      <c r="I64" s="447"/>
      <c r="J64" s="447"/>
      <c r="K64" s="447"/>
      <c r="L64" s="447"/>
      <c r="M64" s="448"/>
      <c r="N64" s="449" t="str">
        <f>IF('Сводная таблица'!C61=0,"",'Сводная таблица'!$C$2)</f>
        <v/>
      </c>
      <c r="O64" s="450"/>
      <c r="P64" s="450"/>
      <c r="Q64" s="450"/>
      <c r="R64" s="450"/>
      <c r="S64" s="450"/>
      <c r="T64" s="450"/>
      <c r="U64" s="437" t="str">
        <f>IF('Сводная таблица'!C61=0,"",'Сводная таблица'!E61)</f>
        <v/>
      </c>
      <c r="V64" s="437"/>
      <c r="W64" s="437"/>
      <c r="X64" s="442" t="str">
        <f>IF('Сводная таблица'!C61=0,"",'Сводная таблица'!D61)</f>
        <v/>
      </c>
      <c r="Y64" s="442"/>
      <c r="Z64" s="442"/>
      <c r="AA64" s="443" t="str">
        <f>IF('Сводная таблица'!C61=0,"",ROUND('3. Смета'!AN61/'3. Смета'!AA61,2))</f>
        <v/>
      </c>
      <c r="AB64" s="444"/>
      <c r="AC64" s="444"/>
      <c r="AD64" s="444"/>
      <c r="AE64" s="444"/>
      <c r="AF64" s="444"/>
      <c r="AG64" s="445"/>
      <c r="AH64" s="435" t="str">
        <f>IF('Сводная таблица'!C61=0,"",ROUND(X64*AA64,2))</f>
        <v/>
      </c>
      <c r="AI64" s="435"/>
      <c r="AJ64" s="435"/>
      <c r="AK64" s="435"/>
      <c r="AL64" s="435"/>
      <c r="AM64" s="435"/>
      <c r="AN64" s="435"/>
      <c r="AO64" s="111"/>
      <c r="AP64" s="111"/>
      <c r="AQ64" s="111"/>
      <c r="AR64" s="111"/>
      <c r="AS64" s="111"/>
    </row>
    <row r="65" spans="1:45" x14ac:dyDescent="0.25">
      <c r="A65" s="437">
        <v>40</v>
      </c>
      <c r="B65" s="437"/>
      <c r="C65" s="446" t="str">
        <f>IF('Сводная таблица'!C62=0,"",'Сводная таблица'!C62)</f>
        <v/>
      </c>
      <c r="D65" s="447"/>
      <c r="E65" s="447"/>
      <c r="F65" s="447"/>
      <c r="G65" s="447"/>
      <c r="H65" s="447"/>
      <c r="I65" s="447"/>
      <c r="J65" s="447"/>
      <c r="K65" s="447"/>
      <c r="L65" s="447"/>
      <c r="M65" s="448"/>
      <c r="N65" s="449" t="str">
        <f>IF('Сводная таблица'!C62=0,"",'Сводная таблица'!$C$2)</f>
        <v/>
      </c>
      <c r="O65" s="450"/>
      <c r="P65" s="450"/>
      <c r="Q65" s="450"/>
      <c r="R65" s="450"/>
      <c r="S65" s="450"/>
      <c r="T65" s="450"/>
      <c r="U65" s="437" t="str">
        <f>IF('Сводная таблица'!C62=0,"",'Сводная таблица'!E62)</f>
        <v/>
      </c>
      <c r="V65" s="437"/>
      <c r="W65" s="437"/>
      <c r="X65" s="442" t="str">
        <f>IF('Сводная таблица'!C62=0,"",'Сводная таблица'!D62)</f>
        <v/>
      </c>
      <c r="Y65" s="442"/>
      <c r="Z65" s="442"/>
      <c r="AA65" s="443" t="str">
        <f>IF('Сводная таблица'!C62=0,"",ROUND('3. Смета'!AN62/'3. Смета'!AA62,2))</f>
        <v/>
      </c>
      <c r="AB65" s="444"/>
      <c r="AC65" s="444"/>
      <c r="AD65" s="444"/>
      <c r="AE65" s="444"/>
      <c r="AF65" s="444"/>
      <c r="AG65" s="445"/>
      <c r="AH65" s="435" t="str">
        <f>IF('Сводная таблица'!C62=0,"",ROUND(X65*AA65,2))</f>
        <v/>
      </c>
      <c r="AI65" s="435"/>
      <c r="AJ65" s="435"/>
      <c r="AK65" s="435"/>
      <c r="AL65" s="435"/>
      <c r="AM65" s="435"/>
      <c r="AN65" s="435"/>
      <c r="AO65" s="111"/>
      <c r="AP65" s="111"/>
      <c r="AQ65" s="111"/>
      <c r="AR65" s="111"/>
      <c r="AS65" s="111"/>
    </row>
    <row r="66" spans="1:45" x14ac:dyDescent="0.25">
      <c r="A66" s="437">
        <v>41</v>
      </c>
      <c r="B66" s="437"/>
      <c r="C66" s="446" t="str">
        <f>IF('Сводная таблица'!C63=0,"",'Сводная таблица'!C63)</f>
        <v/>
      </c>
      <c r="D66" s="447"/>
      <c r="E66" s="447"/>
      <c r="F66" s="447"/>
      <c r="G66" s="447"/>
      <c r="H66" s="447"/>
      <c r="I66" s="447"/>
      <c r="J66" s="447"/>
      <c r="K66" s="447"/>
      <c r="L66" s="447"/>
      <c r="M66" s="448"/>
      <c r="N66" s="449" t="str">
        <f>IF('Сводная таблица'!C63=0,"",'Сводная таблица'!$C$2)</f>
        <v/>
      </c>
      <c r="O66" s="450"/>
      <c r="P66" s="450"/>
      <c r="Q66" s="450"/>
      <c r="R66" s="450"/>
      <c r="S66" s="450"/>
      <c r="T66" s="450"/>
      <c r="U66" s="437" t="str">
        <f>IF('Сводная таблица'!C63=0,"",'Сводная таблица'!E63)</f>
        <v/>
      </c>
      <c r="V66" s="437"/>
      <c r="W66" s="437"/>
      <c r="X66" s="442" t="str">
        <f>IF('Сводная таблица'!C63=0,"",'Сводная таблица'!D63)</f>
        <v/>
      </c>
      <c r="Y66" s="442"/>
      <c r="Z66" s="442"/>
      <c r="AA66" s="443" t="str">
        <f>IF('Сводная таблица'!C63=0,"",ROUND('3. Смета'!AN63/'3. Смета'!AA63,2))</f>
        <v/>
      </c>
      <c r="AB66" s="444"/>
      <c r="AC66" s="444"/>
      <c r="AD66" s="444"/>
      <c r="AE66" s="444"/>
      <c r="AF66" s="444"/>
      <c r="AG66" s="445"/>
      <c r="AH66" s="435" t="str">
        <f>IF('Сводная таблица'!C63=0,"",ROUND(X66*AA66,2))</f>
        <v/>
      </c>
      <c r="AI66" s="435"/>
      <c r="AJ66" s="435"/>
      <c r="AK66" s="435"/>
      <c r="AL66" s="435"/>
      <c r="AM66" s="435"/>
      <c r="AN66" s="435"/>
      <c r="AO66" s="111"/>
      <c r="AP66" s="111"/>
      <c r="AQ66" s="111"/>
      <c r="AR66" s="111"/>
      <c r="AS66" s="111"/>
    </row>
    <row r="67" spans="1:45" x14ac:dyDescent="0.25">
      <c r="A67" s="437">
        <v>42</v>
      </c>
      <c r="B67" s="437"/>
      <c r="C67" s="446" t="str">
        <f>IF('Сводная таблица'!C64=0,"",'Сводная таблица'!C64)</f>
        <v/>
      </c>
      <c r="D67" s="447"/>
      <c r="E67" s="447"/>
      <c r="F67" s="447"/>
      <c r="G67" s="447"/>
      <c r="H67" s="447"/>
      <c r="I67" s="447"/>
      <c r="J67" s="447"/>
      <c r="K67" s="447"/>
      <c r="L67" s="447"/>
      <c r="M67" s="448"/>
      <c r="N67" s="449" t="str">
        <f>IF('Сводная таблица'!C64=0,"",'Сводная таблица'!$C$2)</f>
        <v/>
      </c>
      <c r="O67" s="450"/>
      <c r="P67" s="450"/>
      <c r="Q67" s="450"/>
      <c r="R67" s="450"/>
      <c r="S67" s="450"/>
      <c r="T67" s="450"/>
      <c r="U67" s="437" t="str">
        <f>IF('Сводная таблица'!C64=0,"",'Сводная таблица'!E64)</f>
        <v/>
      </c>
      <c r="V67" s="437"/>
      <c r="W67" s="437"/>
      <c r="X67" s="442" t="str">
        <f>IF('Сводная таблица'!C64=0,"",'Сводная таблица'!D64)</f>
        <v/>
      </c>
      <c r="Y67" s="442"/>
      <c r="Z67" s="442"/>
      <c r="AA67" s="443" t="str">
        <f>IF('Сводная таблица'!C64=0,"",ROUND('3. Смета'!AN64/'3. Смета'!AA64,2))</f>
        <v/>
      </c>
      <c r="AB67" s="444"/>
      <c r="AC67" s="444"/>
      <c r="AD67" s="444"/>
      <c r="AE67" s="444"/>
      <c r="AF67" s="444"/>
      <c r="AG67" s="445"/>
      <c r="AH67" s="435" t="str">
        <f>IF('Сводная таблица'!C64=0,"",ROUND(X67*AA67,2))</f>
        <v/>
      </c>
      <c r="AI67" s="435"/>
      <c r="AJ67" s="435"/>
      <c r="AK67" s="435"/>
      <c r="AL67" s="435"/>
      <c r="AM67" s="435"/>
      <c r="AN67" s="435"/>
      <c r="AO67" s="111"/>
      <c r="AP67" s="111"/>
      <c r="AQ67" s="111"/>
      <c r="AR67" s="111"/>
      <c r="AS67" s="111"/>
    </row>
    <row r="68" spans="1:45" x14ac:dyDescent="0.25">
      <c r="A68" s="437">
        <v>43</v>
      </c>
      <c r="B68" s="437"/>
      <c r="C68" s="446" t="str">
        <f>IF('Сводная таблица'!C65=0,"",'Сводная таблица'!C65)</f>
        <v/>
      </c>
      <c r="D68" s="447"/>
      <c r="E68" s="447"/>
      <c r="F68" s="447"/>
      <c r="G68" s="447"/>
      <c r="H68" s="447"/>
      <c r="I68" s="447"/>
      <c r="J68" s="447"/>
      <c r="K68" s="447"/>
      <c r="L68" s="447"/>
      <c r="M68" s="448"/>
      <c r="N68" s="449" t="str">
        <f>IF('Сводная таблица'!C65=0,"",'Сводная таблица'!$C$2)</f>
        <v/>
      </c>
      <c r="O68" s="450"/>
      <c r="P68" s="450"/>
      <c r="Q68" s="450"/>
      <c r="R68" s="450"/>
      <c r="S68" s="450"/>
      <c r="T68" s="450"/>
      <c r="U68" s="437" t="str">
        <f>IF('Сводная таблица'!C65=0,"",'Сводная таблица'!E65)</f>
        <v/>
      </c>
      <c r="V68" s="437"/>
      <c r="W68" s="437"/>
      <c r="X68" s="442" t="str">
        <f>IF('Сводная таблица'!C65=0,"",'Сводная таблица'!D65)</f>
        <v/>
      </c>
      <c r="Y68" s="442"/>
      <c r="Z68" s="442"/>
      <c r="AA68" s="443" t="str">
        <f>IF('Сводная таблица'!C65=0,"",ROUND('3. Смета'!AN65/'3. Смета'!AA65,2))</f>
        <v/>
      </c>
      <c r="AB68" s="444"/>
      <c r="AC68" s="444"/>
      <c r="AD68" s="444"/>
      <c r="AE68" s="444"/>
      <c r="AF68" s="444"/>
      <c r="AG68" s="445"/>
      <c r="AH68" s="435" t="str">
        <f>IF('Сводная таблица'!C65=0,"",ROUND(X68*AA68,2))</f>
        <v/>
      </c>
      <c r="AI68" s="435"/>
      <c r="AJ68" s="435"/>
      <c r="AK68" s="435"/>
      <c r="AL68" s="435"/>
      <c r="AM68" s="435"/>
      <c r="AN68" s="435"/>
      <c r="AO68" s="111"/>
      <c r="AP68" s="111"/>
      <c r="AQ68" s="111"/>
      <c r="AR68" s="111"/>
      <c r="AS68" s="111"/>
    </row>
    <row r="69" spans="1:45" x14ac:dyDescent="0.25">
      <c r="A69" s="437">
        <v>44</v>
      </c>
      <c r="B69" s="437"/>
      <c r="C69" s="446" t="str">
        <f>IF('Сводная таблица'!C66=0,"",'Сводная таблица'!C66)</f>
        <v/>
      </c>
      <c r="D69" s="447"/>
      <c r="E69" s="447"/>
      <c r="F69" s="447"/>
      <c r="G69" s="447"/>
      <c r="H69" s="447"/>
      <c r="I69" s="447"/>
      <c r="J69" s="447"/>
      <c r="K69" s="447"/>
      <c r="L69" s="447"/>
      <c r="M69" s="448"/>
      <c r="N69" s="449" t="str">
        <f>IF('Сводная таблица'!C66=0,"",'Сводная таблица'!$C$2)</f>
        <v/>
      </c>
      <c r="O69" s="450"/>
      <c r="P69" s="450"/>
      <c r="Q69" s="450"/>
      <c r="R69" s="450"/>
      <c r="S69" s="450"/>
      <c r="T69" s="450"/>
      <c r="U69" s="437" t="str">
        <f>IF('Сводная таблица'!C66=0,"",'Сводная таблица'!E66)</f>
        <v/>
      </c>
      <c r="V69" s="437"/>
      <c r="W69" s="437"/>
      <c r="X69" s="442" t="str">
        <f>IF('Сводная таблица'!C66=0,"",'Сводная таблица'!D66)</f>
        <v/>
      </c>
      <c r="Y69" s="442"/>
      <c r="Z69" s="442"/>
      <c r="AA69" s="443" t="str">
        <f>IF('Сводная таблица'!C66=0,"",ROUND('3. Смета'!AN66/'3. Смета'!AA66,2))</f>
        <v/>
      </c>
      <c r="AB69" s="444"/>
      <c r="AC69" s="444"/>
      <c r="AD69" s="444"/>
      <c r="AE69" s="444"/>
      <c r="AF69" s="444"/>
      <c r="AG69" s="445"/>
      <c r="AH69" s="435" t="str">
        <f>IF('Сводная таблица'!C66=0,"",ROUND(X69*AA69,2))</f>
        <v/>
      </c>
      <c r="AI69" s="435"/>
      <c r="AJ69" s="435"/>
      <c r="AK69" s="435"/>
      <c r="AL69" s="435"/>
      <c r="AM69" s="435"/>
      <c r="AN69" s="435"/>
      <c r="AO69" s="111"/>
      <c r="AP69" s="111"/>
      <c r="AQ69" s="111"/>
      <c r="AR69" s="111"/>
      <c r="AS69" s="111"/>
    </row>
    <row r="70" spans="1:45" x14ac:dyDescent="0.25">
      <c r="A70" s="437">
        <v>45</v>
      </c>
      <c r="B70" s="437"/>
      <c r="C70" s="446" t="str">
        <f>IF('Сводная таблица'!C67=0,"",'Сводная таблица'!C67)</f>
        <v/>
      </c>
      <c r="D70" s="447"/>
      <c r="E70" s="447"/>
      <c r="F70" s="447"/>
      <c r="G70" s="447"/>
      <c r="H70" s="447"/>
      <c r="I70" s="447"/>
      <c r="J70" s="447"/>
      <c r="K70" s="447"/>
      <c r="L70" s="447"/>
      <c r="M70" s="448"/>
      <c r="N70" s="449" t="str">
        <f>IF('Сводная таблица'!C67=0,"",'Сводная таблица'!$C$2)</f>
        <v/>
      </c>
      <c r="O70" s="450"/>
      <c r="P70" s="450"/>
      <c r="Q70" s="450"/>
      <c r="R70" s="450"/>
      <c r="S70" s="450"/>
      <c r="T70" s="450"/>
      <c r="U70" s="437" t="str">
        <f>IF('Сводная таблица'!C67=0,"",'Сводная таблица'!E67)</f>
        <v/>
      </c>
      <c r="V70" s="437"/>
      <c r="W70" s="437"/>
      <c r="X70" s="442" t="str">
        <f>IF('Сводная таблица'!C67=0,"",'Сводная таблица'!D67)</f>
        <v/>
      </c>
      <c r="Y70" s="442"/>
      <c r="Z70" s="442"/>
      <c r="AA70" s="443" t="str">
        <f>IF('Сводная таблица'!C67=0,"",ROUND('3. Смета'!AN67/'3. Смета'!AA67,2))</f>
        <v/>
      </c>
      <c r="AB70" s="444"/>
      <c r="AC70" s="444"/>
      <c r="AD70" s="444"/>
      <c r="AE70" s="444"/>
      <c r="AF70" s="444"/>
      <c r="AG70" s="445"/>
      <c r="AH70" s="435" t="str">
        <f>IF('Сводная таблица'!C67=0,"",ROUND(X70*AA70,2))</f>
        <v/>
      </c>
      <c r="AI70" s="435"/>
      <c r="AJ70" s="435"/>
      <c r="AK70" s="435"/>
      <c r="AL70" s="435"/>
      <c r="AM70" s="435"/>
      <c r="AN70" s="435"/>
      <c r="AO70" s="111"/>
      <c r="AP70" s="111"/>
      <c r="AQ70" s="111"/>
      <c r="AR70" s="111"/>
      <c r="AS70" s="111"/>
    </row>
    <row r="71" spans="1:45" x14ac:dyDescent="0.25">
      <c r="A71" s="437">
        <v>46</v>
      </c>
      <c r="B71" s="437"/>
      <c r="C71" s="446" t="str">
        <f>IF('Сводная таблица'!C68=0,"",'Сводная таблица'!C68)</f>
        <v/>
      </c>
      <c r="D71" s="447"/>
      <c r="E71" s="447"/>
      <c r="F71" s="447"/>
      <c r="G71" s="447"/>
      <c r="H71" s="447"/>
      <c r="I71" s="447"/>
      <c r="J71" s="447"/>
      <c r="K71" s="447"/>
      <c r="L71" s="447"/>
      <c r="M71" s="448"/>
      <c r="N71" s="449" t="str">
        <f>IF('Сводная таблица'!C68=0,"",'Сводная таблица'!$C$2)</f>
        <v/>
      </c>
      <c r="O71" s="450"/>
      <c r="P71" s="450"/>
      <c r="Q71" s="450"/>
      <c r="R71" s="450"/>
      <c r="S71" s="450"/>
      <c r="T71" s="450"/>
      <c r="U71" s="437" t="str">
        <f>IF('Сводная таблица'!C68=0,"",'Сводная таблица'!E68)</f>
        <v/>
      </c>
      <c r="V71" s="437"/>
      <c r="W71" s="437"/>
      <c r="X71" s="442" t="str">
        <f>IF('Сводная таблица'!C68=0,"",'Сводная таблица'!D68)</f>
        <v/>
      </c>
      <c r="Y71" s="442"/>
      <c r="Z71" s="442"/>
      <c r="AA71" s="443" t="str">
        <f>IF('Сводная таблица'!C68=0,"",ROUND('3. Смета'!AN68/'3. Смета'!AA68,2))</f>
        <v/>
      </c>
      <c r="AB71" s="444"/>
      <c r="AC71" s="444"/>
      <c r="AD71" s="444"/>
      <c r="AE71" s="444"/>
      <c r="AF71" s="444"/>
      <c r="AG71" s="445"/>
      <c r="AH71" s="435" t="str">
        <f>IF('Сводная таблица'!C68=0,"",ROUND(X71*AA71,2))</f>
        <v/>
      </c>
      <c r="AI71" s="435"/>
      <c r="AJ71" s="435"/>
      <c r="AK71" s="435"/>
      <c r="AL71" s="435"/>
      <c r="AM71" s="435"/>
      <c r="AN71" s="435"/>
      <c r="AO71" s="111"/>
      <c r="AP71" s="111"/>
      <c r="AQ71" s="111"/>
      <c r="AR71" s="111"/>
      <c r="AS71" s="111"/>
    </row>
    <row r="72" spans="1:45" x14ac:dyDescent="0.25">
      <c r="A72" s="437">
        <v>47</v>
      </c>
      <c r="B72" s="437"/>
      <c r="C72" s="446" t="str">
        <f>IF('Сводная таблица'!C69=0,"",'Сводная таблица'!C69)</f>
        <v/>
      </c>
      <c r="D72" s="447"/>
      <c r="E72" s="447"/>
      <c r="F72" s="447"/>
      <c r="G72" s="447"/>
      <c r="H72" s="447"/>
      <c r="I72" s="447"/>
      <c r="J72" s="447"/>
      <c r="K72" s="447"/>
      <c r="L72" s="447"/>
      <c r="M72" s="448"/>
      <c r="N72" s="449" t="str">
        <f>IF('Сводная таблица'!C69=0,"",'Сводная таблица'!$C$2)</f>
        <v/>
      </c>
      <c r="O72" s="450"/>
      <c r="P72" s="450"/>
      <c r="Q72" s="450"/>
      <c r="R72" s="450"/>
      <c r="S72" s="450"/>
      <c r="T72" s="450"/>
      <c r="U72" s="437" t="str">
        <f>IF('Сводная таблица'!C69=0,"",'Сводная таблица'!E69)</f>
        <v/>
      </c>
      <c r="V72" s="437"/>
      <c r="W72" s="437"/>
      <c r="X72" s="442" t="str">
        <f>IF('Сводная таблица'!C69=0,"",'Сводная таблица'!D69)</f>
        <v/>
      </c>
      <c r="Y72" s="442"/>
      <c r="Z72" s="442"/>
      <c r="AA72" s="443" t="str">
        <f>IF('Сводная таблица'!C69=0,"",ROUND('3. Смета'!AN69/'3. Смета'!AA69,2))</f>
        <v/>
      </c>
      <c r="AB72" s="444"/>
      <c r="AC72" s="444"/>
      <c r="AD72" s="444"/>
      <c r="AE72" s="444"/>
      <c r="AF72" s="444"/>
      <c r="AG72" s="445"/>
      <c r="AH72" s="435" t="str">
        <f>IF('Сводная таблица'!C69=0,"",ROUND(X72*AA72,2))</f>
        <v/>
      </c>
      <c r="AI72" s="435"/>
      <c r="AJ72" s="435"/>
      <c r="AK72" s="435"/>
      <c r="AL72" s="435"/>
      <c r="AM72" s="435"/>
      <c r="AN72" s="435"/>
      <c r="AO72" s="111"/>
      <c r="AP72" s="111"/>
      <c r="AQ72" s="111"/>
      <c r="AR72" s="111"/>
      <c r="AS72" s="111"/>
    </row>
    <row r="73" spans="1:45" x14ac:dyDescent="0.25">
      <c r="A73" s="437">
        <v>48</v>
      </c>
      <c r="B73" s="437"/>
      <c r="C73" s="446" t="str">
        <f>IF('Сводная таблица'!C70=0,"",'Сводная таблица'!C70)</f>
        <v/>
      </c>
      <c r="D73" s="447"/>
      <c r="E73" s="447"/>
      <c r="F73" s="447"/>
      <c r="G73" s="447"/>
      <c r="H73" s="447"/>
      <c r="I73" s="447"/>
      <c r="J73" s="447"/>
      <c r="K73" s="447"/>
      <c r="L73" s="447"/>
      <c r="M73" s="448"/>
      <c r="N73" s="449" t="str">
        <f>IF('Сводная таблица'!C70=0,"",'Сводная таблица'!$C$2)</f>
        <v/>
      </c>
      <c r="O73" s="450"/>
      <c r="P73" s="450"/>
      <c r="Q73" s="450"/>
      <c r="R73" s="450"/>
      <c r="S73" s="450"/>
      <c r="T73" s="450"/>
      <c r="U73" s="437" t="str">
        <f>IF('Сводная таблица'!C70=0,"",'Сводная таблица'!E70)</f>
        <v/>
      </c>
      <c r="V73" s="437"/>
      <c r="W73" s="437"/>
      <c r="X73" s="442" t="str">
        <f>IF('Сводная таблица'!C70=0,"",'Сводная таблица'!D70)</f>
        <v/>
      </c>
      <c r="Y73" s="442"/>
      <c r="Z73" s="442"/>
      <c r="AA73" s="443" t="str">
        <f>IF('Сводная таблица'!C70=0,"",ROUND('3. Смета'!AN70/'3. Смета'!AA70,2))</f>
        <v/>
      </c>
      <c r="AB73" s="444"/>
      <c r="AC73" s="444"/>
      <c r="AD73" s="444"/>
      <c r="AE73" s="444"/>
      <c r="AF73" s="444"/>
      <c r="AG73" s="445"/>
      <c r="AH73" s="435" t="str">
        <f>IF('Сводная таблица'!C70=0,"",ROUND(X73*AA73,2))</f>
        <v/>
      </c>
      <c r="AI73" s="435"/>
      <c r="AJ73" s="435"/>
      <c r="AK73" s="435"/>
      <c r="AL73" s="435"/>
      <c r="AM73" s="435"/>
      <c r="AN73" s="435"/>
      <c r="AO73" s="111"/>
      <c r="AP73" s="111"/>
      <c r="AQ73" s="111"/>
      <c r="AR73" s="111"/>
      <c r="AS73" s="111"/>
    </row>
    <row r="74" spans="1:45" x14ac:dyDescent="0.25">
      <c r="A74" s="437">
        <v>49</v>
      </c>
      <c r="B74" s="437"/>
      <c r="C74" s="446" t="str">
        <f>IF('Сводная таблица'!C71=0,"",'Сводная таблица'!C71)</f>
        <v/>
      </c>
      <c r="D74" s="447"/>
      <c r="E74" s="447"/>
      <c r="F74" s="447"/>
      <c r="G74" s="447"/>
      <c r="H74" s="447"/>
      <c r="I74" s="447"/>
      <c r="J74" s="447"/>
      <c r="K74" s="447"/>
      <c r="L74" s="447"/>
      <c r="M74" s="448"/>
      <c r="N74" s="449" t="str">
        <f>IF('Сводная таблица'!C71=0,"",'Сводная таблица'!$C$2)</f>
        <v/>
      </c>
      <c r="O74" s="450"/>
      <c r="P74" s="450"/>
      <c r="Q74" s="450"/>
      <c r="R74" s="450"/>
      <c r="S74" s="450"/>
      <c r="T74" s="450"/>
      <c r="U74" s="437" t="str">
        <f>IF('Сводная таблица'!C71=0,"",'Сводная таблица'!E71)</f>
        <v/>
      </c>
      <c r="V74" s="437"/>
      <c r="W74" s="437"/>
      <c r="X74" s="442" t="str">
        <f>IF('Сводная таблица'!C71=0,"",'Сводная таблица'!D71)</f>
        <v/>
      </c>
      <c r="Y74" s="442"/>
      <c r="Z74" s="442"/>
      <c r="AA74" s="443" t="str">
        <f>IF('Сводная таблица'!C71=0,"",ROUND('3. Смета'!AN71/'3. Смета'!AA71,2))</f>
        <v/>
      </c>
      <c r="AB74" s="444"/>
      <c r="AC74" s="444"/>
      <c r="AD74" s="444"/>
      <c r="AE74" s="444"/>
      <c r="AF74" s="444"/>
      <c r="AG74" s="445"/>
      <c r="AH74" s="435" t="str">
        <f>IF('Сводная таблица'!C71=0,"",ROUND(X74*AA74,2))</f>
        <v/>
      </c>
      <c r="AI74" s="435"/>
      <c r="AJ74" s="435"/>
      <c r="AK74" s="435"/>
      <c r="AL74" s="435"/>
      <c r="AM74" s="435"/>
      <c r="AN74" s="435"/>
      <c r="AO74" s="111"/>
      <c r="AP74" s="111"/>
      <c r="AQ74" s="111"/>
      <c r="AR74" s="111"/>
      <c r="AS74" s="111"/>
    </row>
    <row r="75" spans="1:45" x14ac:dyDescent="0.25">
      <c r="A75" s="437">
        <v>50</v>
      </c>
      <c r="B75" s="437"/>
      <c r="C75" s="446" t="str">
        <f>IF('Сводная таблица'!C72=0,"",'Сводная таблица'!C72)</f>
        <v/>
      </c>
      <c r="D75" s="447"/>
      <c r="E75" s="447"/>
      <c r="F75" s="447"/>
      <c r="G75" s="447"/>
      <c r="H75" s="447"/>
      <c r="I75" s="447"/>
      <c r="J75" s="447"/>
      <c r="K75" s="447"/>
      <c r="L75" s="447"/>
      <c r="M75" s="448"/>
      <c r="N75" s="449" t="str">
        <f>IF('Сводная таблица'!C72=0,"",'Сводная таблица'!$C$2)</f>
        <v/>
      </c>
      <c r="O75" s="450"/>
      <c r="P75" s="450"/>
      <c r="Q75" s="450"/>
      <c r="R75" s="450"/>
      <c r="S75" s="450"/>
      <c r="T75" s="450"/>
      <c r="U75" s="437" t="str">
        <f>IF('Сводная таблица'!C72=0,"",'Сводная таблица'!E72)</f>
        <v/>
      </c>
      <c r="V75" s="437"/>
      <c r="W75" s="437"/>
      <c r="X75" s="442" t="str">
        <f>IF('Сводная таблица'!C72=0,"",'Сводная таблица'!D72)</f>
        <v/>
      </c>
      <c r="Y75" s="442"/>
      <c r="Z75" s="442"/>
      <c r="AA75" s="443" t="str">
        <f>IF('Сводная таблица'!C72=0,"",ROUND('3. Смета'!AN72/'3. Смета'!AA72,2))</f>
        <v/>
      </c>
      <c r="AB75" s="444"/>
      <c r="AC75" s="444"/>
      <c r="AD75" s="444"/>
      <c r="AE75" s="444"/>
      <c r="AF75" s="444"/>
      <c r="AG75" s="445"/>
      <c r="AH75" s="435" t="str">
        <f>IF('Сводная таблица'!C72=0,"",ROUND(X75*AA75,2))</f>
        <v/>
      </c>
      <c r="AI75" s="435"/>
      <c r="AJ75" s="435"/>
      <c r="AK75" s="435"/>
      <c r="AL75" s="435"/>
      <c r="AM75" s="435"/>
      <c r="AN75" s="435"/>
      <c r="AO75" s="111"/>
      <c r="AP75" s="111"/>
      <c r="AQ75" s="111"/>
      <c r="AR75" s="111"/>
      <c r="AS75" s="111"/>
    </row>
    <row r="76" spans="1:45" ht="11.25" customHeight="1" x14ac:dyDescent="0.25">
      <c r="A76" s="451" t="s">
        <v>156</v>
      </c>
      <c r="B76" s="452"/>
      <c r="C76" s="452"/>
      <c r="D76" s="452"/>
      <c r="E76" s="452"/>
      <c r="F76" s="452"/>
      <c r="G76" s="452"/>
      <c r="H76" s="452"/>
      <c r="I76" s="452"/>
      <c r="J76" s="452"/>
      <c r="K76" s="452"/>
      <c r="L76" s="452"/>
      <c r="M76" s="452"/>
      <c r="N76" s="452"/>
      <c r="O76" s="452"/>
      <c r="P76" s="452"/>
      <c r="Q76" s="452"/>
      <c r="R76" s="452"/>
      <c r="S76" s="452"/>
      <c r="T76" s="452"/>
      <c r="U76" s="452"/>
      <c r="V76" s="452"/>
      <c r="W76" s="452"/>
      <c r="X76" s="452"/>
      <c r="Y76" s="452"/>
      <c r="Z76" s="452"/>
      <c r="AA76" s="452"/>
      <c r="AB76" s="452"/>
      <c r="AC76" s="452"/>
      <c r="AD76" s="452"/>
      <c r="AE76" s="452"/>
      <c r="AF76" s="452"/>
      <c r="AG76" s="452"/>
      <c r="AH76" s="443">
        <f>SUM(AH26:AN75)</f>
        <v>0</v>
      </c>
      <c r="AI76" s="444"/>
      <c r="AJ76" s="444"/>
      <c r="AK76" s="444"/>
      <c r="AL76" s="444"/>
      <c r="AM76" s="444"/>
      <c r="AN76" s="445"/>
      <c r="AO76" s="111"/>
      <c r="AP76" s="111"/>
      <c r="AQ76" s="111"/>
      <c r="AR76" s="111"/>
      <c r="AS76" s="111"/>
    </row>
    <row r="77" spans="1:45" ht="14.25" customHeight="1" x14ac:dyDescent="0.25">
      <c r="A77" s="473" t="s">
        <v>157</v>
      </c>
      <c r="B77" s="474"/>
      <c r="C77" s="474"/>
      <c r="D77" s="474"/>
      <c r="E77" s="474"/>
      <c r="F77" s="474"/>
      <c r="G77" s="474"/>
      <c r="H77" s="474"/>
      <c r="I77" s="474"/>
      <c r="J77" s="474"/>
      <c r="K77" s="474"/>
      <c r="L77" s="474"/>
      <c r="M77" s="474"/>
      <c r="N77" s="474"/>
      <c r="O77" s="474"/>
      <c r="P77" s="474"/>
      <c r="Q77" s="474"/>
      <c r="R77" s="474"/>
      <c r="S77" s="474"/>
      <c r="T77" s="474"/>
      <c r="U77" s="474"/>
      <c r="V77" s="474"/>
      <c r="W77" s="474"/>
      <c r="X77" s="474"/>
      <c r="Y77" s="474"/>
      <c r="Z77" s="474"/>
      <c r="AA77" s="474"/>
      <c r="AB77" s="474"/>
      <c r="AC77" s="474"/>
      <c r="AD77" s="474"/>
      <c r="AE77" s="474"/>
      <c r="AF77" s="474"/>
      <c r="AG77" s="474"/>
      <c r="AH77" s="474"/>
      <c r="AI77" s="474"/>
      <c r="AJ77" s="474"/>
      <c r="AK77" s="474"/>
      <c r="AL77" s="474"/>
      <c r="AM77" s="474"/>
      <c r="AN77" s="474"/>
      <c r="AO77" s="111"/>
      <c r="AP77" s="111"/>
      <c r="AQ77" s="111"/>
      <c r="AR77" s="111"/>
      <c r="AS77" s="111"/>
    </row>
    <row r="78" spans="1:45" x14ac:dyDescent="0.25">
      <c r="A78" s="436" t="s">
        <v>151</v>
      </c>
      <c r="B78" s="436"/>
      <c r="C78" s="436" t="s">
        <v>195</v>
      </c>
      <c r="D78" s="436"/>
      <c r="E78" s="436"/>
      <c r="F78" s="436"/>
      <c r="G78" s="436"/>
      <c r="H78" s="436"/>
      <c r="I78" s="436"/>
      <c r="J78" s="436"/>
      <c r="K78" s="436"/>
      <c r="L78" s="436"/>
      <c r="M78" s="436"/>
      <c r="N78" s="436" t="s">
        <v>158</v>
      </c>
      <c r="O78" s="436"/>
      <c r="P78" s="436"/>
      <c r="Q78" s="436"/>
      <c r="R78" s="436"/>
      <c r="S78" s="436"/>
      <c r="T78" s="436"/>
      <c r="U78" s="436" t="s">
        <v>155</v>
      </c>
      <c r="V78" s="436"/>
      <c r="W78" s="436"/>
      <c r="X78" s="436" t="s">
        <v>106</v>
      </c>
      <c r="Y78" s="436"/>
      <c r="Z78" s="436"/>
      <c r="AA78" s="436" t="s">
        <v>153</v>
      </c>
      <c r="AB78" s="436"/>
      <c r="AC78" s="436"/>
      <c r="AD78" s="436"/>
      <c r="AE78" s="436"/>
      <c r="AF78" s="436"/>
      <c r="AG78" s="436"/>
      <c r="AH78" s="436" t="s">
        <v>89</v>
      </c>
      <c r="AI78" s="436"/>
      <c r="AJ78" s="436"/>
      <c r="AK78" s="436"/>
      <c r="AL78" s="436"/>
      <c r="AM78" s="436"/>
      <c r="AN78" s="436"/>
      <c r="AO78" s="111"/>
      <c r="AP78" s="111"/>
      <c r="AQ78" s="111"/>
      <c r="AR78" s="111"/>
      <c r="AS78" s="111"/>
    </row>
    <row r="79" spans="1:45" ht="10.5" customHeight="1" x14ac:dyDescent="0.25">
      <c r="A79" s="436"/>
      <c r="B79" s="436"/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  <c r="Y79" s="436"/>
      <c r="Z79" s="436"/>
      <c r="AA79" s="436"/>
      <c r="AB79" s="436"/>
      <c r="AC79" s="436"/>
      <c r="AD79" s="436"/>
      <c r="AE79" s="436"/>
      <c r="AF79" s="436"/>
      <c r="AG79" s="436"/>
      <c r="AH79" s="436"/>
      <c r="AI79" s="436"/>
      <c r="AJ79" s="436"/>
      <c r="AK79" s="436"/>
      <c r="AL79" s="436"/>
      <c r="AM79" s="436"/>
      <c r="AN79" s="436"/>
      <c r="AO79" s="111"/>
      <c r="AP79" s="111"/>
      <c r="AQ79" s="111"/>
      <c r="AR79" s="111"/>
      <c r="AS79" s="111"/>
    </row>
    <row r="80" spans="1:45" x14ac:dyDescent="0.25">
      <c r="A80" s="437">
        <v>1</v>
      </c>
      <c r="B80" s="437"/>
      <c r="C80" s="437">
        <v>2</v>
      </c>
      <c r="D80" s="437"/>
      <c r="E80" s="437"/>
      <c r="F80" s="437"/>
      <c r="G80" s="437"/>
      <c r="H80" s="437"/>
      <c r="I80" s="437"/>
      <c r="J80" s="437"/>
      <c r="K80" s="437"/>
      <c r="L80" s="437"/>
      <c r="M80" s="437"/>
      <c r="N80" s="437">
        <v>3</v>
      </c>
      <c r="O80" s="437"/>
      <c r="P80" s="437"/>
      <c r="Q80" s="437"/>
      <c r="R80" s="437"/>
      <c r="S80" s="437"/>
      <c r="T80" s="437"/>
      <c r="U80" s="437">
        <v>4</v>
      </c>
      <c r="V80" s="437"/>
      <c r="W80" s="437"/>
      <c r="X80" s="437">
        <v>5</v>
      </c>
      <c r="Y80" s="437"/>
      <c r="Z80" s="437"/>
      <c r="AA80" s="437">
        <v>6</v>
      </c>
      <c r="AB80" s="437"/>
      <c r="AC80" s="437"/>
      <c r="AD80" s="437"/>
      <c r="AE80" s="437"/>
      <c r="AF80" s="437"/>
      <c r="AG80" s="437"/>
      <c r="AH80" s="437">
        <v>7</v>
      </c>
      <c r="AI80" s="437"/>
      <c r="AJ80" s="437"/>
      <c r="AK80" s="437"/>
      <c r="AL80" s="437"/>
      <c r="AM80" s="437"/>
      <c r="AN80" s="437"/>
      <c r="AO80" s="111"/>
      <c r="AP80" s="111"/>
      <c r="AQ80" s="111"/>
      <c r="AR80" s="111"/>
      <c r="AS80" s="111"/>
    </row>
    <row r="81" spans="1:45" x14ac:dyDescent="0.25">
      <c r="A81" s="437">
        <v>1</v>
      </c>
      <c r="B81" s="437"/>
      <c r="C81" s="446" t="str">
        <f>IF('Сводная таблица'!H23=0,"",'Сводная таблица'!H23)</f>
        <v/>
      </c>
      <c r="D81" s="447"/>
      <c r="E81" s="447"/>
      <c r="F81" s="447"/>
      <c r="G81" s="447"/>
      <c r="H81" s="447"/>
      <c r="I81" s="447"/>
      <c r="J81" s="447"/>
      <c r="K81" s="447"/>
      <c r="L81" s="447"/>
      <c r="M81" s="448"/>
      <c r="N81" s="437" t="str">
        <f>IF('Сводная таблица'!N23=0,"",'Сводная таблица'!N23)</f>
        <v/>
      </c>
      <c r="O81" s="437"/>
      <c r="P81" s="437"/>
      <c r="Q81" s="437"/>
      <c r="R81" s="437"/>
      <c r="S81" s="437"/>
      <c r="T81" s="437"/>
      <c r="U81" s="437" t="str">
        <f>IF('Сводная таблица'!H23=0,"",'Сводная таблица'!E23)</f>
        <v/>
      </c>
      <c r="V81" s="437"/>
      <c r="W81" s="437"/>
      <c r="X81" s="437" t="str">
        <f>IF('Сводная таблица'!H23=0,"",'Сводная таблица'!D23)</f>
        <v/>
      </c>
      <c r="Y81" s="437"/>
      <c r="Z81" s="437"/>
      <c r="AA81" s="435" t="str">
        <f>IF('Сводная таблица'!M23=0,"",'Сводная таблица'!M23)</f>
        <v/>
      </c>
      <c r="AB81" s="435"/>
      <c r="AC81" s="435"/>
      <c r="AD81" s="435"/>
      <c r="AE81" s="435"/>
      <c r="AF81" s="435"/>
      <c r="AG81" s="435"/>
      <c r="AH81" s="435" t="str">
        <f>IF('Сводная таблица'!H23=0,"",ROUND(X81*AA81,2))</f>
        <v/>
      </c>
      <c r="AI81" s="435"/>
      <c r="AJ81" s="435"/>
      <c r="AK81" s="435"/>
      <c r="AL81" s="435"/>
      <c r="AM81" s="435"/>
      <c r="AN81" s="435"/>
      <c r="AO81" s="111"/>
      <c r="AP81" s="111"/>
      <c r="AQ81" s="111"/>
      <c r="AR81" s="111"/>
      <c r="AS81" s="111"/>
    </row>
    <row r="82" spans="1:45" x14ac:dyDescent="0.25">
      <c r="A82" s="437">
        <v>2</v>
      </c>
      <c r="B82" s="437"/>
      <c r="C82" s="446" t="str">
        <f>IF('Сводная таблица'!H24=0,"",'Сводная таблица'!H24)</f>
        <v/>
      </c>
      <c r="D82" s="447"/>
      <c r="E82" s="447"/>
      <c r="F82" s="447"/>
      <c r="G82" s="447"/>
      <c r="H82" s="447"/>
      <c r="I82" s="447"/>
      <c r="J82" s="447"/>
      <c r="K82" s="447"/>
      <c r="L82" s="447"/>
      <c r="M82" s="448"/>
      <c r="N82" s="437" t="str">
        <f>IF('Сводная таблица'!N24=0,"",'Сводная таблица'!N24)</f>
        <v/>
      </c>
      <c r="O82" s="437"/>
      <c r="P82" s="437"/>
      <c r="Q82" s="437"/>
      <c r="R82" s="437"/>
      <c r="S82" s="437"/>
      <c r="T82" s="437"/>
      <c r="U82" s="437" t="str">
        <f>IF('Сводная таблица'!H24=0,"",'Сводная таблица'!E24)</f>
        <v/>
      </c>
      <c r="V82" s="437"/>
      <c r="W82" s="437"/>
      <c r="X82" s="437" t="str">
        <f>IF('Сводная таблица'!H24=0,"",'Сводная таблица'!D24)</f>
        <v/>
      </c>
      <c r="Y82" s="437"/>
      <c r="Z82" s="437"/>
      <c r="AA82" s="435" t="str">
        <f>IF('Сводная таблица'!M24=0,"",'Сводная таблица'!M24)</f>
        <v/>
      </c>
      <c r="AB82" s="435"/>
      <c r="AC82" s="435"/>
      <c r="AD82" s="435"/>
      <c r="AE82" s="435"/>
      <c r="AF82" s="435"/>
      <c r="AG82" s="435"/>
      <c r="AH82" s="435" t="str">
        <f>IF('Сводная таблица'!H24=0,"",ROUND(X82*AA82,2))</f>
        <v/>
      </c>
      <c r="AI82" s="435"/>
      <c r="AJ82" s="435"/>
      <c r="AK82" s="435"/>
      <c r="AL82" s="435"/>
      <c r="AM82" s="435"/>
      <c r="AN82" s="435"/>
      <c r="AO82" s="111"/>
      <c r="AP82" s="111"/>
      <c r="AQ82" s="111"/>
      <c r="AR82" s="111"/>
      <c r="AS82" s="111"/>
    </row>
    <row r="83" spans="1:45" x14ac:dyDescent="0.25">
      <c r="A83" s="437">
        <v>3</v>
      </c>
      <c r="B83" s="437"/>
      <c r="C83" s="446" t="str">
        <f>IF('Сводная таблица'!H25=0,"",'Сводная таблица'!H25)</f>
        <v/>
      </c>
      <c r="D83" s="447"/>
      <c r="E83" s="447"/>
      <c r="F83" s="447"/>
      <c r="G83" s="447"/>
      <c r="H83" s="447"/>
      <c r="I83" s="447"/>
      <c r="J83" s="447"/>
      <c r="K83" s="447"/>
      <c r="L83" s="447"/>
      <c r="M83" s="448"/>
      <c r="N83" s="437" t="str">
        <f>IF('Сводная таблица'!N25=0,"",'Сводная таблица'!N25)</f>
        <v/>
      </c>
      <c r="O83" s="437"/>
      <c r="P83" s="437"/>
      <c r="Q83" s="437"/>
      <c r="R83" s="437"/>
      <c r="S83" s="437"/>
      <c r="T83" s="437"/>
      <c r="U83" s="437" t="str">
        <f>IF('Сводная таблица'!H25=0,"",'Сводная таблица'!E25)</f>
        <v/>
      </c>
      <c r="V83" s="437"/>
      <c r="W83" s="437"/>
      <c r="X83" s="437" t="str">
        <f>IF('Сводная таблица'!H25=0,"",'Сводная таблица'!D25)</f>
        <v/>
      </c>
      <c r="Y83" s="437"/>
      <c r="Z83" s="437"/>
      <c r="AA83" s="435" t="str">
        <f>IF('Сводная таблица'!M25=0,"",'Сводная таблица'!M25)</f>
        <v/>
      </c>
      <c r="AB83" s="435"/>
      <c r="AC83" s="435"/>
      <c r="AD83" s="435"/>
      <c r="AE83" s="435"/>
      <c r="AF83" s="435"/>
      <c r="AG83" s="435"/>
      <c r="AH83" s="435" t="str">
        <f>IF('Сводная таблица'!H25=0,"",ROUND(X83*AA83,2))</f>
        <v/>
      </c>
      <c r="AI83" s="435"/>
      <c r="AJ83" s="435"/>
      <c r="AK83" s="435"/>
      <c r="AL83" s="435"/>
      <c r="AM83" s="435"/>
      <c r="AN83" s="435"/>
      <c r="AO83" s="111"/>
      <c r="AP83" s="111"/>
      <c r="AQ83" s="111"/>
      <c r="AR83" s="111"/>
      <c r="AS83" s="111"/>
    </row>
    <row r="84" spans="1:45" x14ac:dyDescent="0.25">
      <c r="A84" s="437">
        <v>4</v>
      </c>
      <c r="B84" s="437"/>
      <c r="C84" s="446" t="str">
        <f>IF('Сводная таблица'!H26=0,"",'Сводная таблица'!H26)</f>
        <v/>
      </c>
      <c r="D84" s="447"/>
      <c r="E84" s="447"/>
      <c r="F84" s="447"/>
      <c r="G84" s="447"/>
      <c r="H84" s="447"/>
      <c r="I84" s="447"/>
      <c r="J84" s="447"/>
      <c r="K84" s="447"/>
      <c r="L84" s="447"/>
      <c r="M84" s="448"/>
      <c r="N84" s="437" t="str">
        <f>IF('Сводная таблица'!N26=0,"",'Сводная таблица'!N26)</f>
        <v/>
      </c>
      <c r="O84" s="437"/>
      <c r="P84" s="437"/>
      <c r="Q84" s="437"/>
      <c r="R84" s="437"/>
      <c r="S84" s="437"/>
      <c r="T84" s="437"/>
      <c r="U84" s="437" t="str">
        <f>IF('Сводная таблица'!H26=0,"",'Сводная таблица'!E26)</f>
        <v/>
      </c>
      <c r="V84" s="437"/>
      <c r="W84" s="437"/>
      <c r="X84" s="437" t="str">
        <f>IF('Сводная таблица'!H26=0,"",'Сводная таблица'!D26)</f>
        <v/>
      </c>
      <c r="Y84" s="437"/>
      <c r="Z84" s="437"/>
      <c r="AA84" s="435" t="str">
        <f>IF('Сводная таблица'!M26=0,"",'Сводная таблица'!M26)</f>
        <v/>
      </c>
      <c r="AB84" s="435"/>
      <c r="AC84" s="435"/>
      <c r="AD84" s="435"/>
      <c r="AE84" s="435"/>
      <c r="AF84" s="435"/>
      <c r="AG84" s="435"/>
      <c r="AH84" s="435" t="str">
        <f>IF('Сводная таблица'!H26=0,"",ROUND(X84*AA84,2))</f>
        <v/>
      </c>
      <c r="AI84" s="435"/>
      <c r="AJ84" s="435"/>
      <c r="AK84" s="435"/>
      <c r="AL84" s="435"/>
      <c r="AM84" s="435"/>
      <c r="AN84" s="435"/>
      <c r="AO84" s="111"/>
      <c r="AP84" s="111"/>
      <c r="AQ84" s="111"/>
      <c r="AR84" s="111"/>
      <c r="AS84" s="111"/>
    </row>
    <row r="85" spans="1:45" x14ac:dyDescent="0.25">
      <c r="A85" s="437">
        <v>5</v>
      </c>
      <c r="B85" s="437"/>
      <c r="C85" s="446" t="str">
        <f>IF('Сводная таблица'!H27=0,"",'Сводная таблица'!H27)</f>
        <v/>
      </c>
      <c r="D85" s="447"/>
      <c r="E85" s="447"/>
      <c r="F85" s="447"/>
      <c r="G85" s="447"/>
      <c r="H85" s="447"/>
      <c r="I85" s="447"/>
      <c r="J85" s="447"/>
      <c r="K85" s="447"/>
      <c r="L85" s="447"/>
      <c r="M85" s="448"/>
      <c r="N85" s="437" t="str">
        <f>IF('Сводная таблица'!N27=0,"",'Сводная таблица'!N27)</f>
        <v/>
      </c>
      <c r="O85" s="437"/>
      <c r="P85" s="437"/>
      <c r="Q85" s="437"/>
      <c r="R85" s="437"/>
      <c r="S85" s="437"/>
      <c r="T85" s="437"/>
      <c r="U85" s="437" t="str">
        <f>IF('Сводная таблица'!H27=0,"",'Сводная таблица'!E27)</f>
        <v/>
      </c>
      <c r="V85" s="437"/>
      <c r="W85" s="437"/>
      <c r="X85" s="437" t="str">
        <f>IF('Сводная таблица'!H27=0,"",'Сводная таблица'!D27)</f>
        <v/>
      </c>
      <c r="Y85" s="437"/>
      <c r="Z85" s="437"/>
      <c r="AA85" s="435" t="str">
        <f>IF('Сводная таблица'!M27=0,"",'Сводная таблица'!M27)</f>
        <v/>
      </c>
      <c r="AB85" s="435"/>
      <c r="AC85" s="435"/>
      <c r="AD85" s="435"/>
      <c r="AE85" s="435"/>
      <c r="AF85" s="435"/>
      <c r="AG85" s="435"/>
      <c r="AH85" s="435" t="str">
        <f>IF('Сводная таблица'!H27=0,"",ROUND(X85*AA85,2))</f>
        <v/>
      </c>
      <c r="AI85" s="435"/>
      <c r="AJ85" s="435"/>
      <c r="AK85" s="435"/>
      <c r="AL85" s="435"/>
      <c r="AM85" s="435"/>
      <c r="AN85" s="435"/>
      <c r="AO85" s="111"/>
      <c r="AP85" s="111"/>
      <c r="AQ85" s="111"/>
      <c r="AR85" s="111"/>
      <c r="AS85" s="111"/>
    </row>
    <row r="86" spans="1:45" x14ac:dyDescent="0.25">
      <c r="A86" s="437">
        <v>6</v>
      </c>
      <c r="B86" s="437"/>
      <c r="C86" s="446" t="str">
        <f>IF('Сводная таблица'!H28=0,"",'Сводная таблица'!H28)</f>
        <v/>
      </c>
      <c r="D86" s="447"/>
      <c r="E86" s="447"/>
      <c r="F86" s="447"/>
      <c r="G86" s="447"/>
      <c r="H86" s="447"/>
      <c r="I86" s="447"/>
      <c r="J86" s="447"/>
      <c r="K86" s="447"/>
      <c r="L86" s="447"/>
      <c r="M86" s="448"/>
      <c r="N86" s="437" t="str">
        <f>IF('Сводная таблица'!N28=0,"",'Сводная таблица'!N28)</f>
        <v/>
      </c>
      <c r="O86" s="437"/>
      <c r="P86" s="437"/>
      <c r="Q86" s="437"/>
      <c r="R86" s="437"/>
      <c r="S86" s="437"/>
      <c r="T86" s="437"/>
      <c r="U86" s="437" t="str">
        <f>IF('Сводная таблица'!H28=0,"",'Сводная таблица'!E28)</f>
        <v/>
      </c>
      <c r="V86" s="437"/>
      <c r="W86" s="437"/>
      <c r="X86" s="437" t="str">
        <f>IF('Сводная таблица'!H28=0,"",'Сводная таблица'!D28)</f>
        <v/>
      </c>
      <c r="Y86" s="437"/>
      <c r="Z86" s="437"/>
      <c r="AA86" s="435" t="str">
        <f>IF('Сводная таблица'!M28=0,"",'Сводная таблица'!M28)</f>
        <v/>
      </c>
      <c r="AB86" s="435"/>
      <c r="AC86" s="435"/>
      <c r="AD86" s="435"/>
      <c r="AE86" s="435"/>
      <c r="AF86" s="435"/>
      <c r="AG86" s="435"/>
      <c r="AH86" s="435" t="str">
        <f>IF('Сводная таблица'!H28=0,"",ROUND(X86*AA86,2))</f>
        <v/>
      </c>
      <c r="AI86" s="435"/>
      <c r="AJ86" s="435"/>
      <c r="AK86" s="435"/>
      <c r="AL86" s="435"/>
      <c r="AM86" s="435"/>
      <c r="AN86" s="435"/>
      <c r="AO86" s="111"/>
      <c r="AP86" s="111"/>
      <c r="AQ86" s="111"/>
      <c r="AR86" s="111"/>
      <c r="AS86" s="111"/>
    </row>
    <row r="87" spans="1:45" x14ac:dyDescent="0.25">
      <c r="A87" s="437">
        <v>7</v>
      </c>
      <c r="B87" s="437"/>
      <c r="C87" s="446" t="str">
        <f>IF('Сводная таблица'!H29=0,"",'Сводная таблица'!H29)</f>
        <v/>
      </c>
      <c r="D87" s="447"/>
      <c r="E87" s="447"/>
      <c r="F87" s="447"/>
      <c r="G87" s="447"/>
      <c r="H87" s="447"/>
      <c r="I87" s="447"/>
      <c r="J87" s="447"/>
      <c r="K87" s="447"/>
      <c r="L87" s="447"/>
      <c r="M87" s="448"/>
      <c r="N87" s="437" t="str">
        <f>IF('Сводная таблица'!N29=0,"",'Сводная таблица'!N29)</f>
        <v/>
      </c>
      <c r="O87" s="437"/>
      <c r="P87" s="437"/>
      <c r="Q87" s="437"/>
      <c r="R87" s="437"/>
      <c r="S87" s="437"/>
      <c r="T87" s="437"/>
      <c r="U87" s="437" t="str">
        <f>IF('Сводная таблица'!H29=0,"",'Сводная таблица'!E29)</f>
        <v/>
      </c>
      <c r="V87" s="437"/>
      <c r="W87" s="437"/>
      <c r="X87" s="437" t="str">
        <f>IF('Сводная таблица'!H29=0,"",'Сводная таблица'!D29)</f>
        <v/>
      </c>
      <c r="Y87" s="437"/>
      <c r="Z87" s="437"/>
      <c r="AA87" s="435" t="str">
        <f>IF('Сводная таблица'!M29=0,"",'Сводная таблица'!M29)</f>
        <v/>
      </c>
      <c r="AB87" s="435"/>
      <c r="AC87" s="435"/>
      <c r="AD87" s="435"/>
      <c r="AE87" s="435"/>
      <c r="AF87" s="435"/>
      <c r="AG87" s="435"/>
      <c r="AH87" s="435" t="str">
        <f>IF('Сводная таблица'!H29=0,"",ROUND(X87*AA87,2))</f>
        <v/>
      </c>
      <c r="AI87" s="435"/>
      <c r="AJ87" s="435"/>
      <c r="AK87" s="435"/>
      <c r="AL87" s="435"/>
      <c r="AM87" s="435"/>
      <c r="AN87" s="435"/>
      <c r="AO87" s="111"/>
      <c r="AP87" s="111"/>
      <c r="AQ87" s="111"/>
      <c r="AR87" s="111"/>
      <c r="AS87" s="111"/>
    </row>
    <row r="88" spans="1:45" x14ac:dyDescent="0.25">
      <c r="A88" s="437">
        <v>8</v>
      </c>
      <c r="B88" s="437"/>
      <c r="C88" s="446" t="str">
        <f>IF('Сводная таблица'!H30=0,"",'Сводная таблица'!H30)</f>
        <v/>
      </c>
      <c r="D88" s="447"/>
      <c r="E88" s="447"/>
      <c r="F88" s="447"/>
      <c r="G88" s="447"/>
      <c r="H88" s="447"/>
      <c r="I88" s="447"/>
      <c r="J88" s="447"/>
      <c r="K88" s="447"/>
      <c r="L88" s="447"/>
      <c r="M88" s="448"/>
      <c r="N88" s="437" t="str">
        <f>IF('Сводная таблица'!N30=0,"",'Сводная таблица'!N30)</f>
        <v/>
      </c>
      <c r="O88" s="437"/>
      <c r="P88" s="437"/>
      <c r="Q88" s="437"/>
      <c r="R88" s="437"/>
      <c r="S88" s="437"/>
      <c r="T88" s="437"/>
      <c r="U88" s="437" t="str">
        <f>IF('Сводная таблица'!H30=0,"",'Сводная таблица'!E30)</f>
        <v/>
      </c>
      <c r="V88" s="437"/>
      <c r="W88" s="437"/>
      <c r="X88" s="437" t="str">
        <f>IF('Сводная таблица'!H30=0,"",'Сводная таблица'!D30)</f>
        <v/>
      </c>
      <c r="Y88" s="437"/>
      <c r="Z88" s="437"/>
      <c r="AA88" s="435" t="str">
        <f>IF('Сводная таблица'!M30=0,"",'Сводная таблица'!M30)</f>
        <v/>
      </c>
      <c r="AB88" s="435"/>
      <c r="AC88" s="435"/>
      <c r="AD88" s="435"/>
      <c r="AE88" s="435"/>
      <c r="AF88" s="435"/>
      <c r="AG88" s="435"/>
      <c r="AH88" s="435" t="str">
        <f>IF('Сводная таблица'!H30=0,"",ROUND(X88*AA88,2))</f>
        <v/>
      </c>
      <c r="AI88" s="435"/>
      <c r="AJ88" s="435"/>
      <c r="AK88" s="435"/>
      <c r="AL88" s="435"/>
      <c r="AM88" s="435"/>
      <c r="AN88" s="435"/>
      <c r="AO88" s="111"/>
      <c r="AP88" s="111"/>
      <c r="AQ88" s="111"/>
      <c r="AR88" s="111"/>
      <c r="AS88" s="111"/>
    </row>
    <row r="89" spans="1:45" x14ac:dyDescent="0.25">
      <c r="A89" s="437">
        <v>9</v>
      </c>
      <c r="B89" s="437"/>
      <c r="C89" s="446" t="str">
        <f>IF('Сводная таблица'!H31=0,"",'Сводная таблица'!H31)</f>
        <v/>
      </c>
      <c r="D89" s="447"/>
      <c r="E89" s="447"/>
      <c r="F89" s="447"/>
      <c r="G89" s="447"/>
      <c r="H89" s="447"/>
      <c r="I89" s="447"/>
      <c r="J89" s="447"/>
      <c r="K89" s="447"/>
      <c r="L89" s="447"/>
      <c r="M89" s="448"/>
      <c r="N89" s="437" t="str">
        <f>IF('Сводная таблица'!N31=0,"",'Сводная таблица'!N31)</f>
        <v/>
      </c>
      <c r="O89" s="437"/>
      <c r="P89" s="437"/>
      <c r="Q89" s="437"/>
      <c r="R89" s="437"/>
      <c r="S89" s="437"/>
      <c r="T89" s="437"/>
      <c r="U89" s="437" t="str">
        <f>IF('Сводная таблица'!H31=0,"",'Сводная таблица'!E31)</f>
        <v/>
      </c>
      <c r="V89" s="437"/>
      <c r="W89" s="437"/>
      <c r="X89" s="437" t="str">
        <f>IF('Сводная таблица'!H31=0,"",'Сводная таблица'!D31)</f>
        <v/>
      </c>
      <c r="Y89" s="437"/>
      <c r="Z89" s="437"/>
      <c r="AA89" s="435" t="str">
        <f>IF('Сводная таблица'!M31=0,"",'Сводная таблица'!M31)</f>
        <v/>
      </c>
      <c r="AB89" s="435"/>
      <c r="AC89" s="435"/>
      <c r="AD89" s="435"/>
      <c r="AE89" s="435"/>
      <c r="AF89" s="435"/>
      <c r="AG89" s="435"/>
      <c r="AH89" s="435" t="str">
        <f>IF('Сводная таблица'!H31=0,"",ROUND(X89*AA89,2))</f>
        <v/>
      </c>
      <c r="AI89" s="435"/>
      <c r="AJ89" s="435"/>
      <c r="AK89" s="435"/>
      <c r="AL89" s="435"/>
      <c r="AM89" s="435"/>
      <c r="AN89" s="435"/>
      <c r="AO89" s="111"/>
      <c r="AP89" s="111"/>
      <c r="AQ89" s="111"/>
      <c r="AR89" s="111"/>
      <c r="AS89" s="111"/>
    </row>
    <row r="90" spans="1:45" x14ac:dyDescent="0.25">
      <c r="A90" s="437">
        <v>10</v>
      </c>
      <c r="B90" s="437"/>
      <c r="C90" s="446" t="str">
        <f>IF('Сводная таблица'!H32=0,"",'Сводная таблица'!H32)</f>
        <v/>
      </c>
      <c r="D90" s="447"/>
      <c r="E90" s="447"/>
      <c r="F90" s="447"/>
      <c r="G90" s="447"/>
      <c r="H90" s="447"/>
      <c r="I90" s="447"/>
      <c r="J90" s="447"/>
      <c r="K90" s="447"/>
      <c r="L90" s="447"/>
      <c r="M90" s="448"/>
      <c r="N90" s="437" t="str">
        <f>IF('Сводная таблица'!N32=0,"",'Сводная таблица'!N32)</f>
        <v/>
      </c>
      <c r="O90" s="437"/>
      <c r="P90" s="437"/>
      <c r="Q90" s="437"/>
      <c r="R90" s="437"/>
      <c r="S90" s="437"/>
      <c r="T90" s="437"/>
      <c r="U90" s="437" t="str">
        <f>IF('Сводная таблица'!H32=0,"",'Сводная таблица'!E32)</f>
        <v/>
      </c>
      <c r="V90" s="437"/>
      <c r="W90" s="437"/>
      <c r="X90" s="437" t="str">
        <f>IF('Сводная таблица'!H32=0,"",'Сводная таблица'!D32)</f>
        <v/>
      </c>
      <c r="Y90" s="437"/>
      <c r="Z90" s="437"/>
      <c r="AA90" s="435" t="str">
        <f>IF('Сводная таблица'!M32=0,"",'Сводная таблица'!M32)</f>
        <v/>
      </c>
      <c r="AB90" s="435"/>
      <c r="AC90" s="435"/>
      <c r="AD90" s="435"/>
      <c r="AE90" s="435"/>
      <c r="AF90" s="435"/>
      <c r="AG90" s="435"/>
      <c r="AH90" s="435" t="str">
        <f>IF('Сводная таблица'!H32=0,"",ROUND(X90*AA90,2))</f>
        <v/>
      </c>
      <c r="AI90" s="435"/>
      <c r="AJ90" s="435"/>
      <c r="AK90" s="435"/>
      <c r="AL90" s="435"/>
      <c r="AM90" s="435"/>
      <c r="AN90" s="435"/>
      <c r="AO90" s="111"/>
      <c r="AP90" s="111"/>
      <c r="AQ90" s="111"/>
      <c r="AR90" s="111"/>
      <c r="AS90" s="111"/>
    </row>
    <row r="91" spans="1:45" x14ac:dyDescent="0.25">
      <c r="A91" s="437">
        <v>11</v>
      </c>
      <c r="B91" s="437"/>
      <c r="C91" s="446" t="str">
        <f>IF('Сводная таблица'!H33=0,"",'Сводная таблица'!H33)</f>
        <v/>
      </c>
      <c r="D91" s="447"/>
      <c r="E91" s="447"/>
      <c r="F91" s="447"/>
      <c r="G91" s="447"/>
      <c r="H91" s="447"/>
      <c r="I91" s="447"/>
      <c r="J91" s="447"/>
      <c r="K91" s="447"/>
      <c r="L91" s="447"/>
      <c r="M91" s="448"/>
      <c r="N91" s="437" t="str">
        <f>IF('Сводная таблица'!N33=0,"",'Сводная таблица'!N33)</f>
        <v/>
      </c>
      <c r="O91" s="437"/>
      <c r="P91" s="437"/>
      <c r="Q91" s="437"/>
      <c r="R91" s="437"/>
      <c r="S91" s="437"/>
      <c r="T91" s="437"/>
      <c r="U91" s="437" t="str">
        <f>IF('Сводная таблица'!H33=0,"",'Сводная таблица'!E33)</f>
        <v/>
      </c>
      <c r="V91" s="437"/>
      <c r="W91" s="437"/>
      <c r="X91" s="437" t="str">
        <f>IF('Сводная таблица'!H33=0,"",'Сводная таблица'!D33)</f>
        <v/>
      </c>
      <c r="Y91" s="437"/>
      <c r="Z91" s="437"/>
      <c r="AA91" s="435" t="str">
        <f>IF('Сводная таблица'!M33=0,"",'Сводная таблица'!M33)</f>
        <v/>
      </c>
      <c r="AB91" s="435"/>
      <c r="AC91" s="435"/>
      <c r="AD91" s="435"/>
      <c r="AE91" s="435"/>
      <c r="AF91" s="435"/>
      <c r="AG91" s="435"/>
      <c r="AH91" s="435" t="str">
        <f>IF('Сводная таблица'!H33=0,"",ROUND(X91*AA91,2))</f>
        <v/>
      </c>
      <c r="AI91" s="435"/>
      <c r="AJ91" s="435"/>
      <c r="AK91" s="435"/>
      <c r="AL91" s="435"/>
      <c r="AM91" s="435"/>
      <c r="AN91" s="435"/>
      <c r="AO91" s="111"/>
      <c r="AP91" s="111"/>
      <c r="AQ91" s="111"/>
      <c r="AR91" s="111"/>
      <c r="AS91" s="111"/>
    </row>
    <row r="92" spans="1:45" x14ac:dyDescent="0.25">
      <c r="A92" s="437">
        <v>12</v>
      </c>
      <c r="B92" s="437"/>
      <c r="C92" s="446" t="str">
        <f>IF('Сводная таблица'!H34=0,"",'Сводная таблица'!H34)</f>
        <v/>
      </c>
      <c r="D92" s="447"/>
      <c r="E92" s="447"/>
      <c r="F92" s="447"/>
      <c r="G92" s="447"/>
      <c r="H92" s="447"/>
      <c r="I92" s="447"/>
      <c r="J92" s="447"/>
      <c r="K92" s="447"/>
      <c r="L92" s="447"/>
      <c r="M92" s="448"/>
      <c r="N92" s="437" t="str">
        <f>IF('Сводная таблица'!N34=0,"",'Сводная таблица'!N34)</f>
        <v/>
      </c>
      <c r="O92" s="437"/>
      <c r="P92" s="437"/>
      <c r="Q92" s="437"/>
      <c r="R92" s="437"/>
      <c r="S92" s="437"/>
      <c r="T92" s="437"/>
      <c r="U92" s="437" t="str">
        <f>IF('Сводная таблица'!H34=0,"",'Сводная таблица'!E34)</f>
        <v/>
      </c>
      <c r="V92" s="437"/>
      <c r="W92" s="437"/>
      <c r="X92" s="437" t="str">
        <f>IF('Сводная таблица'!H34=0,"",'Сводная таблица'!D34)</f>
        <v/>
      </c>
      <c r="Y92" s="437"/>
      <c r="Z92" s="437"/>
      <c r="AA92" s="435" t="str">
        <f>IF('Сводная таблица'!M34=0,"",'Сводная таблица'!M34)</f>
        <v/>
      </c>
      <c r="AB92" s="435"/>
      <c r="AC92" s="435"/>
      <c r="AD92" s="435"/>
      <c r="AE92" s="435"/>
      <c r="AF92" s="435"/>
      <c r="AG92" s="435"/>
      <c r="AH92" s="435" t="str">
        <f>IF('Сводная таблица'!H34=0,"",ROUND(X92*AA92,2))</f>
        <v/>
      </c>
      <c r="AI92" s="435"/>
      <c r="AJ92" s="435"/>
      <c r="AK92" s="435"/>
      <c r="AL92" s="435"/>
      <c r="AM92" s="435"/>
      <c r="AN92" s="435"/>
      <c r="AO92" s="111"/>
      <c r="AP92" s="111"/>
      <c r="AQ92" s="111"/>
      <c r="AR92" s="111"/>
      <c r="AS92" s="111"/>
    </row>
    <row r="93" spans="1:45" x14ac:dyDescent="0.25">
      <c r="A93" s="437">
        <v>13</v>
      </c>
      <c r="B93" s="437"/>
      <c r="C93" s="446" t="str">
        <f>IF('Сводная таблица'!H35=0,"",'Сводная таблица'!H35)</f>
        <v/>
      </c>
      <c r="D93" s="447"/>
      <c r="E93" s="447"/>
      <c r="F93" s="447"/>
      <c r="G93" s="447"/>
      <c r="H93" s="447"/>
      <c r="I93" s="447"/>
      <c r="J93" s="447"/>
      <c r="K93" s="447"/>
      <c r="L93" s="447"/>
      <c r="M93" s="448"/>
      <c r="N93" s="437" t="str">
        <f>IF('Сводная таблица'!N35=0,"",'Сводная таблица'!N35)</f>
        <v/>
      </c>
      <c r="O93" s="437"/>
      <c r="P93" s="437"/>
      <c r="Q93" s="437"/>
      <c r="R93" s="437"/>
      <c r="S93" s="437"/>
      <c r="T93" s="437"/>
      <c r="U93" s="437" t="str">
        <f>IF('Сводная таблица'!H35=0,"",'Сводная таблица'!E35)</f>
        <v/>
      </c>
      <c r="V93" s="437"/>
      <c r="W93" s="437"/>
      <c r="X93" s="437" t="str">
        <f>IF('Сводная таблица'!H35=0,"",'Сводная таблица'!D35)</f>
        <v/>
      </c>
      <c r="Y93" s="437"/>
      <c r="Z93" s="437"/>
      <c r="AA93" s="435" t="str">
        <f>IF('Сводная таблица'!M35=0,"",'Сводная таблица'!M35)</f>
        <v/>
      </c>
      <c r="AB93" s="435"/>
      <c r="AC93" s="435"/>
      <c r="AD93" s="435"/>
      <c r="AE93" s="435"/>
      <c r="AF93" s="435"/>
      <c r="AG93" s="435"/>
      <c r="AH93" s="435" t="str">
        <f>IF('Сводная таблица'!H35=0,"",ROUND(X93*AA93,2))</f>
        <v/>
      </c>
      <c r="AI93" s="435"/>
      <c r="AJ93" s="435"/>
      <c r="AK93" s="435"/>
      <c r="AL93" s="435"/>
      <c r="AM93" s="435"/>
      <c r="AN93" s="435"/>
      <c r="AO93" s="111"/>
      <c r="AP93" s="111"/>
      <c r="AQ93" s="111"/>
      <c r="AR93" s="111"/>
      <c r="AS93" s="111"/>
    </row>
    <row r="94" spans="1:45" x14ac:dyDescent="0.25">
      <c r="A94" s="437">
        <v>14</v>
      </c>
      <c r="B94" s="437"/>
      <c r="C94" s="446" t="str">
        <f>IF('Сводная таблица'!H36=0,"",'Сводная таблица'!H36)</f>
        <v/>
      </c>
      <c r="D94" s="447"/>
      <c r="E94" s="447"/>
      <c r="F94" s="447"/>
      <c r="G94" s="447"/>
      <c r="H94" s="447"/>
      <c r="I94" s="447"/>
      <c r="J94" s="447"/>
      <c r="K94" s="447"/>
      <c r="L94" s="447"/>
      <c r="M94" s="448"/>
      <c r="N94" s="437" t="str">
        <f>IF('Сводная таблица'!N36=0,"",'Сводная таблица'!N36)</f>
        <v/>
      </c>
      <c r="O94" s="437"/>
      <c r="P94" s="437"/>
      <c r="Q94" s="437"/>
      <c r="R94" s="437"/>
      <c r="S94" s="437"/>
      <c r="T94" s="437"/>
      <c r="U94" s="437" t="str">
        <f>IF('Сводная таблица'!H36=0,"",'Сводная таблица'!E36)</f>
        <v/>
      </c>
      <c r="V94" s="437"/>
      <c r="W94" s="437"/>
      <c r="X94" s="437" t="str">
        <f>IF('Сводная таблица'!H36=0,"",'Сводная таблица'!D36)</f>
        <v/>
      </c>
      <c r="Y94" s="437"/>
      <c r="Z94" s="437"/>
      <c r="AA94" s="435" t="str">
        <f>IF('Сводная таблица'!M36=0,"",'Сводная таблица'!M36)</f>
        <v/>
      </c>
      <c r="AB94" s="435"/>
      <c r="AC94" s="435"/>
      <c r="AD94" s="435"/>
      <c r="AE94" s="435"/>
      <c r="AF94" s="435"/>
      <c r="AG94" s="435"/>
      <c r="AH94" s="435" t="str">
        <f>IF('Сводная таблица'!H36=0,"",ROUND(X94*AA94,2))</f>
        <v/>
      </c>
      <c r="AI94" s="435"/>
      <c r="AJ94" s="435"/>
      <c r="AK94" s="435"/>
      <c r="AL94" s="435"/>
      <c r="AM94" s="435"/>
      <c r="AN94" s="435"/>
      <c r="AO94" s="111"/>
      <c r="AP94" s="111"/>
      <c r="AQ94" s="111"/>
      <c r="AR94" s="111"/>
      <c r="AS94" s="111"/>
    </row>
    <row r="95" spans="1:45" x14ac:dyDescent="0.25">
      <c r="A95" s="437">
        <v>15</v>
      </c>
      <c r="B95" s="437"/>
      <c r="C95" s="446" t="str">
        <f>IF('Сводная таблица'!H37=0,"",'Сводная таблица'!H37)</f>
        <v/>
      </c>
      <c r="D95" s="447"/>
      <c r="E95" s="447"/>
      <c r="F95" s="447"/>
      <c r="G95" s="447"/>
      <c r="H95" s="447"/>
      <c r="I95" s="447"/>
      <c r="J95" s="447"/>
      <c r="K95" s="447"/>
      <c r="L95" s="447"/>
      <c r="M95" s="448"/>
      <c r="N95" s="437" t="str">
        <f>IF('Сводная таблица'!N37=0,"",'Сводная таблица'!N37)</f>
        <v/>
      </c>
      <c r="O95" s="437"/>
      <c r="P95" s="437"/>
      <c r="Q95" s="437"/>
      <c r="R95" s="437"/>
      <c r="S95" s="437"/>
      <c r="T95" s="437"/>
      <c r="U95" s="437" t="str">
        <f>IF('Сводная таблица'!H37=0,"",'Сводная таблица'!E37)</f>
        <v/>
      </c>
      <c r="V95" s="437"/>
      <c r="W95" s="437"/>
      <c r="X95" s="437" t="str">
        <f>IF('Сводная таблица'!H37=0,"",'Сводная таблица'!D37)</f>
        <v/>
      </c>
      <c r="Y95" s="437"/>
      <c r="Z95" s="437"/>
      <c r="AA95" s="435" t="str">
        <f>IF('Сводная таблица'!M37=0,"",'Сводная таблица'!M37)</f>
        <v/>
      </c>
      <c r="AB95" s="435"/>
      <c r="AC95" s="435"/>
      <c r="AD95" s="435"/>
      <c r="AE95" s="435"/>
      <c r="AF95" s="435"/>
      <c r="AG95" s="435"/>
      <c r="AH95" s="435" t="str">
        <f>IF('Сводная таблица'!H37=0,"",ROUND(X95*AA95,2))</f>
        <v/>
      </c>
      <c r="AI95" s="435"/>
      <c r="AJ95" s="435"/>
      <c r="AK95" s="435"/>
      <c r="AL95" s="435"/>
      <c r="AM95" s="435"/>
      <c r="AN95" s="435"/>
      <c r="AO95" s="111"/>
      <c r="AP95" s="111"/>
      <c r="AQ95" s="111"/>
      <c r="AR95" s="111"/>
      <c r="AS95" s="111"/>
    </row>
    <row r="96" spans="1:45" x14ac:dyDescent="0.25">
      <c r="A96" s="437">
        <v>16</v>
      </c>
      <c r="B96" s="437"/>
      <c r="C96" s="446" t="str">
        <f>IF('Сводная таблица'!H38=0,"",'Сводная таблица'!H38)</f>
        <v/>
      </c>
      <c r="D96" s="447"/>
      <c r="E96" s="447"/>
      <c r="F96" s="447"/>
      <c r="G96" s="447"/>
      <c r="H96" s="447"/>
      <c r="I96" s="447"/>
      <c r="J96" s="447"/>
      <c r="K96" s="447"/>
      <c r="L96" s="447"/>
      <c r="M96" s="448"/>
      <c r="N96" s="437" t="str">
        <f>IF('Сводная таблица'!N38=0,"",'Сводная таблица'!N38)</f>
        <v/>
      </c>
      <c r="O96" s="437"/>
      <c r="P96" s="437"/>
      <c r="Q96" s="437"/>
      <c r="R96" s="437"/>
      <c r="S96" s="437"/>
      <c r="T96" s="437"/>
      <c r="U96" s="437" t="str">
        <f>IF('Сводная таблица'!H38=0,"",'Сводная таблица'!E38)</f>
        <v/>
      </c>
      <c r="V96" s="437"/>
      <c r="W96" s="437"/>
      <c r="X96" s="437" t="str">
        <f>IF('Сводная таблица'!H38=0,"",'Сводная таблица'!D38)</f>
        <v/>
      </c>
      <c r="Y96" s="437"/>
      <c r="Z96" s="437"/>
      <c r="AA96" s="435" t="str">
        <f>IF('Сводная таблица'!M38=0,"",'Сводная таблица'!M38)</f>
        <v/>
      </c>
      <c r="AB96" s="435"/>
      <c r="AC96" s="435"/>
      <c r="AD96" s="435"/>
      <c r="AE96" s="435"/>
      <c r="AF96" s="435"/>
      <c r="AG96" s="435"/>
      <c r="AH96" s="435" t="str">
        <f>IF('Сводная таблица'!H38=0,"",ROUND(X96*AA96,2))</f>
        <v/>
      </c>
      <c r="AI96" s="435"/>
      <c r="AJ96" s="435"/>
      <c r="AK96" s="435"/>
      <c r="AL96" s="435"/>
      <c r="AM96" s="435"/>
      <c r="AN96" s="435"/>
      <c r="AO96" s="111"/>
      <c r="AP96" s="111"/>
      <c r="AQ96" s="111"/>
      <c r="AR96" s="111"/>
      <c r="AS96" s="111"/>
    </row>
    <row r="97" spans="1:45" x14ac:dyDescent="0.25">
      <c r="A97" s="437">
        <v>17</v>
      </c>
      <c r="B97" s="437"/>
      <c r="C97" s="446" t="str">
        <f>IF('Сводная таблица'!H39=0,"",'Сводная таблица'!H39)</f>
        <v/>
      </c>
      <c r="D97" s="447"/>
      <c r="E97" s="447"/>
      <c r="F97" s="447"/>
      <c r="G97" s="447"/>
      <c r="H97" s="447"/>
      <c r="I97" s="447"/>
      <c r="J97" s="447"/>
      <c r="K97" s="447"/>
      <c r="L97" s="447"/>
      <c r="M97" s="448"/>
      <c r="N97" s="437" t="str">
        <f>IF('Сводная таблица'!N39=0,"",'Сводная таблица'!N39)</f>
        <v/>
      </c>
      <c r="O97" s="437"/>
      <c r="P97" s="437"/>
      <c r="Q97" s="437"/>
      <c r="R97" s="437"/>
      <c r="S97" s="437"/>
      <c r="T97" s="437"/>
      <c r="U97" s="437" t="str">
        <f>IF('Сводная таблица'!H39=0,"",'Сводная таблица'!E39)</f>
        <v/>
      </c>
      <c r="V97" s="437"/>
      <c r="W97" s="437"/>
      <c r="X97" s="437" t="str">
        <f>IF('Сводная таблица'!H39=0,"",'Сводная таблица'!D39)</f>
        <v/>
      </c>
      <c r="Y97" s="437"/>
      <c r="Z97" s="437"/>
      <c r="AA97" s="435" t="str">
        <f>IF('Сводная таблица'!M39=0,"",'Сводная таблица'!M39)</f>
        <v/>
      </c>
      <c r="AB97" s="435"/>
      <c r="AC97" s="435"/>
      <c r="AD97" s="435"/>
      <c r="AE97" s="435"/>
      <c r="AF97" s="435"/>
      <c r="AG97" s="435"/>
      <c r="AH97" s="435" t="str">
        <f>IF('Сводная таблица'!H39=0,"",ROUND(X97*AA97,2))</f>
        <v/>
      </c>
      <c r="AI97" s="435"/>
      <c r="AJ97" s="435"/>
      <c r="AK97" s="435"/>
      <c r="AL97" s="435"/>
      <c r="AM97" s="435"/>
      <c r="AN97" s="435"/>
      <c r="AO97" s="111"/>
      <c r="AP97" s="111"/>
      <c r="AQ97" s="111"/>
      <c r="AR97" s="111"/>
      <c r="AS97" s="111"/>
    </row>
    <row r="98" spans="1:45" x14ac:dyDescent="0.25">
      <c r="A98" s="437">
        <v>18</v>
      </c>
      <c r="B98" s="437"/>
      <c r="C98" s="446" t="str">
        <f>IF('Сводная таблица'!H40=0,"",'Сводная таблица'!H40)</f>
        <v/>
      </c>
      <c r="D98" s="447"/>
      <c r="E98" s="447"/>
      <c r="F98" s="447"/>
      <c r="G98" s="447"/>
      <c r="H98" s="447"/>
      <c r="I98" s="447"/>
      <c r="J98" s="447"/>
      <c r="K98" s="447"/>
      <c r="L98" s="447"/>
      <c r="M98" s="448"/>
      <c r="N98" s="437" t="str">
        <f>IF('Сводная таблица'!N40=0,"",'Сводная таблица'!N40)</f>
        <v/>
      </c>
      <c r="O98" s="437"/>
      <c r="P98" s="437"/>
      <c r="Q98" s="437"/>
      <c r="R98" s="437"/>
      <c r="S98" s="437"/>
      <c r="T98" s="437"/>
      <c r="U98" s="437" t="str">
        <f>IF('Сводная таблица'!H40=0,"",'Сводная таблица'!E40)</f>
        <v/>
      </c>
      <c r="V98" s="437"/>
      <c r="W98" s="437"/>
      <c r="X98" s="437" t="str">
        <f>IF('Сводная таблица'!H40=0,"",'Сводная таблица'!D40)</f>
        <v/>
      </c>
      <c r="Y98" s="437"/>
      <c r="Z98" s="437"/>
      <c r="AA98" s="435" t="str">
        <f>IF('Сводная таблица'!M40=0,"",'Сводная таблица'!M40)</f>
        <v/>
      </c>
      <c r="AB98" s="435"/>
      <c r="AC98" s="435"/>
      <c r="AD98" s="435"/>
      <c r="AE98" s="435"/>
      <c r="AF98" s="435"/>
      <c r="AG98" s="435"/>
      <c r="AH98" s="435" t="str">
        <f>IF('Сводная таблица'!H40=0,"",ROUND(X98*AA98,2))</f>
        <v/>
      </c>
      <c r="AI98" s="435"/>
      <c r="AJ98" s="435"/>
      <c r="AK98" s="435"/>
      <c r="AL98" s="435"/>
      <c r="AM98" s="435"/>
      <c r="AN98" s="435"/>
      <c r="AO98" s="111"/>
      <c r="AP98" s="111"/>
      <c r="AQ98" s="111"/>
      <c r="AR98" s="111"/>
      <c r="AS98" s="111"/>
    </row>
    <row r="99" spans="1:45" x14ac:dyDescent="0.25">
      <c r="A99" s="437">
        <v>19</v>
      </c>
      <c r="B99" s="437"/>
      <c r="C99" s="446" t="str">
        <f>IF('Сводная таблица'!H41=0,"",'Сводная таблица'!H41)</f>
        <v/>
      </c>
      <c r="D99" s="447"/>
      <c r="E99" s="447"/>
      <c r="F99" s="447"/>
      <c r="G99" s="447"/>
      <c r="H99" s="447"/>
      <c r="I99" s="447"/>
      <c r="J99" s="447"/>
      <c r="K99" s="447"/>
      <c r="L99" s="447"/>
      <c r="M99" s="448"/>
      <c r="N99" s="437" t="str">
        <f>IF('Сводная таблица'!N41=0,"",'Сводная таблица'!N41)</f>
        <v/>
      </c>
      <c r="O99" s="437"/>
      <c r="P99" s="437"/>
      <c r="Q99" s="437"/>
      <c r="R99" s="437"/>
      <c r="S99" s="437"/>
      <c r="T99" s="437"/>
      <c r="U99" s="437" t="str">
        <f>IF('Сводная таблица'!H41=0,"",'Сводная таблица'!E41)</f>
        <v/>
      </c>
      <c r="V99" s="437"/>
      <c r="W99" s="437"/>
      <c r="X99" s="437" t="str">
        <f>IF('Сводная таблица'!H41=0,"",'Сводная таблица'!D41)</f>
        <v/>
      </c>
      <c r="Y99" s="437"/>
      <c r="Z99" s="437"/>
      <c r="AA99" s="435" t="str">
        <f>IF('Сводная таблица'!M41=0,"",'Сводная таблица'!M41)</f>
        <v/>
      </c>
      <c r="AB99" s="435"/>
      <c r="AC99" s="435"/>
      <c r="AD99" s="435"/>
      <c r="AE99" s="435"/>
      <c r="AF99" s="435"/>
      <c r="AG99" s="435"/>
      <c r="AH99" s="435" t="str">
        <f>IF('Сводная таблица'!H41=0,"",ROUND(X99*AA99,2))</f>
        <v/>
      </c>
      <c r="AI99" s="435"/>
      <c r="AJ99" s="435"/>
      <c r="AK99" s="435"/>
      <c r="AL99" s="435"/>
      <c r="AM99" s="435"/>
      <c r="AN99" s="435"/>
      <c r="AO99" s="111"/>
      <c r="AP99" s="111"/>
      <c r="AQ99" s="111"/>
      <c r="AR99" s="111"/>
      <c r="AS99" s="111"/>
    </row>
    <row r="100" spans="1:45" x14ac:dyDescent="0.25">
      <c r="A100" s="437">
        <v>20</v>
      </c>
      <c r="B100" s="437"/>
      <c r="C100" s="446" t="str">
        <f>IF('Сводная таблица'!H42=0,"",'Сводная таблица'!H42)</f>
        <v/>
      </c>
      <c r="D100" s="447"/>
      <c r="E100" s="447"/>
      <c r="F100" s="447"/>
      <c r="G100" s="447"/>
      <c r="H100" s="447"/>
      <c r="I100" s="447"/>
      <c r="J100" s="447"/>
      <c r="K100" s="447"/>
      <c r="L100" s="447"/>
      <c r="M100" s="448"/>
      <c r="N100" s="437" t="str">
        <f>IF('Сводная таблица'!N42=0,"",'Сводная таблица'!N42)</f>
        <v/>
      </c>
      <c r="O100" s="437"/>
      <c r="P100" s="437"/>
      <c r="Q100" s="437"/>
      <c r="R100" s="437"/>
      <c r="S100" s="437"/>
      <c r="T100" s="437"/>
      <c r="U100" s="437" t="str">
        <f>IF('Сводная таблица'!H42=0,"",'Сводная таблица'!E42)</f>
        <v/>
      </c>
      <c r="V100" s="437"/>
      <c r="W100" s="437"/>
      <c r="X100" s="437" t="str">
        <f>IF('Сводная таблица'!H42=0,"",'Сводная таблица'!D42)</f>
        <v/>
      </c>
      <c r="Y100" s="437"/>
      <c r="Z100" s="437"/>
      <c r="AA100" s="435" t="str">
        <f>IF('Сводная таблица'!M42=0,"",'Сводная таблица'!M42)</f>
        <v/>
      </c>
      <c r="AB100" s="435"/>
      <c r="AC100" s="435"/>
      <c r="AD100" s="435"/>
      <c r="AE100" s="435"/>
      <c r="AF100" s="435"/>
      <c r="AG100" s="435"/>
      <c r="AH100" s="435" t="str">
        <f>IF('Сводная таблица'!H42=0,"",ROUND(X100*AA100,2))</f>
        <v/>
      </c>
      <c r="AI100" s="435"/>
      <c r="AJ100" s="435"/>
      <c r="AK100" s="435"/>
      <c r="AL100" s="435"/>
      <c r="AM100" s="435"/>
      <c r="AN100" s="435"/>
      <c r="AO100" s="111"/>
      <c r="AP100" s="111"/>
      <c r="AQ100" s="111"/>
      <c r="AR100" s="111"/>
      <c r="AS100" s="111"/>
    </row>
    <row r="101" spans="1:45" x14ac:dyDescent="0.25">
      <c r="A101" s="437">
        <v>21</v>
      </c>
      <c r="B101" s="437"/>
      <c r="C101" s="446" t="str">
        <f>IF('Сводная таблица'!H43=0,"",'Сводная таблица'!H43)</f>
        <v/>
      </c>
      <c r="D101" s="447"/>
      <c r="E101" s="447"/>
      <c r="F101" s="447"/>
      <c r="G101" s="447"/>
      <c r="H101" s="447"/>
      <c r="I101" s="447"/>
      <c r="J101" s="447"/>
      <c r="K101" s="447"/>
      <c r="L101" s="447"/>
      <c r="M101" s="448"/>
      <c r="N101" s="437" t="str">
        <f>IF('Сводная таблица'!N43=0,"",'Сводная таблица'!N43)</f>
        <v/>
      </c>
      <c r="O101" s="437"/>
      <c r="P101" s="437"/>
      <c r="Q101" s="437"/>
      <c r="R101" s="437"/>
      <c r="S101" s="437"/>
      <c r="T101" s="437"/>
      <c r="U101" s="437" t="str">
        <f>IF('Сводная таблица'!H43=0,"",'Сводная таблица'!E43)</f>
        <v/>
      </c>
      <c r="V101" s="437"/>
      <c r="W101" s="437"/>
      <c r="X101" s="437" t="str">
        <f>IF('Сводная таблица'!H43=0,"",'Сводная таблица'!D43)</f>
        <v/>
      </c>
      <c r="Y101" s="437"/>
      <c r="Z101" s="437"/>
      <c r="AA101" s="435" t="str">
        <f>IF('Сводная таблица'!M43=0,"",'Сводная таблица'!M43)</f>
        <v/>
      </c>
      <c r="AB101" s="435"/>
      <c r="AC101" s="435"/>
      <c r="AD101" s="435"/>
      <c r="AE101" s="435"/>
      <c r="AF101" s="435"/>
      <c r="AG101" s="435"/>
      <c r="AH101" s="435" t="str">
        <f>IF('Сводная таблица'!H43=0,"",ROUND(X101*AA101,2))</f>
        <v/>
      </c>
      <c r="AI101" s="435"/>
      <c r="AJ101" s="435"/>
      <c r="AK101" s="435"/>
      <c r="AL101" s="435"/>
      <c r="AM101" s="435"/>
      <c r="AN101" s="435"/>
      <c r="AO101" s="111"/>
      <c r="AP101" s="111"/>
      <c r="AQ101" s="111"/>
      <c r="AR101" s="111"/>
      <c r="AS101" s="111"/>
    </row>
    <row r="102" spans="1:45" x14ac:dyDescent="0.25">
      <c r="A102" s="437">
        <v>22</v>
      </c>
      <c r="B102" s="437"/>
      <c r="C102" s="446" t="str">
        <f>IF('Сводная таблица'!H44=0,"",'Сводная таблица'!H44)</f>
        <v/>
      </c>
      <c r="D102" s="447"/>
      <c r="E102" s="447"/>
      <c r="F102" s="447"/>
      <c r="G102" s="447"/>
      <c r="H102" s="447"/>
      <c r="I102" s="447"/>
      <c r="J102" s="447"/>
      <c r="K102" s="447"/>
      <c r="L102" s="447"/>
      <c r="M102" s="448"/>
      <c r="N102" s="437" t="str">
        <f>IF('Сводная таблица'!N44=0,"",'Сводная таблица'!N44)</f>
        <v/>
      </c>
      <c r="O102" s="437"/>
      <c r="P102" s="437"/>
      <c r="Q102" s="437"/>
      <c r="R102" s="437"/>
      <c r="S102" s="437"/>
      <c r="T102" s="437"/>
      <c r="U102" s="437" t="str">
        <f>IF('Сводная таблица'!H44=0,"",'Сводная таблица'!E44)</f>
        <v/>
      </c>
      <c r="V102" s="437"/>
      <c r="W102" s="437"/>
      <c r="X102" s="437" t="str">
        <f>IF('Сводная таблица'!H44=0,"",'Сводная таблица'!D44)</f>
        <v/>
      </c>
      <c r="Y102" s="437"/>
      <c r="Z102" s="437"/>
      <c r="AA102" s="435" t="str">
        <f>IF('Сводная таблица'!M44=0,"",'Сводная таблица'!M44)</f>
        <v/>
      </c>
      <c r="AB102" s="435"/>
      <c r="AC102" s="435"/>
      <c r="AD102" s="435"/>
      <c r="AE102" s="435"/>
      <c r="AF102" s="435"/>
      <c r="AG102" s="435"/>
      <c r="AH102" s="435" t="str">
        <f>IF('Сводная таблица'!H44=0,"",ROUND(X102*AA102,2))</f>
        <v/>
      </c>
      <c r="AI102" s="435"/>
      <c r="AJ102" s="435"/>
      <c r="AK102" s="435"/>
      <c r="AL102" s="435"/>
      <c r="AM102" s="435"/>
      <c r="AN102" s="435"/>
      <c r="AO102" s="111"/>
      <c r="AP102" s="111"/>
      <c r="AQ102" s="111"/>
      <c r="AR102" s="111"/>
      <c r="AS102" s="111"/>
    </row>
    <row r="103" spans="1:45" x14ac:dyDescent="0.25">
      <c r="A103" s="437">
        <v>23</v>
      </c>
      <c r="B103" s="437"/>
      <c r="C103" s="446" t="str">
        <f>IF('Сводная таблица'!H45=0,"",'Сводная таблица'!H45)</f>
        <v/>
      </c>
      <c r="D103" s="447"/>
      <c r="E103" s="447"/>
      <c r="F103" s="447"/>
      <c r="G103" s="447"/>
      <c r="H103" s="447"/>
      <c r="I103" s="447"/>
      <c r="J103" s="447"/>
      <c r="K103" s="447"/>
      <c r="L103" s="447"/>
      <c r="M103" s="448"/>
      <c r="N103" s="437" t="str">
        <f>IF('Сводная таблица'!N45=0,"",'Сводная таблица'!N45)</f>
        <v/>
      </c>
      <c r="O103" s="437"/>
      <c r="P103" s="437"/>
      <c r="Q103" s="437"/>
      <c r="R103" s="437"/>
      <c r="S103" s="437"/>
      <c r="T103" s="437"/>
      <c r="U103" s="437" t="str">
        <f>IF('Сводная таблица'!H45=0,"",'Сводная таблица'!E45)</f>
        <v/>
      </c>
      <c r="V103" s="437"/>
      <c r="W103" s="437"/>
      <c r="X103" s="437" t="str">
        <f>IF('Сводная таблица'!H45=0,"",'Сводная таблица'!D45)</f>
        <v/>
      </c>
      <c r="Y103" s="437"/>
      <c r="Z103" s="437"/>
      <c r="AA103" s="435" t="str">
        <f>IF('Сводная таблица'!M45=0,"",'Сводная таблица'!M45)</f>
        <v/>
      </c>
      <c r="AB103" s="435"/>
      <c r="AC103" s="435"/>
      <c r="AD103" s="435"/>
      <c r="AE103" s="435"/>
      <c r="AF103" s="435"/>
      <c r="AG103" s="435"/>
      <c r="AH103" s="435" t="str">
        <f>IF('Сводная таблица'!H45=0,"",ROUND(X103*AA103,2))</f>
        <v/>
      </c>
      <c r="AI103" s="435"/>
      <c r="AJ103" s="435"/>
      <c r="AK103" s="435"/>
      <c r="AL103" s="435"/>
      <c r="AM103" s="435"/>
      <c r="AN103" s="435"/>
      <c r="AO103" s="111"/>
      <c r="AP103" s="111"/>
      <c r="AQ103" s="111"/>
      <c r="AR103" s="111"/>
      <c r="AS103" s="111"/>
    </row>
    <row r="104" spans="1:45" x14ac:dyDescent="0.25">
      <c r="A104" s="437">
        <v>24</v>
      </c>
      <c r="B104" s="437"/>
      <c r="C104" s="446" t="str">
        <f>IF('Сводная таблица'!H46=0,"",'Сводная таблица'!H46)</f>
        <v/>
      </c>
      <c r="D104" s="447"/>
      <c r="E104" s="447"/>
      <c r="F104" s="447"/>
      <c r="G104" s="447"/>
      <c r="H104" s="447"/>
      <c r="I104" s="447"/>
      <c r="J104" s="447"/>
      <c r="K104" s="447"/>
      <c r="L104" s="447"/>
      <c r="M104" s="448"/>
      <c r="N104" s="437" t="str">
        <f>IF('Сводная таблица'!N46=0,"",'Сводная таблица'!N46)</f>
        <v/>
      </c>
      <c r="O104" s="437"/>
      <c r="P104" s="437"/>
      <c r="Q104" s="437"/>
      <c r="R104" s="437"/>
      <c r="S104" s="437"/>
      <c r="T104" s="437"/>
      <c r="U104" s="437" t="str">
        <f>IF('Сводная таблица'!H46=0,"",'Сводная таблица'!E46)</f>
        <v/>
      </c>
      <c r="V104" s="437"/>
      <c r="W104" s="437"/>
      <c r="X104" s="437" t="str">
        <f>IF('Сводная таблица'!H46=0,"",'Сводная таблица'!D46)</f>
        <v/>
      </c>
      <c r="Y104" s="437"/>
      <c r="Z104" s="437"/>
      <c r="AA104" s="435" t="str">
        <f>IF('Сводная таблица'!M46=0,"",'Сводная таблица'!M46)</f>
        <v/>
      </c>
      <c r="AB104" s="435"/>
      <c r="AC104" s="435"/>
      <c r="AD104" s="435"/>
      <c r="AE104" s="435"/>
      <c r="AF104" s="435"/>
      <c r="AG104" s="435"/>
      <c r="AH104" s="435" t="str">
        <f>IF('Сводная таблица'!H46=0,"",ROUND(X104*AA104,2))</f>
        <v/>
      </c>
      <c r="AI104" s="435"/>
      <c r="AJ104" s="435"/>
      <c r="AK104" s="435"/>
      <c r="AL104" s="435"/>
      <c r="AM104" s="435"/>
      <c r="AN104" s="435"/>
      <c r="AO104" s="111"/>
      <c r="AP104" s="111"/>
      <c r="AQ104" s="111"/>
      <c r="AR104" s="111"/>
      <c r="AS104" s="111"/>
    </row>
    <row r="105" spans="1:45" x14ac:dyDescent="0.25">
      <c r="A105" s="437">
        <v>25</v>
      </c>
      <c r="B105" s="437"/>
      <c r="C105" s="446" t="str">
        <f>IF('Сводная таблица'!H47=0,"",'Сводная таблица'!H47)</f>
        <v/>
      </c>
      <c r="D105" s="447"/>
      <c r="E105" s="447"/>
      <c r="F105" s="447"/>
      <c r="G105" s="447"/>
      <c r="H105" s="447"/>
      <c r="I105" s="447"/>
      <c r="J105" s="447"/>
      <c r="K105" s="447"/>
      <c r="L105" s="447"/>
      <c r="M105" s="448"/>
      <c r="N105" s="437" t="str">
        <f>IF('Сводная таблица'!N47=0,"",'Сводная таблица'!N47)</f>
        <v/>
      </c>
      <c r="O105" s="437"/>
      <c r="P105" s="437"/>
      <c r="Q105" s="437"/>
      <c r="R105" s="437"/>
      <c r="S105" s="437"/>
      <c r="T105" s="437"/>
      <c r="U105" s="437" t="str">
        <f>IF('Сводная таблица'!H47=0,"",'Сводная таблица'!E47)</f>
        <v/>
      </c>
      <c r="V105" s="437"/>
      <c r="W105" s="437"/>
      <c r="X105" s="437" t="str">
        <f>IF('Сводная таблица'!H47=0,"",'Сводная таблица'!D47)</f>
        <v/>
      </c>
      <c r="Y105" s="437"/>
      <c r="Z105" s="437"/>
      <c r="AA105" s="435" t="str">
        <f>IF('Сводная таблица'!M47=0,"",'Сводная таблица'!M47)</f>
        <v/>
      </c>
      <c r="AB105" s="435"/>
      <c r="AC105" s="435"/>
      <c r="AD105" s="435"/>
      <c r="AE105" s="435"/>
      <c r="AF105" s="435"/>
      <c r="AG105" s="435"/>
      <c r="AH105" s="435" t="str">
        <f>IF('Сводная таблица'!H47=0,"",ROUND(X105*AA105,2))</f>
        <v/>
      </c>
      <c r="AI105" s="435"/>
      <c r="AJ105" s="435"/>
      <c r="AK105" s="435"/>
      <c r="AL105" s="435"/>
      <c r="AM105" s="435"/>
      <c r="AN105" s="435"/>
      <c r="AO105" s="111"/>
      <c r="AP105" s="111"/>
      <c r="AQ105" s="111"/>
      <c r="AR105" s="111"/>
      <c r="AS105" s="111"/>
    </row>
    <row r="106" spans="1:45" x14ac:dyDescent="0.25">
      <c r="A106" s="437">
        <v>26</v>
      </c>
      <c r="B106" s="437"/>
      <c r="C106" s="446" t="str">
        <f>IF('Сводная таблица'!H48=0,"",'Сводная таблица'!H48)</f>
        <v/>
      </c>
      <c r="D106" s="447"/>
      <c r="E106" s="447"/>
      <c r="F106" s="447"/>
      <c r="G106" s="447"/>
      <c r="H106" s="447"/>
      <c r="I106" s="447"/>
      <c r="J106" s="447"/>
      <c r="K106" s="447"/>
      <c r="L106" s="447"/>
      <c r="M106" s="448"/>
      <c r="N106" s="437" t="str">
        <f>IF('Сводная таблица'!N48=0,"",'Сводная таблица'!N48)</f>
        <v/>
      </c>
      <c r="O106" s="437"/>
      <c r="P106" s="437"/>
      <c r="Q106" s="437"/>
      <c r="R106" s="437"/>
      <c r="S106" s="437"/>
      <c r="T106" s="437"/>
      <c r="U106" s="437" t="str">
        <f>IF('Сводная таблица'!H48=0,"",'Сводная таблица'!E48)</f>
        <v/>
      </c>
      <c r="V106" s="437"/>
      <c r="W106" s="437"/>
      <c r="X106" s="437" t="str">
        <f>IF('Сводная таблица'!H48=0,"",'Сводная таблица'!D48)</f>
        <v/>
      </c>
      <c r="Y106" s="437"/>
      <c r="Z106" s="437"/>
      <c r="AA106" s="435" t="str">
        <f>IF('Сводная таблица'!M48=0,"",'Сводная таблица'!M48)</f>
        <v/>
      </c>
      <c r="AB106" s="435"/>
      <c r="AC106" s="435"/>
      <c r="AD106" s="435"/>
      <c r="AE106" s="435"/>
      <c r="AF106" s="435"/>
      <c r="AG106" s="435"/>
      <c r="AH106" s="435" t="str">
        <f>IF('Сводная таблица'!H48=0,"",ROUND(X106*AA106,2))</f>
        <v/>
      </c>
      <c r="AI106" s="435"/>
      <c r="AJ106" s="435"/>
      <c r="AK106" s="435"/>
      <c r="AL106" s="435"/>
      <c r="AM106" s="435"/>
      <c r="AN106" s="435"/>
      <c r="AO106" s="111"/>
      <c r="AP106" s="111"/>
      <c r="AQ106" s="111"/>
      <c r="AR106" s="111"/>
      <c r="AS106" s="111"/>
    </row>
    <row r="107" spans="1:45" x14ac:dyDescent="0.25">
      <c r="A107" s="437">
        <v>27</v>
      </c>
      <c r="B107" s="437"/>
      <c r="C107" s="446" t="str">
        <f>IF('Сводная таблица'!H49=0,"",'Сводная таблица'!H49)</f>
        <v/>
      </c>
      <c r="D107" s="447"/>
      <c r="E107" s="447"/>
      <c r="F107" s="447"/>
      <c r="G107" s="447"/>
      <c r="H107" s="447"/>
      <c r="I107" s="447"/>
      <c r="J107" s="447"/>
      <c r="K107" s="447"/>
      <c r="L107" s="447"/>
      <c r="M107" s="448"/>
      <c r="N107" s="437" t="str">
        <f>IF('Сводная таблица'!N49=0,"",'Сводная таблица'!N49)</f>
        <v/>
      </c>
      <c r="O107" s="437"/>
      <c r="P107" s="437"/>
      <c r="Q107" s="437"/>
      <c r="R107" s="437"/>
      <c r="S107" s="437"/>
      <c r="T107" s="437"/>
      <c r="U107" s="437" t="str">
        <f>IF('Сводная таблица'!H49=0,"",'Сводная таблица'!E49)</f>
        <v/>
      </c>
      <c r="V107" s="437"/>
      <c r="W107" s="437"/>
      <c r="X107" s="437" t="str">
        <f>IF('Сводная таблица'!H49=0,"",'Сводная таблица'!D49)</f>
        <v/>
      </c>
      <c r="Y107" s="437"/>
      <c r="Z107" s="437"/>
      <c r="AA107" s="435" t="str">
        <f>IF('Сводная таблица'!M49=0,"",'Сводная таблица'!M49)</f>
        <v/>
      </c>
      <c r="AB107" s="435"/>
      <c r="AC107" s="435"/>
      <c r="AD107" s="435"/>
      <c r="AE107" s="435"/>
      <c r="AF107" s="435"/>
      <c r="AG107" s="435"/>
      <c r="AH107" s="435" t="str">
        <f>IF('Сводная таблица'!H49=0,"",ROUND(X107*AA107,2))</f>
        <v/>
      </c>
      <c r="AI107" s="435"/>
      <c r="AJ107" s="435"/>
      <c r="AK107" s="435"/>
      <c r="AL107" s="435"/>
      <c r="AM107" s="435"/>
      <c r="AN107" s="435"/>
      <c r="AO107" s="111"/>
      <c r="AP107" s="111"/>
      <c r="AQ107" s="111"/>
      <c r="AR107" s="111"/>
      <c r="AS107" s="111"/>
    </row>
    <row r="108" spans="1:45" x14ac:dyDescent="0.25">
      <c r="A108" s="437">
        <v>28</v>
      </c>
      <c r="B108" s="437"/>
      <c r="C108" s="446" t="str">
        <f>IF('Сводная таблица'!H50=0,"",'Сводная таблица'!H50)</f>
        <v/>
      </c>
      <c r="D108" s="447"/>
      <c r="E108" s="447"/>
      <c r="F108" s="447"/>
      <c r="G108" s="447"/>
      <c r="H108" s="447"/>
      <c r="I108" s="447"/>
      <c r="J108" s="447"/>
      <c r="K108" s="447"/>
      <c r="L108" s="447"/>
      <c r="M108" s="448"/>
      <c r="N108" s="437" t="str">
        <f>IF('Сводная таблица'!N50=0,"",'Сводная таблица'!N50)</f>
        <v/>
      </c>
      <c r="O108" s="437"/>
      <c r="P108" s="437"/>
      <c r="Q108" s="437"/>
      <c r="R108" s="437"/>
      <c r="S108" s="437"/>
      <c r="T108" s="437"/>
      <c r="U108" s="437" t="str">
        <f>IF('Сводная таблица'!H50=0,"",'Сводная таблица'!E50)</f>
        <v/>
      </c>
      <c r="V108" s="437"/>
      <c r="W108" s="437"/>
      <c r="X108" s="437" t="str">
        <f>IF('Сводная таблица'!H50=0,"",'Сводная таблица'!D50)</f>
        <v/>
      </c>
      <c r="Y108" s="437"/>
      <c r="Z108" s="437"/>
      <c r="AA108" s="435" t="str">
        <f>IF('Сводная таблица'!M50=0,"",'Сводная таблица'!M50)</f>
        <v/>
      </c>
      <c r="AB108" s="435"/>
      <c r="AC108" s="435"/>
      <c r="AD108" s="435"/>
      <c r="AE108" s="435"/>
      <c r="AF108" s="435"/>
      <c r="AG108" s="435"/>
      <c r="AH108" s="435" t="str">
        <f>IF('Сводная таблица'!H50=0,"",ROUND(X108*AA108,2))</f>
        <v/>
      </c>
      <c r="AI108" s="435"/>
      <c r="AJ108" s="435"/>
      <c r="AK108" s="435"/>
      <c r="AL108" s="435"/>
      <c r="AM108" s="435"/>
      <c r="AN108" s="435"/>
      <c r="AO108" s="111"/>
      <c r="AP108" s="111"/>
      <c r="AQ108" s="111"/>
      <c r="AR108" s="111"/>
      <c r="AS108" s="111"/>
    </row>
    <row r="109" spans="1:45" x14ac:dyDescent="0.25">
      <c r="A109" s="437">
        <v>29</v>
      </c>
      <c r="B109" s="437"/>
      <c r="C109" s="446" t="str">
        <f>IF('Сводная таблица'!H51=0,"",'Сводная таблица'!H51)</f>
        <v/>
      </c>
      <c r="D109" s="447"/>
      <c r="E109" s="447"/>
      <c r="F109" s="447"/>
      <c r="G109" s="447"/>
      <c r="H109" s="447"/>
      <c r="I109" s="447"/>
      <c r="J109" s="447"/>
      <c r="K109" s="447"/>
      <c r="L109" s="447"/>
      <c r="M109" s="448"/>
      <c r="N109" s="437" t="str">
        <f>IF('Сводная таблица'!N51=0,"",'Сводная таблица'!N51)</f>
        <v/>
      </c>
      <c r="O109" s="437"/>
      <c r="P109" s="437"/>
      <c r="Q109" s="437"/>
      <c r="R109" s="437"/>
      <c r="S109" s="437"/>
      <c r="T109" s="437"/>
      <c r="U109" s="437" t="str">
        <f>IF('Сводная таблица'!H51=0,"",'Сводная таблица'!E51)</f>
        <v/>
      </c>
      <c r="V109" s="437"/>
      <c r="W109" s="437"/>
      <c r="X109" s="437" t="str">
        <f>IF('Сводная таблица'!H51=0,"",'Сводная таблица'!D51)</f>
        <v/>
      </c>
      <c r="Y109" s="437"/>
      <c r="Z109" s="437"/>
      <c r="AA109" s="435" t="str">
        <f>IF('Сводная таблица'!M51=0,"",'Сводная таблица'!M51)</f>
        <v/>
      </c>
      <c r="AB109" s="435"/>
      <c r="AC109" s="435"/>
      <c r="AD109" s="435"/>
      <c r="AE109" s="435"/>
      <c r="AF109" s="435"/>
      <c r="AG109" s="435"/>
      <c r="AH109" s="435" t="str">
        <f>IF('Сводная таблица'!H51=0,"",ROUND(X109*AA109,2))</f>
        <v/>
      </c>
      <c r="AI109" s="435"/>
      <c r="AJ109" s="435"/>
      <c r="AK109" s="435"/>
      <c r="AL109" s="435"/>
      <c r="AM109" s="435"/>
      <c r="AN109" s="435"/>
      <c r="AO109" s="111"/>
      <c r="AP109" s="111"/>
      <c r="AQ109" s="111"/>
      <c r="AR109" s="111"/>
      <c r="AS109" s="111"/>
    </row>
    <row r="110" spans="1:45" x14ac:dyDescent="0.25">
      <c r="A110" s="437">
        <v>30</v>
      </c>
      <c r="B110" s="437"/>
      <c r="C110" s="446" t="str">
        <f>IF('Сводная таблица'!H52=0,"",'Сводная таблица'!H52)</f>
        <v/>
      </c>
      <c r="D110" s="447"/>
      <c r="E110" s="447"/>
      <c r="F110" s="447"/>
      <c r="G110" s="447"/>
      <c r="H110" s="447"/>
      <c r="I110" s="447"/>
      <c r="J110" s="447"/>
      <c r="K110" s="447"/>
      <c r="L110" s="447"/>
      <c r="M110" s="448"/>
      <c r="N110" s="437" t="str">
        <f>IF('Сводная таблица'!N52=0,"",'Сводная таблица'!N52)</f>
        <v/>
      </c>
      <c r="O110" s="437"/>
      <c r="P110" s="437"/>
      <c r="Q110" s="437"/>
      <c r="R110" s="437"/>
      <c r="S110" s="437"/>
      <c r="T110" s="437"/>
      <c r="U110" s="437" t="str">
        <f>IF('Сводная таблица'!H52=0,"",'Сводная таблица'!E52)</f>
        <v/>
      </c>
      <c r="V110" s="437"/>
      <c r="W110" s="437"/>
      <c r="X110" s="437" t="str">
        <f>IF('Сводная таблица'!H52=0,"",'Сводная таблица'!D52)</f>
        <v/>
      </c>
      <c r="Y110" s="437"/>
      <c r="Z110" s="437"/>
      <c r="AA110" s="435" t="str">
        <f>IF('Сводная таблица'!M52=0,"",'Сводная таблица'!M52)</f>
        <v/>
      </c>
      <c r="AB110" s="435"/>
      <c r="AC110" s="435"/>
      <c r="AD110" s="435"/>
      <c r="AE110" s="435"/>
      <c r="AF110" s="435"/>
      <c r="AG110" s="435"/>
      <c r="AH110" s="435" t="str">
        <f>IF('Сводная таблица'!H52=0,"",ROUND(X110*AA110,2))</f>
        <v/>
      </c>
      <c r="AI110" s="435"/>
      <c r="AJ110" s="435"/>
      <c r="AK110" s="435"/>
      <c r="AL110" s="435"/>
      <c r="AM110" s="435"/>
      <c r="AN110" s="435"/>
      <c r="AO110" s="111"/>
      <c r="AP110" s="111"/>
      <c r="AQ110" s="111"/>
      <c r="AR110" s="111"/>
      <c r="AS110" s="111"/>
    </row>
    <row r="111" spans="1:45" x14ac:dyDescent="0.25">
      <c r="A111" s="437">
        <v>31</v>
      </c>
      <c r="B111" s="437"/>
      <c r="C111" s="446" t="str">
        <f>IF('Сводная таблица'!H53=0,"",'Сводная таблица'!H53)</f>
        <v/>
      </c>
      <c r="D111" s="447"/>
      <c r="E111" s="447"/>
      <c r="F111" s="447"/>
      <c r="G111" s="447"/>
      <c r="H111" s="447"/>
      <c r="I111" s="447"/>
      <c r="J111" s="447"/>
      <c r="K111" s="447"/>
      <c r="L111" s="447"/>
      <c r="M111" s="448"/>
      <c r="N111" s="437" t="str">
        <f>IF('Сводная таблица'!N53=0,"",'Сводная таблица'!N53)</f>
        <v/>
      </c>
      <c r="O111" s="437"/>
      <c r="P111" s="437"/>
      <c r="Q111" s="437"/>
      <c r="R111" s="437"/>
      <c r="S111" s="437"/>
      <c r="T111" s="437"/>
      <c r="U111" s="437" t="str">
        <f>IF('Сводная таблица'!H53=0,"",'Сводная таблица'!E53)</f>
        <v/>
      </c>
      <c r="V111" s="437"/>
      <c r="W111" s="437"/>
      <c r="X111" s="437" t="str">
        <f>IF('Сводная таблица'!H53=0,"",'Сводная таблица'!D53)</f>
        <v/>
      </c>
      <c r="Y111" s="437"/>
      <c r="Z111" s="437"/>
      <c r="AA111" s="435" t="str">
        <f>IF('Сводная таблица'!M53=0,"",'Сводная таблица'!M53)</f>
        <v/>
      </c>
      <c r="AB111" s="435"/>
      <c r="AC111" s="435"/>
      <c r="AD111" s="435"/>
      <c r="AE111" s="435"/>
      <c r="AF111" s="435"/>
      <c r="AG111" s="435"/>
      <c r="AH111" s="435" t="str">
        <f>IF('Сводная таблица'!H53=0,"",ROUND(X111*AA111,2))</f>
        <v/>
      </c>
      <c r="AI111" s="435"/>
      <c r="AJ111" s="435"/>
      <c r="AK111" s="435"/>
      <c r="AL111" s="435"/>
      <c r="AM111" s="435"/>
      <c r="AN111" s="435"/>
      <c r="AO111" s="111"/>
      <c r="AP111" s="111"/>
      <c r="AQ111" s="111"/>
      <c r="AR111" s="111"/>
      <c r="AS111" s="111"/>
    </row>
    <row r="112" spans="1:45" x14ac:dyDescent="0.25">
      <c r="A112" s="437">
        <v>32</v>
      </c>
      <c r="B112" s="437"/>
      <c r="C112" s="446" t="str">
        <f>IF('Сводная таблица'!H54=0,"",'Сводная таблица'!H54)</f>
        <v/>
      </c>
      <c r="D112" s="447"/>
      <c r="E112" s="447"/>
      <c r="F112" s="447"/>
      <c r="G112" s="447"/>
      <c r="H112" s="447"/>
      <c r="I112" s="447"/>
      <c r="J112" s="447"/>
      <c r="K112" s="447"/>
      <c r="L112" s="447"/>
      <c r="M112" s="448"/>
      <c r="N112" s="437" t="str">
        <f>IF('Сводная таблица'!N54=0,"",'Сводная таблица'!N54)</f>
        <v/>
      </c>
      <c r="O112" s="437"/>
      <c r="P112" s="437"/>
      <c r="Q112" s="437"/>
      <c r="R112" s="437"/>
      <c r="S112" s="437"/>
      <c r="T112" s="437"/>
      <c r="U112" s="437" t="str">
        <f>IF('Сводная таблица'!H54=0,"",'Сводная таблица'!E54)</f>
        <v/>
      </c>
      <c r="V112" s="437"/>
      <c r="W112" s="437"/>
      <c r="X112" s="437" t="str">
        <f>IF('Сводная таблица'!H54=0,"",'Сводная таблица'!D54)</f>
        <v/>
      </c>
      <c r="Y112" s="437"/>
      <c r="Z112" s="437"/>
      <c r="AA112" s="435" t="str">
        <f>IF('Сводная таблица'!M54=0,"",'Сводная таблица'!M54)</f>
        <v/>
      </c>
      <c r="AB112" s="435"/>
      <c r="AC112" s="435"/>
      <c r="AD112" s="435"/>
      <c r="AE112" s="435"/>
      <c r="AF112" s="435"/>
      <c r="AG112" s="435"/>
      <c r="AH112" s="435" t="str">
        <f>IF('Сводная таблица'!H54=0,"",ROUND(X112*AA112,2))</f>
        <v/>
      </c>
      <c r="AI112" s="435"/>
      <c r="AJ112" s="435"/>
      <c r="AK112" s="435"/>
      <c r="AL112" s="435"/>
      <c r="AM112" s="435"/>
      <c r="AN112" s="435"/>
      <c r="AO112" s="111"/>
      <c r="AP112" s="111"/>
      <c r="AQ112" s="111"/>
      <c r="AR112" s="111"/>
      <c r="AS112" s="111"/>
    </row>
    <row r="113" spans="1:45" x14ac:dyDescent="0.25">
      <c r="A113" s="437">
        <v>33</v>
      </c>
      <c r="B113" s="437"/>
      <c r="C113" s="446" t="str">
        <f>IF('Сводная таблица'!H55=0,"",'Сводная таблица'!H55)</f>
        <v/>
      </c>
      <c r="D113" s="447"/>
      <c r="E113" s="447"/>
      <c r="F113" s="447"/>
      <c r="G113" s="447"/>
      <c r="H113" s="447"/>
      <c r="I113" s="447"/>
      <c r="J113" s="447"/>
      <c r="K113" s="447"/>
      <c r="L113" s="447"/>
      <c r="M113" s="448"/>
      <c r="N113" s="437" t="str">
        <f>IF('Сводная таблица'!N55=0,"",'Сводная таблица'!N55)</f>
        <v/>
      </c>
      <c r="O113" s="437"/>
      <c r="P113" s="437"/>
      <c r="Q113" s="437"/>
      <c r="R113" s="437"/>
      <c r="S113" s="437"/>
      <c r="T113" s="437"/>
      <c r="U113" s="437" t="str">
        <f>IF('Сводная таблица'!H55=0,"",'Сводная таблица'!E55)</f>
        <v/>
      </c>
      <c r="V113" s="437"/>
      <c r="W113" s="437"/>
      <c r="X113" s="437" t="str">
        <f>IF('Сводная таблица'!H55=0,"",'Сводная таблица'!D55)</f>
        <v/>
      </c>
      <c r="Y113" s="437"/>
      <c r="Z113" s="437"/>
      <c r="AA113" s="435" t="str">
        <f>IF('Сводная таблица'!M55=0,"",'Сводная таблица'!M55)</f>
        <v/>
      </c>
      <c r="AB113" s="435"/>
      <c r="AC113" s="435"/>
      <c r="AD113" s="435"/>
      <c r="AE113" s="435"/>
      <c r="AF113" s="435"/>
      <c r="AG113" s="435"/>
      <c r="AH113" s="435" t="str">
        <f>IF('Сводная таблица'!H55=0,"",ROUND(X113*AA113,2))</f>
        <v/>
      </c>
      <c r="AI113" s="435"/>
      <c r="AJ113" s="435"/>
      <c r="AK113" s="435"/>
      <c r="AL113" s="435"/>
      <c r="AM113" s="435"/>
      <c r="AN113" s="435"/>
      <c r="AO113" s="111"/>
      <c r="AP113" s="111"/>
      <c r="AQ113" s="111"/>
      <c r="AR113" s="111"/>
      <c r="AS113" s="111"/>
    </row>
    <row r="114" spans="1:45" x14ac:dyDescent="0.25">
      <c r="A114" s="437">
        <v>34</v>
      </c>
      <c r="B114" s="437"/>
      <c r="C114" s="446" t="str">
        <f>IF('Сводная таблица'!H56=0,"",'Сводная таблица'!H56)</f>
        <v/>
      </c>
      <c r="D114" s="447"/>
      <c r="E114" s="447"/>
      <c r="F114" s="447"/>
      <c r="G114" s="447"/>
      <c r="H114" s="447"/>
      <c r="I114" s="447"/>
      <c r="J114" s="447"/>
      <c r="K114" s="447"/>
      <c r="L114" s="447"/>
      <c r="M114" s="448"/>
      <c r="N114" s="437" t="str">
        <f>IF('Сводная таблица'!N56=0,"",'Сводная таблица'!N56)</f>
        <v/>
      </c>
      <c r="O114" s="437"/>
      <c r="P114" s="437"/>
      <c r="Q114" s="437"/>
      <c r="R114" s="437"/>
      <c r="S114" s="437"/>
      <c r="T114" s="437"/>
      <c r="U114" s="437" t="str">
        <f>IF('Сводная таблица'!H56=0,"",'Сводная таблица'!E56)</f>
        <v/>
      </c>
      <c r="V114" s="437"/>
      <c r="W114" s="437"/>
      <c r="X114" s="437" t="str">
        <f>IF('Сводная таблица'!H56=0,"",'Сводная таблица'!D56)</f>
        <v/>
      </c>
      <c r="Y114" s="437"/>
      <c r="Z114" s="437"/>
      <c r="AA114" s="435" t="str">
        <f>IF('Сводная таблица'!M56=0,"",'Сводная таблица'!M56)</f>
        <v/>
      </c>
      <c r="AB114" s="435"/>
      <c r="AC114" s="435"/>
      <c r="AD114" s="435"/>
      <c r="AE114" s="435"/>
      <c r="AF114" s="435"/>
      <c r="AG114" s="435"/>
      <c r="AH114" s="435" t="str">
        <f>IF('Сводная таблица'!H56=0,"",ROUND(X114*AA114,2))</f>
        <v/>
      </c>
      <c r="AI114" s="435"/>
      <c r="AJ114" s="435"/>
      <c r="AK114" s="435"/>
      <c r="AL114" s="435"/>
      <c r="AM114" s="435"/>
      <c r="AN114" s="435"/>
      <c r="AO114" s="111"/>
      <c r="AP114" s="111"/>
      <c r="AQ114" s="111"/>
      <c r="AR114" s="111"/>
      <c r="AS114" s="111"/>
    </row>
    <row r="115" spans="1:45" x14ac:dyDescent="0.25">
      <c r="A115" s="437">
        <v>35</v>
      </c>
      <c r="B115" s="437"/>
      <c r="C115" s="446" t="str">
        <f>IF('Сводная таблица'!H57=0,"",'Сводная таблица'!H57)</f>
        <v/>
      </c>
      <c r="D115" s="447"/>
      <c r="E115" s="447"/>
      <c r="F115" s="447"/>
      <c r="G115" s="447"/>
      <c r="H115" s="447"/>
      <c r="I115" s="447"/>
      <c r="J115" s="447"/>
      <c r="K115" s="447"/>
      <c r="L115" s="447"/>
      <c r="M115" s="448"/>
      <c r="N115" s="437" t="str">
        <f>IF('Сводная таблица'!N57=0,"",'Сводная таблица'!N57)</f>
        <v/>
      </c>
      <c r="O115" s="437"/>
      <c r="P115" s="437"/>
      <c r="Q115" s="437"/>
      <c r="R115" s="437"/>
      <c r="S115" s="437"/>
      <c r="T115" s="437"/>
      <c r="U115" s="437" t="str">
        <f>IF('Сводная таблица'!H57=0,"",'Сводная таблица'!E57)</f>
        <v/>
      </c>
      <c r="V115" s="437"/>
      <c r="W115" s="437"/>
      <c r="X115" s="437" t="str">
        <f>IF('Сводная таблица'!H57=0,"",'Сводная таблица'!D57)</f>
        <v/>
      </c>
      <c r="Y115" s="437"/>
      <c r="Z115" s="437"/>
      <c r="AA115" s="435" t="str">
        <f>IF('Сводная таблица'!M57=0,"",'Сводная таблица'!M57)</f>
        <v/>
      </c>
      <c r="AB115" s="435"/>
      <c r="AC115" s="435"/>
      <c r="AD115" s="435"/>
      <c r="AE115" s="435"/>
      <c r="AF115" s="435"/>
      <c r="AG115" s="435"/>
      <c r="AH115" s="435" t="str">
        <f>IF('Сводная таблица'!H57=0,"",ROUND(X115*AA115,2))</f>
        <v/>
      </c>
      <c r="AI115" s="435"/>
      <c r="AJ115" s="435"/>
      <c r="AK115" s="435"/>
      <c r="AL115" s="435"/>
      <c r="AM115" s="435"/>
      <c r="AN115" s="435"/>
      <c r="AO115" s="111"/>
      <c r="AP115" s="111"/>
      <c r="AQ115" s="111"/>
      <c r="AR115" s="111"/>
      <c r="AS115" s="111"/>
    </row>
    <row r="116" spans="1:45" x14ac:dyDescent="0.25">
      <c r="A116" s="437">
        <v>36</v>
      </c>
      <c r="B116" s="437"/>
      <c r="C116" s="446" t="str">
        <f>IF('Сводная таблица'!H58=0,"",'Сводная таблица'!H58)</f>
        <v/>
      </c>
      <c r="D116" s="447"/>
      <c r="E116" s="447"/>
      <c r="F116" s="447"/>
      <c r="G116" s="447"/>
      <c r="H116" s="447"/>
      <c r="I116" s="447"/>
      <c r="J116" s="447"/>
      <c r="K116" s="447"/>
      <c r="L116" s="447"/>
      <c r="M116" s="448"/>
      <c r="N116" s="437" t="str">
        <f>IF('Сводная таблица'!N58=0,"",'Сводная таблица'!N58)</f>
        <v/>
      </c>
      <c r="O116" s="437"/>
      <c r="P116" s="437"/>
      <c r="Q116" s="437"/>
      <c r="R116" s="437"/>
      <c r="S116" s="437"/>
      <c r="T116" s="437"/>
      <c r="U116" s="437" t="str">
        <f>IF('Сводная таблица'!H58=0,"",'Сводная таблица'!E58)</f>
        <v/>
      </c>
      <c r="V116" s="437"/>
      <c r="W116" s="437"/>
      <c r="X116" s="437" t="str">
        <f>IF('Сводная таблица'!H58=0,"",'Сводная таблица'!D58)</f>
        <v/>
      </c>
      <c r="Y116" s="437"/>
      <c r="Z116" s="437"/>
      <c r="AA116" s="435" t="str">
        <f>IF('Сводная таблица'!M58=0,"",'Сводная таблица'!M58)</f>
        <v/>
      </c>
      <c r="AB116" s="435"/>
      <c r="AC116" s="435"/>
      <c r="AD116" s="435"/>
      <c r="AE116" s="435"/>
      <c r="AF116" s="435"/>
      <c r="AG116" s="435"/>
      <c r="AH116" s="435" t="str">
        <f>IF('Сводная таблица'!H58=0,"",ROUND(X116*AA116,2))</f>
        <v/>
      </c>
      <c r="AI116" s="435"/>
      <c r="AJ116" s="435"/>
      <c r="AK116" s="435"/>
      <c r="AL116" s="435"/>
      <c r="AM116" s="435"/>
      <c r="AN116" s="435"/>
      <c r="AO116" s="111"/>
      <c r="AP116" s="111"/>
      <c r="AQ116" s="111"/>
      <c r="AR116" s="111"/>
      <c r="AS116" s="111"/>
    </row>
    <row r="117" spans="1:45" x14ac:dyDescent="0.25">
      <c r="A117" s="437">
        <v>37</v>
      </c>
      <c r="B117" s="437"/>
      <c r="C117" s="446" t="str">
        <f>IF('Сводная таблица'!H59=0,"",'Сводная таблица'!H59)</f>
        <v/>
      </c>
      <c r="D117" s="447"/>
      <c r="E117" s="447"/>
      <c r="F117" s="447"/>
      <c r="G117" s="447"/>
      <c r="H117" s="447"/>
      <c r="I117" s="447"/>
      <c r="J117" s="447"/>
      <c r="K117" s="447"/>
      <c r="L117" s="447"/>
      <c r="M117" s="448"/>
      <c r="N117" s="437" t="str">
        <f>IF('Сводная таблица'!N59=0,"",'Сводная таблица'!N59)</f>
        <v/>
      </c>
      <c r="O117" s="437"/>
      <c r="P117" s="437"/>
      <c r="Q117" s="437"/>
      <c r="R117" s="437"/>
      <c r="S117" s="437"/>
      <c r="T117" s="437"/>
      <c r="U117" s="437" t="str">
        <f>IF('Сводная таблица'!H59=0,"",'Сводная таблица'!E59)</f>
        <v/>
      </c>
      <c r="V117" s="437"/>
      <c r="W117" s="437"/>
      <c r="X117" s="437" t="str">
        <f>IF('Сводная таблица'!H59=0,"",'Сводная таблица'!D59)</f>
        <v/>
      </c>
      <c r="Y117" s="437"/>
      <c r="Z117" s="437"/>
      <c r="AA117" s="435" t="str">
        <f>IF('Сводная таблица'!M59=0,"",'Сводная таблица'!M59)</f>
        <v/>
      </c>
      <c r="AB117" s="435"/>
      <c r="AC117" s="435"/>
      <c r="AD117" s="435"/>
      <c r="AE117" s="435"/>
      <c r="AF117" s="435"/>
      <c r="AG117" s="435"/>
      <c r="AH117" s="435" t="str">
        <f>IF('Сводная таблица'!H59=0,"",ROUND(X117*AA117,2))</f>
        <v/>
      </c>
      <c r="AI117" s="435"/>
      <c r="AJ117" s="435"/>
      <c r="AK117" s="435"/>
      <c r="AL117" s="435"/>
      <c r="AM117" s="435"/>
      <c r="AN117" s="435"/>
      <c r="AO117" s="111"/>
      <c r="AP117" s="111"/>
      <c r="AQ117" s="111"/>
      <c r="AR117" s="111"/>
      <c r="AS117" s="111"/>
    </row>
    <row r="118" spans="1:45" x14ac:dyDescent="0.25">
      <c r="A118" s="437">
        <v>38</v>
      </c>
      <c r="B118" s="437"/>
      <c r="C118" s="446" t="str">
        <f>IF('Сводная таблица'!H60=0,"",'Сводная таблица'!H60)</f>
        <v/>
      </c>
      <c r="D118" s="447"/>
      <c r="E118" s="447"/>
      <c r="F118" s="447"/>
      <c r="G118" s="447"/>
      <c r="H118" s="447"/>
      <c r="I118" s="447"/>
      <c r="J118" s="447"/>
      <c r="K118" s="447"/>
      <c r="L118" s="447"/>
      <c r="M118" s="448"/>
      <c r="N118" s="437" t="str">
        <f>IF('Сводная таблица'!N60=0,"",'Сводная таблица'!N60)</f>
        <v/>
      </c>
      <c r="O118" s="437"/>
      <c r="P118" s="437"/>
      <c r="Q118" s="437"/>
      <c r="R118" s="437"/>
      <c r="S118" s="437"/>
      <c r="T118" s="437"/>
      <c r="U118" s="437" t="str">
        <f>IF('Сводная таблица'!H60=0,"",'Сводная таблица'!E60)</f>
        <v/>
      </c>
      <c r="V118" s="437"/>
      <c r="W118" s="437"/>
      <c r="X118" s="437" t="str">
        <f>IF('Сводная таблица'!H60=0,"",'Сводная таблица'!D60)</f>
        <v/>
      </c>
      <c r="Y118" s="437"/>
      <c r="Z118" s="437"/>
      <c r="AA118" s="435" t="str">
        <f>IF('Сводная таблица'!M60=0,"",'Сводная таблица'!M60)</f>
        <v/>
      </c>
      <c r="AB118" s="435"/>
      <c r="AC118" s="435"/>
      <c r="AD118" s="435"/>
      <c r="AE118" s="435"/>
      <c r="AF118" s="435"/>
      <c r="AG118" s="435"/>
      <c r="AH118" s="435" t="str">
        <f>IF('Сводная таблица'!H60=0,"",ROUND(X118*AA118,2))</f>
        <v/>
      </c>
      <c r="AI118" s="435"/>
      <c r="AJ118" s="435"/>
      <c r="AK118" s="435"/>
      <c r="AL118" s="435"/>
      <c r="AM118" s="435"/>
      <c r="AN118" s="435"/>
      <c r="AO118" s="111"/>
      <c r="AP118" s="111"/>
      <c r="AQ118" s="111"/>
      <c r="AR118" s="111"/>
      <c r="AS118" s="111"/>
    </row>
    <row r="119" spans="1:45" x14ac:dyDescent="0.25">
      <c r="A119" s="437">
        <v>39</v>
      </c>
      <c r="B119" s="437"/>
      <c r="C119" s="446" t="str">
        <f>IF('Сводная таблица'!H61=0,"",'Сводная таблица'!H61)</f>
        <v/>
      </c>
      <c r="D119" s="447"/>
      <c r="E119" s="447"/>
      <c r="F119" s="447"/>
      <c r="G119" s="447"/>
      <c r="H119" s="447"/>
      <c r="I119" s="447"/>
      <c r="J119" s="447"/>
      <c r="K119" s="447"/>
      <c r="L119" s="447"/>
      <c r="M119" s="448"/>
      <c r="N119" s="437" t="str">
        <f>IF('Сводная таблица'!N61=0,"",'Сводная таблица'!N61)</f>
        <v/>
      </c>
      <c r="O119" s="437"/>
      <c r="P119" s="437"/>
      <c r="Q119" s="437"/>
      <c r="R119" s="437"/>
      <c r="S119" s="437"/>
      <c r="T119" s="437"/>
      <c r="U119" s="437" t="str">
        <f>IF('Сводная таблица'!H61=0,"",'Сводная таблица'!E61)</f>
        <v/>
      </c>
      <c r="V119" s="437"/>
      <c r="W119" s="437"/>
      <c r="X119" s="437" t="str">
        <f>IF('Сводная таблица'!H61=0,"",'Сводная таблица'!D61)</f>
        <v/>
      </c>
      <c r="Y119" s="437"/>
      <c r="Z119" s="437"/>
      <c r="AA119" s="435" t="str">
        <f>IF('Сводная таблица'!M61=0,"",'Сводная таблица'!M61)</f>
        <v/>
      </c>
      <c r="AB119" s="435"/>
      <c r="AC119" s="435"/>
      <c r="AD119" s="435"/>
      <c r="AE119" s="435"/>
      <c r="AF119" s="435"/>
      <c r="AG119" s="435"/>
      <c r="AH119" s="435" t="str">
        <f>IF('Сводная таблица'!H61=0,"",ROUND(X119*AA119,2))</f>
        <v/>
      </c>
      <c r="AI119" s="435"/>
      <c r="AJ119" s="435"/>
      <c r="AK119" s="435"/>
      <c r="AL119" s="435"/>
      <c r="AM119" s="435"/>
      <c r="AN119" s="435"/>
      <c r="AO119" s="111"/>
      <c r="AP119" s="111"/>
      <c r="AQ119" s="111"/>
      <c r="AR119" s="111"/>
      <c r="AS119" s="111"/>
    </row>
    <row r="120" spans="1:45" x14ac:dyDescent="0.25">
      <c r="A120" s="437">
        <v>40</v>
      </c>
      <c r="B120" s="437"/>
      <c r="C120" s="446" t="str">
        <f>IF('Сводная таблица'!H62=0,"",'Сводная таблица'!H62)</f>
        <v/>
      </c>
      <c r="D120" s="447"/>
      <c r="E120" s="447"/>
      <c r="F120" s="447"/>
      <c r="G120" s="447"/>
      <c r="H120" s="447"/>
      <c r="I120" s="447"/>
      <c r="J120" s="447"/>
      <c r="K120" s="447"/>
      <c r="L120" s="447"/>
      <c r="M120" s="448"/>
      <c r="N120" s="437" t="str">
        <f>IF('Сводная таблица'!N62=0,"",'Сводная таблица'!N62)</f>
        <v/>
      </c>
      <c r="O120" s="437"/>
      <c r="P120" s="437"/>
      <c r="Q120" s="437"/>
      <c r="R120" s="437"/>
      <c r="S120" s="437"/>
      <c r="T120" s="437"/>
      <c r="U120" s="437" t="str">
        <f>IF('Сводная таблица'!H62=0,"",'Сводная таблица'!E62)</f>
        <v/>
      </c>
      <c r="V120" s="437"/>
      <c r="W120" s="437"/>
      <c r="X120" s="437" t="str">
        <f>IF('Сводная таблица'!H62=0,"",'Сводная таблица'!D62)</f>
        <v/>
      </c>
      <c r="Y120" s="437"/>
      <c r="Z120" s="437"/>
      <c r="AA120" s="435" t="str">
        <f>IF('Сводная таблица'!M62=0,"",'Сводная таблица'!M62)</f>
        <v/>
      </c>
      <c r="AB120" s="435"/>
      <c r="AC120" s="435"/>
      <c r="AD120" s="435"/>
      <c r="AE120" s="435"/>
      <c r="AF120" s="435"/>
      <c r="AG120" s="435"/>
      <c r="AH120" s="435" t="str">
        <f>IF('Сводная таблица'!H62=0,"",ROUND(X120*AA120,2))</f>
        <v/>
      </c>
      <c r="AI120" s="435"/>
      <c r="AJ120" s="435"/>
      <c r="AK120" s="435"/>
      <c r="AL120" s="435"/>
      <c r="AM120" s="435"/>
      <c r="AN120" s="435"/>
      <c r="AO120" s="111"/>
      <c r="AP120" s="111"/>
      <c r="AQ120" s="111"/>
      <c r="AR120" s="111"/>
      <c r="AS120" s="111"/>
    </row>
    <row r="121" spans="1:45" x14ac:dyDescent="0.25">
      <c r="A121" s="437">
        <v>41</v>
      </c>
      <c r="B121" s="437"/>
      <c r="C121" s="446" t="str">
        <f>IF('Сводная таблица'!H63=0,"",'Сводная таблица'!H63)</f>
        <v/>
      </c>
      <c r="D121" s="447"/>
      <c r="E121" s="447"/>
      <c r="F121" s="447"/>
      <c r="G121" s="447"/>
      <c r="H121" s="447"/>
      <c r="I121" s="447"/>
      <c r="J121" s="447"/>
      <c r="K121" s="447"/>
      <c r="L121" s="447"/>
      <c r="M121" s="448"/>
      <c r="N121" s="437" t="str">
        <f>IF('Сводная таблица'!N63=0,"",'Сводная таблица'!N63)</f>
        <v/>
      </c>
      <c r="O121" s="437"/>
      <c r="P121" s="437"/>
      <c r="Q121" s="437"/>
      <c r="R121" s="437"/>
      <c r="S121" s="437"/>
      <c r="T121" s="437"/>
      <c r="U121" s="437" t="str">
        <f>IF('Сводная таблица'!H63=0,"",'Сводная таблица'!E63)</f>
        <v/>
      </c>
      <c r="V121" s="437"/>
      <c r="W121" s="437"/>
      <c r="X121" s="437" t="str">
        <f>IF('Сводная таблица'!H63=0,"",'Сводная таблица'!D63)</f>
        <v/>
      </c>
      <c r="Y121" s="437"/>
      <c r="Z121" s="437"/>
      <c r="AA121" s="435" t="str">
        <f>IF('Сводная таблица'!M63=0,"",'Сводная таблица'!M63)</f>
        <v/>
      </c>
      <c r="AB121" s="435"/>
      <c r="AC121" s="435"/>
      <c r="AD121" s="435"/>
      <c r="AE121" s="435"/>
      <c r="AF121" s="435"/>
      <c r="AG121" s="435"/>
      <c r="AH121" s="435" t="str">
        <f>IF('Сводная таблица'!H63=0,"",ROUND(X121*AA121,2))</f>
        <v/>
      </c>
      <c r="AI121" s="435"/>
      <c r="AJ121" s="435"/>
      <c r="AK121" s="435"/>
      <c r="AL121" s="435"/>
      <c r="AM121" s="435"/>
      <c r="AN121" s="435"/>
      <c r="AO121" s="111"/>
      <c r="AP121" s="111"/>
      <c r="AQ121" s="111"/>
      <c r="AR121" s="111"/>
      <c r="AS121" s="111"/>
    </row>
    <row r="122" spans="1:45" x14ac:dyDescent="0.25">
      <c r="A122" s="437">
        <v>42</v>
      </c>
      <c r="B122" s="437"/>
      <c r="C122" s="446" t="str">
        <f>IF('Сводная таблица'!H64=0,"",'Сводная таблица'!H64)</f>
        <v/>
      </c>
      <c r="D122" s="447"/>
      <c r="E122" s="447"/>
      <c r="F122" s="447"/>
      <c r="G122" s="447"/>
      <c r="H122" s="447"/>
      <c r="I122" s="447"/>
      <c r="J122" s="447"/>
      <c r="K122" s="447"/>
      <c r="L122" s="447"/>
      <c r="M122" s="448"/>
      <c r="N122" s="437" t="str">
        <f>IF('Сводная таблица'!N64=0,"",'Сводная таблица'!N64)</f>
        <v/>
      </c>
      <c r="O122" s="437"/>
      <c r="P122" s="437"/>
      <c r="Q122" s="437"/>
      <c r="R122" s="437"/>
      <c r="S122" s="437"/>
      <c r="T122" s="437"/>
      <c r="U122" s="437" t="str">
        <f>IF('Сводная таблица'!H64=0,"",'Сводная таблица'!E64)</f>
        <v/>
      </c>
      <c r="V122" s="437"/>
      <c r="W122" s="437"/>
      <c r="X122" s="437" t="str">
        <f>IF('Сводная таблица'!H64=0,"",'Сводная таблица'!D64)</f>
        <v/>
      </c>
      <c r="Y122" s="437"/>
      <c r="Z122" s="437"/>
      <c r="AA122" s="435" t="str">
        <f>IF('Сводная таблица'!M64=0,"",'Сводная таблица'!M64)</f>
        <v/>
      </c>
      <c r="AB122" s="435"/>
      <c r="AC122" s="435"/>
      <c r="AD122" s="435"/>
      <c r="AE122" s="435"/>
      <c r="AF122" s="435"/>
      <c r="AG122" s="435"/>
      <c r="AH122" s="435" t="str">
        <f>IF('Сводная таблица'!H64=0,"",ROUND(X122*AA122,2))</f>
        <v/>
      </c>
      <c r="AI122" s="435"/>
      <c r="AJ122" s="435"/>
      <c r="AK122" s="435"/>
      <c r="AL122" s="435"/>
      <c r="AM122" s="435"/>
      <c r="AN122" s="435"/>
      <c r="AO122" s="111"/>
      <c r="AP122" s="111"/>
      <c r="AQ122" s="111"/>
      <c r="AR122" s="111"/>
      <c r="AS122" s="111"/>
    </row>
    <row r="123" spans="1:45" x14ac:dyDescent="0.25">
      <c r="A123" s="437">
        <v>43</v>
      </c>
      <c r="B123" s="437"/>
      <c r="C123" s="446" t="str">
        <f>IF('Сводная таблица'!H65=0,"",'Сводная таблица'!H65)</f>
        <v/>
      </c>
      <c r="D123" s="447"/>
      <c r="E123" s="447"/>
      <c r="F123" s="447"/>
      <c r="G123" s="447"/>
      <c r="H123" s="447"/>
      <c r="I123" s="447"/>
      <c r="J123" s="447"/>
      <c r="K123" s="447"/>
      <c r="L123" s="447"/>
      <c r="M123" s="448"/>
      <c r="N123" s="437" t="str">
        <f>IF('Сводная таблица'!N65=0,"",'Сводная таблица'!N65)</f>
        <v/>
      </c>
      <c r="O123" s="437"/>
      <c r="P123" s="437"/>
      <c r="Q123" s="437"/>
      <c r="R123" s="437"/>
      <c r="S123" s="437"/>
      <c r="T123" s="437"/>
      <c r="U123" s="437" t="str">
        <f>IF('Сводная таблица'!H65=0,"",'Сводная таблица'!E65)</f>
        <v/>
      </c>
      <c r="V123" s="437"/>
      <c r="W123" s="437"/>
      <c r="X123" s="437" t="str">
        <f>IF('Сводная таблица'!H65=0,"",'Сводная таблица'!D65)</f>
        <v/>
      </c>
      <c r="Y123" s="437"/>
      <c r="Z123" s="437"/>
      <c r="AA123" s="435" t="str">
        <f>IF('Сводная таблица'!M65=0,"",'Сводная таблица'!M65)</f>
        <v/>
      </c>
      <c r="AB123" s="435"/>
      <c r="AC123" s="435"/>
      <c r="AD123" s="435"/>
      <c r="AE123" s="435"/>
      <c r="AF123" s="435"/>
      <c r="AG123" s="435"/>
      <c r="AH123" s="435" t="str">
        <f>IF('Сводная таблица'!H65=0,"",ROUND(X123*AA123,2))</f>
        <v/>
      </c>
      <c r="AI123" s="435"/>
      <c r="AJ123" s="435"/>
      <c r="AK123" s="435"/>
      <c r="AL123" s="435"/>
      <c r="AM123" s="435"/>
      <c r="AN123" s="435"/>
      <c r="AO123" s="111"/>
      <c r="AP123" s="111"/>
      <c r="AQ123" s="111"/>
      <c r="AR123" s="111"/>
      <c r="AS123" s="111"/>
    </row>
    <row r="124" spans="1:45" x14ac:dyDescent="0.25">
      <c r="A124" s="437">
        <v>44</v>
      </c>
      <c r="B124" s="437"/>
      <c r="C124" s="446" t="str">
        <f>IF('Сводная таблица'!H66=0,"",'Сводная таблица'!H66)</f>
        <v/>
      </c>
      <c r="D124" s="447"/>
      <c r="E124" s="447"/>
      <c r="F124" s="447"/>
      <c r="G124" s="447"/>
      <c r="H124" s="447"/>
      <c r="I124" s="447"/>
      <c r="J124" s="447"/>
      <c r="K124" s="447"/>
      <c r="L124" s="447"/>
      <c r="M124" s="448"/>
      <c r="N124" s="437" t="str">
        <f>IF('Сводная таблица'!N66=0,"",'Сводная таблица'!N66)</f>
        <v/>
      </c>
      <c r="O124" s="437"/>
      <c r="P124" s="437"/>
      <c r="Q124" s="437"/>
      <c r="R124" s="437"/>
      <c r="S124" s="437"/>
      <c r="T124" s="437"/>
      <c r="U124" s="437" t="str">
        <f>IF('Сводная таблица'!H66=0,"",'Сводная таблица'!E66)</f>
        <v/>
      </c>
      <c r="V124" s="437"/>
      <c r="W124" s="437"/>
      <c r="X124" s="437" t="str">
        <f>IF('Сводная таблица'!H66=0,"",'Сводная таблица'!D66)</f>
        <v/>
      </c>
      <c r="Y124" s="437"/>
      <c r="Z124" s="437"/>
      <c r="AA124" s="435" t="str">
        <f>IF('Сводная таблица'!M66=0,"",'Сводная таблица'!M66)</f>
        <v/>
      </c>
      <c r="AB124" s="435"/>
      <c r="AC124" s="435"/>
      <c r="AD124" s="435"/>
      <c r="AE124" s="435"/>
      <c r="AF124" s="435"/>
      <c r="AG124" s="435"/>
      <c r="AH124" s="435" t="str">
        <f>IF('Сводная таблица'!H66=0,"",ROUND(X124*AA124,2))</f>
        <v/>
      </c>
      <c r="AI124" s="435"/>
      <c r="AJ124" s="435"/>
      <c r="AK124" s="435"/>
      <c r="AL124" s="435"/>
      <c r="AM124" s="435"/>
      <c r="AN124" s="435"/>
      <c r="AO124" s="111"/>
      <c r="AP124" s="111"/>
      <c r="AQ124" s="111"/>
      <c r="AR124" s="111"/>
      <c r="AS124" s="111"/>
    </row>
    <row r="125" spans="1:45" x14ac:dyDescent="0.25">
      <c r="A125" s="437">
        <v>45</v>
      </c>
      <c r="B125" s="437"/>
      <c r="C125" s="446" t="str">
        <f>IF('Сводная таблица'!H67=0,"",'Сводная таблица'!H67)</f>
        <v/>
      </c>
      <c r="D125" s="447"/>
      <c r="E125" s="447"/>
      <c r="F125" s="447"/>
      <c r="G125" s="447"/>
      <c r="H125" s="447"/>
      <c r="I125" s="447"/>
      <c r="J125" s="447"/>
      <c r="K125" s="447"/>
      <c r="L125" s="447"/>
      <c r="M125" s="448"/>
      <c r="N125" s="437" t="str">
        <f>IF('Сводная таблица'!N67=0,"",'Сводная таблица'!N67)</f>
        <v/>
      </c>
      <c r="O125" s="437"/>
      <c r="P125" s="437"/>
      <c r="Q125" s="437"/>
      <c r="R125" s="437"/>
      <c r="S125" s="437"/>
      <c r="T125" s="437"/>
      <c r="U125" s="437" t="str">
        <f>IF('Сводная таблица'!H67=0,"",'Сводная таблица'!E67)</f>
        <v/>
      </c>
      <c r="V125" s="437"/>
      <c r="W125" s="437"/>
      <c r="X125" s="437" t="str">
        <f>IF('Сводная таблица'!H67=0,"",'Сводная таблица'!D67)</f>
        <v/>
      </c>
      <c r="Y125" s="437"/>
      <c r="Z125" s="437"/>
      <c r="AA125" s="435" t="str">
        <f>IF('Сводная таблица'!M67=0,"",'Сводная таблица'!M67)</f>
        <v/>
      </c>
      <c r="AB125" s="435"/>
      <c r="AC125" s="435"/>
      <c r="AD125" s="435"/>
      <c r="AE125" s="435"/>
      <c r="AF125" s="435"/>
      <c r="AG125" s="435"/>
      <c r="AH125" s="435" t="str">
        <f>IF('Сводная таблица'!H67=0,"",ROUND(X125*AA125,2))</f>
        <v/>
      </c>
      <c r="AI125" s="435"/>
      <c r="AJ125" s="435"/>
      <c r="AK125" s="435"/>
      <c r="AL125" s="435"/>
      <c r="AM125" s="435"/>
      <c r="AN125" s="435"/>
      <c r="AO125" s="111"/>
      <c r="AP125" s="111"/>
      <c r="AQ125" s="111"/>
      <c r="AR125" s="111"/>
      <c r="AS125" s="111"/>
    </row>
    <row r="126" spans="1:45" x14ac:dyDescent="0.25">
      <c r="A126" s="437">
        <v>46</v>
      </c>
      <c r="B126" s="437"/>
      <c r="C126" s="446" t="str">
        <f>IF('Сводная таблица'!H68=0,"",'Сводная таблица'!H68)</f>
        <v/>
      </c>
      <c r="D126" s="447"/>
      <c r="E126" s="447"/>
      <c r="F126" s="447"/>
      <c r="G126" s="447"/>
      <c r="H126" s="447"/>
      <c r="I126" s="447"/>
      <c r="J126" s="447"/>
      <c r="K126" s="447"/>
      <c r="L126" s="447"/>
      <c r="M126" s="448"/>
      <c r="N126" s="437" t="str">
        <f>IF('Сводная таблица'!N68=0,"",'Сводная таблица'!N68)</f>
        <v/>
      </c>
      <c r="O126" s="437"/>
      <c r="P126" s="437"/>
      <c r="Q126" s="437"/>
      <c r="R126" s="437"/>
      <c r="S126" s="437"/>
      <c r="T126" s="437"/>
      <c r="U126" s="437" t="str">
        <f>IF('Сводная таблица'!H68=0,"",'Сводная таблица'!E68)</f>
        <v/>
      </c>
      <c r="V126" s="437"/>
      <c r="W126" s="437"/>
      <c r="X126" s="437" t="str">
        <f>IF('Сводная таблица'!H68=0,"",'Сводная таблица'!D68)</f>
        <v/>
      </c>
      <c r="Y126" s="437"/>
      <c r="Z126" s="437"/>
      <c r="AA126" s="435" t="str">
        <f>IF('Сводная таблица'!M68=0,"",'Сводная таблица'!M68)</f>
        <v/>
      </c>
      <c r="AB126" s="435"/>
      <c r="AC126" s="435"/>
      <c r="AD126" s="435"/>
      <c r="AE126" s="435"/>
      <c r="AF126" s="435"/>
      <c r="AG126" s="435"/>
      <c r="AH126" s="435" t="str">
        <f>IF('Сводная таблица'!H68=0,"",ROUND(X126*AA126,2))</f>
        <v/>
      </c>
      <c r="AI126" s="435"/>
      <c r="AJ126" s="435"/>
      <c r="AK126" s="435"/>
      <c r="AL126" s="435"/>
      <c r="AM126" s="435"/>
      <c r="AN126" s="435"/>
      <c r="AO126" s="111"/>
      <c r="AP126" s="111"/>
      <c r="AQ126" s="111"/>
      <c r="AR126" s="111"/>
      <c r="AS126" s="111"/>
    </row>
    <row r="127" spans="1:45" x14ac:dyDescent="0.25">
      <c r="A127" s="437">
        <v>47</v>
      </c>
      <c r="B127" s="437"/>
      <c r="C127" s="446" t="str">
        <f>IF('Сводная таблица'!H69=0,"",'Сводная таблица'!H69)</f>
        <v/>
      </c>
      <c r="D127" s="447"/>
      <c r="E127" s="447"/>
      <c r="F127" s="447"/>
      <c r="G127" s="447"/>
      <c r="H127" s="447"/>
      <c r="I127" s="447"/>
      <c r="J127" s="447"/>
      <c r="K127" s="447"/>
      <c r="L127" s="447"/>
      <c r="M127" s="448"/>
      <c r="N127" s="437" t="str">
        <f>IF('Сводная таблица'!N69=0,"",'Сводная таблица'!N69)</f>
        <v/>
      </c>
      <c r="O127" s="437"/>
      <c r="P127" s="437"/>
      <c r="Q127" s="437"/>
      <c r="R127" s="437"/>
      <c r="S127" s="437"/>
      <c r="T127" s="437"/>
      <c r="U127" s="437" t="str">
        <f>IF('Сводная таблица'!H69=0,"",'Сводная таблица'!E69)</f>
        <v/>
      </c>
      <c r="V127" s="437"/>
      <c r="W127" s="437"/>
      <c r="X127" s="437" t="str">
        <f>IF('Сводная таблица'!H69=0,"",'Сводная таблица'!D69)</f>
        <v/>
      </c>
      <c r="Y127" s="437"/>
      <c r="Z127" s="437"/>
      <c r="AA127" s="435" t="str">
        <f>IF('Сводная таблица'!M69=0,"",'Сводная таблица'!M69)</f>
        <v/>
      </c>
      <c r="AB127" s="435"/>
      <c r="AC127" s="435"/>
      <c r="AD127" s="435"/>
      <c r="AE127" s="435"/>
      <c r="AF127" s="435"/>
      <c r="AG127" s="435"/>
      <c r="AH127" s="435" t="str">
        <f>IF('Сводная таблица'!H69=0,"",ROUND(X127*AA127,2))</f>
        <v/>
      </c>
      <c r="AI127" s="435"/>
      <c r="AJ127" s="435"/>
      <c r="AK127" s="435"/>
      <c r="AL127" s="435"/>
      <c r="AM127" s="435"/>
      <c r="AN127" s="435"/>
      <c r="AO127" s="111"/>
      <c r="AP127" s="111"/>
      <c r="AQ127" s="111"/>
      <c r="AR127" s="111"/>
      <c r="AS127" s="111"/>
    </row>
    <row r="128" spans="1:45" x14ac:dyDescent="0.25">
      <c r="A128" s="437">
        <v>48</v>
      </c>
      <c r="B128" s="437"/>
      <c r="C128" s="446" t="str">
        <f>IF('Сводная таблица'!H70=0,"",'Сводная таблица'!H70)</f>
        <v/>
      </c>
      <c r="D128" s="447"/>
      <c r="E128" s="447"/>
      <c r="F128" s="447"/>
      <c r="G128" s="447"/>
      <c r="H128" s="447"/>
      <c r="I128" s="447"/>
      <c r="J128" s="447"/>
      <c r="K128" s="447"/>
      <c r="L128" s="447"/>
      <c r="M128" s="448"/>
      <c r="N128" s="437" t="str">
        <f>IF('Сводная таблица'!N70=0,"",'Сводная таблица'!N70)</f>
        <v/>
      </c>
      <c r="O128" s="437"/>
      <c r="P128" s="437"/>
      <c r="Q128" s="437"/>
      <c r="R128" s="437"/>
      <c r="S128" s="437"/>
      <c r="T128" s="437"/>
      <c r="U128" s="437" t="str">
        <f>IF('Сводная таблица'!H70=0,"",'Сводная таблица'!E70)</f>
        <v/>
      </c>
      <c r="V128" s="437"/>
      <c r="W128" s="437"/>
      <c r="X128" s="437" t="str">
        <f>IF('Сводная таблица'!H70=0,"",'Сводная таблица'!D70)</f>
        <v/>
      </c>
      <c r="Y128" s="437"/>
      <c r="Z128" s="437"/>
      <c r="AA128" s="435" t="str">
        <f>IF('Сводная таблица'!M70=0,"",'Сводная таблица'!M70)</f>
        <v/>
      </c>
      <c r="AB128" s="435"/>
      <c r="AC128" s="435"/>
      <c r="AD128" s="435"/>
      <c r="AE128" s="435"/>
      <c r="AF128" s="435"/>
      <c r="AG128" s="435"/>
      <c r="AH128" s="435" t="str">
        <f>IF('Сводная таблица'!H70=0,"",ROUND(X128*AA128,2))</f>
        <v/>
      </c>
      <c r="AI128" s="435"/>
      <c r="AJ128" s="435"/>
      <c r="AK128" s="435"/>
      <c r="AL128" s="435"/>
      <c r="AM128" s="435"/>
      <c r="AN128" s="435"/>
      <c r="AO128" s="111"/>
      <c r="AP128" s="111"/>
      <c r="AQ128" s="111"/>
      <c r="AR128" s="111"/>
      <c r="AS128" s="111"/>
    </row>
    <row r="129" spans="1:45" x14ac:dyDescent="0.25">
      <c r="A129" s="437">
        <v>49</v>
      </c>
      <c r="B129" s="437"/>
      <c r="C129" s="446" t="str">
        <f>IF('Сводная таблица'!H71=0,"",'Сводная таблица'!H71)</f>
        <v/>
      </c>
      <c r="D129" s="447"/>
      <c r="E129" s="447"/>
      <c r="F129" s="447"/>
      <c r="G129" s="447"/>
      <c r="H129" s="447"/>
      <c r="I129" s="447"/>
      <c r="J129" s="447"/>
      <c r="K129" s="447"/>
      <c r="L129" s="447"/>
      <c r="M129" s="448"/>
      <c r="N129" s="437" t="str">
        <f>IF('Сводная таблица'!N71=0,"",'Сводная таблица'!N71)</f>
        <v/>
      </c>
      <c r="O129" s="437"/>
      <c r="P129" s="437"/>
      <c r="Q129" s="437"/>
      <c r="R129" s="437"/>
      <c r="S129" s="437"/>
      <c r="T129" s="437"/>
      <c r="U129" s="437" t="str">
        <f>IF('Сводная таблица'!H71=0,"",'Сводная таблица'!E71)</f>
        <v/>
      </c>
      <c r="V129" s="437"/>
      <c r="W129" s="437"/>
      <c r="X129" s="437" t="str">
        <f>IF('Сводная таблица'!H71=0,"",'Сводная таблица'!D71)</f>
        <v/>
      </c>
      <c r="Y129" s="437"/>
      <c r="Z129" s="437"/>
      <c r="AA129" s="435" t="str">
        <f>IF('Сводная таблица'!M71=0,"",'Сводная таблица'!M71)</f>
        <v/>
      </c>
      <c r="AB129" s="435"/>
      <c r="AC129" s="435"/>
      <c r="AD129" s="435"/>
      <c r="AE129" s="435"/>
      <c r="AF129" s="435"/>
      <c r="AG129" s="435"/>
      <c r="AH129" s="435" t="str">
        <f>IF('Сводная таблица'!H71=0,"",ROUND(X129*AA129,2))</f>
        <v/>
      </c>
      <c r="AI129" s="435"/>
      <c r="AJ129" s="435"/>
      <c r="AK129" s="435"/>
      <c r="AL129" s="435"/>
      <c r="AM129" s="435"/>
      <c r="AN129" s="435"/>
      <c r="AO129" s="111"/>
      <c r="AP129" s="111"/>
      <c r="AQ129" s="111"/>
      <c r="AR129" s="111"/>
      <c r="AS129" s="111"/>
    </row>
    <row r="130" spans="1:45" x14ac:dyDescent="0.25">
      <c r="A130" s="437">
        <v>50</v>
      </c>
      <c r="B130" s="437"/>
      <c r="C130" s="446" t="str">
        <f>IF('Сводная таблица'!H72=0,"",'Сводная таблица'!H72)</f>
        <v/>
      </c>
      <c r="D130" s="447"/>
      <c r="E130" s="447"/>
      <c r="F130" s="447"/>
      <c r="G130" s="447"/>
      <c r="H130" s="447"/>
      <c r="I130" s="447"/>
      <c r="J130" s="447"/>
      <c r="K130" s="447"/>
      <c r="L130" s="447"/>
      <c r="M130" s="448"/>
      <c r="N130" s="437" t="str">
        <f>IF('Сводная таблица'!N72=0,"",'Сводная таблица'!N72)</f>
        <v/>
      </c>
      <c r="O130" s="437"/>
      <c r="P130" s="437"/>
      <c r="Q130" s="437"/>
      <c r="R130" s="437"/>
      <c r="S130" s="437"/>
      <c r="T130" s="437"/>
      <c r="U130" s="437" t="str">
        <f>IF('Сводная таблица'!H72=0,"",'Сводная таблица'!E72)</f>
        <v/>
      </c>
      <c r="V130" s="437"/>
      <c r="W130" s="437"/>
      <c r="X130" s="437" t="str">
        <f>IF('Сводная таблица'!H72=0,"",'Сводная таблица'!D72)</f>
        <v/>
      </c>
      <c r="Y130" s="437"/>
      <c r="Z130" s="437"/>
      <c r="AA130" s="435" t="str">
        <f>IF('Сводная таблица'!M72=0,"",'Сводная таблица'!M72)</f>
        <v/>
      </c>
      <c r="AB130" s="435"/>
      <c r="AC130" s="435"/>
      <c r="AD130" s="435"/>
      <c r="AE130" s="435"/>
      <c r="AF130" s="435"/>
      <c r="AG130" s="435"/>
      <c r="AH130" s="435" t="str">
        <f>IF('Сводная таблица'!H72=0,"",ROUND(X130*AA130,2))</f>
        <v/>
      </c>
      <c r="AI130" s="435"/>
      <c r="AJ130" s="435"/>
      <c r="AK130" s="435"/>
      <c r="AL130" s="435"/>
      <c r="AM130" s="435"/>
      <c r="AN130" s="435"/>
      <c r="AO130" s="111"/>
      <c r="AP130" s="111"/>
      <c r="AQ130" s="111"/>
      <c r="AR130" s="111"/>
      <c r="AS130" s="111"/>
    </row>
    <row r="131" spans="1:45" ht="12.75" customHeight="1" x14ac:dyDescent="0.25">
      <c r="A131" s="451" t="s">
        <v>156</v>
      </c>
      <c r="B131" s="452"/>
      <c r="C131" s="452"/>
      <c r="D131" s="452"/>
      <c r="E131" s="452"/>
      <c r="F131" s="452"/>
      <c r="G131" s="452"/>
      <c r="H131" s="452"/>
      <c r="I131" s="452"/>
      <c r="J131" s="452"/>
      <c r="K131" s="452"/>
      <c r="L131" s="452"/>
      <c r="M131" s="452"/>
      <c r="N131" s="452"/>
      <c r="O131" s="452"/>
      <c r="P131" s="452"/>
      <c r="Q131" s="452"/>
      <c r="R131" s="452"/>
      <c r="S131" s="452"/>
      <c r="T131" s="452"/>
      <c r="U131" s="452"/>
      <c r="V131" s="452"/>
      <c r="W131" s="452"/>
      <c r="X131" s="452"/>
      <c r="Y131" s="452"/>
      <c r="Z131" s="452"/>
      <c r="AA131" s="452"/>
      <c r="AB131" s="452"/>
      <c r="AC131" s="452"/>
      <c r="AD131" s="452"/>
      <c r="AE131" s="452"/>
      <c r="AF131" s="452"/>
      <c r="AG131" s="452"/>
      <c r="AH131" s="443">
        <f>SUM(AH81:AN130)</f>
        <v>0</v>
      </c>
      <c r="AI131" s="444"/>
      <c r="AJ131" s="444"/>
      <c r="AK131" s="444"/>
      <c r="AL131" s="444"/>
      <c r="AM131" s="444"/>
      <c r="AN131" s="445"/>
      <c r="AO131" s="111"/>
      <c r="AP131" s="111"/>
      <c r="AQ131" s="111"/>
      <c r="AR131" s="111"/>
      <c r="AS131" s="111"/>
    </row>
    <row r="132" spans="1:45" ht="12.75" customHeight="1" x14ac:dyDescent="0.25">
      <c r="A132" s="473" t="s">
        <v>159</v>
      </c>
      <c r="B132" s="474"/>
      <c r="C132" s="474"/>
      <c r="D132" s="474"/>
      <c r="E132" s="474"/>
      <c r="F132" s="474"/>
      <c r="G132" s="474"/>
      <c r="H132" s="474"/>
      <c r="I132" s="474"/>
      <c r="J132" s="474"/>
      <c r="K132" s="474"/>
      <c r="L132" s="474"/>
      <c r="M132" s="474"/>
      <c r="N132" s="474"/>
      <c r="O132" s="474"/>
      <c r="P132" s="474"/>
      <c r="Q132" s="474"/>
      <c r="R132" s="474"/>
      <c r="S132" s="474"/>
      <c r="T132" s="474"/>
      <c r="U132" s="474"/>
      <c r="V132" s="474"/>
      <c r="W132" s="474"/>
      <c r="X132" s="474"/>
      <c r="Y132" s="474"/>
      <c r="Z132" s="474"/>
      <c r="AA132" s="474"/>
      <c r="AB132" s="474"/>
      <c r="AC132" s="474"/>
      <c r="AD132" s="474"/>
      <c r="AE132" s="474"/>
      <c r="AF132" s="474"/>
      <c r="AG132" s="474"/>
      <c r="AH132" s="474"/>
      <c r="AI132" s="474"/>
      <c r="AJ132" s="474"/>
      <c r="AK132" s="474"/>
      <c r="AL132" s="474"/>
      <c r="AM132" s="474"/>
      <c r="AN132" s="474"/>
      <c r="AO132" s="111"/>
      <c r="AP132" s="111"/>
      <c r="AQ132" s="111"/>
      <c r="AR132" s="111"/>
      <c r="AS132" s="111"/>
    </row>
    <row r="133" spans="1:45" ht="12" customHeight="1" x14ac:dyDescent="0.25">
      <c r="A133" s="452"/>
      <c r="B133" s="452"/>
      <c r="C133" s="475" t="s">
        <v>160</v>
      </c>
      <c r="D133" s="475"/>
      <c r="E133" s="475"/>
      <c r="F133" s="475"/>
      <c r="G133" s="475"/>
      <c r="H133" s="475"/>
      <c r="I133" s="475"/>
      <c r="J133" s="475"/>
      <c r="K133" s="475"/>
      <c r="L133" s="475"/>
      <c r="M133" s="475"/>
      <c r="N133" s="475"/>
      <c r="O133" s="475"/>
      <c r="P133" s="475"/>
      <c r="Q133" s="475"/>
      <c r="R133" s="475"/>
      <c r="S133" s="475"/>
      <c r="T133" s="475"/>
      <c r="U133" s="452"/>
      <c r="V133" s="452"/>
      <c r="W133" s="452"/>
      <c r="X133" s="452"/>
      <c r="Y133" s="452"/>
      <c r="Z133" s="452"/>
      <c r="AA133" s="452"/>
      <c r="AB133" s="452"/>
      <c r="AC133" s="452"/>
      <c r="AD133" s="452"/>
      <c r="AE133" s="452"/>
      <c r="AF133" s="452"/>
      <c r="AG133" s="452"/>
      <c r="AH133" s="452"/>
      <c r="AI133" s="452"/>
      <c r="AJ133" s="452"/>
      <c r="AK133" s="452"/>
      <c r="AL133" s="452"/>
      <c r="AM133" s="452"/>
      <c r="AN133" s="452"/>
      <c r="AO133" s="111"/>
      <c r="AP133" s="111"/>
      <c r="AQ133" s="111"/>
      <c r="AR133" s="111"/>
      <c r="AS133" s="111"/>
    </row>
    <row r="134" spans="1:45" x14ac:dyDescent="0.25">
      <c r="A134" s="436" t="s">
        <v>151</v>
      </c>
      <c r="B134" s="436"/>
      <c r="C134" s="436" t="s">
        <v>195</v>
      </c>
      <c r="D134" s="436"/>
      <c r="E134" s="436"/>
      <c r="F134" s="436"/>
      <c r="G134" s="436"/>
      <c r="H134" s="436"/>
      <c r="I134" s="436"/>
      <c r="J134" s="436"/>
      <c r="K134" s="436"/>
      <c r="L134" s="436"/>
      <c r="M134" s="436"/>
      <c r="N134" s="436" t="s">
        <v>158</v>
      </c>
      <c r="O134" s="436"/>
      <c r="P134" s="436"/>
      <c r="Q134" s="436"/>
      <c r="R134" s="436"/>
      <c r="S134" s="436"/>
      <c r="T134" s="436"/>
      <c r="U134" s="436" t="s">
        <v>155</v>
      </c>
      <c r="V134" s="436"/>
      <c r="W134" s="436"/>
      <c r="X134" s="436" t="s">
        <v>106</v>
      </c>
      <c r="Y134" s="436"/>
      <c r="Z134" s="436"/>
      <c r="AA134" s="436" t="s">
        <v>153</v>
      </c>
      <c r="AB134" s="436"/>
      <c r="AC134" s="436"/>
      <c r="AD134" s="436"/>
      <c r="AE134" s="436"/>
      <c r="AF134" s="436"/>
      <c r="AG134" s="436"/>
      <c r="AH134" s="436" t="s">
        <v>89</v>
      </c>
      <c r="AI134" s="436"/>
      <c r="AJ134" s="436"/>
      <c r="AK134" s="436"/>
      <c r="AL134" s="436"/>
      <c r="AM134" s="436"/>
      <c r="AN134" s="436"/>
      <c r="AO134" s="111"/>
      <c r="AP134" s="111"/>
      <c r="AQ134" s="111"/>
      <c r="AR134" s="111"/>
      <c r="AS134" s="111"/>
    </row>
    <row r="135" spans="1:45" ht="9.75" customHeight="1" x14ac:dyDescent="0.25">
      <c r="A135" s="436"/>
      <c r="B135" s="436"/>
      <c r="C135" s="436"/>
      <c r="D135" s="436"/>
      <c r="E135" s="436"/>
      <c r="F135" s="436"/>
      <c r="G135" s="436"/>
      <c r="H135" s="436"/>
      <c r="I135" s="436"/>
      <c r="J135" s="436"/>
      <c r="K135" s="436"/>
      <c r="L135" s="436"/>
      <c r="M135" s="436"/>
      <c r="N135" s="436"/>
      <c r="O135" s="436"/>
      <c r="P135" s="436"/>
      <c r="Q135" s="436"/>
      <c r="R135" s="436"/>
      <c r="S135" s="436"/>
      <c r="T135" s="436"/>
      <c r="U135" s="436"/>
      <c r="V135" s="436"/>
      <c r="W135" s="436"/>
      <c r="X135" s="436"/>
      <c r="Y135" s="436"/>
      <c r="Z135" s="436"/>
      <c r="AA135" s="436"/>
      <c r="AB135" s="436"/>
      <c r="AC135" s="436"/>
      <c r="AD135" s="436"/>
      <c r="AE135" s="436"/>
      <c r="AF135" s="436"/>
      <c r="AG135" s="436"/>
      <c r="AH135" s="436"/>
      <c r="AI135" s="436"/>
      <c r="AJ135" s="436"/>
      <c r="AK135" s="436"/>
      <c r="AL135" s="436"/>
      <c r="AM135" s="436"/>
      <c r="AN135" s="436"/>
      <c r="AO135" s="111"/>
      <c r="AP135" s="111"/>
      <c r="AQ135" s="111"/>
      <c r="AR135" s="111"/>
      <c r="AS135" s="111"/>
    </row>
    <row r="136" spans="1:45" x14ac:dyDescent="0.25">
      <c r="A136" s="437">
        <v>1</v>
      </c>
      <c r="B136" s="437"/>
      <c r="C136" s="437">
        <v>2</v>
      </c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7">
        <v>3</v>
      </c>
      <c r="O136" s="437"/>
      <c r="P136" s="437"/>
      <c r="Q136" s="437"/>
      <c r="R136" s="437"/>
      <c r="S136" s="437"/>
      <c r="T136" s="437"/>
      <c r="U136" s="437">
        <v>4</v>
      </c>
      <c r="V136" s="437"/>
      <c r="W136" s="437"/>
      <c r="X136" s="437">
        <v>5</v>
      </c>
      <c r="Y136" s="437"/>
      <c r="Z136" s="437"/>
      <c r="AA136" s="437">
        <v>6</v>
      </c>
      <c r="AB136" s="437"/>
      <c r="AC136" s="437"/>
      <c r="AD136" s="437"/>
      <c r="AE136" s="437"/>
      <c r="AF136" s="437"/>
      <c r="AG136" s="437"/>
      <c r="AH136" s="437">
        <v>7</v>
      </c>
      <c r="AI136" s="437"/>
      <c r="AJ136" s="437"/>
      <c r="AK136" s="437"/>
      <c r="AL136" s="437"/>
      <c r="AM136" s="437"/>
      <c r="AN136" s="437"/>
      <c r="AO136" s="111"/>
      <c r="AP136" s="111"/>
      <c r="AQ136" s="111"/>
      <c r="AR136" s="111"/>
      <c r="AS136" s="111"/>
    </row>
    <row r="137" spans="1:45" x14ac:dyDescent="0.25">
      <c r="A137" s="437">
        <v>1</v>
      </c>
      <c r="B137" s="437"/>
      <c r="C137" s="470" t="s">
        <v>167</v>
      </c>
      <c r="D137" s="471"/>
      <c r="E137" s="471"/>
      <c r="F137" s="471"/>
      <c r="G137" s="471"/>
      <c r="H137" s="471"/>
      <c r="I137" s="471"/>
      <c r="J137" s="471"/>
      <c r="K137" s="471"/>
      <c r="L137" s="471"/>
      <c r="M137" s="472"/>
      <c r="N137" s="437"/>
      <c r="O137" s="437"/>
      <c r="P137" s="437"/>
      <c r="Q137" s="437"/>
      <c r="R137" s="437"/>
      <c r="S137" s="437"/>
      <c r="T137" s="437"/>
      <c r="U137" s="437" t="s">
        <v>117</v>
      </c>
      <c r="V137" s="437"/>
      <c r="W137" s="437"/>
      <c r="X137" s="462">
        <f>'Сводная таблица'!J7</f>
        <v>0</v>
      </c>
      <c r="Y137" s="462"/>
      <c r="Z137" s="462"/>
      <c r="AA137" s="435">
        <f>'Сводная таблица'!G7</f>
        <v>0</v>
      </c>
      <c r="AB137" s="435"/>
      <c r="AC137" s="435"/>
      <c r="AD137" s="435"/>
      <c r="AE137" s="435"/>
      <c r="AF137" s="435"/>
      <c r="AG137" s="435"/>
      <c r="AH137" s="435">
        <f>ROUND(X137*AA137,2)</f>
        <v>0</v>
      </c>
      <c r="AI137" s="435"/>
      <c r="AJ137" s="435"/>
      <c r="AK137" s="435"/>
      <c r="AL137" s="435"/>
      <c r="AM137" s="435"/>
      <c r="AN137" s="435"/>
      <c r="AO137" s="111"/>
      <c r="AP137" s="111"/>
      <c r="AQ137" s="111"/>
      <c r="AR137" s="111"/>
      <c r="AS137" s="111"/>
    </row>
    <row r="138" spans="1:45" x14ac:dyDescent="0.25">
      <c r="A138" s="437">
        <v>2</v>
      </c>
      <c r="B138" s="437"/>
      <c r="C138" s="456" t="s">
        <v>168</v>
      </c>
      <c r="D138" s="457"/>
      <c r="E138" s="457"/>
      <c r="F138" s="457"/>
      <c r="G138" s="457"/>
      <c r="H138" s="457"/>
      <c r="I138" s="457"/>
      <c r="J138" s="457"/>
      <c r="K138" s="457"/>
      <c r="L138" s="457"/>
      <c r="M138" s="458"/>
      <c r="N138" s="437"/>
      <c r="O138" s="437"/>
      <c r="P138" s="437"/>
      <c r="Q138" s="437"/>
      <c r="R138" s="437"/>
      <c r="S138" s="437"/>
      <c r="T138" s="437"/>
      <c r="U138" s="437" t="s">
        <v>117</v>
      </c>
      <c r="V138" s="437"/>
      <c r="W138" s="437"/>
      <c r="X138" s="462">
        <f>'Сводная таблица'!J8</f>
        <v>0</v>
      </c>
      <c r="Y138" s="462"/>
      <c r="Z138" s="462"/>
      <c r="AA138" s="435">
        <f>'Сводная таблица'!G8</f>
        <v>0</v>
      </c>
      <c r="AB138" s="435"/>
      <c r="AC138" s="435"/>
      <c r="AD138" s="435"/>
      <c r="AE138" s="435"/>
      <c r="AF138" s="435"/>
      <c r="AG138" s="435"/>
      <c r="AH138" s="435">
        <f t="shared" ref="AH138:AH141" si="0">ROUND(X138*AA138,2)</f>
        <v>0</v>
      </c>
      <c r="AI138" s="435"/>
      <c r="AJ138" s="435"/>
      <c r="AK138" s="435"/>
      <c r="AL138" s="435"/>
      <c r="AM138" s="435"/>
      <c r="AN138" s="435"/>
      <c r="AO138" s="111"/>
      <c r="AP138" s="111"/>
      <c r="AQ138" s="111"/>
      <c r="AR138" s="111"/>
      <c r="AS138" s="111"/>
    </row>
    <row r="139" spans="1:45" x14ac:dyDescent="0.25">
      <c r="A139" s="437">
        <v>3</v>
      </c>
      <c r="B139" s="437"/>
      <c r="C139" s="469" t="s">
        <v>489</v>
      </c>
      <c r="D139" s="469"/>
      <c r="E139" s="469"/>
      <c r="F139" s="469"/>
      <c r="G139" s="469"/>
      <c r="H139" s="469"/>
      <c r="I139" s="469"/>
      <c r="J139" s="469"/>
      <c r="K139" s="469"/>
      <c r="L139" s="469"/>
      <c r="M139" s="469"/>
      <c r="N139" s="437"/>
      <c r="O139" s="437"/>
      <c r="P139" s="437"/>
      <c r="Q139" s="437"/>
      <c r="R139" s="437"/>
      <c r="S139" s="437"/>
      <c r="T139" s="437"/>
      <c r="U139" s="437" t="s">
        <v>117</v>
      </c>
      <c r="V139" s="437"/>
      <c r="W139" s="437"/>
      <c r="X139" s="462">
        <f>'Сводная таблица'!J9</f>
        <v>0</v>
      </c>
      <c r="Y139" s="462"/>
      <c r="Z139" s="462"/>
      <c r="AA139" s="435">
        <f>'Сводная таблица'!G9</f>
        <v>0</v>
      </c>
      <c r="AB139" s="435"/>
      <c r="AC139" s="435"/>
      <c r="AD139" s="435"/>
      <c r="AE139" s="435"/>
      <c r="AF139" s="435"/>
      <c r="AG139" s="435"/>
      <c r="AH139" s="435">
        <f t="shared" si="0"/>
        <v>0</v>
      </c>
      <c r="AI139" s="435"/>
      <c r="AJ139" s="435"/>
      <c r="AK139" s="435"/>
      <c r="AL139" s="435"/>
      <c r="AM139" s="435"/>
      <c r="AN139" s="435"/>
      <c r="AO139" s="111"/>
      <c r="AP139" s="111"/>
      <c r="AQ139" s="111"/>
      <c r="AR139" s="111"/>
      <c r="AS139" s="111"/>
    </row>
    <row r="140" spans="1:45" x14ac:dyDescent="0.25">
      <c r="A140" s="459">
        <v>4</v>
      </c>
      <c r="B140" s="461"/>
      <c r="C140" s="456" t="s">
        <v>169</v>
      </c>
      <c r="D140" s="457"/>
      <c r="E140" s="457"/>
      <c r="F140" s="457"/>
      <c r="G140" s="457"/>
      <c r="H140" s="457"/>
      <c r="I140" s="457"/>
      <c r="J140" s="457"/>
      <c r="K140" s="457"/>
      <c r="L140" s="457"/>
      <c r="M140" s="458"/>
      <c r="N140" s="459"/>
      <c r="O140" s="460"/>
      <c r="P140" s="460"/>
      <c r="Q140" s="460"/>
      <c r="R140" s="460"/>
      <c r="S140" s="460"/>
      <c r="T140" s="461"/>
      <c r="U140" s="459" t="s">
        <v>117</v>
      </c>
      <c r="V140" s="460"/>
      <c r="W140" s="461"/>
      <c r="X140" s="462">
        <f>'Сводная таблица'!J10</f>
        <v>0</v>
      </c>
      <c r="Y140" s="462"/>
      <c r="Z140" s="462"/>
      <c r="AA140" s="435">
        <f>'Сводная таблица'!G10</f>
        <v>0</v>
      </c>
      <c r="AB140" s="435"/>
      <c r="AC140" s="435"/>
      <c r="AD140" s="435"/>
      <c r="AE140" s="435"/>
      <c r="AF140" s="435"/>
      <c r="AG140" s="435"/>
      <c r="AH140" s="435">
        <f t="shared" si="0"/>
        <v>0</v>
      </c>
      <c r="AI140" s="435"/>
      <c r="AJ140" s="435"/>
      <c r="AK140" s="435"/>
      <c r="AL140" s="435"/>
      <c r="AM140" s="435"/>
      <c r="AN140" s="435"/>
      <c r="AO140" s="111"/>
      <c r="AP140" s="111"/>
      <c r="AQ140" s="111"/>
      <c r="AR140" s="111"/>
      <c r="AS140" s="111"/>
    </row>
    <row r="141" spans="1:45" ht="15" customHeight="1" x14ac:dyDescent="0.25">
      <c r="A141" s="459">
        <v>5</v>
      </c>
      <c r="B141" s="461"/>
      <c r="C141" s="456" t="s">
        <v>490</v>
      </c>
      <c r="D141" s="457"/>
      <c r="E141" s="457"/>
      <c r="F141" s="457"/>
      <c r="G141" s="457"/>
      <c r="H141" s="457"/>
      <c r="I141" s="457"/>
      <c r="J141" s="457"/>
      <c r="K141" s="457"/>
      <c r="L141" s="457"/>
      <c r="M141" s="458"/>
      <c r="N141" s="459"/>
      <c r="O141" s="460"/>
      <c r="P141" s="460"/>
      <c r="Q141" s="460"/>
      <c r="R141" s="460"/>
      <c r="S141" s="460"/>
      <c r="T141" s="461"/>
      <c r="U141" s="459" t="s">
        <v>117</v>
      </c>
      <c r="V141" s="460"/>
      <c r="W141" s="461"/>
      <c r="X141" s="462">
        <f>'Сводная таблица'!J11</f>
        <v>0</v>
      </c>
      <c r="Y141" s="462"/>
      <c r="Z141" s="462"/>
      <c r="AA141" s="435">
        <f>'Сводная таблица'!G11</f>
        <v>0</v>
      </c>
      <c r="AB141" s="435"/>
      <c r="AC141" s="435"/>
      <c r="AD141" s="435"/>
      <c r="AE141" s="435"/>
      <c r="AF141" s="435"/>
      <c r="AG141" s="435"/>
      <c r="AH141" s="435">
        <f t="shared" si="0"/>
        <v>0</v>
      </c>
      <c r="AI141" s="435"/>
      <c r="AJ141" s="435"/>
      <c r="AK141" s="435"/>
      <c r="AL141" s="435"/>
      <c r="AM141" s="435"/>
      <c r="AN141" s="435"/>
      <c r="AO141" s="111"/>
      <c r="AP141" s="111"/>
      <c r="AQ141" s="111"/>
      <c r="AR141" s="111"/>
      <c r="AS141" s="111"/>
    </row>
    <row r="142" spans="1:45" ht="11.25" customHeight="1" x14ac:dyDescent="0.25">
      <c r="A142" s="451" t="s">
        <v>156</v>
      </c>
      <c r="B142" s="452"/>
      <c r="C142" s="452"/>
      <c r="D142" s="452"/>
      <c r="E142" s="452"/>
      <c r="F142" s="452"/>
      <c r="G142" s="452"/>
      <c r="H142" s="452"/>
      <c r="I142" s="452"/>
      <c r="J142" s="452"/>
      <c r="K142" s="452"/>
      <c r="L142" s="452"/>
      <c r="M142" s="452"/>
      <c r="N142" s="452"/>
      <c r="O142" s="452"/>
      <c r="P142" s="452"/>
      <c r="Q142" s="452"/>
      <c r="R142" s="452"/>
      <c r="S142" s="452"/>
      <c r="T142" s="452"/>
      <c r="U142" s="452"/>
      <c r="V142" s="452"/>
      <c r="W142" s="452"/>
      <c r="X142" s="452"/>
      <c r="Y142" s="452"/>
      <c r="Z142" s="452"/>
      <c r="AA142" s="452"/>
      <c r="AB142" s="452"/>
      <c r="AC142" s="452"/>
      <c r="AD142" s="452"/>
      <c r="AE142" s="452"/>
      <c r="AF142" s="452"/>
      <c r="AG142" s="452"/>
      <c r="AH142" s="465">
        <f>SUM(AH137:AN141)</f>
        <v>0</v>
      </c>
      <c r="AI142" s="465"/>
      <c r="AJ142" s="465"/>
      <c r="AK142" s="465"/>
      <c r="AL142" s="465"/>
      <c r="AM142" s="465"/>
      <c r="AN142" s="465"/>
      <c r="AO142" s="111"/>
      <c r="AP142" s="111"/>
      <c r="AQ142" s="111"/>
      <c r="AR142" s="111"/>
      <c r="AS142" s="111"/>
    </row>
    <row r="143" spans="1:45" ht="24" customHeight="1" x14ac:dyDescent="0.25">
      <c r="A143" s="135"/>
      <c r="B143" s="466" t="s">
        <v>492</v>
      </c>
      <c r="C143" s="466"/>
      <c r="D143" s="466"/>
      <c r="E143" s="466"/>
      <c r="F143" s="466"/>
      <c r="G143" s="466"/>
      <c r="H143" s="466"/>
      <c r="I143" s="466"/>
      <c r="J143" s="466"/>
      <c r="K143" s="466"/>
      <c r="L143" s="466"/>
      <c r="M143" s="466"/>
      <c r="N143" s="466"/>
      <c r="O143" s="466"/>
      <c r="P143" s="466"/>
      <c r="Q143" s="466"/>
      <c r="R143" s="466"/>
      <c r="S143" s="466"/>
      <c r="T143" s="466"/>
      <c r="U143" s="466"/>
      <c r="V143" s="466"/>
      <c r="W143" s="466"/>
      <c r="X143" s="466"/>
      <c r="Y143" s="466"/>
      <c r="Z143" s="466"/>
      <c r="AA143" s="466"/>
      <c r="AB143" s="466"/>
      <c r="AC143" s="466"/>
      <c r="AD143" s="466"/>
      <c r="AE143" s="466"/>
      <c r="AF143" s="466"/>
      <c r="AG143" s="466"/>
      <c r="AH143" s="466"/>
      <c r="AI143" s="466"/>
      <c r="AJ143" s="466"/>
      <c r="AK143" s="466"/>
      <c r="AL143" s="466"/>
      <c r="AM143" s="466"/>
      <c r="AN143" s="466"/>
      <c r="AO143" s="111"/>
      <c r="AP143" s="111"/>
      <c r="AQ143" s="111"/>
      <c r="AR143" s="111"/>
      <c r="AS143" s="111"/>
    </row>
    <row r="144" spans="1:45" ht="12" customHeight="1" x14ac:dyDescent="0.25">
      <c r="A144" s="110"/>
      <c r="B144" s="464" t="s">
        <v>161</v>
      </c>
      <c r="C144" s="464"/>
      <c r="D144" s="464"/>
      <c r="E144" s="464"/>
      <c r="F144" s="464"/>
      <c r="G144" s="464"/>
      <c r="H144" s="464"/>
      <c r="I144" s="464"/>
      <c r="J144" s="464"/>
      <c r="K144" s="464"/>
      <c r="L144" s="464"/>
      <c r="M144" s="464"/>
      <c r="N144" s="464"/>
      <c r="O144" s="464"/>
      <c r="P144" s="464"/>
      <c r="Q144" s="464"/>
      <c r="R144" s="464"/>
      <c r="S144" s="464"/>
      <c r="T144" s="464"/>
      <c r="U144" s="464"/>
      <c r="V144" s="464"/>
      <c r="W144" s="464"/>
      <c r="X144" s="464"/>
      <c r="Y144" s="464"/>
      <c r="Z144" s="464"/>
      <c r="AA144" s="464"/>
      <c r="AB144" s="464"/>
      <c r="AC144" s="464"/>
      <c r="AD144" s="464"/>
      <c r="AE144" s="464"/>
      <c r="AF144" s="464"/>
      <c r="AG144" s="464"/>
      <c r="AH144" s="464"/>
      <c r="AI144" s="464"/>
      <c r="AJ144" s="464"/>
      <c r="AK144" s="464"/>
      <c r="AL144" s="464"/>
      <c r="AM144" s="464"/>
      <c r="AN144" s="464"/>
      <c r="AO144" s="111"/>
      <c r="AP144" s="111"/>
      <c r="AQ144" s="111"/>
      <c r="AR144" s="111"/>
      <c r="AS144" s="111"/>
    </row>
    <row r="145" spans="1:48" x14ac:dyDescent="0.25">
      <c r="A145" s="110"/>
      <c r="B145" s="110"/>
      <c r="C145" s="454" t="s">
        <v>162</v>
      </c>
      <c r="D145" s="454"/>
      <c r="E145" s="454"/>
      <c r="F145" s="454"/>
      <c r="G145" s="454"/>
      <c r="H145" s="454"/>
      <c r="I145" s="454"/>
      <c r="J145" s="454"/>
      <c r="K145" s="454"/>
      <c r="L145" s="454"/>
      <c r="M145" s="454"/>
      <c r="N145" s="454"/>
      <c r="O145" s="454"/>
      <c r="P145" s="454"/>
      <c r="Q145" s="454"/>
      <c r="R145" s="454"/>
      <c r="S145" s="454"/>
      <c r="T145" s="454"/>
      <c r="U145" s="454"/>
      <c r="V145" s="454"/>
      <c r="W145" s="463">
        <f>AH131</f>
        <v>0</v>
      </c>
      <c r="X145" s="463"/>
      <c r="Y145" s="463"/>
      <c r="Z145" s="463"/>
      <c r="AA145" s="463"/>
      <c r="AB145" s="114" t="s">
        <v>163</v>
      </c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11"/>
      <c r="AP145" s="111"/>
      <c r="AQ145" s="111"/>
      <c r="AR145" s="111"/>
      <c r="AS145" s="111"/>
    </row>
    <row r="146" spans="1:48" x14ac:dyDescent="0.25">
      <c r="A146" s="110"/>
      <c r="B146" s="110"/>
      <c r="C146" s="453" t="s">
        <v>164</v>
      </c>
      <c r="D146" s="453"/>
      <c r="E146" s="453"/>
      <c r="F146" s="453"/>
      <c r="G146" s="453"/>
      <c r="H146" s="467" t="s">
        <v>622</v>
      </c>
      <c r="I146" s="467"/>
      <c r="J146" s="467"/>
      <c r="K146" s="467"/>
      <c r="L146" s="467"/>
      <c r="M146" s="467"/>
      <c r="N146" s="467"/>
      <c r="O146" s="467"/>
      <c r="P146" s="468" t="str">
        <f>AD155</f>
        <v>Осмоловский А.В.</v>
      </c>
      <c r="Q146" s="468"/>
      <c r="R146" s="468"/>
      <c r="S146" s="468"/>
      <c r="T146" s="468"/>
      <c r="U146" s="468"/>
      <c r="V146" s="468"/>
      <c r="W146" s="454" t="s">
        <v>165</v>
      </c>
      <c r="X146" s="454"/>
      <c r="Y146" s="455">
        <f>'Сводная таблица'!C11</f>
        <v>0</v>
      </c>
      <c r="Z146" s="455"/>
      <c r="AA146" s="455"/>
      <c r="AB146" s="455"/>
      <c r="AC146" s="455"/>
      <c r="AD146" s="455"/>
      <c r="AE146" s="114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11"/>
      <c r="AP146" s="111"/>
      <c r="AQ146" s="111"/>
      <c r="AR146" s="111"/>
      <c r="AS146" s="111"/>
      <c r="AT146" s="110"/>
      <c r="AU146" s="110"/>
      <c r="AV146" s="110"/>
    </row>
    <row r="147" spans="1:48" ht="12.75" customHeight="1" x14ac:dyDescent="0.25">
      <c r="A147" s="110"/>
      <c r="B147" s="110"/>
      <c r="C147" s="110"/>
      <c r="D147" s="110"/>
      <c r="E147" s="110"/>
      <c r="F147" s="110"/>
      <c r="G147" s="110"/>
      <c r="H147" s="478"/>
      <c r="I147" s="478"/>
      <c r="J147" s="478"/>
      <c r="K147" s="478"/>
      <c r="L147" s="478"/>
      <c r="M147" s="478"/>
      <c r="N147" s="478"/>
      <c r="O147" s="478"/>
      <c r="P147" s="367" t="s">
        <v>193</v>
      </c>
      <c r="Q147" s="367"/>
      <c r="R147" s="367"/>
      <c r="S147" s="367"/>
      <c r="T147" s="367"/>
      <c r="U147" s="367"/>
      <c r="V147" s="367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11"/>
      <c r="AP147" s="111"/>
      <c r="AQ147" s="111"/>
      <c r="AR147" s="111"/>
      <c r="AS147" s="111"/>
    </row>
    <row r="148" spans="1:48" s="123" customFormat="1" ht="12.75" customHeight="1" x14ac:dyDescent="0.25">
      <c r="A148" s="433" t="s">
        <v>166</v>
      </c>
      <c r="B148" s="433"/>
      <c r="C148" s="433"/>
      <c r="D148" s="433"/>
      <c r="E148" s="433"/>
      <c r="F148" s="433"/>
      <c r="G148" s="433"/>
      <c r="H148" s="433"/>
      <c r="I148" s="433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11"/>
      <c r="AP148" s="111"/>
      <c r="AQ148" s="111"/>
      <c r="AR148" s="111"/>
      <c r="AS148" s="111"/>
    </row>
    <row r="149" spans="1:48" s="123" customFormat="1" x14ac:dyDescent="0.25">
      <c r="A149" s="433" t="s">
        <v>65</v>
      </c>
      <c r="B149" s="433"/>
      <c r="C149" s="433"/>
      <c r="D149" s="433"/>
      <c r="E149" s="433"/>
      <c r="F149" s="433"/>
      <c r="G149" s="433"/>
      <c r="H149" s="433"/>
      <c r="I149" s="433"/>
      <c r="J149" s="402" t="str">
        <f>VLOOKUP(AD149,Списки!H5:I6,2,0)</f>
        <v>Главный инженер</v>
      </c>
      <c r="K149" s="402"/>
      <c r="L149" s="402"/>
      <c r="M149" s="402"/>
      <c r="N149" s="402"/>
      <c r="O149" s="402"/>
      <c r="P149" s="402"/>
      <c r="Q149" s="402"/>
      <c r="R149" s="402"/>
      <c r="S149" s="402"/>
      <c r="T149" s="402"/>
      <c r="U149" s="402"/>
      <c r="V149" s="95"/>
      <c r="W149" s="402"/>
      <c r="X149" s="402"/>
      <c r="Y149" s="402"/>
      <c r="Z149" s="402"/>
      <c r="AA149" s="402"/>
      <c r="AB149" s="402"/>
      <c r="AC149" s="98"/>
      <c r="AD149" s="402" t="s">
        <v>462</v>
      </c>
      <c r="AE149" s="402"/>
      <c r="AF149" s="402"/>
      <c r="AG149" s="402"/>
      <c r="AH149" s="402"/>
      <c r="AI149" s="402"/>
      <c r="AJ149" s="402"/>
      <c r="AK149" s="402"/>
      <c r="AL149" s="402"/>
      <c r="AM149" s="402"/>
      <c r="AN149" s="402"/>
      <c r="AO149" s="111"/>
      <c r="AP149" s="111"/>
      <c r="AQ149" s="111"/>
      <c r="AR149" s="111"/>
      <c r="AS149" s="111"/>
    </row>
    <row r="150" spans="1:48" s="101" customFormat="1" ht="12.75" customHeight="1" x14ac:dyDescent="0.25">
      <c r="A150" s="99"/>
      <c r="B150" s="99"/>
      <c r="C150" s="99"/>
      <c r="D150" s="99"/>
      <c r="E150" s="99"/>
      <c r="F150" s="99"/>
      <c r="G150" s="99"/>
      <c r="H150" s="99"/>
      <c r="I150" s="99"/>
      <c r="J150" s="365" t="s">
        <v>0</v>
      </c>
      <c r="K150" s="365"/>
      <c r="L150" s="365"/>
      <c r="M150" s="365"/>
      <c r="N150" s="365"/>
      <c r="O150" s="365"/>
      <c r="P150" s="365"/>
      <c r="Q150" s="365"/>
      <c r="R150" s="365"/>
      <c r="S150" s="365"/>
      <c r="T150" s="365"/>
      <c r="U150" s="365"/>
      <c r="V150" s="107"/>
      <c r="W150" s="367" t="s">
        <v>34</v>
      </c>
      <c r="X150" s="367"/>
      <c r="Y150" s="367"/>
      <c r="Z150" s="367"/>
      <c r="AA150" s="367"/>
      <c r="AB150" s="367"/>
      <c r="AC150" s="137"/>
      <c r="AD150" s="415" t="s">
        <v>193</v>
      </c>
      <c r="AE150" s="415"/>
      <c r="AF150" s="415"/>
      <c r="AG150" s="415"/>
      <c r="AH150" s="415"/>
      <c r="AI150" s="415"/>
      <c r="AJ150" s="415"/>
      <c r="AK150" s="415"/>
      <c r="AL150" s="415"/>
      <c r="AM150" s="415"/>
      <c r="AN150" s="415"/>
      <c r="AO150" s="138"/>
      <c r="AP150" s="138"/>
      <c r="AQ150" s="138"/>
      <c r="AR150" s="138"/>
      <c r="AS150" s="138"/>
    </row>
    <row r="151" spans="1:48" s="123" customFormat="1" x14ac:dyDescent="0.25">
      <c r="A151" s="433" t="s">
        <v>11</v>
      </c>
      <c r="B151" s="433"/>
      <c r="C151" s="433"/>
      <c r="D151" s="433"/>
      <c r="E151" s="433"/>
      <c r="F151" s="433"/>
      <c r="G151" s="433"/>
      <c r="H151" s="433"/>
      <c r="I151" s="433"/>
      <c r="J151" s="402" t="str">
        <f>VLOOKUP(AD151,Списки!H24:I25,2,0)</f>
        <v>Начальник ПТО</v>
      </c>
      <c r="K151" s="402"/>
      <c r="L151" s="402"/>
      <c r="M151" s="402"/>
      <c r="N151" s="402"/>
      <c r="O151" s="402"/>
      <c r="P151" s="402"/>
      <c r="Q151" s="402"/>
      <c r="R151" s="402"/>
      <c r="S151" s="402"/>
      <c r="T151" s="402"/>
      <c r="U151" s="402"/>
      <c r="V151" s="95"/>
      <c r="W151" s="402"/>
      <c r="X151" s="402"/>
      <c r="Y151" s="402"/>
      <c r="Z151" s="402"/>
      <c r="AA151" s="402"/>
      <c r="AB151" s="402"/>
      <c r="AC151" s="105"/>
      <c r="AD151" s="402" t="s">
        <v>467</v>
      </c>
      <c r="AE151" s="402"/>
      <c r="AF151" s="402"/>
      <c r="AG151" s="402"/>
      <c r="AH151" s="402"/>
      <c r="AI151" s="402"/>
      <c r="AJ151" s="402"/>
      <c r="AK151" s="402"/>
      <c r="AL151" s="402"/>
      <c r="AM151" s="402"/>
      <c r="AN151" s="402"/>
      <c r="AO151" s="111"/>
      <c r="AP151" s="111"/>
      <c r="AQ151" s="111"/>
      <c r="AR151" s="111"/>
      <c r="AS151" s="111"/>
    </row>
    <row r="152" spans="1:48" s="101" customFormat="1" ht="12.75" customHeight="1" x14ac:dyDescent="0.25">
      <c r="A152" s="103"/>
      <c r="B152" s="106"/>
      <c r="C152" s="106"/>
      <c r="D152" s="106"/>
      <c r="E152" s="106"/>
      <c r="F152" s="106"/>
      <c r="G152" s="106"/>
      <c r="H152" s="106"/>
      <c r="I152" s="106"/>
      <c r="J152" s="365" t="s">
        <v>0</v>
      </c>
      <c r="K152" s="365"/>
      <c r="L152" s="365"/>
      <c r="M152" s="365"/>
      <c r="N152" s="365"/>
      <c r="O152" s="365"/>
      <c r="P152" s="365"/>
      <c r="Q152" s="365"/>
      <c r="R152" s="365"/>
      <c r="S152" s="365"/>
      <c r="T152" s="365"/>
      <c r="U152" s="365"/>
      <c r="V152" s="107"/>
      <c r="W152" s="367" t="s">
        <v>34</v>
      </c>
      <c r="X152" s="367"/>
      <c r="Y152" s="367"/>
      <c r="Z152" s="367"/>
      <c r="AA152" s="367"/>
      <c r="AB152" s="367"/>
      <c r="AC152" s="137"/>
      <c r="AD152" s="415" t="s">
        <v>193</v>
      </c>
      <c r="AE152" s="415"/>
      <c r="AF152" s="415"/>
      <c r="AG152" s="415"/>
      <c r="AH152" s="415"/>
      <c r="AI152" s="415"/>
      <c r="AJ152" s="415"/>
      <c r="AK152" s="415"/>
      <c r="AL152" s="415"/>
      <c r="AM152" s="415"/>
      <c r="AN152" s="415"/>
      <c r="AO152" s="111"/>
      <c r="AP152" s="111"/>
      <c r="AQ152" s="111"/>
      <c r="AR152" s="111"/>
      <c r="AS152" s="111"/>
    </row>
    <row r="153" spans="1:48" s="123" customFormat="1" x14ac:dyDescent="0.25">
      <c r="A153" s="122"/>
      <c r="B153" s="139"/>
      <c r="C153" s="139"/>
      <c r="D153" s="139"/>
      <c r="E153" s="139"/>
      <c r="F153" s="139"/>
      <c r="G153" s="139"/>
      <c r="H153" s="136"/>
      <c r="I153" s="136"/>
      <c r="J153" s="402" t="str">
        <f>VLOOKUP(AD153,Списки!H27:I28,2,0)</f>
        <v>Начальник ЦТАИ</v>
      </c>
      <c r="K153" s="402"/>
      <c r="L153" s="402"/>
      <c r="M153" s="402"/>
      <c r="N153" s="402"/>
      <c r="O153" s="402"/>
      <c r="P153" s="402"/>
      <c r="Q153" s="402"/>
      <c r="R153" s="402"/>
      <c r="S153" s="402"/>
      <c r="T153" s="402"/>
      <c r="U153" s="402"/>
      <c r="V153" s="95"/>
      <c r="W153" s="402"/>
      <c r="X153" s="402"/>
      <c r="Y153" s="402"/>
      <c r="Z153" s="402"/>
      <c r="AA153" s="402"/>
      <c r="AB153" s="402"/>
      <c r="AC153" s="105"/>
      <c r="AD153" s="402" t="s">
        <v>471</v>
      </c>
      <c r="AE153" s="402"/>
      <c r="AF153" s="402"/>
      <c r="AG153" s="402"/>
      <c r="AH153" s="402"/>
      <c r="AI153" s="402"/>
      <c r="AJ153" s="402"/>
      <c r="AK153" s="402"/>
      <c r="AL153" s="402"/>
      <c r="AM153" s="402"/>
      <c r="AN153" s="402"/>
      <c r="AO153" s="111"/>
      <c r="AP153" s="111"/>
      <c r="AQ153" s="111"/>
      <c r="AR153" s="111"/>
      <c r="AS153" s="111"/>
    </row>
    <row r="154" spans="1:48" s="101" customFormat="1" ht="12.75" customHeight="1" x14ac:dyDescent="0.25">
      <c r="A154" s="103"/>
      <c r="B154" s="106"/>
      <c r="C154" s="106"/>
      <c r="D154" s="106"/>
      <c r="E154" s="106"/>
      <c r="F154" s="106"/>
      <c r="G154" s="106"/>
      <c r="H154" s="106"/>
      <c r="I154" s="106"/>
      <c r="J154" s="365" t="s">
        <v>0</v>
      </c>
      <c r="K154" s="365"/>
      <c r="L154" s="365"/>
      <c r="M154" s="365"/>
      <c r="N154" s="365"/>
      <c r="O154" s="365"/>
      <c r="P154" s="365"/>
      <c r="Q154" s="365"/>
      <c r="R154" s="365"/>
      <c r="S154" s="365"/>
      <c r="T154" s="365"/>
      <c r="U154" s="365"/>
      <c r="V154" s="107"/>
      <c r="W154" s="367" t="s">
        <v>34</v>
      </c>
      <c r="X154" s="367"/>
      <c r="Y154" s="367"/>
      <c r="Z154" s="367"/>
      <c r="AA154" s="367"/>
      <c r="AB154" s="367"/>
      <c r="AC154" s="137"/>
      <c r="AD154" s="415" t="s">
        <v>193</v>
      </c>
      <c r="AE154" s="415"/>
      <c r="AF154" s="415"/>
      <c r="AG154" s="415"/>
      <c r="AH154" s="415"/>
      <c r="AI154" s="415"/>
      <c r="AJ154" s="415"/>
      <c r="AK154" s="415"/>
      <c r="AL154" s="415"/>
      <c r="AM154" s="415"/>
      <c r="AN154" s="415"/>
      <c r="AO154" s="111"/>
      <c r="AP154" s="111"/>
      <c r="AQ154" s="111"/>
      <c r="AR154" s="111"/>
      <c r="AS154" s="111"/>
    </row>
    <row r="155" spans="1:48" s="123" customFormat="1" x14ac:dyDescent="0.25">
      <c r="A155" s="122"/>
      <c r="B155" s="139"/>
      <c r="C155" s="139"/>
      <c r="D155" s="139"/>
      <c r="E155" s="139"/>
      <c r="F155" s="139"/>
      <c r="G155" s="139"/>
      <c r="H155" s="136"/>
      <c r="I155" s="136"/>
      <c r="J155" s="402" t="str">
        <f>VLOOKUP(AD155,Списки!H30:I35,2,0)</f>
        <v>Начальник уАСУТП</v>
      </c>
      <c r="K155" s="402"/>
      <c r="L155" s="402"/>
      <c r="M155" s="402"/>
      <c r="N155" s="402"/>
      <c r="O155" s="402"/>
      <c r="P155" s="402"/>
      <c r="Q155" s="402"/>
      <c r="R155" s="402"/>
      <c r="S155" s="402"/>
      <c r="T155" s="402"/>
      <c r="U155" s="402"/>
      <c r="V155" s="95"/>
      <c r="W155" s="402"/>
      <c r="X155" s="402"/>
      <c r="Y155" s="402"/>
      <c r="Z155" s="402"/>
      <c r="AA155" s="402"/>
      <c r="AB155" s="402"/>
      <c r="AC155" s="105"/>
      <c r="AD155" s="402" t="s">
        <v>466</v>
      </c>
      <c r="AE155" s="402"/>
      <c r="AF155" s="402"/>
      <c r="AG155" s="402"/>
      <c r="AH155" s="402"/>
      <c r="AI155" s="402"/>
      <c r="AJ155" s="402"/>
      <c r="AK155" s="402"/>
      <c r="AL155" s="402"/>
      <c r="AM155" s="402"/>
      <c r="AN155" s="402"/>
      <c r="AO155" s="111"/>
      <c r="AP155" s="111"/>
      <c r="AQ155" s="111"/>
      <c r="AR155" s="111"/>
      <c r="AS155" s="111"/>
    </row>
    <row r="156" spans="1:48" s="101" customFormat="1" ht="12.75" customHeight="1" x14ac:dyDescent="0.25">
      <c r="A156" s="103"/>
      <c r="B156" s="106"/>
      <c r="C156" s="106"/>
      <c r="D156" s="106"/>
      <c r="E156" s="106"/>
      <c r="F156" s="106"/>
      <c r="G156" s="106"/>
      <c r="H156" s="106"/>
      <c r="I156" s="106"/>
      <c r="J156" s="365" t="s">
        <v>0</v>
      </c>
      <c r="K156" s="365"/>
      <c r="L156" s="365"/>
      <c r="M156" s="365"/>
      <c r="N156" s="365"/>
      <c r="O156" s="365"/>
      <c r="P156" s="365"/>
      <c r="Q156" s="365"/>
      <c r="R156" s="365"/>
      <c r="S156" s="365"/>
      <c r="T156" s="365"/>
      <c r="U156" s="365"/>
      <c r="V156" s="107"/>
      <c r="W156" s="367" t="s">
        <v>34</v>
      </c>
      <c r="X156" s="367"/>
      <c r="Y156" s="367"/>
      <c r="Z156" s="367"/>
      <c r="AA156" s="367"/>
      <c r="AB156" s="367"/>
      <c r="AC156" s="137"/>
      <c r="AD156" s="415" t="s">
        <v>193</v>
      </c>
      <c r="AE156" s="415"/>
      <c r="AF156" s="415"/>
      <c r="AG156" s="415"/>
      <c r="AH156" s="415"/>
      <c r="AI156" s="415"/>
      <c r="AJ156" s="415"/>
      <c r="AK156" s="415"/>
      <c r="AL156" s="415"/>
      <c r="AM156" s="415"/>
      <c r="AN156" s="415"/>
      <c r="AO156" s="111"/>
      <c r="AP156" s="111"/>
      <c r="AQ156" s="111"/>
      <c r="AR156" s="111"/>
      <c r="AS156" s="111"/>
    </row>
    <row r="157" spans="1:48" s="123" customFormat="1" x14ac:dyDescent="0.25">
      <c r="A157" s="122"/>
      <c r="B157" s="139"/>
      <c r="C157" s="139"/>
      <c r="D157" s="139"/>
      <c r="E157" s="139"/>
      <c r="F157" s="139"/>
      <c r="G157" s="139"/>
      <c r="H157" s="136"/>
      <c r="I157" s="136"/>
      <c r="J157" s="402" t="str">
        <f>VLOOKUP(AD157,Списки!H8:I11,2,0)</f>
        <v>Бухгалтер по материалам</v>
      </c>
      <c r="K157" s="402"/>
      <c r="L157" s="402"/>
      <c r="M157" s="402"/>
      <c r="N157" s="402"/>
      <c r="O157" s="402"/>
      <c r="P157" s="402"/>
      <c r="Q157" s="402"/>
      <c r="R157" s="402"/>
      <c r="S157" s="402"/>
      <c r="T157" s="402"/>
      <c r="U157" s="402"/>
      <c r="V157" s="95"/>
      <c r="W157" s="402"/>
      <c r="X157" s="402"/>
      <c r="Y157" s="402"/>
      <c r="Z157" s="402"/>
      <c r="AA157" s="402"/>
      <c r="AB157" s="402"/>
      <c r="AC157" s="105"/>
      <c r="AD157" s="402" t="s">
        <v>476</v>
      </c>
      <c r="AE157" s="402"/>
      <c r="AF157" s="402"/>
      <c r="AG157" s="402"/>
      <c r="AH157" s="402"/>
      <c r="AI157" s="402"/>
      <c r="AJ157" s="402"/>
      <c r="AK157" s="402"/>
      <c r="AL157" s="402"/>
      <c r="AM157" s="402"/>
      <c r="AN157" s="402"/>
      <c r="AO157" s="111"/>
      <c r="AP157" s="111"/>
      <c r="AQ157" s="111"/>
      <c r="AR157" s="111"/>
      <c r="AS157" s="111"/>
    </row>
    <row r="158" spans="1:48" s="101" customFormat="1" ht="12.75" customHeight="1" x14ac:dyDescent="0.25">
      <c r="A158" s="103"/>
      <c r="B158" s="106"/>
      <c r="C158" s="106"/>
      <c r="D158" s="106"/>
      <c r="E158" s="106"/>
      <c r="F158" s="106"/>
      <c r="G158" s="106"/>
      <c r="H158" s="106"/>
      <c r="I158" s="106"/>
      <c r="J158" s="365" t="s">
        <v>0</v>
      </c>
      <c r="K158" s="365"/>
      <c r="L158" s="365"/>
      <c r="M158" s="365"/>
      <c r="N158" s="365"/>
      <c r="O158" s="365"/>
      <c r="P158" s="365"/>
      <c r="Q158" s="365"/>
      <c r="R158" s="365"/>
      <c r="S158" s="365"/>
      <c r="T158" s="365"/>
      <c r="U158" s="365"/>
      <c r="V158" s="107"/>
      <c r="W158" s="367" t="s">
        <v>34</v>
      </c>
      <c r="X158" s="367"/>
      <c r="Y158" s="367"/>
      <c r="Z158" s="367"/>
      <c r="AA158" s="367"/>
      <c r="AB158" s="367"/>
      <c r="AC158" s="137"/>
      <c r="AD158" s="415" t="s">
        <v>193</v>
      </c>
      <c r="AE158" s="415"/>
      <c r="AF158" s="415"/>
      <c r="AG158" s="415"/>
      <c r="AH158" s="415"/>
      <c r="AI158" s="415"/>
      <c r="AJ158" s="415"/>
      <c r="AK158" s="415"/>
      <c r="AL158" s="415"/>
      <c r="AM158" s="415"/>
      <c r="AN158" s="415"/>
      <c r="AO158" s="111"/>
      <c r="AP158" s="111"/>
      <c r="AQ158" s="111"/>
      <c r="AR158" s="111"/>
      <c r="AS158" s="111"/>
    </row>
    <row r="159" spans="1:48" s="123" customFormat="1" x14ac:dyDescent="0.25">
      <c r="A159" s="433" t="s">
        <v>172</v>
      </c>
      <c r="B159" s="433"/>
      <c r="C159" s="433"/>
      <c r="D159" s="433"/>
      <c r="E159" s="433"/>
      <c r="F159" s="433"/>
      <c r="G159" s="433"/>
      <c r="H159" s="433"/>
      <c r="I159" s="433"/>
      <c r="J159" s="402" t="str">
        <f>J155</f>
        <v>Начальник уАСУТП</v>
      </c>
      <c r="K159" s="402"/>
      <c r="L159" s="402"/>
      <c r="M159" s="402"/>
      <c r="N159" s="402"/>
      <c r="O159" s="402"/>
      <c r="P159" s="402"/>
      <c r="Q159" s="402"/>
      <c r="R159" s="402"/>
      <c r="S159" s="402"/>
      <c r="T159" s="402"/>
      <c r="U159" s="402"/>
      <c r="V159" s="95"/>
      <c r="W159" s="402"/>
      <c r="X159" s="402"/>
      <c r="Y159" s="402"/>
      <c r="Z159" s="402"/>
      <c r="AA159" s="402"/>
      <c r="AB159" s="402"/>
      <c r="AC159" s="105"/>
      <c r="AD159" s="402" t="str">
        <f>AD155</f>
        <v>Осмоловский А.В.</v>
      </c>
      <c r="AE159" s="402"/>
      <c r="AF159" s="402"/>
      <c r="AG159" s="402"/>
      <c r="AH159" s="402"/>
      <c r="AI159" s="402"/>
      <c r="AJ159" s="402"/>
      <c r="AK159" s="402"/>
      <c r="AL159" s="402"/>
      <c r="AM159" s="402"/>
      <c r="AN159" s="402"/>
      <c r="AO159" s="111"/>
      <c r="AP159" s="111"/>
      <c r="AQ159" s="111"/>
      <c r="AR159" s="111"/>
      <c r="AS159" s="111"/>
    </row>
    <row r="160" spans="1:48" s="101" customFormat="1" ht="12.75" customHeight="1" x14ac:dyDescent="0.25">
      <c r="A160" s="99"/>
      <c r="B160" s="99"/>
      <c r="C160" s="99"/>
      <c r="D160" s="99"/>
      <c r="E160" s="99"/>
      <c r="F160" s="99"/>
      <c r="G160" s="99"/>
      <c r="H160" s="99"/>
      <c r="I160" s="99"/>
      <c r="J160" s="365" t="s">
        <v>0</v>
      </c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107"/>
      <c r="W160" s="367" t="s">
        <v>34</v>
      </c>
      <c r="X160" s="367"/>
      <c r="Y160" s="367"/>
      <c r="Z160" s="367"/>
      <c r="AA160" s="367"/>
      <c r="AB160" s="367"/>
      <c r="AC160" s="137"/>
      <c r="AD160" s="415" t="s">
        <v>193</v>
      </c>
      <c r="AE160" s="415"/>
      <c r="AF160" s="415"/>
      <c r="AG160" s="415"/>
      <c r="AH160" s="415"/>
      <c r="AI160" s="415"/>
      <c r="AJ160" s="415"/>
      <c r="AK160" s="415"/>
      <c r="AL160" s="415"/>
      <c r="AM160" s="415"/>
      <c r="AN160" s="415"/>
      <c r="AO160" s="111"/>
      <c r="AP160" s="111"/>
      <c r="AQ160" s="111"/>
      <c r="AR160" s="111"/>
      <c r="AS160" s="111"/>
    </row>
    <row r="161" spans="1:45" s="123" customFormat="1" x14ac:dyDescent="0.25">
      <c r="A161" s="433" t="s">
        <v>171</v>
      </c>
      <c r="B161" s="433"/>
      <c r="C161" s="433"/>
      <c r="D161" s="433"/>
      <c r="E161" s="433"/>
      <c r="F161" s="433"/>
      <c r="G161" s="434" t="s">
        <v>72</v>
      </c>
      <c r="H161" s="434"/>
      <c r="I161" s="93"/>
      <c r="J161" s="402" t="e">
        <f>'Сводная таблица'!G18</f>
        <v>#N/A</v>
      </c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95"/>
      <c r="W161" s="402"/>
      <c r="X161" s="402"/>
      <c r="Y161" s="402"/>
      <c r="Z161" s="402"/>
      <c r="AA161" s="402"/>
      <c r="AB161" s="402"/>
      <c r="AC161" s="105"/>
      <c r="AD161" s="402">
        <f>'Сводная таблица'!I18</f>
        <v>0</v>
      </c>
      <c r="AE161" s="402"/>
      <c r="AF161" s="402"/>
      <c r="AG161" s="402"/>
      <c r="AH161" s="402"/>
      <c r="AI161" s="402"/>
      <c r="AJ161" s="402"/>
      <c r="AK161" s="402"/>
      <c r="AL161" s="402"/>
      <c r="AM161" s="402"/>
      <c r="AN161" s="402"/>
      <c r="AO161" s="111"/>
      <c r="AP161" s="111"/>
      <c r="AQ161" s="111"/>
      <c r="AR161" s="111"/>
      <c r="AS161" s="111"/>
    </row>
    <row r="162" spans="1:45" s="101" customFormat="1" ht="12.75" customHeight="1" x14ac:dyDescent="0.25">
      <c r="A162" s="99"/>
      <c r="B162" s="99"/>
      <c r="C162" s="99"/>
      <c r="D162" s="99"/>
      <c r="E162" s="99"/>
      <c r="F162" s="99"/>
      <c r="G162" s="99"/>
      <c r="H162" s="99"/>
      <c r="I162" s="99"/>
      <c r="J162" s="365" t="s">
        <v>0</v>
      </c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107"/>
      <c r="W162" s="367" t="s">
        <v>34</v>
      </c>
      <c r="X162" s="367"/>
      <c r="Y162" s="367"/>
      <c r="Z162" s="367"/>
      <c r="AA162" s="367"/>
      <c r="AB162" s="367"/>
      <c r="AC162" s="137"/>
      <c r="AD162" s="415" t="s">
        <v>193</v>
      </c>
      <c r="AE162" s="415"/>
      <c r="AF162" s="415"/>
      <c r="AG162" s="415"/>
      <c r="AH162" s="415"/>
      <c r="AI162" s="415"/>
      <c r="AJ162" s="415"/>
      <c r="AK162" s="415"/>
      <c r="AL162" s="415"/>
      <c r="AM162" s="415"/>
      <c r="AN162" s="415"/>
      <c r="AO162" s="111"/>
      <c r="AP162" s="111"/>
      <c r="AQ162" s="111"/>
      <c r="AR162" s="111"/>
      <c r="AS162" s="111"/>
    </row>
    <row r="163" spans="1:45" s="123" customFormat="1" x14ac:dyDescent="0.25">
      <c r="A163" s="433" t="s">
        <v>170</v>
      </c>
      <c r="B163" s="433"/>
      <c r="C163" s="433"/>
      <c r="D163" s="433"/>
      <c r="E163" s="433"/>
      <c r="F163" s="433"/>
      <c r="G163" s="139"/>
      <c r="H163" s="139"/>
      <c r="I163" s="139"/>
      <c r="J163" s="402" t="str">
        <f>J155</f>
        <v>Начальник уАСУТП</v>
      </c>
      <c r="K163" s="402"/>
      <c r="L163" s="402"/>
      <c r="M163" s="402"/>
      <c r="N163" s="402"/>
      <c r="O163" s="402"/>
      <c r="P163" s="402"/>
      <c r="Q163" s="402"/>
      <c r="R163" s="402"/>
      <c r="S163" s="402"/>
      <c r="T163" s="402"/>
      <c r="U163" s="402"/>
      <c r="V163" s="95"/>
      <c r="W163" s="402"/>
      <c r="X163" s="402"/>
      <c r="Y163" s="402"/>
      <c r="Z163" s="402"/>
      <c r="AA163" s="402"/>
      <c r="AB163" s="402"/>
      <c r="AC163" s="105"/>
      <c r="AD163" s="402" t="str">
        <f>AD155</f>
        <v>Осмоловский А.В.</v>
      </c>
      <c r="AE163" s="402"/>
      <c r="AF163" s="402"/>
      <c r="AG163" s="402"/>
      <c r="AH163" s="402"/>
      <c r="AI163" s="402"/>
      <c r="AJ163" s="402"/>
      <c r="AK163" s="402"/>
      <c r="AL163" s="402"/>
      <c r="AM163" s="402"/>
      <c r="AN163" s="402"/>
      <c r="AO163" s="111"/>
      <c r="AP163" s="111"/>
      <c r="AQ163" s="111"/>
      <c r="AR163" s="111"/>
      <c r="AS163" s="111"/>
    </row>
    <row r="164" spans="1:45" s="101" customFormat="1" ht="12.75" customHeight="1" x14ac:dyDescent="0.25">
      <c r="A164" s="103"/>
      <c r="B164" s="106"/>
      <c r="C164" s="106"/>
      <c r="D164" s="106"/>
      <c r="E164" s="106"/>
      <c r="F164" s="106"/>
      <c r="G164" s="106"/>
      <c r="H164" s="106"/>
      <c r="I164" s="106"/>
      <c r="J164" s="365" t="s">
        <v>0</v>
      </c>
      <c r="K164" s="365"/>
      <c r="L164" s="365"/>
      <c r="M164" s="365"/>
      <c r="N164" s="365"/>
      <c r="O164" s="365"/>
      <c r="P164" s="365"/>
      <c r="Q164" s="365"/>
      <c r="R164" s="365"/>
      <c r="S164" s="365"/>
      <c r="T164" s="365"/>
      <c r="U164" s="365"/>
      <c r="V164" s="107"/>
      <c r="W164" s="367" t="s">
        <v>34</v>
      </c>
      <c r="X164" s="367"/>
      <c r="Y164" s="367"/>
      <c r="Z164" s="367"/>
      <c r="AA164" s="367"/>
      <c r="AB164" s="367"/>
      <c r="AC164" s="137"/>
      <c r="AD164" s="415" t="s">
        <v>193</v>
      </c>
      <c r="AE164" s="415"/>
      <c r="AF164" s="415"/>
      <c r="AG164" s="415"/>
      <c r="AH164" s="415"/>
      <c r="AI164" s="415"/>
      <c r="AJ164" s="415"/>
      <c r="AK164" s="415"/>
      <c r="AL164" s="415"/>
      <c r="AM164" s="415"/>
      <c r="AN164" s="415"/>
      <c r="AO164" s="111"/>
      <c r="AP164" s="111"/>
      <c r="AQ164" s="111"/>
      <c r="AR164" s="111"/>
      <c r="AS164" s="111"/>
    </row>
    <row r="165" spans="1:45" s="123" customFormat="1" ht="12.75" customHeight="1" x14ac:dyDescent="0.25">
      <c r="A165" s="433" t="s">
        <v>173</v>
      </c>
      <c r="B165" s="433"/>
      <c r="C165" s="433"/>
      <c r="D165" s="433"/>
      <c r="E165" s="433"/>
      <c r="F165" s="433"/>
      <c r="G165" s="433"/>
      <c r="H165" s="433"/>
      <c r="I165" s="433"/>
      <c r="J165" s="433"/>
      <c r="K165" s="433"/>
      <c r="L165" s="433"/>
      <c r="M165" s="433"/>
      <c r="N165" s="136"/>
      <c r="O165" s="136"/>
      <c r="P165" s="136"/>
      <c r="Q165" s="136"/>
      <c r="R165" s="136"/>
      <c r="S165" s="136"/>
      <c r="T165" s="136"/>
      <c r="U165" s="136"/>
      <c r="V165" s="140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40"/>
      <c r="AI165" s="140"/>
      <c r="AJ165" s="140"/>
      <c r="AK165" s="140"/>
      <c r="AL165" s="140"/>
      <c r="AM165" s="140"/>
      <c r="AN165" s="140"/>
      <c r="AO165" s="111"/>
      <c r="AP165" s="111"/>
      <c r="AQ165" s="111"/>
      <c r="AR165" s="111"/>
      <c r="AS165" s="111"/>
    </row>
    <row r="166" spans="1:45" x14ac:dyDescent="0.25">
      <c r="AH166" s="129"/>
      <c r="AI166" s="129"/>
      <c r="AJ166" s="129"/>
      <c r="AK166" s="129"/>
      <c r="AL166" s="129"/>
      <c r="AM166" s="129"/>
      <c r="AN166" s="129"/>
      <c r="AO166" s="111"/>
      <c r="AP166" s="111"/>
      <c r="AQ166" s="111"/>
      <c r="AR166" s="111"/>
      <c r="AS166" s="111"/>
    </row>
  </sheetData>
  <mergeCells count="887">
    <mergeCell ref="H147:O147"/>
    <mergeCell ref="P147:V147"/>
    <mergeCell ref="A149:I149"/>
    <mergeCell ref="A148:I148"/>
    <mergeCell ref="A151:I151"/>
    <mergeCell ref="X1:AN1"/>
    <mergeCell ref="X2:AN2"/>
    <mergeCell ref="X3:AN3"/>
    <mergeCell ref="X4:AN4"/>
    <mergeCell ref="C15:I15"/>
    <mergeCell ref="J15:P15"/>
    <mergeCell ref="C16:I16"/>
    <mergeCell ref="J16:AN16"/>
    <mergeCell ref="A4:R4"/>
    <mergeCell ref="A5:R5"/>
    <mergeCell ref="AE10:AN10"/>
    <mergeCell ref="X5:AN5"/>
    <mergeCell ref="X6:AN6"/>
    <mergeCell ref="Y11:Z11"/>
    <mergeCell ref="AB11:AH11"/>
    <mergeCell ref="AJ11:AL11"/>
    <mergeCell ref="X7:AN7"/>
    <mergeCell ref="X8:AN8"/>
    <mergeCell ref="X9:AC9"/>
    <mergeCell ref="AE9:AN9"/>
    <mergeCell ref="X10:AC10"/>
    <mergeCell ref="C129:M129"/>
    <mergeCell ref="N129:T129"/>
    <mergeCell ref="U129:W129"/>
    <mergeCell ref="X129:Z129"/>
    <mergeCell ref="AA129:AG129"/>
    <mergeCell ref="X130:Z130"/>
    <mergeCell ref="A128:B128"/>
    <mergeCell ref="C128:M128"/>
    <mergeCell ref="N128:T128"/>
    <mergeCell ref="U128:W128"/>
    <mergeCell ref="N130:T130"/>
    <mergeCell ref="U130:W130"/>
    <mergeCell ref="X128:Z128"/>
    <mergeCell ref="A129:B129"/>
    <mergeCell ref="A130:B130"/>
    <mergeCell ref="C130:M130"/>
    <mergeCell ref="AA124:AG124"/>
    <mergeCell ref="AA130:AG130"/>
    <mergeCell ref="N127:T127"/>
    <mergeCell ref="U127:W127"/>
    <mergeCell ref="X127:Z127"/>
    <mergeCell ref="AA127:AG127"/>
    <mergeCell ref="AH128:AN128"/>
    <mergeCell ref="AH130:AN130"/>
    <mergeCell ref="AA128:AG128"/>
    <mergeCell ref="AH129:AN129"/>
    <mergeCell ref="AH127:AN127"/>
    <mergeCell ref="A127:B127"/>
    <mergeCell ref="C127:M127"/>
    <mergeCell ref="AH126:AN126"/>
    <mergeCell ref="A125:B125"/>
    <mergeCell ref="C125:M125"/>
    <mergeCell ref="N125:T125"/>
    <mergeCell ref="U125:W125"/>
    <mergeCell ref="A126:B126"/>
    <mergeCell ref="C126:M126"/>
    <mergeCell ref="A123:B123"/>
    <mergeCell ref="C123:M123"/>
    <mergeCell ref="AA126:AG126"/>
    <mergeCell ref="U122:W122"/>
    <mergeCell ref="X122:Z122"/>
    <mergeCell ref="AH121:AN121"/>
    <mergeCell ref="AA122:AG122"/>
    <mergeCell ref="AH125:AN125"/>
    <mergeCell ref="A124:B124"/>
    <mergeCell ref="C124:M124"/>
    <mergeCell ref="AH123:AN123"/>
    <mergeCell ref="N123:T123"/>
    <mergeCell ref="U123:W123"/>
    <mergeCell ref="X123:Z123"/>
    <mergeCell ref="AA123:AG123"/>
    <mergeCell ref="N126:T126"/>
    <mergeCell ref="U126:W126"/>
    <mergeCell ref="X126:Z126"/>
    <mergeCell ref="X125:Z125"/>
    <mergeCell ref="AA125:AG125"/>
    <mergeCell ref="AH124:AN124"/>
    <mergeCell ref="N124:T124"/>
    <mergeCell ref="U124:W124"/>
    <mergeCell ref="X124:Z124"/>
    <mergeCell ref="A121:B121"/>
    <mergeCell ref="C121:M121"/>
    <mergeCell ref="N121:T121"/>
    <mergeCell ref="U121:W121"/>
    <mergeCell ref="X121:Z121"/>
    <mergeCell ref="A122:B122"/>
    <mergeCell ref="C122:M122"/>
    <mergeCell ref="AA121:AG121"/>
    <mergeCell ref="N122:T122"/>
    <mergeCell ref="X120:Z120"/>
    <mergeCell ref="A119:B119"/>
    <mergeCell ref="C119:M119"/>
    <mergeCell ref="N119:T119"/>
    <mergeCell ref="U119:W119"/>
    <mergeCell ref="X119:Z119"/>
    <mergeCell ref="AA119:AG119"/>
    <mergeCell ref="A120:B120"/>
    <mergeCell ref="C120:M120"/>
    <mergeCell ref="N120:T120"/>
    <mergeCell ref="U120:W120"/>
    <mergeCell ref="AA120:AG120"/>
    <mergeCell ref="N114:T114"/>
    <mergeCell ref="U114:W114"/>
    <mergeCell ref="X114:Z114"/>
    <mergeCell ref="AH119:AN119"/>
    <mergeCell ref="A118:B118"/>
    <mergeCell ref="C118:M118"/>
    <mergeCell ref="N116:T116"/>
    <mergeCell ref="U116:W116"/>
    <mergeCell ref="AA117:AG117"/>
    <mergeCell ref="A116:B116"/>
    <mergeCell ref="C116:M116"/>
    <mergeCell ref="N118:T118"/>
    <mergeCell ref="U118:W118"/>
    <mergeCell ref="X118:Z118"/>
    <mergeCell ref="AA118:AG118"/>
    <mergeCell ref="AH118:AN118"/>
    <mergeCell ref="A117:B117"/>
    <mergeCell ref="C117:M117"/>
    <mergeCell ref="N117:T117"/>
    <mergeCell ref="U117:W117"/>
    <mergeCell ref="X117:Z117"/>
    <mergeCell ref="AH117:AN117"/>
    <mergeCell ref="X116:Z116"/>
    <mergeCell ref="AA116:AG116"/>
    <mergeCell ref="A112:B112"/>
    <mergeCell ref="C112:M112"/>
    <mergeCell ref="N112:T112"/>
    <mergeCell ref="U112:W112"/>
    <mergeCell ref="X112:Z112"/>
    <mergeCell ref="AA112:AG112"/>
    <mergeCell ref="AH112:AN112"/>
    <mergeCell ref="AH115:AN115"/>
    <mergeCell ref="A114:B114"/>
    <mergeCell ref="C114:M114"/>
    <mergeCell ref="N115:T115"/>
    <mergeCell ref="U115:W115"/>
    <mergeCell ref="X115:Z115"/>
    <mergeCell ref="AA115:AG115"/>
    <mergeCell ref="A115:B115"/>
    <mergeCell ref="C115:M115"/>
    <mergeCell ref="AA114:AG114"/>
    <mergeCell ref="AH114:AN114"/>
    <mergeCell ref="A113:B113"/>
    <mergeCell ref="C113:M113"/>
    <mergeCell ref="N113:T113"/>
    <mergeCell ref="U113:W113"/>
    <mergeCell ref="X113:Z113"/>
    <mergeCell ref="AA113:AG113"/>
    <mergeCell ref="N109:T109"/>
    <mergeCell ref="U109:W109"/>
    <mergeCell ref="X109:Z109"/>
    <mergeCell ref="AA109:AG109"/>
    <mergeCell ref="N110:T110"/>
    <mergeCell ref="AH109:AN109"/>
    <mergeCell ref="N111:T111"/>
    <mergeCell ref="U111:W111"/>
    <mergeCell ref="X111:Z111"/>
    <mergeCell ref="AA111:AG111"/>
    <mergeCell ref="X110:Z110"/>
    <mergeCell ref="AH111:AN111"/>
    <mergeCell ref="X105:Z105"/>
    <mergeCell ref="AA105:AG105"/>
    <mergeCell ref="AH108:AN108"/>
    <mergeCell ref="A111:B111"/>
    <mergeCell ref="N106:T106"/>
    <mergeCell ref="U106:W106"/>
    <mergeCell ref="X106:Z106"/>
    <mergeCell ref="AH105:AN105"/>
    <mergeCell ref="A108:B108"/>
    <mergeCell ref="C108:M108"/>
    <mergeCell ref="X107:Z107"/>
    <mergeCell ref="AA107:AG107"/>
    <mergeCell ref="A110:B110"/>
    <mergeCell ref="C110:M110"/>
    <mergeCell ref="N108:T108"/>
    <mergeCell ref="U108:W108"/>
    <mergeCell ref="X108:Z108"/>
    <mergeCell ref="AA108:AG108"/>
    <mergeCell ref="U110:W110"/>
    <mergeCell ref="C111:M111"/>
    <mergeCell ref="AA110:AG110"/>
    <mergeCell ref="AH110:AN110"/>
    <mergeCell ref="A109:B109"/>
    <mergeCell ref="C109:M109"/>
    <mergeCell ref="A101:B101"/>
    <mergeCell ref="C101:M101"/>
    <mergeCell ref="N101:T101"/>
    <mergeCell ref="A104:B104"/>
    <mergeCell ref="C104:M104"/>
    <mergeCell ref="N103:T103"/>
    <mergeCell ref="A103:B103"/>
    <mergeCell ref="C103:M103"/>
    <mergeCell ref="AH107:AN107"/>
    <mergeCell ref="A106:B106"/>
    <mergeCell ref="C106:M106"/>
    <mergeCell ref="X104:Z104"/>
    <mergeCell ref="AA104:AG104"/>
    <mergeCell ref="AH104:AN104"/>
    <mergeCell ref="A107:B107"/>
    <mergeCell ref="C107:M107"/>
    <mergeCell ref="N107:T107"/>
    <mergeCell ref="U107:W107"/>
    <mergeCell ref="AA106:AG106"/>
    <mergeCell ref="AH106:AN106"/>
    <mergeCell ref="A105:B105"/>
    <mergeCell ref="C105:M105"/>
    <mergeCell ref="N105:T105"/>
    <mergeCell ref="U105:W105"/>
    <mergeCell ref="N102:T102"/>
    <mergeCell ref="U102:W102"/>
    <mergeCell ref="X102:Z102"/>
    <mergeCell ref="N98:T98"/>
    <mergeCell ref="U98:W98"/>
    <mergeCell ref="AH103:AN103"/>
    <mergeCell ref="A102:B102"/>
    <mergeCell ref="C102:M102"/>
    <mergeCell ref="N104:T104"/>
    <mergeCell ref="U104:W104"/>
    <mergeCell ref="AA102:AG102"/>
    <mergeCell ref="AH102:AN102"/>
    <mergeCell ref="U103:W103"/>
    <mergeCell ref="X103:Z103"/>
    <mergeCell ref="AA103:AG103"/>
    <mergeCell ref="AH101:AN101"/>
    <mergeCell ref="A100:B100"/>
    <mergeCell ref="C100:M100"/>
    <mergeCell ref="N99:T99"/>
    <mergeCell ref="U99:W99"/>
    <mergeCell ref="N100:T100"/>
    <mergeCell ref="U100:W100"/>
    <mergeCell ref="X100:Z100"/>
    <mergeCell ref="AA100:AG100"/>
    <mergeCell ref="C99:M99"/>
    <mergeCell ref="AA98:AG98"/>
    <mergeCell ref="AH98:AN98"/>
    <mergeCell ref="A97:B97"/>
    <mergeCell ref="C97:M97"/>
    <mergeCell ref="N97:T97"/>
    <mergeCell ref="U97:W97"/>
    <mergeCell ref="X97:Z97"/>
    <mergeCell ref="AA97:AG97"/>
    <mergeCell ref="X99:Z99"/>
    <mergeCell ref="AA99:AG99"/>
    <mergeCell ref="AH97:AN97"/>
    <mergeCell ref="A99:B99"/>
    <mergeCell ref="U94:W94"/>
    <mergeCell ref="AA95:AG95"/>
    <mergeCell ref="X96:Z96"/>
    <mergeCell ref="AA96:AG96"/>
    <mergeCell ref="AH96:AN96"/>
    <mergeCell ref="AH100:AN100"/>
    <mergeCell ref="U96:W96"/>
    <mergeCell ref="X94:Z94"/>
    <mergeCell ref="AA94:AG94"/>
    <mergeCell ref="U101:W101"/>
    <mergeCell ref="X101:Z101"/>
    <mergeCell ref="AA101:AG101"/>
    <mergeCell ref="N95:T95"/>
    <mergeCell ref="U95:W95"/>
    <mergeCell ref="X95:Z95"/>
    <mergeCell ref="X98:Z98"/>
    <mergeCell ref="AH99:AN99"/>
    <mergeCell ref="AH95:AN95"/>
    <mergeCell ref="AH82:AN82"/>
    <mergeCell ref="AH83:AN83"/>
    <mergeCell ref="AH84:AN84"/>
    <mergeCell ref="A93:B93"/>
    <mergeCell ref="C93:M93"/>
    <mergeCell ref="N93:T93"/>
    <mergeCell ref="U93:W93"/>
    <mergeCell ref="X93:Z93"/>
    <mergeCell ref="AA93:AG93"/>
    <mergeCell ref="AH93:AN93"/>
    <mergeCell ref="A92:B92"/>
    <mergeCell ref="C92:M92"/>
    <mergeCell ref="N92:T92"/>
    <mergeCell ref="U92:W92"/>
    <mergeCell ref="AH92:AN92"/>
    <mergeCell ref="C89:M89"/>
    <mergeCell ref="A85:B85"/>
    <mergeCell ref="A82:B82"/>
    <mergeCell ref="A83:B83"/>
    <mergeCell ref="A84:B84"/>
    <mergeCell ref="AH88:AN88"/>
    <mergeCell ref="AH89:AN89"/>
    <mergeCell ref="AH90:AN90"/>
    <mergeCell ref="X90:Z90"/>
    <mergeCell ref="U78:W79"/>
    <mergeCell ref="AH78:AN79"/>
    <mergeCell ref="AA80:AG80"/>
    <mergeCell ref="A80:B80"/>
    <mergeCell ref="AA78:AG79"/>
    <mergeCell ref="AA91:AG91"/>
    <mergeCell ref="AH91:AN91"/>
    <mergeCell ref="AH74:AN74"/>
    <mergeCell ref="X75:Z75"/>
    <mergeCell ref="AA75:AG75"/>
    <mergeCell ref="AH75:AN75"/>
    <mergeCell ref="X74:Z74"/>
    <mergeCell ref="AA74:AG74"/>
    <mergeCell ref="AH81:AN81"/>
    <mergeCell ref="AA81:AG81"/>
    <mergeCell ref="AH76:AN76"/>
    <mergeCell ref="X78:Z79"/>
    <mergeCell ref="AH86:AN86"/>
    <mergeCell ref="AH87:AN87"/>
    <mergeCell ref="AA82:AG82"/>
    <mergeCell ref="AA83:AG83"/>
    <mergeCell ref="AA84:AG84"/>
    <mergeCell ref="AA85:AG85"/>
    <mergeCell ref="X86:Z86"/>
    <mergeCell ref="U74:W74"/>
    <mergeCell ref="A75:B75"/>
    <mergeCell ref="C75:M75"/>
    <mergeCell ref="N75:T75"/>
    <mergeCell ref="U75:W75"/>
    <mergeCell ref="X91:Z91"/>
    <mergeCell ref="A91:B91"/>
    <mergeCell ref="C91:M91"/>
    <mergeCell ref="N91:T91"/>
    <mergeCell ref="U91:W91"/>
    <mergeCell ref="C81:M81"/>
    <mergeCell ref="N81:T81"/>
    <mergeCell ref="U81:W81"/>
    <mergeCell ref="X82:Z82"/>
    <mergeCell ref="X83:Z83"/>
    <mergeCell ref="C80:M80"/>
    <mergeCell ref="X81:Z81"/>
    <mergeCell ref="N82:T82"/>
    <mergeCell ref="N83:T83"/>
    <mergeCell ref="A77:AN77"/>
    <mergeCell ref="A78:B79"/>
    <mergeCell ref="C78:M79"/>
    <mergeCell ref="N78:T79"/>
    <mergeCell ref="AH80:AN80"/>
    <mergeCell ref="U72:W72"/>
    <mergeCell ref="X72:Z72"/>
    <mergeCell ref="AA72:AG72"/>
    <mergeCell ref="AH72:AN72"/>
    <mergeCell ref="A72:B72"/>
    <mergeCell ref="C72:M72"/>
    <mergeCell ref="AH73:AN73"/>
    <mergeCell ref="A73:B73"/>
    <mergeCell ref="C73:M73"/>
    <mergeCell ref="N73:T73"/>
    <mergeCell ref="U73:W73"/>
    <mergeCell ref="X73:Z73"/>
    <mergeCell ref="AA73:AG73"/>
    <mergeCell ref="AH68:AN68"/>
    <mergeCell ref="AH71:AN71"/>
    <mergeCell ref="A70:B70"/>
    <mergeCell ref="C70:M70"/>
    <mergeCell ref="A71:B71"/>
    <mergeCell ref="C71:M71"/>
    <mergeCell ref="N71:T71"/>
    <mergeCell ref="AH70:AN70"/>
    <mergeCell ref="X71:Z71"/>
    <mergeCell ref="AA71:AG71"/>
    <mergeCell ref="N70:T70"/>
    <mergeCell ref="U70:W70"/>
    <mergeCell ref="X70:Z70"/>
    <mergeCell ref="AA70:AG70"/>
    <mergeCell ref="U68:W68"/>
    <mergeCell ref="AA68:AG68"/>
    <mergeCell ref="AH65:AN65"/>
    <mergeCell ref="N67:T67"/>
    <mergeCell ref="U67:W67"/>
    <mergeCell ref="AH67:AN67"/>
    <mergeCell ref="U65:W65"/>
    <mergeCell ref="X65:Z65"/>
    <mergeCell ref="AA65:AG65"/>
    <mergeCell ref="U66:W66"/>
    <mergeCell ref="X66:Z66"/>
    <mergeCell ref="AH62:AN62"/>
    <mergeCell ref="AH63:AN63"/>
    <mergeCell ref="U59:W59"/>
    <mergeCell ref="X59:Z59"/>
    <mergeCell ref="N60:T60"/>
    <mergeCell ref="AA59:AG59"/>
    <mergeCell ref="N57:T57"/>
    <mergeCell ref="U57:W57"/>
    <mergeCell ref="X57:Z57"/>
    <mergeCell ref="AA57:AG57"/>
    <mergeCell ref="AA58:AG58"/>
    <mergeCell ref="X58:Z58"/>
    <mergeCell ref="AA60:AG60"/>
    <mergeCell ref="U60:W60"/>
    <mergeCell ref="X60:Z60"/>
    <mergeCell ref="AH60:AN60"/>
    <mergeCell ref="AH59:AN59"/>
    <mergeCell ref="AH57:AN57"/>
    <mergeCell ref="N63:T63"/>
    <mergeCell ref="A23:B24"/>
    <mergeCell ref="A25:B25"/>
    <mergeCell ref="A26:B26"/>
    <mergeCell ref="U26:W26"/>
    <mergeCell ref="X36:Z36"/>
    <mergeCell ref="U63:W63"/>
    <mergeCell ref="N56:T56"/>
    <mergeCell ref="X61:Z61"/>
    <mergeCell ref="AA61:AG61"/>
    <mergeCell ref="N62:T62"/>
    <mergeCell ref="U62:W62"/>
    <mergeCell ref="A27:B27"/>
    <mergeCell ref="A28:B28"/>
    <mergeCell ref="A29:B29"/>
    <mergeCell ref="A30:B30"/>
    <mergeCell ref="A31:B31"/>
    <mergeCell ref="C36:M36"/>
    <mergeCell ref="A32:B32"/>
    <mergeCell ref="A33:B33"/>
    <mergeCell ref="N44:T44"/>
    <mergeCell ref="A48:B48"/>
    <mergeCell ref="C48:M48"/>
    <mergeCell ref="A49:B49"/>
    <mergeCell ref="C49:M49"/>
    <mergeCell ref="V18:AA18"/>
    <mergeCell ref="X23:Z24"/>
    <mergeCell ref="AA25:AG25"/>
    <mergeCell ref="C25:M25"/>
    <mergeCell ref="N29:T29"/>
    <mergeCell ref="N30:T30"/>
    <mergeCell ref="X33:Z33"/>
    <mergeCell ref="X32:Z32"/>
    <mergeCell ref="X28:Z28"/>
    <mergeCell ref="X29:Z29"/>
    <mergeCell ref="X30:Z30"/>
    <mergeCell ref="X31:Z31"/>
    <mergeCell ref="C26:M26"/>
    <mergeCell ref="N26:T26"/>
    <mergeCell ref="X25:Z25"/>
    <mergeCell ref="C23:M24"/>
    <mergeCell ref="AA23:AG24"/>
    <mergeCell ref="C28:M28"/>
    <mergeCell ref="C29:M29"/>
    <mergeCell ref="C30:M30"/>
    <mergeCell ref="C31:M31"/>
    <mergeCell ref="N27:T27"/>
    <mergeCell ref="N28:T28"/>
    <mergeCell ref="N31:T31"/>
    <mergeCell ref="AH33:AN33"/>
    <mergeCell ref="AH37:AN37"/>
    <mergeCell ref="U32:W32"/>
    <mergeCell ref="U33:W33"/>
    <mergeCell ref="L19:AB19"/>
    <mergeCell ref="L20:AB20"/>
    <mergeCell ref="N23:T24"/>
    <mergeCell ref="U23:W24"/>
    <mergeCell ref="C38:M38"/>
    <mergeCell ref="AA38:AG38"/>
    <mergeCell ref="L21:AB21"/>
    <mergeCell ref="U34:W34"/>
    <mergeCell ref="N36:T36"/>
    <mergeCell ref="U36:W36"/>
    <mergeCell ref="AH23:AN24"/>
    <mergeCell ref="X26:Z26"/>
    <mergeCell ref="U25:W25"/>
    <mergeCell ref="AH25:AN25"/>
    <mergeCell ref="AH26:AN26"/>
    <mergeCell ref="AA26:AG26"/>
    <mergeCell ref="N25:T25"/>
    <mergeCell ref="AA27:AG27"/>
    <mergeCell ref="C27:M27"/>
    <mergeCell ref="U27:W27"/>
    <mergeCell ref="AH27:AN27"/>
    <mergeCell ref="N37:T37"/>
    <mergeCell ref="U37:W37"/>
    <mergeCell ref="X37:Z37"/>
    <mergeCell ref="AA37:AG37"/>
    <mergeCell ref="AH36:AN36"/>
    <mergeCell ref="AA36:AG36"/>
    <mergeCell ref="AH28:AN28"/>
    <mergeCell ref="AH29:AN29"/>
    <mergeCell ref="AH30:AN30"/>
    <mergeCell ref="AH31:AN31"/>
    <mergeCell ref="U29:W29"/>
    <mergeCell ref="U30:W30"/>
    <mergeCell ref="U31:W31"/>
    <mergeCell ref="U28:W28"/>
    <mergeCell ref="AA32:AG32"/>
    <mergeCell ref="AA33:AG33"/>
    <mergeCell ref="AA28:AG28"/>
    <mergeCell ref="AA29:AG29"/>
    <mergeCell ref="AA30:AG30"/>
    <mergeCell ref="AA31:AG31"/>
    <mergeCell ref="AH32:AN32"/>
    <mergeCell ref="X27:Z27"/>
    <mergeCell ref="N35:T35"/>
    <mergeCell ref="X92:Z92"/>
    <mergeCell ref="AA92:AG92"/>
    <mergeCell ref="C90:M90"/>
    <mergeCell ref="X87:Z87"/>
    <mergeCell ref="A90:B90"/>
    <mergeCell ref="A86:B86"/>
    <mergeCell ref="A87:B87"/>
    <mergeCell ref="A88:B88"/>
    <mergeCell ref="C82:M82"/>
    <mergeCell ref="C83:M83"/>
    <mergeCell ref="C84:M84"/>
    <mergeCell ref="C85:M85"/>
    <mergeCell ref="C86:M86"/>
    <mergeCell ref="C88:M88"/>
    <mergeCell ref="C87:M87"/>
    <mergeCell ref="N84:T84"/>
    <mergeCell ref="U87:W87"/>
    <mergeCell ref="U88:W88"/>
    <mergeCell ref="AA87:AG87"/>
    <mergeCell ref="X88:Z88"/>
    <mergeCell ref="X89:Z89"/>
    <mergeCell ref="A96:B96"/>
    <mergeCell ref="C96:M96"/>
    <mergeCell ref="A95:B95"/>
    <mergeCell ref="C95:M95"/>
    <mergeCell ref="A98:B98"/>
    <mergeCell ref="C98:M98"/>
    <mergeCell ref="A94:B94"/>
    <mergeCell ref="C94:M94"/>
    <mergeCell ref="N96:T96"/>
    <mergeCell ref="N94:T94"/>
    <mergeCell ref="A139:B139"/>
    <mergeCell ref="AH131:AN131"/>
    <mergeCell ref="A132:AN132"/>
    <mergeCell ref="C133:T133"/>
    <mergeCell ref="U133:W133"/>
    <mergeCell ref="X133:Z133"/>
    <mergeCell ref="AA133:AG133"/>
    <mergeCell ref="AH133:AN133"/>
    <mergeCell ref="A133:B133"/>
    <mergeCell ref="AH138:AN138"/>
    <mergeCell ref="A131:AG131"/>
    <mergeCell ref="X134:Z135"/>
    <mergeCell ref="AA138:AG138"/>
    <mergeCell ref="AA134:AG135"/>
    <mergeCell ref="A134:B135"/>
    <mergeCell ref="C134:M135"/>
    <mergeCell ref="N134:T135"/>
    <mergeCell ref="U134:W135"/>
    <mergeCell ref="A140:B140"/>
    <mergeCell ref="C140:M140"/>
    <mergeCell ref="N140:T140"/>
    <mergeCell ref="U140:W140"/>
    <mergeCell ref="X140:Z140"/>
    <mergeCell ref="C139:M139"/>
    <mergeCell ref="A137:B137"/>
    <mergeCell ref="A136:B136"/>
    <mergeCell ref="C136:M136"/>
    <mergeCell ref="N136:T136"/>
    <mergeCell ref="U136:W136"/>
    <mergeCell ref="C137:M137"/>
    <mergeCell ref="X136:Z136"/>
    <mergeCell ref="N137:T137"/>
    <mergeCell ref="U137:W137"/>
    <mergeCell ref="X137:Z137"/>
    <mergeCell ref="X138:Z138"/>
    <mergeCell ref="A138:B138"/>
    <mergeCell ref="C138:M138"/>
    <mergeCell ref="N138:T138"/>
    <mergeCell ref="X139:Z139"/>
    <mergeCell ref="U138:W138"/>
    <mergeCell ref="N139:T139"/>
    <mergeCell ref="U139:W139"/>
    <mergeCell ref="C146:G146"/>
    <mergeCell ref="W146:X146"/>
    <mergeCell ref="Y146:AD146"/>
    <mergeCell ref="A142:AG142"/>
    <mergeCell ref="AA141:AG141"/>
    <mergeCell ref="C141:M141"/>
    <mergeCell ref="N141:T141"/>
    <mergeCell ref="U141:W141"/>
    <mergeCell ref="X141:Z141"/>
    <mergeCell ref="C145:V145"/>
    <mergeCell ref="W145:AA145"/>
    <mergeCell ref="A141:B141"/>
    <mergeCell ref="B144:AN144"/>
    <mergeCell ref="AH141:AN141"/>
    <mergeCell ref="AH142:AN142"/>
    <mergeCell ref="B143:AN143"/>
    <mergeCell ref="H146:O146"/>
    <mergeCell ref="P146:V146"/>
    <mergeCell ref="A41:B41"/>
    <mergeCell ref="C41:M41"/>
    <mergeCell ref="A34:B34"/>
    <mergeCell ref="N39:T39"/>
    <mergeCell ref="A36:B36"/>
    <mergeCell ref="C34:M34"/>
    <mergeCell ref="C35:M35"/>
    <mergeCell ref="A35:B35"/>
    <mergeCell ref="C39:M39"/>
    <mergeCell ref="A39:B39"/>
    <mergeCell ref="A38:B38"/>
    <mergeCell ref="A40:B40"/>
    <mergeCell ref="A37:B37"/>
    <mergeCell ref="N32:T32"/>
    <mergeCell ref="N33:T33"/>
    <mergeCell ref="N34:T34"/>
    <mergeCell ref="N38:T38"/>
    <mergeCell ref="N41:T41"/>
    <mergeCell ref="C32:M32"/>
    <mergeCell ref="C33:M33"/>
    <mergeCell ref="U44:W44"/>
    <mergeCell ref="U48:W48"/>
    <mergeCell ref="U39:W39"/>
    <mergeCell ref="N40:T40"/>
    <mergeCell ref="C40:M40"/>
    <mergeCell ref="C37:M37"/>
    <mergeCell ref="U35:W35"/>
    <mergeCell ref="U38:W38"/>
    <mergeCell ref="U41:W41"/>
    <mergeCell ref="U42:W42"/>
    <mergeCell ref="C60:M60"/>
    <mergeCell ref="C47:M47"/>
    <mergeCell ref="N61:T61"/>
    <mergeCell ref="C61:M61"/>
    <mergeCell ref="U45:W45"/>
    <mergeCell ref="A76:AG76"/>
    <mergeCell ref="C58:M58"/>
    <mergeCell ref="A62:B62"/>
    <mergeCell ref="A55:B55"/>
    <mergeCell ref="A56:B56"/>
    <mergeCell ref="AA51:AG51"/>
    <mergeCell ref="U50:W50"/>
    <mergeCell ref="U49:W49"/>
    <mergeCell ref="U54:W54"/>
    <mergeCell ref="C50:M50"/>
    <mergeCell ref="X67:Z67"/>
    <mergeCell ref="AA67:AG67"/>
    <mergeCell ref="U69:W69"/>
    <mergeCell ref="X69:Z69"/>
    <mergeCell ref="AA69:AG69"/>
    <mergeCell ref="C52:M52"/>
    <mergeCell ref="N52:T52"/>
    <mergeCell ref="N53:T53"/>
    <mergeCell ref="U53:W53"/>
    <mergeCell ref="A42:B42"/>
    <mergeCell ref="C42:M42"/>
    <mergeCell ref="N42:T42"/>
    <mergeCell ref="N49:T49"/>
    <mergeCell ref="C56:M56"/>
    <mergeCell ref="A59:B59"/>
    <mergeCell ref="C59:M59"/>
    <mergeCell ref="A63:B63"/>
    <mergeCell ref="C63:M63"/>
    <mergeCell ref="A47:B47"/>
    <mergeCell ref="A52:B52"/>
    <mergeCell ref="A51:B51"/>
    <mergeCell ref="N59:T59"/>
    <mergeCell ref="A57:B57"/>
    <mergeCell ref="C57:M57"/>
    <mergeCell ref="A54:B54"/>
    <mergeCell ref="C54:M54"/>
    <mergeCell ref="A60:B60"/>
    <mergeCell ref="A58:B58"/>
    <mergeCell ref="A53:B53"/>
    <mergeCell ref="N45:T45"/>
    <mergeCell ref="A44:B44"/>
    <mergeCell ref="C44:M44"/>
    <mergeCell ref="C62:M62"/>
    <mergeCell ref="A45:B45"/>
    <mergeCell ref="U58:W58"/>
    <mergeCell ref="A46:B46"/>
    <mergeCell ref="C46:M46"/>
    <mergeCell ref="N46:T46"/>
    <mergeCell ref="U47:W47"/>
    <mergeCell ref="A43:B43"/>
    <mergeCell ref="C43:M43"/>
    <mergeCell ref="N43:T43"/>
    <mergeCell ref="U43:W43"/>
    <mergeCell ref="N48:T48"/>
    <mergeCell ref="N58:T58"/>
    <mergeCell ref="A50:B50"/>
    <mergeCell ref="N54:T54"/>
    <mergeCell ref="C55:M55"/>
    <mergeCell ref="N55:T55"/>
    <mergeCell ref="U55:W55"/>
    <mergeCell ref="C53:M53"/>
    <mergeCell ref="C45:M45"/>
    <mergeCell ref="N50:T50"/>
    <mergeCell ref="N47:T47"/>
    <mergeCell ref="C51:M51"/>
    <mergeCell ref="N51:T51"/>
    <mergeCell ref="U51:W51"/>
    <mergeCell ref="A65:B65"/>
    <mergeCell ref="C65:M65"/>
    <mergeCell ref="N65:T65"/>
    <mergeCell ref="U84:W84"/>
    <mergeCell ref="U46:W46"/>
    <mergeCell ref="U85:W85"/>
    <mergeCell ref="A81:B81"/>
    <mergeCell ref="N80:T80"/>
    <mergeCell ref="A64:B64"/>
    <mergeCell ref="C64:M64"/>
    <mergeCell ref="N64:T64"/>
    <mergeCell ref="A69:B69"/>
    <mergeCell ref="C69:M69"/>
    <mergeCell ref="N72:T72"/>
    <mergeCell ref="A74:B74"/>
    <mergeCell ref="C74:M74"/>
    <mergeCell ref="A66:B66"/>
    <mergeCell ref="A68:B68"/>
    <mergeCell ref="C68:M68"/>
    <mergeCell ref="N66:T66"/>
    <mergeCell ref="N69:T69"/>
    <mergeCell ref="N68:T68"/>
    <mergeCell ref="U80:W80"/>
    <mergeCell ref="N74:T74"/>
    <mergeCell ref="AA48:AG48"/>
    <mergeCell ref="X44:Z44"/>
    <mergeCell ref="AA44:AG44"/>
    <mergeCell ref="AH48:AN48"/>
    <mergeCell ref="X48:Z48"/>
    <mergeCell ref="AH50:AN50"/>
    <mergeCell ref="AA41:AG41"/>
    <mergeCell ref="N90:T90"/>
    <mergeCell ref="A61:B61"/>
    <mergeCell ref="C66:M66"/>
    <mergeCell ref="A67:B67"/>
    <mergeCell ref="C67:M67"/>
    <mergeCell ref="U83:W83"/>
    <mergeCell ref="U89:W89"/>
    <mergeCell ref="U90:W90"/>
    <mergeCell ref="N86:T86"/>
    <mergeCell ref="N87:T87"/>
    <mergeCell ref="N88:T88"/>
    <mergeCell ref="N89:T89"/>
    <mergeCell ref="U86:W86"/>
    <mergeCell ref="A89:B89"/>
    <mergeCell ref="N85:T85"/>
    <mergeCell ref="U64:W64"/>
    <mergeCell ref="U71:W71"/>
    <mergeCell ref="AH51:AN51"/>
    <mergeCell ref="AA52:AG52"/>
    <mergeCell ref="AH52:AN52"/>
    <mergeCell ref="X51:Z51"/>
    <mergeCell ref="AA53:AG53"/>
    <mergeCell ref="AH53:AN53"/>
    <mergeCell ref="AH56:AN56"/>
    <mergeCell ref="X55:Z55"/>
    <mergeCell ref="AH54:AN54"/>
    <mergeCell ref="AH85:AN85"/>
    <mergeCell ref="X85:Z85"/>
    <mergeCell ref="AA86:AG86"/>
    <mergeCell ref="AH46:AN46"/>
    <mergeCell ref="X46:Z46"/>
    <mergeCell ref="AA46:AG46"/>
    <mergeCell ref="AH58:AN58"/>
    <mergeCell ref="X62:Z62"/>
    <mergeCell ref="AA62:AG62"/>
    <mergeCell ref="X63:Z63"/>
    <mergeCell ref="AA63:AG63"/>
    <mergeCell ref="AH61:AN61"/>
    <mergeCell ref="X64:Z64"/>
    <mergeCell ref="AA64:AG64"/>
    <mergeCell ref="AA56:AG56"/>
    <mergeCell ref="X53:Z53"/>
    <mergeCell ref="AH64:AN64"/>
    <mergeCell ref="AA66:AG66"/>
    <mergeCell ref="AH66:AN66"/>
    <mergeCell ref="X68:Z68"/>
    <mergeCell ref="AH69:AN69"/>
    <mergeCell ref="AH55:AN55"/>
    <mergeCell ref="X54:Z54"/>
    <mergeCell ref="AA54:AG54"/>
    <mergeCell ref="AH40:AN40"/>
    <mergeCell ref="X47:Z47"/>
    <mergeCell ref="AA47:AG47"/>
    <mergeCell ref="AH47:AN47"/>
    <mergeCell ref="X34:Z34"/>
    <mergeCell ref="X35:Z35"/>
    <mergeCell ref="X38:Z38"/>
    <mergeCell ref="AH41:AN41"/>
    <mergeCell ref="AH42:AN42"/>
    <mergeCell ref="X41:Z41"/>
    <mergeCell ref="AA39:AG39"/>
    <mergeCell ref="X42:Z42"/>
    <mergeCell ref="AH34:AN34"/>
    <mergeCell ref="AH35:AN35"/>
    <mergeCell ref="AA34:AG34"/>
    <mergeCell ref="AA35:AG35"/>
    <mergeCell ref="AA40:AG40"/>
    <mergeCell ref="AH38:AN38"/>
    <mergeCell ref="X39:Z39"/>
    <mergeCell ref="AH39:AN39"/>
    <mergeCell ref="AA42:AG42"/>
    <mergeCell ref="AH44:AN44"/>
    <mergeCell ref="AH43:AN43"/>
    <mergeCell ref="AH45:AN45"/>
    <mergeCell ref="C13:I13"/>
    <mergeCell ref="C14:I14"/>
    <mergeCell ref="J13:AN13"/>
    <mergeCell ref="J14:AN14"/>
    <mergeCell ref="U61:W61"/>
    <mergeCell ref="X84:Z84"/>
    <mergeCell ref="U82:W82"/>
    <mergeCell ref="X80:Z80"/>
    <mergeCell ref="X43:Z43"/>
    <mergeCell ref="AA43:AG43"/>
    <mergeCell ref="X45:Z45"/>
    <mergeCell ref="AA45:AG45"/>
    <mergeCell ref="X49:Z49"/>
    <mergeCell ref="AA49:AG49"/>
    <mergeCell ref="U56:W56"/>
    <mergeCell ref="X56:Z56"/>
    <mergeCell ref="X50:Z50"/>
    <mergeCell ref="AA50:AG50"/>
    <mergeCell ref="AA55:AG55"/>
    <mergeCell ref="U52:W52"/>
    <mergeCell ref="X52:Z52"/>
    <mergeCell ref="U40:W40"/>
    <mergeCell ref="X40:Z40"/>
    <mergeCell ref="AH49:AN49"/>
    <mergeCell ref="AD149:AN149"/>
    <mergeCell ref="AD150:AN150"/>
    <mergeCell ref="AD151:AN151"/>
    <mergeCell ref="AD152:AN152"/>
    <mergeCell ref="AD153:AN153"/>
    <mergeCell ref="AD154:AN154"/>
    <mergeCell ref="AD155:AN155"/>
    <mergeCell ref="AA88:AG88"/>
    <mergeCell ref="AA89:AG89"/>
    <mergeCell ref="AA90:AG90"/>
    <mergeCell ref="AA140:AG140"/>
    <mergeCell ref="AH140:AN140"/>
    <mergeCell ref="AH134:AN135"/>
    <mergeCell ref="AA139:AG139"/>
    <mergeCell ref="AH139:AN139"/>
    <mergeCell ref="AA137:AG137"/>
    <mergeCell ref="AH137:AN137"/>
    <mergeCell ref="AH136:AN136"/>
    <mergeCell ref="AA136:AG136"/>
    <mergeCell ref="AH94:AN94"/>
    <mergeCell ref="AH113:AN113"/>
    <mergeCell ref="AH116:AN116"/>
    <mergeCell ref="AH120:AN120"/>
    <mergeCell ref="AH122:AN122"/>
    <mergeCell ref="W158:AB158"/>
    <mergeCell ref="W159:AB159"/>
    <mergeCell ref="W160:AB160"/>
    <mergeCell ref="W161:AB161"/>
    <mergeCell ref="W162:AB162"/>
    <mergeCell ref="W163:AB163"/>
    <mergeCell ref="W164:AB164"/>
    <mergeCell ref="AD156:AN156"/>
    <mergeCell ref="AD157:AN157"/>
    <mergeCell ref="AD158:AN158"/>
    <mergeCell ref="AD159:AN159"/>
    <mergeCell ref="AD160:AN160"/>
    <mergeCell ref="AD161:AN161"/>
    <mergeCell ref="AD162:AN162"/>
    <mergeCell ref="AD163:AN163"/>
    <mergeCell ref="AD164:AN164"/>
    <mergeCell ref="W149:AB149"/>
    <mergeCell ref="W150:AB150"/>
    <mergeCell ref="W151:AB151"/>
    <mergeCell ref="W152:AB152"/>
    <mergeCell ref="W153:AB153"/>
    <mergeCell ref="W154:AB154"/>
    <mergeCell ref="W155:AB155"/>
    <mergeCell ref="W156:AB156"/>
    <mergeCell ref="W157:AB157"/>
    <mergeCell ref="A165:M165"/>
    <mergeCell ref="G161:H161"/>
    <mergeCell ref="J149:U149"/>
    <mergeCell ref="J150:U150"/>
    <mergeCell ref="J151:U151"/>
    <mergeCell ref="J152:U152"/>
    <mergeCell ref="J153:U153"/>
    <mergeCell ref="J154:U154"/>
    <mergeCell ref="J155:U155"/>
    <mergeCell ref="J156:U156"/>
    <mergeCell ref="J157:U157"/>
    <mergeCell ref="J158:U158"/>
    <mergeCell ref="J159:U159"/>
    <mergeCell ref="J160:U160"/>
    <mergeCell ref="J161:U161"/>
    <mergeCell ref="J162:U162"/>
    <mergeCell ref="J163:U163"/>
    <mergeCell ref="J164:U164"/>
    <mergeCell ref="A159:I159"/>
    <mergeCell ref="A161:F161"/>
    <mergeCell ref="A163:F163"/>
  </mergeCells>
  <phoneticPr fontId="0" type="noConversion"/>
  <dataValidations count="6">
    <dataValidation type="list" allowBlank="1" showInputMessage="1" showErrorMessage="1" sqref="AE9:AN9" xr:uid="{5ED03126-4E6E-4778-9D3D-D159637E5CAC}">
      <formula1>УТВЕРЖДАЮ</formula1>
    </dataValidation>
    <dataValidation type="list" allowBlank="1" showInputMessage="1" showErrorMessage="1" sqref="AD149:AN149" xr:uid="{FCB090C8-C70B-49F3-A7E2-82C232D9E0CA}">
      <formula1>УТВЕРЖДАЮ_Смета</formula1>
    </dataValidation>
    <dataValidation type="list" allowBlank="1" showInputMessage="1" showErrorMessage="1" sqref="AD151:AN151" xr:uid="{5BED0BD8-F739-4381-BAA3-073A3CBC075E}">
      <formula1>ПТО_1</formula1>
    </dataValidation>
    <dataValidation type="list" allowBlank="1" showInputMessage="1" showErrorMessage="1" sqref="AD155:AN155" xr:uid="{34811079-5A76-43B9-8289-F260350588A9}">
      <formula1>АСУТП_1</formula1>
    </dataValidation>
    <dataValidation type="list" allowBlank="1" showInputMessage="1" showErrorMessage="1" sqref="AD153:AN153" xr:uid="{D26DF736-3171-48BC-9819-47942A1FBCF2}">
      <formula1>ЦТАИ_1</formula1>
    </dataValidation>
    <dataValidation type="list" allowBlank="1" showInputMessage="1" showErrorMessage="1" sqref="AD157:AN157" xr:uid="{89B6ECF4-8216-47A0-A7BD-F0810E1A4402}">
      <formula1>Бухгалтерия_1</formula1>
    </dataValidation>
  </dataValidations>
  <pageMargins left="0.78740157480314965" right="0.19685039370078741" top="0.39370078740157483" bottom="0.39370078740157483" header="0.31496062992125984" footer="0.31496062992125984"/>
  <pageSetup paperSize="9" scale="86" orientation="portrait" r:id="rId1"/>
  <rowBreaks count="1" manualBreakCount="1">
    <brk id="126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89"/>
  <sheetViews>
    <sheetView view="pageBreakPreview" zoomScaleSheetLayoutView="100" workbookViewId="0">
      <selection activeCell="AD33" sqref="AD33:AO33"/>
    </sheetView>
  </sheetViews>
  <sheetFormatPr defaultRowHeight="15" x14ac:dyDescent="0.25"/>
  <cols>
    <col min="1" max="40" width="2.28515625" style="92" customWidth="1"/>
    <col min="41" max="41" width="1.5703125" style="92" customWidth="1"/>
    <col min="42" max="52" width="2.28515625" style="92" customWidth="1"/>
    <col min="53" max="16384" width="9.140625" style="92"/>
  </cols>
  <sheetData>
    <row r="1" spans="1:44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380" t="s">
        <v>114</v>
      </c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380"/>
    </row>
    <row r="2" spans="1:44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3"/>
      <c r="U2" s="91"/>
      <c r="V2" s="93"/>
      <c r="W2" s="91"/>
      <c r="X2" s="93"/>
      <c r="Y2" s="380" t="s">
        <v>43</v>
      </c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</row>
    <row r="3" spans="1:44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4"/>
      <c r="U3" s="91"/>
      <c r="V3" s="94"/>
      <c r="W3" s="91"/>
      <c r="X3" s="94"/>
      <c r="Y3" s="380" t="s">
        <v>634</v>
      </c>
      <c r="Z3" s="380"/>
      <c r="AA3" s="380"/>
      <c r="AB3" s="380"/>
      <c r="AC3" s="380"/>
      <c r="AD3" s="380"/>
      <c r="AE3" s="380"/>
      <c r="AF3" s="380"/>
      <c r="AG3" s="380"/>
      <c r="AH3" s="380"/>
      <c r="AI3" s="380"/>
      <c r="AJ3" s="380"/>
      <c r="AK3" s="380"/>
      <c r="AL3" s="380"/>
      <c r="AM3" s="380"/>
      <c r="AN3" s="380"/>
      <c r="AO3" s="380"/>
    </row>
    <row r="4" spans="1:44" x14ac:dyDescent="0.25">
      <c r="A4" s="402" t="s">
        <v>1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95"/>
      <c r="T4" s="95"/>
      <c r="U4" s="95"/>
      <c r="V4" s="91"/>
      <c r="W4" s="91"/>
      <c r="X4" s="91"/>
      <c r="Y4" s="508"/>
      <c r="Z4" s="508"/>
      <c r="AA4" s="508"/>
      <c r="AB4" s="508"/>
      <c r="AC4" s="508"/>
      <c r="AD4" s="508"/>
      <c r="AE4" s="508"/>
      <c r="AF4" s="508"/>
      <c r="AG4" s="508"/>
      <c r="AH4" s="508"/>
      <c r="AI4" s="508"/>
      <c r="AJ4" s="508"/>
      <c r="AK4" s="508"/>
      <c r="AL4" s="508"/>
      <c r="AM4" s="508"/>
      <c r="AN4" s="508"/>
      <c r="AO4" s="508"/>
    </row>
    <row r="5" spans="1:44" s="97" customFormat="1" ht="11.25" customHeight="1" x14ac:dyDescent="0.25">
      <c r="A5" s="503" t="s">
        <v>2</v>
      </c>
      <c r="B5" s="503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3"/>
      <c r="O5" s="503"/>
      <c r="P5" s="503"/>
      <c r="Q5" s="503"/>
      <c r="R5" s="503"/>
      <c r="S5" s="96"/>
      <c r="T5" s="96"/>
      <c r="U5" s="96"/>
      <c r="V5" s="96"/>
      <c r="W5" s="96"/>
      <c r="X5" s="96"/>
      <c r="Y5" s="507"/>
      <c r="Z5" s="507"/>
      <c r="AA5" s="507"/>
      <c r="AB5" s="507"/>
      <c r="AC5" s="507"/>
      <c r="AD5" s="507"/>
      <c r="AE5" s="507"/>
      <c r="AF5" s="507"/>
      <c r="AG5" s="507"/>
      <c r="AH5" s="507"/>
      <c r="AI5" s="507"/>
      <c r="AJ5" s="507"/>
      <c r="AK5" s="507"/>
      <c r="AL5" s="507"/>
      <c r="AM5" s="507"/>
      <c r="AN5" s="507"/>
      <c r="AO5" s="507"/>
      <c r="AP5" s="92"/>
      <c r="AQ5" s="92"/>
      <c r="AR5" s="92"/>
    </row>
    <row r="6" spans="1:44" x14ac:dyDescent="0.25">
      <c r="A6" s="508"/>
      <c r="B6" s="508"/>
      <c r="C6" s="508"/>
      <c r="D6" s="508"/>
      <c r="E6" s="508"/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8"/>
      <c r="R6" s="508"/>
      <c r="S6" s="508"/>
      <c r="T6" s="508"/>
      <c r="U6" s="508"/>
      <c r="V6" s="91"/>
      <c r="W6" s="91"/>
      <c r="X6" s="91"/>
      <c r="Y6" s="433" t="s">
        <v>115</v>
      </c>
      <c r="Z6" s="433"/>
      <c r="AA6" s="433"/>
      <c r="AB6" s="433"/>
      <c r="AC6" s="433"/>
      <c r="AD6" s="433"/>
      <c r="AE6" s="433"/>
      <c r="AF6" s="433"/>
      <c r="AG6" s="433"/>
      <c r="AH6" s="433"/>
      <c r="AI6" s="433"/>
      <c r="AJ6" s="433"/>
      <c r="AK6" s="433"/>
      <c r="AL6" s="433"/>
      <c r="AM6" s="433"/>
      <c r="AN6" s="433"/>
      <c r="AO6" s="433"/>
    </row>
    <row r="7" spans="1:44" x14ac:dyDescent="0.25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402" t="str">
        <f>VLOOKUP(AF9,Списки!H:I,2,0)</f>
        <v>Директор</v>
      </c>
      <c r="Z7" s="402"/>
      <c r="AA7" s="402"/>
      <c r="AB7" s="402"/>
      <c r="AC7" s="402"/>
      <c r="AD7" s="402"/>
      <c r="AE7" s="402"/>
      <c r="AF7" s="402"/>
      <c r="AG7" s="402"/>
      <c r="AH7" s="402"/>
      <c r="AI7" s="402"/>
      <c r="AJ7" s="402"/>
      <c r="AK7" s="402"/>
      <c r="AL7" s="402"/>
      <c r="AM7" s="402"/>
      <c r="AN7" s="402"/>
      <c r="AO7" s="402"/>
    </row>
    <row r="8" spans="1:44" s="97" customFormat="1" ht="11.25" customHeight="1" x14ac:dyDescent="0.25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507" t="s">
        <v>0</v>
      </c>
      <c r="Z8" s="507"/>
      <c r="AA8" s="507"/>
      <c r="AB8" s="507"/>
      <c r="AC8" s="507"/>
      <c r="AD8" s="507"/>
      <c r="AE8" s="507"/>
      <c r="AF8" s="507"/>
      <c r="AG8" s="507"/>
      <c r="AH8" s="507"/>
      <c r="AI8" s="507"/>
      <c r="AJ8" s="507"/>
      <c r="AK8" s="507"/>
      <c r="AL8" s="507"/>
      <c r="AM8" s="507"/>
      <c r="AN8" s="507"/>
      <c r="AO8" s="507"/>
      <c r="AP8" s="92"/>
      <c r="AQ8" s="92"/>
      <c r="AR8" s="92"/>
    </row>
    <row r="9" spans="1:44" x14ac:dyDescent="0.25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1"/>
      <c r="M9" s="91"/>
      <c r="N9" s="91"/>
      <c r="O9" s="91"/>
      <c r="P9" s="91"/>
      <c r="Q9" s="91"/>
      <c r="R9" s="91"/>
      <c r="S9" s="91"/>
      <c r="T9" s="91"/>
      <c r="U9" s="91"/>
      <c r="V9" s="93"/>
      <c r="W9" s="91"/>
      <c r="X9" s="93"/>
      <c r="Y9" s="402"/>
      <c r="Z9" s="402"/>
      <c r="AA9" s="402"/>
      <c r="AB9" s="402"/>
      <c r="AC9" s="402"/>
      <c r="AD9" s="402"/>
      <c r="AE9" s="91"/>
      <c r="AF9" s="402" t="s">
        <v>460</v>
      </c>
      <c r="AG9" s="402"/>
      <c r="AH9" s="402"/>
      <c r="AI9" s="402"/>
      <c r="AJ9" s="402"/>
      <c r="AK9" s="402"/>
      <c r="AL9" s="402"/>
      <c r="AM9" s="402"/>
      <c r="AN9" s="402"/>
      <c r="AO9" s="402"/>
    </row>
    <row r="10" spans="1:44" s="97" customFormat="1" ht="11.25" customHeight="1" x14ac:dyDescent="0.25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503" t="s">
        <v>34</v>
      </c>
      <c r="Z10" s="503"/>
      <c r="AA10" s="503"/>
      <c r="AB10" s="503"/>
      <c r="AC10" s="503"/>
      <c r="AD10" s="503"/>
      <c r="AE10" s="96"/>
      <c r="AF10" s="503" t="s">
        <v>193</v>
      </c>
      <c r="AG10" s="503"/>
      <c r="AH10" s="503"/>
      <c r="AI10" s="503"/>
      <c r="AJ10" s="503"/>
      <c r="AK10" s="503"/>
      <c r="AL10" s="503"/>
      <c r="AM10" s="503"/>
      <c r="AN10" s="503"/>
      <c r="AO10" s="503"/>
      <c r="AP10" s="92"/>
      <c r="AQ10" s="92"/>
      <c r="AR10" s="92"/>
    </row>
    <row r="11" spans="1:44" x14ac:dyDescent="0.25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3"/>
      <c r="W11" s="91"/>
      <c r="X11" s="93"/>
      <c r="Y11" s="91" t="s">
        <v>116</v>
      </c>
      <c r="Z11" s="402"/>
      <c r="AA11" s="402"/>
      <c r="AB11" s="91" t="s">
        <v>116</v>
      </c>
      <c r="AC11" s="402"/>
      <c r="AD11" s="402"/>
      <c r="AE11" s="402"/>
      <c r="AF11" s="402"/>
      <c r="AG11" s="402"/>
      <c r="AH11" s="402"/>
      <c r="AI11" s="402"/>
      <c r="AJ11" s="91"/>
      <c r="AK11" s="528">
        <f>'Сводная таблица'!C3</f>
        <v>0</v>
      </c>
      <c r="AL11" s="528"/>
      <c r="AM11" s="528"/>
      <c r="AN11" s="91"/>
      <c r="AO11" s="91"/>
    </row>
    <row r="12" spans="1:44" ht="4.5" customHeight="1" x14ac:dyDescent="0.25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508"/>
      <c r="Z12" s="508"/>
      <c r="AA12" s="508"/>
      <c r="AB12" s="508"/>
      <c r="AC12" s="508"/>
      <c r="AD12" s="508"/>
      <c r="AE12" s="508"/>
      <c r="AF12" s="508"/>
      <c r="AG12" s="508"/>
      <c r="AH12" s="508"/>
      <c r="AI12" s="508"/>
      <c r="AJ12" s="508"/>
      <c r="AK12" s="508"/>
      <c r="AL12" s="508"/>
      <c r="AM12" s="508"/>
      <c r="AN12" s="508"/>
      <c r="AO12" s="508"/>
    </row>
    <row r="13" spans="1:44" ht="15" customHeight="1" x14ac:dyDescent="0.25">
      <c r="A13" s="504" t="s">
        <v>3</v>
      </c>
      <c r="B13" s="504"/>
      <c r="C13" s="504"/>
      <c r="D13" s="504"/>
      <c r="E13" s="504"/>
      <c r="F13" s="504"/>
      <c r="G13" s="504"/>
      <c r="H13" s="504"/>
      <c r="I13" s="504"/>
      <c r="J13" s="504"/>
      <c r="K13" s="504"/>
      <c r="L13" s="504"/>
      <c r="M13" s="504"/>
      <c r="N13" s="504"/>
      <c r="O13" s="504"/>
      <c r="P13" s="504"/>
      <c r="Q13" s="504"/>
      <c r="R13" s="504"/>
      <c r="S13" s="504"/>
      <c r="T13" s="504"/>
      <c r="U13" s="504"/>
      <c r="V13" s="504"/>
      <c r="W13" s="504"/>
      <c r="X13" s="504"/>
      <c r="Y13" s="504"/>
      <c r="Z13" s="504"/>
      <c r="AA13" s="504"/>
      <c r="AB13" s="91"/>
      <c r="AC13" s="525" t="s">
        <v>8</v>
      </c>
      <c r="AD13" s="525"/>
      <c r="AE13" s="525"/>
      <c r="AF13" s="525"/>
      <c r="AG13" s="525" t="s">
        <v>9</v>
      </c>
      <c r="AH13" s="525"/>
      <c r="AI13" s="525"/>
      <c r="AJ13" s="525"/>
      <c r="AK13" s="525"/>
      <c r="AL13" s="525"/>
      <c r="AM13" s="525"/>
      <c r="AN13" s="525"/>
      <c r="AO13" s="525"/>
    </row>
    <row r="14" spans="1:44" ht="15" customHeight="1" x14ac:dyDescent="0.25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</row>
    <row r="15" spans="1:44" ht="15.75" x14ac:dyDescent="0.25">
      <c r="A15" s="504" t="s">
        <v>4</v>
      </c>
      <c r="B15" s="504"/>
      <c r="C15" s="504"/>
      <c r="D15" s="504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  <c r="AA15" s="504"/>
      <c r="AB15" s="91"/>
      <c r="AC15" s="525"/>
      <c r="AD15" s="525"/>
      <c r="AE15" s="525"/>
      <c r="AF15" s="525"/>
      <c r="AG15" s="525"/>
      <c r="AH15" s="525"/>
      <c r="AI15" s="525"/>
      <c r="AJ15" s="525"/>
      <c r="AK15" s="525"/>
      <c r="AL15" s="525"/>
      <c r="AM15" s="525"/>
      <c r="AN15" s="525"/>
      <c r="AO15" s="525"/>
    </row>
    <row r="16" spans="1:44" ht="15.75" x14ac:dyDescent="0.25">
      <c r="A16" s="504" t="s">
        <v>5</v>
      </c>
      <c r="B16" s="504"/>
      <c r="C16" s="504"/>
      <c r="D16" s="504"/>
      <c r="E16" s="504"/>
      <c r="F16" s="504"/>
      <c r="G16" s="504"/>
      <c r="H16" s="504"/>
      <c r="I16" s="504"/>
      <c r="J16" s="504"/>
      <c r="K16" s="504"/>
      <c r="L16" s="504"/>
      <c r="M16" s="504"/>
      <c r="N16" s="504"/>
      <c r="O16" s="504"/>
      <c r="P16" s="504"/>
      <c r="Q16" s="504"/>
      <c r="R16" s="504"/>
      <c r="S16" s="504"/>
      <c r="T16" s="504"/>
      <c r="U16" s="504"/>
      <c r="V16" s="504"/>
      <c r="W16" s="504"/>
      <c r="X16" s="504"/>
      <c r="Y16" s="504"/>
      <c r="Z16" s="504"/>
      <c r="AA16" s="504"/>
      <c r="AB16" s="91"/>
      <c r="AC16" s="526">
        <f>'Сводная таблица'!C8</f>
        <v>0</v>
      </c>
      <c r="AD16" s="526"/>
      <c r="AE16" s="526"/>
      <c r="AF16" s="526"/>
      <c r="AG16" s="527">
        <f>'Сводная таблица'!C10</f>
        <v>0</v>
      </c>
      <c r="AH16" s="527"/>
      <c r="AI16" s="527"/>
      <c r="AJ16" s="527"/>
      <c r="AK16" s="527"/>
      <c r="AL16" s="527"/>
      <c r="AM16" s="527"/>
      <c r="AN16" s="527"/>
      <c r="AO16" s="527"/>
    </row>
    <row r="17" spans="1:44" ht="15.75" x14ac:dyDescent="0.25">
      <c r="A17" s="504" t="s">
        <v>6</v>
      </c>
      <c r="B17" s="504"/>
      <c r="C17" s="504"/>
      <c r="D17" s="504"/>
      <c r="E17" s="504"/>
      <c r="F17" s="504"/>
      <c r="G17" s="504"/>
      <c r="H17" s="504"/>
      <c r="I17" s="504"/>
      <c r="J17" s="504"/>
      <c r="K17" s="504"/>
      <c r="L17" s="504"/>
      <c r="M17" s="504"/>
      <c r="N17" s="504"/>
      <c r="O17" s="504"/>
      <c r="P17" s="504"/>
      <c r="Q17" s="504"/>
      <c r="R17" s="504"/>
      <c r="S17" s="504"/>
      <c r="T17" s="504"/>
      <c r="U17" s="504"/>
      <c r="V17" s="504"/>
      <c r="W17" s="504"/>
      <c r="X17" s="504"/>
      <c r="Y17" s="504"/>
      <c r="Z17" s="504"/>
      <c r="AA17" s="504"/>
      <c r="AB17" s="91"/>
      <c r="AC17" s="526"/>
      <c r="AD17" s="526"/>
      <c r="AE17" s="526"/>
      <c r="AF17" s="526"/>
      <c r="AG17" s="527"/>
      <c r="AH17" s="527"/>
      <c r="AI17" s="527"/>
      <c r="AJ17" s="527"/>
      <c r="AK17" s="527"/>
      <c r="AL17" s="527"/>
      <c r="AM17" s="527"/>
      <c r="AN17" s="527"/>
      <c r="AO17" s="527"/>
    </row>
    <row r="18" spans="1:44" ht="15.75" x14ac:dyDescent="0.25">
      <c r="A18" s="504" t="s">
        <v>7</v>
      </c>
      <c r="B18" s="504"/>
      <c r="C18" s="504"/>
      <c r="D18" s="504"/>
      <c r="E18" s="504"/>
      <c r="F18" s="504"/>
      <c r="G18" s="504"/>
      <c r="H18" s="504"/>
      <c r="I18" s="504"/>
      <c r="J18" s="504"/>
      <c r="K18" s="504"/>
      <c r="L18" s="504"/>
      <c r="M18" s="504"/>
      <c r="N18" s="504"/>
      <c r="O18" s="504"/>
      <c r="P18" s="504"/>
      <c r="Q18" s="504"/>
      <c r="R18" s="504"/>
      <c r="S18" s="504"/>
      <c r="T18" s="504"/>
      <c r="U18" s="504"/>
      <c r="V18" s="504"/>
      <c r="W18" s="504"/>
      <c r="X18" s="504"/>
      <c r="Y18" s="504"/>
      <c r="Z18" s="504"/>
      <c r="AA18" s="504"/>
      <c r="AB18" s="91"/>
      <c r="AC18" s="526"/>
      <c r="AD18" s="526"/>
      <c r="AE18" s="526"/>
      <c r="AF18" s="526"/>
      <c r="AG18" s="527"/>
      <c r="AH18" s="527"/>
      <c r="AI18" s="527"/>
      <c r="AJ18" s="527"/>
      <c r="AK18" s="527"/>
      <c r="AL18" s="527"/>
      <c r="AM18" s="527"/>
      <c r="AN18" s="527"/>
      <c r="AO18" s="527"/>
    </row>
    <row r="19" spans="1:44" ht="4.5" customHeight="1" x14ac:dyDescent="0.25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</row>
    <row r="20" spans="1:44" ht="15.75" x14ac:dyDescent="0.25">
      <c r="A20" s="91"/>
      <c r="B20" s="91"/>
      <c r="C20" s="488" t="s">
        <v>635</v>
      </c>
      <c r="D20" s="488"/>
      <c r="E20" s="488"/>
      <c r="F20" s="488"/>
      <c r="G20" s="488"/>
      <c r="H20" s="488"/>
      <c r="I20" s="488"/>
      <c r="J20" s="488"/>
      <c r="K20" s="488"/>
      <c r="L20" s="488"/>
      <c r="M20" s="488"/>
      <c r="N20" s="488"/>
      <c r="O20" s="488"/>
      <c r="P20" s="488"/>
      <c r="Q20" s="488"/>
      <c r="R20" s="488"/>
      <c r="S20" s="488"/>
      <c r="T20" s="488"/>
      <c r="U20" s="488"/>
      <c r="V20" s="488"/>
      <c r="W20" s="488"/>
      <c r="X20" s="488"/>
      <c r="Y20" s="488"/>
      <c r="Z20" s="488"/>
      <c r="AA20" s="488"/>
      <c r="AB20" s="488"/>
      <c r="AC20" s="488"/>
      <c r="AD20" s="488"/>
      <c r="AE20" s="488"/>
      <c r="AF20" s="488"/>
      <c r="AG20" s="488"/>
      <c r="AH20" s="488"/>
      <c r="AI20" s="488"/>
      <c r="AJ20" s="488"/>
      <c r="AK20" s="488"/>
      <c r="AL20" s="488"/>
      <c r="AM20" s="488"/>
      <c r="AN20" s="488"/>
      <c r="AO20" s="488"/>
    </row>
    <row r="21" spans="1:44" ht="15.75" x14ac:dyDescent="0.25">
      <c r="A21" s="488" t="s">
        <v>10</v>
      </c>
      <c r="B21" s="488"/>
      <c r="C21" s="488"/>
      <c r="D21" s="488"/>
      <c r="E21" s="488"/>
      <c r="F21" s="488"/>
      <c r="G21" s="488"/>
      <c r="H21" s="488"/>
      <c r="I21" s="488"/>
      <c r="J21" s="488"/>
      <c r="K21" s="488"/>
      <c r="L21" s="488"/>
      <c r="M21" s="488"/>
      <c r="N21" s="488"/>
      <c r="O21" s="488"/>
      <c r="P21" s="488"/>
      <c r="Q21" s="488"/>
      <c r="R21" s="488"/>
      <c r="S21" s="488"/>
      <c r="T21" s="488"/>
      <c r="U21" s="488"/>
      <c r="V21" s="488"/>
      <c r="W21" s="488"/>
      <c r="X21" s="488"/>
      <c r="Y21" s="488"/>
      <c r="Z21" s="488"/>
      <c r="AA21" s="488"/>
      <c r="AB21" s="488"/>
      <c r="AC21" s="488"/>
      <c r="AD21" s="488"/>
      <c r="AE21" s="488"/>
      <c r="AF21" s="488"/>
      <c r="AG21" s="488"/>
      <c r="AH21" s="488"/>
      <c r="AI21" s="488"/>
      <c r="AJ21" s="488"/>
      <c r="AK21" s="488"/>
      <c r="AL21" s="488"/>
      <c r="AM21" s="488"/>
      <c r="AN21" s="488"/>
      <c r="AO21" s="488"/>
    </row>
    <row r="22" spans="1:44" ht="15.75" x14ac:dyDescent="0.25">
      <c r="A22" s="488" t="s">
        <v>122</v>
      </c>
      <c r="B22" s="488"/>
      <c r="C22" s="488"/>
      <c r="D22" s="488"/>
      <c r="E22" s="488"/>
      <c r="F22" s="488"/>
      <c r="G22" s="488"/>
      <c r="H22" s="488"/>
      <c r="I22" s="488"/>
      <c r="J22" s="488"/>
      <c r="K22" s="488"/>
      <c r="L22" s="488"/>
      <c r="M22" s="402" t="str">
        <f>VLOOKUP(AD22,Списки!H5:I6,2,0)</f>
        <v>Заместитель директора</v>
      </c>
      <c r="N22" s="402"/>
      <c r="O22" s="402"/>
      <c r="P22" s="402"/>
      <c r="Q22" s="402"/>
      <c r="R22" s="402"/>
      <c r="S22" s="402"/>
      <c r="T22" s="402"/>
      <c r="U22" s="402"/>
      <c r="V22" s="402"/>
      <c r="W22" s="402"/>
      <c r="X22" s="402"/>
      <c r="Y22" s="402"/>
      <c r="Z22" s="402"/>
      <c r="AA22" s="402"/>
      <c r="AB22" s="402"/>
      <c r="AC22" s="98"/>
      <c r="AD22" s="402" t="s">
        <v>470</v>
      </c>
      <c r="AE22" s="402"/>
      <c r="AF22" s="402"/>
      <c r="AG22" s="402"/>
      <c r="AH22" s="402"/>
      <c r="AI22" s="402"/>
      <c r="AJ22" s="402"/>
      <c r="AK22" s="402"/>
      <c r="AL22" s="402"/>
      <c r="AM22" s="402"/>
      <c r="AN22" s="402"/>
      <c r="AO22" s="402"/>
    </row>
    <row r="23" spans="1:44" s="101" customFormat="1" ht="11.25" customHeight="1" x14ac:dyDescent="0.25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365" t="s">
        <v>0</v>
      </c>
      <c r="N23" s="365"/>
      <c r="O23" s="365"/>
      <c r="P23" s="365"/>
      <c r="Q23" s="365"/>
      <c r="R23" s="365"/>
      <c r="S23" s="365"/>
      <c r="T23" s="365"/>
      <c r="U23" s="365"/>
      <c r="V23" s="365"/>
      <c r="W23" s="365"/>
      <c r="X23" s="365"/>
      <c r="Y23" s="365"/>
      <c r="Z23" s="365"/>
      <c r="AA23" s="365"/>
      <c r="AB23" s="365"/>
      <c r="AC23" s="100"/>
      <c r="AD23" s="365" t="s">
        <v>193</v>
      </c>
      <c r="AE23" s="365"/>
      <c r="AF23" s="365"/>
      <c r="AG23" s="365"/>
      <c r="AH23" s="365"/>
      <c r="AI23" s="365"/>
      <c r="AJ23" s="365"/>
      <c r="AK23" s="365"/>
      <c r="AL23" s="365"/>
      <c r="AM23" s="365"/>
      <c r="AN23" s="365"/>
      <c r="AO23" s="365"/>
      <c r="AP23" s="92"/>
      <c r="AQ23" s="92"/>
      <c r="AR23" s="92"/>
    </row>
    <row r="24" spans="1:44" s="101" customFormat="1" ht="11.25" customHeight="1" x14ac:dyDescent="0.25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2"/>
      <c r="AQ24" s="92"/>
      <c r="AR24" s="92"/>
    </row>
    <row r="25" spans="1:44" ht="15.75" x14ac:dyDescent="0.25">
      <c r="A25" s="488" t="s">
        <v>448</v>
      </c>
      <c r="B25" s="488"/>
      <c r="C25" s="488"/>
      <c r="D25" s="488"/>
      <c r="E25" s="488"/>
      <c r="F25" s="488"/>
      <c r="G25" s="488"/>
      <c r="H25" s="488"/>
      <c r="I25" s="488"/>
      <c r="J25" s="488"/>
      <c r="K25" s="488"/>
      <c r="L25" s="488"/>
      <c r="M25" s="402" t="str">
        <f>VLOOKUP(AD25,Списки!H27:I28,2,0)</f>
        <v>Начальник ЦТАИ</v>
      </c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02"/>
      <c r="AB25" s="402"/>
      <c r="AC25" s="98"/>
      <c r="AD25" s="402" t="s">
        <v>471</v>
      </c>
      <c r="AE25" s="402"/>
      <c r="AF25" s="402"/>
      <c r="AG25" s="402"/>
      <c r="AH25" s="402"/>
      <c r="AI25" s="402"/>
      <c r="AJ25" s="402"/>
      <c r="AK25" s="402"/>
      <c r="AL25" s="402"/>
      <c r="AM25" s="402"/>
      <c r="AN25" s="402"/>
      <c r="AO25" s="402"/>
    </row>
    <row r="26" spans="1:44" s="101" customFormat="1" ht="11.25" customHeight="1" x14ac:dyDescent="0.25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365" t="s">
        <v>0</v>
      </c>
      <c r="N26" s="365"/>
      <c r="O26" s="365"/>
      <c r="P26" s="365"/>
      <c r="Q26" s="365"/>
      <c r="R26" s="365"/>
      <c r="S26" s="365"/>
      <c r="T26" s="365"/>
      <c r="U26" s="365"/>
      <c r="V26" s="365"/>
      <c r="W26" s="365"/>
      <c r="X26" s="365"/>
      <c r="Y26" s="365"/>
      <c r="Z26" s="365"/>
      <c r="AA26" s="365"/>
      <c r="AB26" s="365"/>
      <c r="AC26" s="100"/>
      <c r="AD26" s="365" t="s">
        <v>193</v>
      </c>
      <c r="AE26" s="365"/>
      <c r="AF26" s="365"/>
      <c r="AG26" s="365"/>
      <c r="AH26" s="365"/>
      <c r="AI26" s="365"/>
      <c r="AJ26" s="365"/>
      <c r="AK26" s="365"/>
      <c r="AL26" s="365"/>
      <c r="AM26" s="365"/>
      <c r="AN26" s="365"/>
      <c r="AO26" s="365"/>
      <c r="AP26" s="92"/>
      <c r="AQ26" s="92"/>
      <c r="AR26" s="92"/>
    </row>
    <row r="27" spans="1:44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402" t="str">
        <f>VLOOKUP(AD27,Списки!H13:I16,2,0)</f>
        <v>Начальник ОМТС</v>
      </c>
      <c r="N27" s="402"/>
      <c r="O27" s="402"/>
      <c r="P27" s="402"/>
      <c r="Q27" s="402"/>
      <c r="R27" s="402"/>
      <c r="S27" s="402"/>
      <c r="T27" s="402"/>
      <c r="U27" s="402"/>
      <c r="V27" s="402"/>
      <c r="W27" s="402"/>
      <c r="X27" s="402"/>
      <c r="Y27" s="402"/>
      <c r="Z27" s="402"/>
      <c r="AA27" s="402"/>
      <c r="AB27" s="402"/>
      <c r="AC27" s="98"/>
      <c r="AD27" s="402" t="s">
        <v>475</v>
      </c>
      <c r="AE27" s="402"/>
      <c r="AF27" s="402"/>
      <c r="AG27" s="402"/>
      <c r="AH27" s="402"/>
      <c r="AI27" s="402"/>
      <c r="AJ27" s="402"/>
      <c r="AK27" s="402"/>
      <c r="AL27" s="402"/>
      <c r="AM27" s="402"/>
      <c r="AN27" s="402"/>
      <c r="AO27" s="402"/>
    </row>
    <row r="28" spans="1:44" s="101" customFormat="1" ht="11.25" customHeigh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365" t="s">
        <v>0</v>
      </c>
      <c r="N28" s="365"/>
      <c r="O28" s="365"/>
      <c r="P28" s="365"/>
      <c r="Q28" s="365"/>
      <c r="R28" s="365"/>
      <c r="S28" s="365"/>
      <c r="T28" s="365"/>
      <c r="U28" s="365"/>
      <c r="V28" s="365"/>
      <c r="W28" s="365"/>
      <c r="X28" s="365"/>
      <c r="Y28" s="365"/>
      <c r="Z28" s="365"/>
      <c r="AA28" s="365"/>
      <c r="AB28" s="365"/>
      <c r="AC28" s="100"/>
      <c r="AD28" s="365" t="s">
        <v>193</v>
      </c>
      <c r="AE28" s="365"/>
      <c r="AF28" s="365"/>
      <c r="AG28" s="365"/>
      <c r="AH28" s="365"/>
      <c r="AI28" s="365"/>
      <c r="AJ28" s="365"/>
      <c r="AK28" s="365"/>
      <c r="AL28" s="365"/>
      <c r="AM28" s="365"/>
      <c r="AN28" s="365"/>
      <c r="AO28" s="365"/>
      <c r="AP28" s="92"/>
      <c r="AQ28" s="92"/>
      <c r="AR28" s="92"/>
    </row>
    <row r="29" spans="1:44" ht="15.75" x14ac:dyDescent="0.25">
      <c r="A29" s="488" t="s">
        <v>123</v>
      </c>
      <c r="B29" s="488"/>
      <c r="C29" s="488"/>
      <c r="D29" s="488"/>
      <c r="E29" s="488"/>
      <c r="F29" s="488"/>
      <c r="G29" s="488"/>
      <c r="H29" s="488"/>
      <c r="I29" s="488"/>
      <c r="J29" s="488"/>
      <c r="K29" s="488"/>
      <c r="L29" s="488"/>
      <c r="M29" s="402" t="str">
        <f>VLOOKUP(AD29,Списки!H8:I11,2,0)</f>
        <v>Бухгалтер основным средствам</v>
      </c>
      <c r="N29" s="402"/>
      <c r="O29" s="402"/>
      <c r="P29" s="402"/>
      <c r="Q29" s="402"/>
      <c r="R29" s="402"/>
      <c r="S29" s="402"/>
      <c r="T29" s="402"/>
      <c r="U29" s="402"/>
      <c r="V29" s="402"/>
      <c r="W29" s="402"/>
      <c r="X29" s="402"/>
      <c r="Y29" s="402"/>
      <c r="Z29" s="402"/>
      <c r="AA29" s="402"/>
      <c r="AB29" s="402"/>
      <c r="AC29" s="98"/>
      <c r="AD29" s="402" t="s">
        <v>483</v>
      </c>
      <c r="AE29" s="402"/>
      <c r="AF29" s="402"/>
      <c r="AG29" s="402"/>
      <c r="AH29" s="402"/>
      <c r="AI29" s="402"/>
      <c r="AJ29" s="402"/>
      <c r="AK29" s="402"/>
      <c r="AL29" s="402"/>
      <c r="AM29" s="402"/>
      <c r="AN29" s="402"/>
      <c r="AO29" s="402"/>
    </row>
    <row r="30" spans="1:44" s="101" customFormat="1" ht="11.25" customHeight="1" x14ac:dyDescent="0.2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365" t="s">
        <v>0</v>
      </c>
      <c r="N30" s="365"/>
      <c r="O30" s="365"/>
      <c r="P30" s="365"/>
      <c r="Q30" s="365"/>
      <c r="R30" s="365"/>
      <c r="S30" s="365"/>
      <c r="T30" s="365"/>
      <c r="U30" s="365"/>
      <c r="V30" s="365"/>
      <c r="W30" s="365"/>
      <c r="X30" s="365"/>
      <c r="Y30" s="365"/>
      <c r="Z30" s="365"/>
      <c r="AA30" s="365"/>
      <c r="AB30" s="365"/>
      <c r="AC30" s="100"/>
      <c r="AD30" s="365" t="s">
        <v>193</v>
      </c>
      <c r="AE30" s="365"/>
      <c r="AF30" s="365"/>
      <c r="AG30" s="365"/>
      <c r="AH30" s="365"/>
      <c r="AI30" s="365"/>
      <c r="AJ30" s="365"/>
      <c r="AK30" s="365"/>
      <c r="AL30" s="365"/>
      <c r="AM30" s="365"/>
      <c r="AN30" s="365"/>
      <c r="AO30" s="365"/>
      <c r="AP30" s="92"/>
      <c r="AQ30" s="92"/>
      <c r="AR30" s="92"/>
    </row>
    <row r="31" spans="1:44" x14ac:dyDescent="0.25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402" t="str">
        <f>VLOOKUP(AD31,Списки!H8:I11,2,0)</f>
        <v>Бухгалтер по материалам</v>
      </c>
      <c r="N31" s="402"/>
      <c r="O31" s="402"/>
      <c r="P31" s="402"/>
      <c r="Q31" s="402"/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402"/>
      <c r="AC31" s="98"/>
      <c r="AD31" s="402" t="s">
        <v>476</v>
      </c>
      <c r="AE31" s="402"/>
      <c r="AF31" s="402"/>
      <c r="AG31" s="402"/>
      <c r="AH31" s="402"/>
      <c r="AI31" s="402"/>
      <c r="AJ31" s="402"/>
      <c r="AK31" s="402"/>
      <c r="AL31" s="402"/>
      <c r="AM31" s="402"/>
      <c r="AN31" s="402"/>
      <c r="AO31" s="402"/>
    </row>
    <row r="32" spans="1:44" s="101" customFormat="1" ht="11.25" customHeight="1" x14ac:dyDescent="0.25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365" t="s">
        <v>0</v>
      </c>
      <c r="N32" s="365"/>
      <c r="O32" s="365"/>
      <c r="P32" s="365"/>
      <c r="Q32" s="365"/>
      <c r="R32" s="365"/>
      <c r="S32" s="365"/>
      <c r="T32" s="365"/>
      <c r="U32" s="365"/>
      <c r="V32" s="365"/>
      <c r="W32" s="365"/>
      <c r="X32" s="365"/>
      <c r="Y32" s="365"/>
      <c r="Z32" s="365"/>
      <c r="AA32" s="365"/>
      <c r="AB32" s="365"/>
      <c r="AC32" s="100"/>
      <c r="AD32" s="365" t="s">
        <v>193</v>
      </c>
      <c r="AE32" s="365"/>
      <c r="AF32" s="365"/>
      <c r="AG32" s="365"/>
      <c r="AH32" s="365"/>
      <c r="AI32" s="365"/>
      <c r="AJ32" s="365"/>
      <c r="AK32" s="365"/>
      <c r="AL32" s="365"/>
      <c r="AM32" s="365"/>
      <c r="AN32" s="365"/>
      <c r="AO32" s="365"/>
      <c r="AP32" s="92"/>
      <c r="AQ32" s="92"/>
      <c r="AR32" s="92"/>
    </row>
    <row r="33" spans="1:44" x14ac:dyDescent="0.25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402" t="str">
        <f>VLOOKUP(AD33,Списки!H30:I35,2,0)</f>
        <v>Начальник уАСУТП</v>
      </c>
      <c r="N33" s="402"/>
      <c r="O33" s="402"/>
      <c r="P33" s="402"/>
      <c r="Q33" s="402"/>
      <c r="R33" s="402"/>
      <c r="S33" s="402"/>
      <c r="T33" s="402"/>
      <c r="U33" s="402"/>
      <c r="V33" s="402"/>
      <c r="W33" s="402"/>
      <c r="X33" s="402"/>
      <c r="Y33" s="402"/>
      <c r="Z33" s="402"/>
      <c r="AA33" s="402"/>
      <c r="AB33" s="402"/>
      <c r="AC33" s="98"/>
      <c r="AD33" s="402" t="s">
        <v>466</v>
      </c>
      <c r="AE33" s="402"/>
      <c r="AF33" s="402"/>
      <c r="AG33" s="402"/>
      <c r="AH33" s="402"/>
      <c r="AI33" s="402"/>
      <c r="AJ33" s="402"/>
      <c r="AK33" s="402"/>
      <c r="AL33" s="402"/>
      <c r="AM33" s="402"/>
      <c r="AN33" s="402"/>
      <c r="AO33" s="402"/>
    </row>
    <row r="34" spans="1:44" s="101" customFormat="1" ht="11.25" customHeight="1" x14ac:dyDescent="0.25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365" t="s">
        <v>0</v>
      </c>
      <c r="N34" s="365"/>
      <c r="O34" s="365"/>
      <c r="P34" s="365"/>
      <c r="Q34" s="365"/>
      <c r="R34" s="365"/>
      <c r="S34" s="365"/>
      <c r="T34" s="365"/>
      <c r="U34" s="365"/>
      <c r="V34" s="365"/>
      <c r="W34" s="365"/>
      <c r="X34" s="365"/>
      <c r="Y34" s="365"/>
      <c r="Z34" s="365"/>
      <c r="AA34" s="365"/>
      <c r="AB34" s="365"/>
      <c r="AC34" s="100"/>
      <c r="AD34" s="365" t="s">
        <v>193</v>
      </c>
      <c r="AE34" s="365"/>
      <c r="AF34" s="365"/>
      <c r="AG34" s="365"/>
      <c r="AH34" s="365"/>
      <c r="AI34" s="365"/>
      <c r="AJ34" s="365"/>
      <c r="AK34" s="365"/>
      <c r="AL34" s="365"/>
      <c r="AM34" s="365"/>
      <c r="AN34" s="365"/>
      <c r="AO34" s="365"/>
      <c r="AP34" s="92"/>
      <c r="AQ34" s="92"/>
      <c r="AR34" s="92"/>
    </row>
    <row r="35" spans="1:44" ht="15.75" x14ac:dyDescent="0.25">
      <c r="A35" s="488" t="s">
        <v>12</v>
      </c>
      <c r="B35" s="488"/>
      <c r="C35" s="488"/>
      <c r="D35" s="488"/>
      <c r="E35" s="488"/>
      <c r="F35" s="488"/>
      <c r="G35" s="488"/>
      <c r="H35" s="488"/>
      <c r="I35" s="488"/>
      <c r="J35" s="488"/>
      <c r="K35" s="488"/>
      <c r="L35" s="488"/>
      <c r="M35" s="488"/>
      <c r="N35" s="488"/>
      <c r="O35" s="488"/>
      <c r="P35" s="488"/>
      <c r="Q35" s="488"/>
      <c r="R35" s="488"/>
      <c r="S35" s="488"/>
      <c r="T35" s="488"/>
      <c r="U35" s="488"/>
      <c r="V35" s="488"/>
      <c r="W35" s="488"/>
      <c r="X35" s="488"/>
      <c r="Y35" s="488"/>
      <c r="Z35" s="488"/>
      <c r="AA35" s="488"/>
      <c r="AB35" s="488"/>
      <c r="AC35" s="488"/>
      <c r="AD35" s="488"/>
      <c r="AE35" s="488"/>
      <c r="AF35" s="488"/>
      <c r="AG35" s="488"/>
      <c r="AH35" s="488"/>
      <c r="AI35" s="488"/>
      <c r="AJ35" s="488"/>
      <c r="AK35" s="488"/>
      <c r="AL35" s="488"/>
      <c r="AM35" s="488"/>
      <c r="AN35" s="488"/>
      <c r="AO35" s="488"/>
    </row>
    <row r="36" spans="1:44" ht="15.75" x14ac:dyDescent="0.25">
      <c r="A36" s="488" t="s">
        <v>39</v>
      </c>
      <c r="B36" s="488"/>
      <c r="C36" s="488"/>
      <c r="D36" s="488"/>
      <c r="E36" s="488"/>
      <c r="F36" s="488"/>
      <c r="G36" s="513">
        <f>'Сводная таблица'!C13</f>
        <v>0</v>
      </c>
      <c r="H36" s="510"/>
      <c r="I36" s="510"/>
      <c r="J36" s="510"/>
      <c r="K36" s="510"/>
      <c r="L36" s="510"/>
      <c r="M36" s="510"/>
      <c r="N36" s="510"/>
      <c r="O36" s="510"/>
      <c r="P36" s="510"/>
      <c r="Q36" s="510"/>
      <c r="R36" s="510"/>
      <c r="S36" s="510"/>
      <c r="T36" s="510"/>
      <c r="U36" s="510"/>
      <c r="V36" s="510"/>
      <c r="W36" s="510"/>
      <c r="X36" s="510"/>
      <c r="Y36" s="510"/>
      <c r="Z36" s="510"/>
      <c r="AA36" s="510"/>
      <c r="AB36" s="510"/>
      <c r="AC36" s="510"/>
      <c r="AD36" s="510"/>
      <c r="AE36" s="510"/>
      <c r="AF36" s="510"/>
      <c r="AG36" s="510"/>
      <c r="AH36" s="510"/>
      <c r="AI36" s="510"/>
      <c r="AJ36" s="510"/>
      <c r="AK36" s="510"/>
      <c r="AL36" s="510"/>
      <c r="AM36" s="510"/>
      <c r="AN36" s="510"/>
      <c r="AO36" s="510"/>
    </row>
    <row r="37" spans="1:44" ht="15" customHeight="1" x14ac:dyDescent="0.25">
      <c r="A37" s="91"/>
      <c r="B37" s="91"/>
      <c r="C37" s="91"/>
      <c r="D37" s="91"/>
      <c r="E37" s="91"/>
      <c r="F37" s="91"/>
      <c r="G37" s="485" t="s">
        <v>13</v>
      </c>
      <c r="H37" s="485"/>
      <c r="I37" s="485"/>
      <c r="J37" s="485"/>
      <c r="K37" s="485"/>
      <c r="L37" s="485"/>
      <c r="M37" s="485"/>
      <c r="N37" s="485"/>
      <c r="O37" s="485"/>
      <c r="P37" s="485"/>
      <c r="Q37" s="485"/>
      <c r="R37" s="485"/>
      <c r="S37" s="485"/>
      <c r="T37" s="485"/>
      <c r="U37" s="485"/>
      <c r="V37" s="485"/>
      <c r="W37" s="485"/>
      <c r="X37" s="485"/>
      <c r="Y37" s="485"/>
      <c r="Z37" s="485"/>
      <c r="AA37" s="485"/>
      <c r="AB37" s="485"/>
      <c r="AC37" s="485"/>
      <c r="AD37" s="485"/>
      <c r="AE37" s="485"/>
      <c r="AF37" s="485"/>
      <c r="AG37" s="485"/>
      <c r="AH37" s="485"/>
      <c r="AI37" s="485"/>
      <c r="AJ37" s="485"/>
      <c r="AK37" s="485"/>
      <c r="AL37" s="485"/>
      <c r="AM37" s="485"/>
      <c r="AN37" s="485"/>
      <c r="AO37" s="485"/>
    </row>
    <row r="38" spans="1:44" ht="15.75" x14ac:dyDescent="0.25">
      <c r="A38" s="249" t="s">
        <v>27</v>
      </c>
      <c r="B38" s="511" t="str">
        <f>'Сводная таблица'!C16</f>
        <v/>
      </c>
      <c r="C38" s="512"/>
      <c r="D38" s="512"/>
      <c r="E38" s="512"/>
      <c r="F38" s="512"/>
      <c r="G38" s="512"/>
      <c r="H38" s="512"/>
      <c r="I38" s="512"/>
      <c r="J38" s="512"/>
      <c r="K38" s="512"/>
      <c r="L38" s="512"/>
      <c r="M38" s="512"/>
      <c r="N38" s="512"/>
      <c r="O38" s="512"/>
      <c r="P38" s="512"/>
      <c r="Q38" s="512"/>
      <c r="R38" s="512"/>
      <c r="S38" s="512"/>
      <c r="T38" s="512"/>
      <c r="U38" s="512"/>
      <c r="V38" s="512"/>
      <c r="W38" s="512"/>
      <c r="X38" s="512"/>
      <c r="Y38" s="512"/>
      <c r="Z38" s="512"/>
      <c r="AA38" s="512"/>
      <c r="AB38" s="512"/>
      <c r="AC38" s="512"/>
      <c r="AD38" s="512"/>
      <c r="AE38" s="512"/>
      <c r="AF38" s="512"/>
      <c r="AG38" s="512"/>
      <c r="AH38" s="512"/>
      <c r="AI38" s="512"/>
      <c r="AJ38" s="512"/>
      <c r="AK38" s="512"/>
      <c r="AL38" s="512"/>
      <c r="AM38" s="512"/>
      <c r="AN38" s="512"/>
      <c r="AO38" s="512"/>
    </row>
    <row r="39" spans="1:44" ht="15" customHeight="1" x14ac:dyDescent="0.25">
      <c r="A39" s="91"/>
      <c r="B39" s="485" t="s">
        <v>14</v>
      </c>
      <c r="C39" s="485"/>
      <c r="D39" s="485"/>
      <c r="E39" s="485"/>
      <c r="F39" s="485"/>
      <c r="G39" s="485"/>
      <c r="H39" s="485"/>
      <c r="I39" s="485"/>
      <c r="J39" s="485"/>
      <c r="K39" s="485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5"/>
      <c r="AA39" s="485"/>
      <c r="AB39" s="485"/>
      <c r="AC39" s="485"/>
      <c r="AD39" s="485"/>
      <c r="AE39" s="485"/>
      <c r="AF39" s="485"/>
      <c r="AG39" s="485"/>
      <c r="AH39" s="485"/>
      <c r="AI39" s="485"/>
      <c r="AJ39" s="485"/>
      <c r="AK39" s="485"/>
      <c r="AL39" s="485"/>
      <c r="AM39" s="485"/>
      <c r="AN39" s="485"/>
      <c r="AO39" s="485"/>
    </row>
    <row r="40" spans="1:44" ht="15.75" x14ac:dyDescent="0.25">
      <c r="A40" s="486" t="s">
        <v>187</v>
      </c>
      <c r="B40" s="486"/>
      <c r="C40" s="486"/>
      <c r="D40" s="486"/>
      <c r="E40" s="486"/>
      <c r="F40" s="486"/>
      <c r="G40" s="486"/>
      <c r="H40" s="486"/>
      <c r="I40" s="486"/>
      <c r="J40" s="486"/>
      <c r="K40" s="486"/>
      <c r="L40" s="486"/>
      <c r="M40" s="486"/>
      <c r="N40" s="486"/>
      <c r="O40" s="486"/>
      <c r="P40" s="486"/>
      <c r="Q40" s="486"/>
      <c r="R40" s="486"/>
      <c r="S40" s="506" t="s">
        <v>40</v>
      </c>
      <c r="T40" s="506"/>
      <c r="U40" s="506"/>
      <c r="V40" s="506"/>
      <c r="W40" s="506"/>
      <c r="X40" s="506"/>
      <c r="Y40" s="506"/>
      <c r="Z40" s="506"/>
      <c r="AA40" s="506"/>
      <c r="AB40" s="506"/>
      <c r="AC40" s="506"/>
      <c r="AD40" s="506"/>
      <c r="AE40" s="506"/>
      <c r="AF40" s="506"/>
      <c r="AG40" s="506"/>
      <c r="AH40" s="506"/>
      <c r="AI40" s="513">
        <f>'Сводная таблица'!C14</f>
        <v>0</v>
      </c>
      <c r="AJ40" s="510"/>
      <c r="AK40" s="510"/>
      <c r="AL40" s="510"/>
      <c r="AM40" s="510"/>
      <c r="AN40" s="72" t="s">
        <v>41</v>
      </c>
      <c r="AO40" s="72"/>
    </row>
    <row r="41" spans="1:44" ht="15.75" x14ac:dyDescent="0.25">
      <c r="A41" s="485" t="s">
        <v>636</v>
      </c>
      <c r="B41" s="485"/>
      <c r="C41" s="485"/>
      <c r="D41" s="485"/>
      <c r="E41" s="485"/>
      <c r="F41" s="485"/>
      <c r="G41" s="523">
        <f>'Сводная таблица'!C15</f>
        <v>0</v>
      </c>
      <c r="H41" s="524"/>
      <c r="I41" s="524"/>
      <c r="J41" s="524"/>
      <c r="K41" s="524"/>
      <c r="L41" s="524"/>
      <c r="M41" s="524"/>
      <c r="N41" s="506" t="s">
        <v>42</v>
      </c>
      <c r="O41" s="506"/>
      <c r="P41" s="506"/>
      <c r="Q41" s="506"/>
      <c r="R41" s="506"/>
      <c r="S41" s="506"/>
      <c r="T41" s="506"/>
      <c r="U41" s="506"/>
      <c r="V41" s="506"/>
      <c r="W41" s="506"/>
      <c r="X41" s="506"/>
      <c r="Y41" s="506"/>
      <c r="Z41" s="506"/>
      <c r="AA41" s="506"/>
      <c r="AB41" s="506"/>
      <c r="AC41" s="506"/>
      <c r="AD41" s="506"/>
      <c r="AE41" s="506"/>
      <c r="AF41" s="506"/>
      <c r="AG41" s="506"/>
      <c r="AH41" s="506"/>
      <c r="AI41" s="506"/>
      <c r="AJ41" s="506"/>
      <c r="AK41" s="506"/>
      <c r="AL41" s="506"/>
      <c r="AM41" s="506"/>
      <c r="AN41" s="506"/>
      <c r="AO41" s="506"/>
    </row>
    <row r="42" spans="1:44" ht="15.75" x14ac:dyDescent="0.25">
      <c r="A42" s="488" t="s">
        <v>15</v>
      </c>
      <c r="B42" s="488"/>
      <c r="C42" s="488"/>
      <c r="D42" s="488"/>
      <c r="E42" s="488"/>
      <c r="F42" s="488"/>
      <c r="G42" s="488"/>
      <c r="H42" s="488"/>
      <c r="I42" s="488"/>
      <c r="J42" s="488"/>
      <c r="K42" s="488"/>
      <c r="L42" s="488"/>
      <c r="M42" s="488"/>
      <c r="N42" s="488"/>
      <c r="O42" s="488"/>
      <c r="P42" s="488"/>
      <c r="Q42" s="488"/>
      <c r="R42" s="488"/>
      <c r="S42" s="488"/>
      <c r="T42" s="488"/>
      <c r="U42" s="488"/>
      <c r="V42" s="488"/>
      <c r="W42" s="488"/>
      <c r="X42" s="488"/>
      <c r="Y42" s="488"/>
      <c r="Z42" s="488"/>
      <c r="AA42" s="488"/>
      <c r="AB42" s="488"/>
      <c r="AC42" s="488"/>
      <c r="AD42" s="488"/>
      <c r="AE42" s="488"/>
      <c r="AF42" s="488"/>
      <c r="AG42" s="488"/>
      <c r="AH42" s="488"/>
      <c r="AI42" s="488"/>
      <c r="AJ42" s="488"/>
      <c r="AK42" s="488"/>
      <c r="AL42" s="488"/>
      <c r="AM42" s="488"/>
      <c r="AN42" s="488"/>
      <c r="AO42" s="488"/>
    </row>
    <row r="43" spans="1:44" ht="15.75" x14ac:dyDescent="0.25">
      <c r="A43" s="488" t="s">
        <v>16</v>
      </c>
      <c r="B43" s="488"/>
      <c r="C43" s="488"/>
      <c r="D43" s="488"/>
      <c r="E43" s="488"/>
      <c r="F43" s="488"/>
      <c r="G43" s="488"/>
      <c r="H43" s="488"/>
      <c r="I43" s="488"/>
      <c r="J43" s="488"/>
      <c r="K43" s="488"/>
      <c r="L43" s="488"/>
      <c r="M43" s="488"/>
      <c r="N43" s="488"/>
      <c r="O43" s="488"/>
      <c r="P43" s="488"/>
      <c r="Q43" s="488"/>
      <c r="R43" s="488"/>
      <c r="S43" s="488"/>
      <c r="T43" s="488"/>
      <c r="U43" s="488"/>
      <c r="V43" s="488"/>
      <c r="W43" s="488"/>
      <c r="X43" s="488"/>
      <c r="Y43" s="488"/>
      <c r="Z43" s="488"/>
      <c r="AA43" s="488"/>
      <c r="AB43" s="488"/>
      <c r="AC43" s="488"/>
      <c r="AD43" s="488"/>
      <c r="AE43" s="488"/>
      <c r="AF43" s="488"/>
      <c r="AG43" s="488"/>
      <c r="AH43" s="488"/>
      <c r="AI43" s="488"/>
      <c r="AJ43" s="488"/>
      <c r="AK43" s="488"/>
      <c r="AL43" s="488"/>
      <c r="AM43" s="488"/>
      <c r="AN43" s="488"/>
      <c r="AO43" s="488"/>
    </row>
    <row r="44" spans="1:44" ht="15.75" x14ac:dyDescent="0.25">
      <c r="A44" s="488" t="s">
        <v>637</v>
      </c>
      <c r="B44" s="488"/>
      <c r="C44" s="488"/>
      <c r="D44" s="488"/>
      <c r="E44" s="488"/>
      <c r="F44" s="488"/>
      <c r="G44" s="488"/>
      <c r="H44" s="488"/>
      <c r="I44" s="488"/>
      <c r="J44" s="488"/>
      <c r="K44" s="488"/>
      <c r="L44" s="488"/>
      <c r="M44" s="488"/>
      <c r="N44" s="488"/>
      <c r="O44" s="488"/>
      <c r="P44" s="488"/>
      <c r="Q44" s="488"/>
      <c r="R44" s="488"/>
      <c r="S44" s="488"/>
      <c r="T44" s="488"/>
      <c r="U44" s="488"/>
      <c r="V44" s="488"/>
      <c r="W44" s="488"/>
      <c r="X44" s="488"/>
      <c r="Y44" s="488"/>
      <c r="Z44" s="488"/>
      <c r="AA44" s="488"/>
      <c r="AB44" s="488"/>
      <c r="AC44" s="488"/>
      <c r="AD44" s="488"/>
      <c r="AE44" s="488"/>
      <c r="AF44" s="488"/>
      <c r="AG44" s="488"/>
      <c r="AH44" s="488"/>
      <c r="AI44" s="488"/>
      <c r="AJ44" s="488"/>
      <c r="AK44" s="488"/>
      <c r="AL44" s="488"/>
      <c r="AM44" s="488"/>
      <c r="AN44" s="488"/>
      <c r="AO44" s="488"/>
    </row>
    <row r="45" spans="1:44" ht="15.75" x14ac:dyDescent="0.25">
      <c r="A45" s="505" t="s">
        <v>17</v>
      </c>
      <c r="B45" s="488"/>
      <c r="C45" s="488"/>
      <c r="D45" s="488"/>
      <c r="E45" s="488"/>
      <c r="F45" s="488"/>
      <c r="G45" s="488"/>
      <c r="H45" s="488"/>
      <c r="I45" s="488"/>
      <c r="J45" s="488"/>
      <c r="K45" s="488"/>
      <c r="L45" s="488"/>
      <c r="M45" s="488"/>
      <c r="N45" s="488"/>
      <c r="O45" s="488"/>
      <c r="P45" s="488"/>
      <c r="Q45" s="488"/>
      <c r="R45" s="488"/>
      <c r="S45" s="488"/>
      <c r="T45" s="488"/>
      <c r="U45" s="488"/>
      <c r="V45" s="488"/>
      <c r="W45" s="488"/>
      <c r="X45" s="488"/>
      <c r="Y45" s="488"/>
      <c r="Z45" s="488"/>
      <c r="AA45" s="488"/>
      <c r="AB45" s="488"/>
      <c r="AC45" s="488"/>
      <c r="AD45" s="488"/>
      <c r="AE45" s="488"/>
      <c r="AF45" s="488"/>
      <c r="AG45" s="488"/>
      <c r="AH45" s="488"/>
      <c r="AI45" s="488"/>
      <c r="AJ45" s="488"/>
      <c r="AK45" s="488"/>
      <c r="AL45" s="488"/>
      <c r="AM45" s="488"/>
      <c r="AN45" s="488"/>
      <c r="AO45" s="488"/>
    </row>
    <row r="46" spans="1:44" ht="5.25" customHeight="1" x14ac:dyDescent="0.25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</row>
    <row r="47" spans="1:44" ht="15.75" customHeight="1" x14ac:dyDescent="0.25">
      <c r="A47" s="487" t="s">
        <v>18</v>
      </c>
      <c r="B47" s="487"/>
      <c r="C47" s="487"/>
      <c r="D47" s="487"/>
      <c r="E47" s="487"/>
      <c r="F47" s="487"/>
      <c r="G47" s="487" t="s">
        <v>19</v>
      </c>
      <c r="H47" s="487"/>
      <c r="I47" s="487"/>
      <c r="J47" s="487"/>
      <c r="K47" s="487"/>
      <c r="L47" s="487" t="s">
        <v>20</v>
      </c>
      <c r="M47" s="487"/>
      <c r="N47" s="487"/>
      <c r="O47" s="487"/>
      <c r="P47" s="487"/>
      <c r="Q47" s="487" t="s">
        <v>631</v>
      </c>
      <c r="R47" s="487"/>
      <c r="S47" s="487"/>
      <c r="T47" s="487"/>
      <c r="U47" s="487"/>
      <c r="V47" s="514" t="s">
        <v>21</v>
      </c>
      <c r="W47" s="515"/>
      <c r="X47" s="515"/>
      <c r="Y47" s="515"/>
      <c r="Z47" s="516"/>
      <c r="AA47" s="487" t="s">
        <v>22</v>
      </c>
      <c r="AB47" s="487"/>
      <c r="AC47" s="487"/>
      <c r="AD47" s="487"/>
      <c r="AE47" s="487"/>
      <c r="AF47" s="487"/>
      <c r="AG47" s="487"/>
      <c r="AH47" s="487"/>
      <c r="AI47" s="487"/>
      <c r="AJ47" s="487"/>
      <c r="AK47" s="487" t="s">
        <v>29</v>
      </c>
      <c r="AL47" s="487"/>
      <c r="AM47" s="487"/>
      <c r="AN47" s="487"/>
      <c r="AO47" s="487"/>
    </row>
    <row r="48" spans="1:44" ht="15" customHeight="1" x14ac:dyDescent="0.25">
      <c r="A48" s="487"/>
      <c r="B48" s="487"/>
      <c r="C48" s="487"/>
      <c r="D48" s="487"/>
      <c r="E48" s="487"/>
      <c r="F48" s="487"/>
      <c r="G48" s="487"/>
      <c r="H48" s="487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517"/>
      <c r="W48" s="518"/>
      <c r="X48" s="518"/>
      <c r="Y48" s="518"/>
      <c r="Z48" s="519"/>
      <c r="AA48" s="487"/>
      <c r="AB48" s="487"/>
      <c r="AC48" s="487"/>
      <c r="AD48" s="487"/>
      <c r="AE48" s="487"/>
      <c r="AF48" s="487"/>
      <c r="AG48" s="487"/>
      <c r="AH48" s="487"/>
      <c r="AI48" s="487"/>
      <c r="AJ48" s="487"/>
      <c r="AK48" s="487"/>
      <c r="AL48" s="487"/>
      <c r="AM48" s="487"/>
      <c r="AN48" s="487"/>
      <c r="AO48" s="487"/>
    </row>
    <row r="49" spans="1:41" ht="15" customHeight="1" x14ac:dyDescent="0.25">
      <c r="A49" s="487"/>
      <c r="B49" s="487"/>
      <c r="C49" s="487"/>
      <c r="D49" s="487"/>
      <c r="E49" s="487"/>
      <c r="F49" s="487"/>
      <c r="G49" s="487"/>
      <c r="H49" s="487"/>
      <c r="I49" s="487"/>
      <c r="J49" s="487"/>
      <c r="K49" s="487"/>
      <c r="L49" s="487"/>
      <c r="M49" s="487"/>
      <c r="N49" s="487"/>
      <c r="O49" s="487"/>
      <c r="P49" s="487"/>
      <c r="Q49" s="487"/>
      <c r="R49" s="487"/>
      <c r="S49" s="487"/>
      <c r="T49" s="487"/>
      <c r="U49" s="487"/>
      <c r="V49" s="517"/>
      <c r="W49" s="518"/>
      <c r="X49" s="518"/>
      <c r="Y49" s="518"/>
      <c r="Z49" s="519"/>
      <c r="AA49" s="514" t="s">
        <v>23</v>
      </c>
      <c r="AB49" s="515"/>
      <c r="AC49" s="515"/>
      <c r="AD49" s="515"/>
      <c r="AE49" s="516"/>
      <c r="AF49" s="487" t="s">
        <v>24</v>
      </c>
      <c r="AG49" s="487"/>
      <c r="AH49" s="487"/>
      <c r="AI49" s="487"/>
      <c r="AJ49" s="487"/>
      <c r="AK49" s="487"/>
      <c r="AL49" s="487"/>
      <c r="AM49" s="487"/>
      <c r="AN49" s="487"/>
      <c r="AO49" s="487"/>
    </row>
    <row r="50" spans="1:41" ht="15" customHeight="1" x14ac:dyDescent="0.25">
      <c r="A50" s="487"/>
      <c r="B50" s="487"/>
      <c r="C50" s="487"/>
      <c r="D50" s="487"/>
      <c r="E50" s="487"/>
      <c r="F50" s="487"/>
      <c r="G50" s="487"/>
      <c r="H50" s="487"/>
      <c r="I50" s="487"/>
      <c r="J50" s="487"/>
      <c r="K50" s="487"/>
      <c r="L50" s="487"/>
      <c r="M50" s="487"/>
      <c r="N50" s="487"/>
      <c r="O50" s="487"/>
      <c r="P50" s="487"/>
      <c r="Q50" s="487"/>
      <c r="R50" s="487"/>
      <c r="S50" s="487"/>
      <c r="T50" s="487"/>
      <c r="U50" s="487"/>
      <c r="V50" s="517"/>
      <c r="W50" s="518"/>
      <c r="X50" s="518"/>
      <c r="Y50" s="518"/>
      <c r="Z50" s="519"/>
      <c r="AA50" s="517"/>
      <c r="AB50" s="518"/>
      <c r="AC50" s="518"/>
      <c r="AD50" s="518"/>
      <c r="AE50" s="519"/>
      <c r="AF50" s="487"/>
      <c r="AG50" s="487"/>
      <c r="AH50" s="487"/>
      <c r="AI50" s="487"/>
      <c r="AJ50" s="487"/>
      <c r="AK50" s="487"/>
      <c r="AL50" s="487"/>
      <c r="AM50" s="487"/>
      <c r="AN50" s="487"/>
      <c r="AO50" s="487"/>
    </row>
    <row r="51" spans="1:41" ht="16.5" customHeight="1" x14ac:dyDescent="0.25">
      <c r="A51" s="487"/>
      <c r="B51" s="487"/>
      <c r="C51" s="487"/>
      <c r="D51" s="487"/>
      <c r="E51" s="487"/>
      <c r="F51" s="487"/>
      <c r="G51" s="487"/>
      <c r="H51" s="487"/>
      <c r="I51" s="487"/>
      <c r="J51" s="487"/>
      <c r="K51" s="487"/>
      <c r="L51" s="487"/>
      <c r="M51" s="487"/>
      <c r="N51" s="487"/>
      <c r="O51" s="487"/>
      <c r="P51" s="487"/>
      <c r="Q51" s="487"/>
      <c r="R51" s="487"/>
      <c r="S51" s="487"/>
      <c r="T51" s="487"/>
      <c r="U51" s="487"/>
      <c r="V51" s="520"/>
      <c r="W51" s="521"/>
      <c r="X51" s="521"/>
      <c r="Y51" s="521"/>
      <c r="Z51" s="522"/>
      <c r="AA51" s="520"/>
      <c r="AB51" s="521"/>
      <c r="AC51" s="521"/>
      <c r="AD51" s="521"/>
      <c r="AE51" s="522"/>
      <c r="AF51" s="487"/>
      <c r="AG51" s="487"/>
      <c r="AH51" s="487"/>
      <c r="AI51" s="487"/>
      <c r="AJ51" s="487"/>
      <c r="AK51" s="487"/>
      <c r="AL51" s="487"/>
      <c r="AM51" s="487"/>
      <c r="AN51" s="487"/>
      <c r="AO51" s="487"/>
    </row>
    <row r="52" spans="1:41" ht="15" customHeight="1" x14ac:dyDescent="0.25">
      <c r="A52" s="487">
        <v>1</v>
      </c>
      <c r="B52" s="487"/>
      <c r="C52" s="487"/>
      <c r="D52" s="487"/>
      <c r="E52" s="487"/>
      <c r="F52" s="487"/>
      <c r="G52" s="487">
        <v>2</v>
      </c>
      <c r="H52" s="487"/>
      <c r="I52" s="487"/>
      <c r="J52" s="487"/>
      <c r="K52" s="487"/>
      <c r="L52" s="487">
        <v>3</v>
      </c>
      <c r="M52" s="487"/>
      <c r="N52" s="487"/>
      <c r="O52" s="487"/>
      <c r="P52" s="487"/>
      <c r="Q52" s="487">
        <v>4</v>
      </c>
      <c r="R52" s="487"/>
      <c r="S52" s="487"/>
      <c r="T52" s="487"/>
      <c r="U52" s="487"/>
      <c r="V52" s="487">
        <v>5</v>
      </c>
      <c r="W52" s="487"/>
      <c r="X52" s="487"/>
      <c r="Y52" s="487"/>
      <c r="Z52" s="487"/>
      <c r="AA52" s="487">
        <v>6</v>
      </c>
      <c r="AB52" s="487"/>
      <c r="AC52" s="487"/>
      <c r="AD52" s="487"/>
      <c r="AE52" s="487"/>
      <c r="AF52" s="487">
        <v>7</v>
      </c>
      <c r="AG52" s="487"/>
      <c r="AH52" s="487"/>
      <c r="AI52" s="487"/>
      <c r="AJ52" s="487"/>
      <c r="AK52" s="487">
        <v>8</v>
      </c>
      <c r="AL52" s="487"/>
      <c r="AM52" s="487"/>
      <c r="AN52" s="487"/>
      <c r="AO52" s="487"/>
    </row>
    <row r="53" spans="1:41" ht="15" customHeight="1" x14ac:dyDescent="0.25">
      <c r="A53" s="529" t="s">
        <v>30</v>
      </c>
      <c r="B53" s="530"/>
      <c r="C53" s="530"/>
      <c r="D53" s="530"/>
      <c r="E53" s="530"/>
      <c r="F53" s="531"/>
      <c r="G53" s="502">
        <f>'Сводная таблица'!E7</f>
        <v>0</v>
      </c>
      <c r="H53" s="494"/>
      <c r="I53" s="494"/>
      <c r="J53" s="494"/>
      <c r="K53" s="495"/>
      <c r="L53" s="493">
        <f>'Сводная таблица'!E11</f>
        <v>0</v>
      </c>
      <c r="M53" s="494"/>
      <c r="N53" s="494"/>
      <c r="O53" s="494"/>
      <c r="P53" s="495"/>
      <c r="Q53" s="492">
        <v>100</v>
      </c>
      <c r="R53" s="492"/>
      <c r="S53" s="492"/>
      <c r="T53" s="492"/>
      <c r="U53" s="492"/>
      <c r="V53" s="492" t="s">
        <v>25</v>
      </c>
      <c r="W53" s="492"/>
      <c r="X53" s="492"/>
      <c r="Y53" s="492"/>
      <c r="Z53" s="492"/>
      <c r="AA53" s="484">
        <f>'Сводная таблица'!I7</f>
        <v>0</v>
      </c>
      <c r="AB53" s="484"/>
      <c r="AC53" s="484"/>
      <c r="AD53" s="484"/>
      <c r="AE53" s="484"/>
      <c r="AF53" s="484">
        <f>'Сводная таблица'!J7</f>
        <v>0</v>
      </c>
      <c r="AG53" s="484"/>
      <c r="AH53" s="484"/>
      <c r="AI53" s="484"/>
      <c r="AJ53" s="484"/>
      <c r="AK53" s="484">
        <f>'Сводная таблица'!K7</f>
        <v>0</v>
      </c>
      <c r="AL53" s="484"/>
      <c r="AM53" s="484"/>
      <c r="AN53" s="484"/>
      <c r="AO53" s="484"/>
    </row>
    <row r="54" spans="1:41" x14ac:dyDescent="0.25">
      <c r="A54" s="532"/>
      <c r="B54" s="533"/>
      <c r="C54" s="533"/>
      <c r="D54" s="533"/>
      <c r="E54" s="533"/>
      <c r="F54" s="534"/>
      <c r="G54" s="496"/>
      <c r="H54" s="497"/>
      <c r="I54" s="497"/>
      <c r="J54" s="497"/>
      <c r="K54" s="498"/>
      <c r="L54" s="496"/>
      <c r="M54" s="497"/>
      <c r="N54" s="497"/>
      <c r="O54" s="497"/>
      <c r="P54" s="498"/>
      <c r="Q54" s="492">
        <v>100</v>
      </c>
      <c r="R54" s="492"/>
      <c r="S54" s="492"/>
      <c r="T54" s="492"/>
      <c r="U54" s="492"/>
      <c r="V54" s="492" t="s">
        <v>26</v>
      </c>
      <c r="W54" s="492"/>
      <c r="X54" s="492"/>
      <c r="Y54" s="492"/>
      <c r="Z54" s="492"/>
      <c r="AA54" s="484">
        <f>'Сводная таблица'!I8</f>
        <v>0</v>
      </c>
      <c r="AB54" s="484"/>
      <c r="AC54" s="484"/>
      <c r="AD54" s="484"/>
      <c r="AE54" s="484"/>
      <c r="AF54" s="484">
        <f>'Сводная таблица'!J8</f>
        <v>0</v>
      </c>
      <c r="AG54" s="484"/>
      <c r="AH54" s="484"/>
      <c r="AI54" s="484"/>
      <c r="AJ54" s="484"/>
      <c r="AK54" s="484">
        <f>'Сводная таблица'!K8</f>
        <v>0</v>
      </c>
      <c r="AL54" s="484"/>
      <c r="AM54" s="484"/>
      <c r="AN54" s="484"/>
      <c r="AO54" s="484"/>
    </row>
    <row r="55" spans="1:41" x14ac:dyDescent="0.25">
      <c r="A55" s="532"/>
      <c r="B55" s="533"/>
      <c r="C55" s="533"/>
      <c r="D55" s="533"/>
      <c r="E55" s="533"/>
      <c r="F55" s="534"/>
      <c r="G55" s="496"/>
      <c r="H55" s="497"/>
      <c r="I55" s="497"/>
      <c r="J55" s="497"/>
      <c r="K55" s="498"/>
      <c r="L55" s="496"/>
      <c r="M55" s="497"/>
      <c r="N55" s="497"/>
      <c r="O55" s="497"/>
      <c r="P55" s="498"/>
      <c r="Q55" s="492" t="s">
        <v>27</v>
      </c>
      <c r="R55" s="492"/>
      <c r="S55" s="492"/>
      <c r="T55" s="492"/>
      <c r="U55" s="492"/>
      <c r="V55" s="492" t="s">
        <v>28</v>
      </c>
      <c r="W55" s="492"/>
      <c r="X55" s="492"/>
      <c r="Y55" s="492"/>
      <c r="Z55" s="492"/>
      <c r="AA55" s="484">
        <f>'Сводная таблица'!I9</f>
        <v>0</v>
      </c>
      <c r="AB55" s="484"/>
      <c r="AC55" s="484"/>
      <c r="AD55" s="484"/>
      <c r="AE55" s="484"/>
      <c r="AF55" s="484">
        <f>'Сводная таблица'!J9</f>
        <v>0</v>
      </c>
      <c r="AG55" s="484"/>
      <c r="AH55" s="484"/>
      <c r="AI55" s="484"/>
      <c r="AJ55" s="484"/>
      <c r="AK55" s="484">
        <f>'Сводная таблица'!K9</f>
        <v>0</v>
      </c>
      <c r="AL55" s="484"/>
      <c r="AM55" s="484"/>
      <c r="AN55" s="484"/>
      <c r="AO55" s="484"/>
    </row>
    <row r="56" spans="1:41" x14ac:dyDescent="0.25">
      <c r="A56" s="532"/>
      <c r="B56" s="533"/>
      <c r="C56" s="533"/>
      <c r="D56" s="533"/>
      <c r="E56" s="533"/>
      <c r="F56" s="534"/>
      <c r="G56" s="496"/>
      <c r="H56" s="497"/>
      <c r="I56" s="497"/>
      <c r="J56" s="497"/>
      <c r="K56" s="498"/>
      <c r="L56" s="496"/>
      <c r="M56" s="497"/>
      <c r="N56" s="497"/>
      <c r="O56" s="497"/>
      <c r="P56" s="498"/>
      <c r="Q56" s="492" t="s">
        <v>27</v>
      </c>
      <c r="R56" s="492"/>
      <c r="S56" s="492"/>
      <c r="T56" s="492"/>
      <c r="U56" s="492"/>
      <c r="V56" s="492" t="s">
        <v>60</v>
      </c>
      <c r="W56" s="492"/>
      <c r="X56" s="492"/>
      <c r="Y56" s="492"/>
      <c r="Z56" s="492"/>
      <c r="AA56" s="484">
        <f>'Сводная таблица'!I10</f>
        <v>0</v>
      </c>
      <c r="AB56" s="484"/>
      <c r="AC56" s="484"/>
      <c r="AD56" s="484"/>
      <c r="AE56" s="484"/>
      <c r="AF56" s="484">
        <f>'Сводная таблица'!J10</f>
        <v>0</v>
      </c>
      <c r="AG56" s="484"/>
      <c r="AH56" s="484"/>
      <c r="AI56" s="484"/>
      <c r="AJ56" s="484"/>
      <c r="AK56" s="484">
        <f>'Сводная таблица'!K10</f>
        <v>0</v>
      </c>
      <c r="AL56" s="484"/>
      <c r="AM56" s="484"/>
      <c r="AN56" s="484"/>
      <c r="AO56" s="484"/>
    </row>
    <row r="57" spans="1:41" x14ac:dyDescent="0.25">
      <c r="A57" s="535"/>
      <c r="B57" s="536"/>
      <c r="C57" s="536"/>
      <c r="D57" s="536"/>
      <c r="E57" s="536"/>
      <c r="F57" s="537"/>
      <c r="G57" s="499"/>
      <c r="H57" s="500"/>
      <c r="I57" s="500"/>
      <c r="J57" s="500"/>
      <c r="K57" s="501"/>
      <c r="L57" s="499"/>
      <c r="M57" s="500"/>
      <c r="N57" s="500"/>
      <c r="O57" s="500"/>
      <c r="P57" s="501"/>
      <c r="Q57" s="489">
        <v>100</v>
      </c>
      <c r="R57" s="490"/>
      <c r="S57" s="490"/>
      <c r="T57" s="490"/>
      <c r="U57" s="491"/>
      <c r="V57" s="489" t="s">
        <v>487</v>
      </c>
      <c r="W57" s="490"/>
      <c r="X57" s="490"/>
      <c r="Y57" s="490"/>
      <c r="Z57" s="491"/>
      <c r="AA57" s="484">
        <f>'Сводная таблица'!I11</f>
        <v>0</v>
      </c>
      <c r="AB57" s="484"/>
      <c r="AC57" s="484"/>
      <c r="AD57" s="484"/>
      <c r="AE57" s="484"/>
      <c r="AF57" s="484">
        <f>'Сводная таблица'!J11</f>
        <v>0</v>
      </c>
      <c r="AG57" s="484"/>
      <c r="AH57" s="484"/>
      <c r="AI57" s="484"/>
      <c r="AJ57" s="484"/>
      <c r="AK57" s="484">
        <f>'Сводная таблица'!K11</f>
        <v>0</v>
      </c>
      <c r="AL57" s="484"/>
      <c r="AM57" s="484"/>
      <c r="AN57" s="484"/>
      <c r="AO57" s="484"/>
    </row>
    <row r="58" spans="1:41" x14ac:dyDescent="0.25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</row>
    <row r="59" spans="1:41" ht="15.75" x14ac:dyDescent="0.25">
      <c r="A59" s="91"/>
      <c r="B59" s="91"/>
      <c r="C59" s="72"/>
      <c r="D59" s="72" t="s">
        <v>31</v>
      </c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</row>
    <row r="60" spans="1:41" ht="15.75" x14ac:dyDescent="0.25">
      <c r="A60" s="91"/>
      <c r="B60" s="91"/>
      <c r="C60" s="104"/>
      <c r="D60" s="104" t="s">
        <v>32</v>
      </c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</row>
    <row r="61" spans="1:41" ht="8.25" customHeight="1" x14ac:dyDescent="0.25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</row>
    <row r="62" spans="1:41" ht="15.75" x14ac:dyDescent="0.25">
      <c r="A62" s="91"/>
      <c r="B62" s="91"/>
      <c r="C62" s="72" t="s">
        <v>33</v>
      </c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</row>
    <row r="63" spans="1:41" ht="8.25" customHeight="1" x14ac:dyDescent="0.25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</row>
    <row r="64" spans="1:41" x14ac:dyDescent="0.25">
      <c r="A64" s="91"/>
      <c r="B64" s="91"/>
      <c r="C64" s="402" t="str">
        <f>M22</f>
        <v>Заместитель директора</v>
      </c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2"/>
      <c r="P64" s="402"/>
      <c r="Q64" s="402"/>
      <c r="R64" s="105"/>
      <c r="S64" s="105"/>
      <c r="T64" s="105"/>
      <c r="U64" s="105"/>
      <c r="V64" s="402"/>
      <c r="W64" s="402"/>
      <c r="X64" s="402"/>
      <c r="Y64" s="402"/>
      <c r="Z64" s="402"/>
      <c r="AA64" s="402"/>
      <c r="AB64" s="402"/>
      <c r="AC64" s="105"/>
      <c r="AD64" s="402" t="str">
        <f>AD22</f>
        <v>Каплевский А.Я.</v>
      </c>
      <c r="AE64" s="402"/>
      <c r="AF64" s="402"/>
      <c r="AG64" s="402"/>
      <c r="AH64" s="402"/>
      <c r="AI64" s="402"/>
      <c r="AJ64" s="402"/>
      <c r="AK64" s="402"/>
      <c r="AL64" s="402"/>
      <c r="AM64" s="402"/>
      <c r="AN64" s="402"/>
      <c r="AO64" s="402"/>
    </row>
    <row r="65" spans="1:44" s="101" customFormat="1" ht="11.25" customHeight="1" x14ac:dyDescent="0.25">
      <c r="A65" s="103"/>
      <c r="B65" s="103"/>
      <c r="C65" s="415" t="s">
        <v>0</v>
      </c>
      <c r="D65" s="415"/>
      <c r="E65" s="415"/>
      <c r="F65" s="415"/>
      <c r="G65" s="415"/>
      <c r="H65" s="415"/>
      <c r="I65" s="415"/>
      <c r="J65" s="415"/>
      <c r="K65" s="415"/>
      <c r="L65" s="415"/>
      <c r="M65" s="415"/>
      <c r="N65" s="415"/>
      <c r="O65" s="415"/>
      <c r="P65" s="415"/>
      <c r="Q65" s="415"/>
      <c r="R65" s="106"/>
      <c r="S65" s="106"/>
      <c r="T65" s="106"/>
      <c r="U65" s="106"/>
      <c r="V65" s="367" t="s">
        <v>34</v>
      </c>
      <c r="W65" s="367"/>
      <c r="X65" s="367"/>
      <c r="Y65" s="367"/>
      <c r="Z65" s="367"/>
      <c r="AA65" s="367"/>
      <c r="AB65" s="367"/>
      <c r="AC65" s="106"/>
      <c r="AD65" s="365" t="s">
        <v>193</v>
      </c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92"/>
      <c r="AQ65" s="92"/>
      <c r="AR65" s="92"/>
    </row>
    <row r="66" spans="1:44" x14ac:dyDescent="0.25">
      <c r="A66" s="91"/>
      <c r="B66" s="91"/>
      <c r="C66" s="402" t="str">
        <f>M25</f>
        <v>Начальник ЦТАИ</v>
      </c>
      <c r="D66" s="402"/>
      <c r="E66" s="402"/>
      <c r="F66" s="402"/>
      <c r="G66" s="402"/>
      <c r="H66" s="402"/>
      <c r="I66" s="402"/>
      <c r="J66" s="402"/>
      <c r="K66" s="402"/>
      <c r="L66" s="402"/>
      <c r="M66" s="402"/>
      <c r="N66" s="402"/>
      <c r="O66" s="402"/>
      <c r="P66" s="402"/>
      <c r="Q66" s="402"/>
      <c r="R66" s="105"/>
      <c r="S66" s="105"/>
      <c r="T66" s="105"/>
      <c r="U66" s="105"/>
      <c r="V66" s="402"/>
      <c r="W66" s="402"/>
      <c r="X66" s="402"/>
      <c r="Y66" s="402"/>
      <c r="Z66" s="402"/>
      <c r="AA66" s="402"/>
      <c r="AB66" s="402"/>
      <c r="AC66" s="105"/>
      <c r="AD66" s="402" t="str">
        <f>AD25</f>
        <v>Федоров С.Л.</v>
      </c>
      <c r="AE66" s="402"/>
      <c r="AF66" s="402"/>
      <c r="AG66" s="402"/>
      <c r="AH66" s="402"/>
      <c r="AI66" s="402"/>
      <c r="AJ66" s="402"/>
      <c r="AK66" s="402"/>
      <c r="AL66" s="402"/>
      <c r="AM66" s="402"/>
      <c r="AN66" s="402"/>
      <c r="AO66" s="402"/>
    </row>
    <row r="67" spans="1:44" s="101" customFormat="1" ht="11.25" customHeight="1" x14ac:dyDescent="0.25">
      <c r="A67" s="103"/>
      <c r="B67" s="103"/>
      <c r="C67" s="367" t="s">
        <v>0</v>
      </c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106"/>
      <c r="S67" s="106"/>
      <c r="T67" s="106"/>
      <c r="U67" s="106"/>
      <c r="V67" s="367" t="s">
        <v>34</v>
      </c>
      <c r="W67" s="367"/>
      <c r="X67" s="367"/>
      <c r="Y67" s="367"/>
      <c r="Z67" s="367"/>
      <c r="AA67" s="367"/>
      <c r="AB67" s="367"/>
      <c r="AC67" s="106"/>
      <c r="AD67" s="365" t="s">
        <v>193</v>
      </c>
      <c r="AE67" s="365"/>
      <c r="AF67" s="365"/>
      <c r="AG67" s="365"/>
      <c r="AH67" s="365"/>
      <c r="AI67" s="365"/>
      <c r="AJ67" s="365"/>
      <c r="AK67" s="365"/>
      <c r="AL67" s="365"/>
      <c r="AM67" s="365"/>
      <c r="AN67" s="365"/>
      <c r="AO67" s="365"/>
      <c r="AP67" s="92"/>
      <c r="AQ67" s="92"/>
      <c r="AR67" s="92"/>
    </row>
    <row r="68" spans="1:44" x14ac:dyDescent="0.25">
      <c r="A68" s="91"/>
      <c r="B68" s="91"/>
      <c r="C68" s="402" t="str">
        <f>M27</f>
        <v>Начальник ОМТС</v>
      </c>
      <c r="D68" s="402"/>
      <c r="E68" s="402"/>
      <c r="F68" s="402"/>
      <c r="G68" s="402"/>
      <c r="H68" s="402"/>
      <c r="I68" s="402"/>
      <c r="J68" s="402"/>
      <c r="K68" s="402"/>
      <c r="L68" s="402"/>
      <c r="M68" s="402"/>
      <c r="N68" s="402"/>
      <c r="O68" s="402"/>
      <c r="P68" s="402"/>
      <c r="Q68" s="402"/>
      <c r="R68" s="105"/>
      <c r="S68" s="105"/>
      <c r="T68" s="105"/>
      <c r="U68" s="105"/>
      <c r="V68" s="402"/>
      <c r="W68" s="402"/>
      <c r="X68" s="402"/>
      <c r="Y68" s="402"/>
      <c r="Z68" s="402"/>
      <c r="AA68" s="402"/>
      <c r="AB68" s="402"/>
      <c r="AC68" s="105"/>
      <c r="AD68" s="402" t="str">
        <f>AD27</f>
        <v>Дюбов Е.А.</v>
      </c>
      <c r="AE68" s="402"/>
      <c r="AF68" s="402"/>
      <c r="AG68" s="402"/>
      <c r="AH68" s="402"/>
      <c r="AI68" s="402"/>
      <c r="AJ68" s="402"/>
      <c r="AK68" s="402"/>
      <c r="AL68" s="402"/>
      <c r="AM68" s="402"/>
      <c r="AN68" s="402"/>
      <c r="AO68" s="402"/>
    </row>
    <row r="69" spans="1:44" s="101" customFormat="1" ht="11.25" customHeight="1" x14ac:dyDescent="0.25">
      <c r="A69" s="103"/>
      <c r="B69" s="103"/>
      <c r="C69" s="367" t="s">
        <v>0</v>
      </c>
      <c r="D69" s="367"/>
      <c r="E69" s="367"/>
      <c r="F69" s="367"/>
      <c r="G69" s="367"/>
      <c r="H69" s="367"/>
      <c r="I69" s="367"/>
      <c r="J69" s="367"/>
      <c r="K69" s="367"/>
      <c r="L69" s="367"/>
      <c r="M69" s="367"/>
      <c r="N69" s="367"/>
      <c r="O69" s="367"/>
      <c r="P69" s="367"/>
      <c r="Q69" s="367"/>
      <c r="R69" s="106"/>
      <c r="S69" s="106"/>
      <c r="T69" s="106"/>
      <c r="U69" s="106"/>
      <c r="V69" s="367" t="s">
        <v>34</v>
      </c>
      <c r="W69" s="367"/>
      <c r="X69" s="367"/>
      <c r="Y69" s="367"/>
      <c r="Z69" s="367"/>
      <c r="AA69" s="367"/>
      <c r="AB69" s="367"/>
      <c r="AC69" s="106"/>
      <c r="AD69" s="365" t="s">
        <v>193</v>
      </c>
      <c r="AE69" s="365"/>
      <c r="AF69" s="365"/>
      <c r="AG69" s="365"/>
      <c r="AH69" s="365"/>
      <c r="AI69" s="365"/>
      <c r="AJ69" s="365"/>
      <c r="AK69" s="365"/>
      <c r="AL69" s="365"/>
      <c r="AM69" s="365"/>
      <c r="AN69" s="365"/>
      <c r="AO69" s="365"/>
      <c r="AP69" s="92"/>
      <c r="AQ69" s="92"/>
      <c r="AR69" s="92"/>
    </row>
    <row r="70" spans="1:44" x14ac:dyDescent="0.25">
      <c r="A70" s="91"/>
      <c r="B70" s="91"/>
      <c r="C70" s="402" t="str">
        <f>M29</f>
        <v>Бухгалтер основным средствам</v>
      </c>
      <c r="D70" s="402"/>
      <c r="E70" s="402"/>
      <c r="F70" s="402"/>
      <c r="G70" s="402"/>
      <c r="H70" s="402"/>
      <c r="I70" s="402"/>
      <c r="J70" s="402"/>
      <c r="K70" s="402"/>
      <c r="L70" s="402"/>
      <c r="M70" s="402"/>
      <c r="N70" s="402"/>
      <c r="O70" s="402"/>
      <c r="P70" s="402"/>
      <c r="Q70" s="402"/>
      <c r="R70" s="105"/>
      <c r="S70" s="105"/>
      <c r="T70" s="105"/>
      <c r="U70" s="105"/>
      <c r="V70" s="402"/>
      <c r="W70" s="402"/>
      <c r="X70" s="402"/>
      <c r="Y70" s="402"/>
      <c r="Z70" s="402"/>
      <c r="AA70" s="402"/>
      <c r="AB70" s="402"/>
      <c r="AC70" s="105"/>
      <c r="AD70" s="402" t="str">
        <f>AD29</f>
        <v>Маренкова О.И.</v>
      </c>
      <c r="AE70" s="402"/>
      <c r="AF70" s="402"/>
      <c r="AG70" s="402"/>
      <c r="AH70" s="402"/>
      <c r="AI70" s="402"/>
      <c r="AJ70" s="402"/>
      <c r="AK70" s="402"/>
      <c r="AL70" s="402"/>
      <c r="AM70" s="402"/>
      <c r="AN70" s="402"/>
      <c r="AO70" s="402"/>
    </row>
    <row r="71" spans="1:44" s="101" customFormat="1" ht="11.25" customHeight="1" x14ac:dyDescent="0.25">
      <c r="A71" s="103"/>
      <c r="B71" s="103"/>
      <c r="C71" s="367" t="s">
        <v>0</v>
      </c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106"/>
      <c r="S71" s="106"/>
      <c r="T71" s="106"/>
      <c r="U71" s="106"/>
      <c r="V71" s="367" t="s">
        <v>34</v>
      </c>
      <c r="W71" s="367"/>
      <c r="X71" s="367"/>
      <c r="Y71" s="367"/>
      <c r="Z71" s="367"/>
      <c r="AA71" s="367"/>
      <c r="AB71" s="367"/>
      <c r="AC71" s="106"/>
      <c r="AD71" s="365" t="s">
        <v>193</v>
      </c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92"/>
      <c r="AQ71" s="92"/>
      <c r="AR71" s="92"/>
    </row>
    <row r="72" spans="1:44" x14ac:dyDescent="0.25">
      <c r="A72" s="91"/>
      <c r="B72" s="91"/>
      <c r="C72" s="402" t="str">
        <f>M31</f>
        <v>Бухгалтер по материалам</v>
      </c>
      <c r="D72" s="402"/>
      <c r="E72" s="402"/>
      <c r="F72" s="402"/>
      <c r="G72" s="402"/>
      <c r="H72" s="402"/>
      <c r="I72" s="402"/>
      <c r="J72" s="402"/>
      <c r="K72" s="402"/>
      <c r="L72" s="402"/>
      <c r="M72" s="402"/>
      <c r="N72" s="402"/>
      <c r="O72" s="402"/>
      <c r="P72" s="402"/>
      <c r="Q72" s="402"/>
      <c r="R72" s="105"/>
      <c r="S72" s="105"/>
      <c r="T72" s="105"/>
      <c r="U72" s="105"/>
      <c r="V72" s="402"/>
      <c r="W72" s="402"/>
      <c r="X72" s="402"/>
      <c r="Y72" s="402"/>
      <c r="Z72" s="402"/>
      <c r="AA72" s="402"/>
      <c r="AB72" s="402"/>
      <c r="AC72" s="105"/>
      <c r="AD72" s="402" t="str">
        <f>AD31</f>
        <v>Дубяга Е.Л.</v>
      </c>
      <c r="AE72" s="402"/>
      <c r="AF72" s="402"/>
      <c r="AG72" s="402"/>
      <c r="AH72" s="402"/>
      <c r="AI72" s="402"/>
      <c r="AJ72" s="402"/>
      <c r="AK72" s="402"/>
      <c r="AL72" s="402"/>
      <c r="AM72" s="402"/>
      <c r="AN72" s="402"/>
      <c r="AO72" s="402"/>
    </row>
    <row r="73" spans="1:44" s="101" customFormat="1" ht="11.25" customHeight="1" x14ac:dyDescent="0.25">
      <c r="A73" s="103"/>
      <c r="B73" s="103"/>
      <c r="C73" s="367" t="s">
        <v>0</v>
      </c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106"/>
      <c r="S73" s="106"/>
      <c r="T73" s="106"/>
      <c r="U73" s="106"/>
      <c r="V73" s="367" t="s">
        <v>34</v>
      </c>
      <c r="W73" s="367"/>
      <c r="X73" s="367"/>
      <c r="Y73" s="367"/>
      <c r="Z73" s="367"/>
      <c r="AA73" s="367"/>
      <c r="AB73" s="367"/>
      <c r="AC73" s="106"/>
      <c r="AD73" s="365" t="s">
        <v>193</v>
      </c>
      <c r="AE73" s="365"/>
      <c r="AF73" s="365"/>
      <c r="AG73" s="365"/>
      <c r="AH73" s="365"/>
      <c r="AI73" s="365"/>
      <c r="AJ73" s="365"/>
      <c r="AK73" s="365"/>
      <c r="AL73" s="365"/>
      <c r="AM73" s="365"/>
      <c r="AN73" s="365"/>
      <c r="AO73" s="365"/>
      <c r="AP73" s="92"/>
      <c r="AQ73" s="92"/>
      <c r="AR73" s="92"/>
    </row>
    <row r="74" spans="1:44" x14ac:dyDescent="0.25">
      <c r="A74" s="91"/>
      <c r="B74" s="91"/>
      <c r="C74" s="402" t="str">
        <f>M33</f>
        <v>Начальник уАСУТП</v>
      </c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105"/>
      <c r="S74" s="105"/>
      <c r="T74" s="105"/>
      <c r="U74" s="105"/>
      <c r="V74" s="402"/>
      <c r="W74" s="402"/>
      <c r="X74" s="402"/>
      <c r="Y74" s="402"/>
      <c r="Z74" s="402"/>
      <c r="AA74" s="402"/>
      <c r="AB74" s="402"/>
      <c r="AC74" s="105"/>
      <c r="AD74" s="402" t="str">
        <f>AD33</f>
        <v>Осмоловский А.В.</v>
      </c>
      <c r="AE74" s="402"/>
      <c r="AF74" s="402"/>
      <c r="AG74" s="402"/>
      <c r="AH74" s="402"/>
      <c r="AI74" s="402"/>
      <c r="AJ74" s="402"/>
      <c r="AK74" s="402"/>
      <c r="AL74" s="402"/>
      <c r="AM74" s="402"/>
      <c r="AN74" s="402"/>
      <c r="AO74" s="402"/>
    </row>
    <row r="75" spans="1:44" s="101" customFormat="1" ht="11.25" customHeight="1" x14ac:dyDescent="0.25">
      <c r="A75" s="103"/>
      <c r="B75" s="103"/>
      <c r="C75" s="367" t="s">
        <v>0</v>
      </c>
      <c r="D75" s="367"/>
      <c r="E75" s="367"/>
      <c r="F75" s="367"/>
      <c r="G75" s="367"/>
      <c r="H75" s="367"/>
      <c r="I75" s="367"/>
      <c r="J75" s="367"/>
      <c r="K75" s="367"/>
      <c r="L75" s="367"/>
      <c r="M75" s="367"/>
      <c r="N75" s="367"/>
      <c r="O75" s="367"/>
      <c r="P75" s="367"/>
      <c r="Q75" s="367"/>
      <c r="R75" s="106"/>
      <c r="S75" s="106"/>
      <c r="T75" s="106"/>
      <c r="U75" s="106"/>
      <c r="V75" s="367" t="s">
        <v>34</v>
      </c>
      <c r="W75" s="367"/>
      <c r="X75" s="367"/>
      <c r="Y75" s="367"/>
      <c r="Z75" s="367"/>
      <c r="AA75" s="367"/>
      <c r="AB75" s="367"/>
      <c r="AC75" s="106"/>
      <c r="AD75" s="365" t="s">
        <v>193</v>
      </c>
      <c r="AE75" s="365"/>
      <c r="AF75" s="365"/>
      <c r="AG75" s="365"/>
      <c r="AH75" s="365"/>
      <c r="AI75" s="365"/>
      <c r="AJ75" s="365"/>
      <c r="AK75" s="365"/>
      <c r="AL75" s="365"/>
      <c r="AM75" s="365"/>
      <c r="AN75" s="365"/>
      <c r="AO75" s="365"/>
      <c r="AP75" s="92"/>
      <c r="AQ75" s="92"/>
      <c r="AR75" s="92"/>
    </row>
    <row r="76" spans="1:44" ht="6.75" customHeight="1" x14ac:dyDescent="0.25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</row>
    <row r="77" spans="1:44" ht="6.75" customHeight="1" x14ac:dyDescent="0.25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</row>
    <row r="78" spans="1:44" ht="15.75" x14ac:dyDescent="0.25">
      <c r="A78" s="488" t="s">
        <v>35</v>
      </c>
      <c r="B78" s="488"/>
      <c r="C78" s="488"/>
      <c r="D78" s="488"/>
      <c r="E78" s="488"/>
      <c r="F78" s="488"/>
      <c r="G78" s="488"/>
      <c r="H78" s="488"/>
      <c r="I78" s="488"/>
      <c r="J78" s="488"/>
      <c r="K78" s="488"/>
      <c r="L78" s="488"/>
      <c r="M78" s="488"/>
      <c r="N78" s="488"/>
      <c r="O78" s="488"/>
      <c r="P78" s="488"/>
      <c r="Q78" s="488"/>
      <c r="R78" s="488"/>
      <c r="S78" s="488"/>
      <c r="T78" s="488"/>
      <c r="U78" s="488"/>
      <c r="V78" s="488"/>
      <c r="W78" s="488"/>
      <c r="X78" s="488"/>
      <c r="Y78" s="488"/>
      <c r="Z78" s="488"/>
      <c r="AA78" s="488"/>
      <c r="AB78" s="488"/>
      <c r="AC78" s="488"/>
      <c r="AD78" s="488"/>
      <c r="AE78" s="488"/>
      <c r="AF78" s="488"/>
      <c r="AG78" s="488"/>
      <c r="AH78" s="488"/>
      <c r="AI78" s="488"/>
      <c r="AJ78" s="488"/>
      <c r="AK78" s="488"/>
      <c r="AL78" s="488"/>
      <c r="AM78" s="488"/>
      <c r="AN78" s="488"/>
      <c r="AO78" s="488"/>
    </row>
    <row r="79" spans="1:44" x14ac:dyDescent="0.25">
      <c r="A79" s="95"/>
      <c r="B79" s="95"/>
      <c r="C79" s="402" t="str">
        <f>M29</f>
        <v>Бухгалтер основным средствам</v>
      </c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91"/>
      <c r="S79" s="91"/>
      <c r="T79" s="91"/>
      <c r="U79" s="95"/>
      <c r="V79" s="402"/>
      <c r="W79" s="402"/>
      <c r="X79" s="402"/>
      <c r="Y79" s="402"/>
      <c r="Z79" s="402"/>
      <c r="AA79" s="402"/>
      <c r="AB79" s="402"/>
      <c r="AC79" s="95"/>
      <c r="AD79" s="402" t="str">
        <f>AD29</f>
        <v>Маренкова О.И.</v>
      </c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</row>
    <row r="80" spans="1:44" s="101" customFormat="1" ht="11.25" customHeight="1" x14ac:dyDescent="0.25">
      <c r="A80" s="103"/>
      <c r="B80" s="103"/>
      <c r="C80" s="367" t="s">
        <v>0</v>
      </c>
      <c r="D80" s="367"/>
      <c r="E80" s="367"/>
      <c r="F80" s="367"/>
      <c r="G80" s="367"/>
      <c r="H80" s="367"/>
      <c r="I80" s="367"/>
      <c r="J80" s="367"/>
      <c r="K80" s="367"/>
      <c r="L80" s="367"/>
      <c r="M80" s="367"/>
      <c r="N80" s="367"/>
      <c r="O80" s="367"/>
      <c r="P80" s="367"/>
      <c r="Q80" s="367"/>
      <c r="R80" s="103"/>
      <c r="S80" s="103"/>
      <c r="T80" s="103"/>
      <c r="V80" s="367" t="s">
        <v>34</v>
      </c>
      <c r="W80" s="367"/>
      <c r="X80" s="367"/>
      <c r="Y80" s="367"/>
      <c r="Z80" s="367"/>
      <c r="AA80" s="367"/>
      <c r="AB80" s="367"/>
      <c r="AC80" s="107"/>
      <c r="AD80" s="365" t="s">
        <v>193</v>
      </c>
      <c r="AE80" s="365"/>
      <c r="AF80" s="365"/>
      <c r="AG80" s="365"/>
      <c r="AH80" s="365"/>
      <c r="AI80" s="365"/>
      <c r="AJ80" s="365"/>
      <c r="AK80" s="365"/>
      <c r="AL80" s="365"/>
      <c r="AM80" s="365"/>
      <c r="AN80" s="365"/>
      <c r="AO80" s="365"/>
      <c r="AP80" s="92"/>
      <c r="AQ80" s="92"/>
      <c r="AR80" s="92"/>
    </row>
    <row r="81" spans="1:44" x14ac:dyDescent="0.25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</row>
    <row r="82" spans="1:44" s="108" customFormat="1" ht="15.75" x14ac:dyDescent="0.25">
      <c r="A82" s="488" t="s">
        <v>449</v>
      </c>
      <c r="B82" s="488"/>
      <c r="C82" s="488"/>
      <c r="D82" s="488"/>
      <c r="E82" s="488"/>
      <c r="F82" s="488"/>
      <c r="G82" s="488"/>
      <c r="H82" s="488"/>
      <c r="I82" s="488"/>
      <c r="J82" s="488"/>
      <c r="K82" s="488"/>
      <c r="L82" s="488"/>
      <c r="M82" s="488"/>
      <c r="N82" s="488"/>
      <c r="O82" s="488"/>
      <c r="P82" s="488"/>
      <c r="Q82" s="488"/>
      <c r="R82" s="488"/>
      <c r="S82" s="488"/>
      <c r="T82" s="488"/>
      <c r="U82" s="488"/>
      <c r="V82" s="488"/>
      <c r="W82" s="488"/>
      <c r="X82" s="488"/>
      <c r="Y82" s="488"/>
      <c r="Z82" s="488"/>
      <c r="AA82" s="488"/>
      <c r="AB82" s="488"/>
      <c r="AC82" s="488"/>
      <c r="AD82" s="488"/>
      <c r="AE82" s="488"/>
      <c r="AF82" s="488"/>
      <c r="AG82" s="488"/>
      <c r="AH82" s="488"/>
      <c r="AI82" s="488"/>
      <c r="AJ82" s="488"/>
      <c r="AK82" s="488"/>
      <c r="AL82" s="488"/>
      <c r="AM82" s="488"/>
      <c r="AN82" s="488"/>
      <c r="AO82" s="488"/>
      <c r="AP82" s="92"/>
      <c r="AQ82" s="92"/>
      <c r="AR82" s="92"/>
    </row>
    <row r="83" spans="1:44" s="108" customFormat="1" ht="15.75" x14ac:dyDescent="0.25">
      <c r="A83" s="488" t="s">
        <v>450</v>
      </c>
      <c r="B83" s="488"/>
      <c r="C83" s="488"/>
      <c r="D83" s="488"/>
      <c r="E83" s="488"/>
      <c r="F83" s="510">
        <f>AC16</f>
        <v>0</v>
      </c>
      <c r="G83" s="510"/>
      <c r="H83" s="510"/>
      <c r="I83" s="510"/>
      <c r="J83" s="510"/>
      <c r="K83" s="510"/>
      <c r="L83" s="506" t="s">
        <v>36</v>
      </c>
      <c r="M83" s="506"/>
      <c r="N83" s="506"/>
      <c r="O83" s="506"/>
      <c r="P83" s="506"/>
      <c r="Q83" s="508" t="s">
        <v>621</v>
      </c>
      <c r="R83" s="508"/>
      <c r="S83" s="508"/>
      <c r="T83" s="508"/>
      <c r="U83" s="508"/>
      <c r="V83" s="508"/>
      <c r="W83" s="508"/>
      <c r="X83" s="508"/>
      <c r="Y83" s="508"/>
      <c r="Z83" s="508"/>
      <c r="AA83" s="508"/>
      <c r="AB83" s="508"/>
      <c r="AC83" s="508"/>
      <c r="AD83" s="72"/>
      <c r="AE83" s="72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92"/>
      <c r="AQ83" s="92"/>
      <c r="AR83" s="92"/>
    </row>
    <row r="84" spans="1:44" s="108" customFormat="1" ht="15.75" x14ac:dyDescent="0.25">
      <c r="A84" s="72" t="s">
        <v>37</v>
      </c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92"/>
      <c r="AQ84" s="92"/>
      <c r="AR84" s="92"/>
    </row>
    <row r="85" spans="1:44" x14ac:dyDescent="0.25">
      <c r="A85" s="91"/>
      <c r="B85" s="91"/>
      <c r="C85" s="402" t="str">
        <f>M31</f>
        <v>Бухгалтер по материалам</v>
      </c>
      <c r="D85" s="402"/>
      <c r="E85" s="402"/>
      <c r="F85" s="402"/>
      <c r="G85" s="402"/>
      <c r="H85" s="402"/>
      <c r="I85" s="402"/>
      <c r="J85" s="402"/>
      <c r="K85" s="402"/>
      <c r="L85" s="402"/>
      <c r="M85" s="402"/>
      <c r="N85" s="402"/>
      <c r="O85" s="402"/>
      <c r="P85" s="402"/>
      <c r="Q85" s="402"/>
      <c r="R85" s="91"/>
      <c r="S85" s="91"/>
      <c r="T85" s="91"/>
      <c r="U85" s="95"/>
      <c r="V85" s="402"/>
      <c r="W85" s="402"/>
      <c r="X85" s="402"/>
      <c r="Y85" s="402"/>
      <c r="Z85" s="402"/>
      <c r="AA85" s="402"/>
      <c r="AB85" s="402"/>
      <c r="AC85" s="95"/>
      <c r="AD85" s="402" t="str">
        <f>AD31</f>
        <v>Дубяга Е.Л.</v>
      </c>
      <c r="AE85" s="402"/>
      <c r="AF85" s="402"/>
      <c r="AG85" s="402"/>
      <c r="AH85" s="402"/>
      <c r="AI85" s="402"/>
      <c r="AJ85" s="402"/>
      <c r="AK85" s="402"/>
      <c r="AL85" s="402"/>
      <c r="AM85" s="402"/>
      <c r="AN85" s="402"/>
      <c r="AO85" s="402"/>
    </row>
    <row r="86" spans="1:44" s="109" customFormat="1" ht="11.25" customHeight="1" x14ac:dyDescent="0.25">
      <c r="A86" s="106"/>
      <c r="B86" s="106"/>
      <c r="C86" s="367" t="s">
        <v>0</v>
      </c>
      <c r="D86" s="367"/>
      <c r="E86" s="367"/>
      <c r="F86" s="367"/>
      <c r="G86" s="367"/>
      <c r="H86" s="367"/>
      <c r="I86" s="367"/>
      <c r="J86" s="367"/>
      <c r="K86" s="367"/>
      <c r="L86" s="367"/>
      <c r="M86" s="367"/>
      <c r="N86" s="367"/>
      <c r="O86" s="367"/>
      <c r="P86" s="367"/>
      <c r="Q86" s="367"/>
      <c r="R86" s="103"/>
      <c r="S86" s="103"/>
      <c r="T86" s="103"/>
      <c r="U86" s="101"/>
      <c r="V86" s="367" t="s">
        <v>34</v>
      </c>
      <c r="W86" s="367"/>
      <c r="X86" s="367"/>
      <c r="Y86" s="367"/>
      <c r="Z86" s="367"/>
      <c r="AA86" s="367"/>
      <c r="AB86" s="367"/>
      <c r="AC86" s="107"/>
      <c r="AD86" s="365" t="s">
        <v>193</v>
      </c>
      <c r="AE86" s="365"/>
      <c r="AF86" s="365"/>
      <c r="AG86" s="365"/>
      <c r="AH86" s="365"/>
      <c r="AI86" s="365"/>
      <c r="AJ86" s="365"/>
      <c r="AK86" s="365"/>
      <c r="AL86" s="365"/>
      <c r="AM86" s="365"/>
      <c r="AN86" s="365"/>
      <c r="AO86" s="365"/>
      <c r="AP86" s="92"/>
      <c r="AQ86" s="92"/>
      <c r="AR86" s="92"/>
    </row>
    <row r="87" spans="1:44" s="108" customFormat="1" ht="15.75" x14ac:dyDescent="0.25">
      <c r="A87" s="488" t="s">
        <v>38</v>
      </c>
      <c r="B87" s="488"/>
      <c r="C87" s="488"/>
      <c r="D87" s="488"/>
      <c r="E87" s="488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92"/>
      <c r="AQ87" s="92"/>
      <c r="AR87" s="92"/>
    </row>
    <row r="88" spans="1:44" x14ac:dyDescent="0.25">
      <c r="A88" s="91"/>
      <c r="B88" s="91"/>
      <c r="C88" s="402" t="str">
        <f>M33</f>
        <v>Начальник уАСУТП</v>
      </c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91"/>
      <c r="S88" s="91"/>
      <c r="T88" s="91"/>
      <c r="U88" s="95"/>
      <c r="V88" s="402"/>
      <c r="W88" s="402"/>
      <c r="X88" s="402"/>
      <c r="Y88" s="402"/>
      <c r="Z88" s="402"/>
      <c r="AA88" s="402"/>
      <c r="AB88" s="402"/>
      <c r="AC88" s="95"/>
      <c r="AD88" s="402" t="str">
        <f>AD33</f>
        <v>Осмоловский А.В.</v>
      </c>
      <c r="AE88" s="402"/>
      <c r="AF88" s="402"/>
      <c r="AG88" s="402"/>
      <c r="AH88" s="402"/>
      <c r="AI88" s="402"/>
      <c r="AJ88" s="402"/>
      <c r="AK88" s="402"/>
      <c r="AL88" s="402"/>
      <c r="AM88" s="402"/>
      <c r="AN88" s="402"/>
      <c r="AO88" s="402"/>
    </row>
    <row r="89" spans="1:44" s="101" customFormat="1" ht="11.25" customHeight="1" x14ac:dyDescent="0.25">
      <c r="A89" s="103"/>
      <c r="B89" s="103"/>
      <c r="C89" s="367" t="s">
        <v>0</v>
      </c>
      <c r="D89" s="367"/>
      <c r="E89" s="367"/>
      <c r="F89" s="367"/>
      <c r="G89" s="367"/>
      <c r="H89" s="367"/>
      <c r="I89" s="367"/>
      <c r="J89" s="367"/>
      <c r="K89" s="367"/>
      <c r="L89" s="367"/>
      <c r="M89" s="367"/>
      <c r="N89" s="367"/>
      <c r="O89" s="367"/>
      <c r="P89" s="367"/>
      <c r="Q89" s="367"/>
      <c r="R89" s="103"/>
      <c r="S89" s="103"/>
      <c r="T89" s="103"/>
      <c r="V89" s="367" t="s">
        <v>34</v>
      </c>
      <c r="W89" s="367"/>
      <c r="X89" s="367"/>
      <c r="Y89" s="367"/>
      <c r="Z89" s="367"/>
      <c r="AA89" s="367"/>
      <c r="AB89" s="367"/>
      <c r="AC89" s="107"/>
      <c r="AD89" s="365" t="s">
        <v>193</v>
      </c>
      <c r="AE89" s="365"/>
      <c r="AF89" s="365"/>
      <c r="AG89" s="365"/>
      <c r="AH89" s="365"/>
      <c r="AI89" s="365"/>
      <c r="AJ89" s="365"/>
      <c r="AK89" s="365"/>
      <c r="AL89" s="365"/>
      <c r="AM89" s="365"/>
      <c r="AN89" s="365"/>
      <c r="AO89" s="365"/>
      <c r="AP89" s="92"/>
      <c r="AQ89" s="92"/>
      <c r="AR89" s="92"/>
    </row>
  </sheetData>
  <mergeCells count="180">
    <mergeCell ref="Y1:AO1"/>
    <mergeCell ref="Y2:AO2"/>
    <mergeCell ref="Y3:AO3"/>
    <mergeCell ref="Y4:AO4"/>
    <mergeCell ref="AI40:AM40"/>
    <mergeCell ref="N41:AO41"/>
    <mergeCell ref="G41:M41"/>
    <mergeCell ref="C74:Q74"/>
    <mergeCell ref="C75:Q75"/>
    <mergeCell ref="AG13:AO15"/>
    <mergeCell ref="AC16:AF18"/>
    <mergeCell ref="AG16:AO18"/>
    <mergeCell ref="M30:AB30"/>
    <mergeCell ref="M32:AB32"/>
    <mergeCell ref="M34:AB34"/>
    <mergeCell ref="M29:AB29"/>
    <mergeCell ref="A13:AA13"/>
    <mergeCell ref="AC13:AF15"/>
    <mergeCell ref="Z11:AA11"/>
    <mergeCell ref="AC11:AI11"/>
    <mergeCell ref="AK11:AM11"/>
    <mergeCell ref="A44:AO44"/>
    <mergeCell ref="AF56:AJ56"/>
    <mergeCell ref="A53:F57"/>
    <mergeCell ref="AK53:AO53"/>
    <mergeCell ref="G52:K52"/>
    <mergeCell ref="Y12:AO12"/>
    <mergeCell ref="M22:AB22"/>
    <mergeCell ref="C20:AO20"/>
    <mergeCell ref="A21:AO21"/>
    <mergeCell ref="A22:L22"/>
    <mergeCell ref="AA54:AE54"/>
    <mergeCell ref="AA53:AE53"/>
    <mergeCell ref="A52:F52"/>
    <mergeCell ref="Q53:U53"/>
    <mergeCell ref="AA52:AE52"/>
    <mergeCell ref="AF52:AJ52"/>
    <mergeCell ref="AK52:AO52"/>
    <mergeCell ref="A41:F41"/>
    <mergeCell ref="AA49:AE51"/>
    <mergeCell ref="Q47:U51"/>
    <mergeCell ref="V47:Z51"/>
    <mergeCell ref="AK47:AO51"/>
    <mergeCell ref="AA47:AJ48"/>
    <mergeCell ref="G47:K51"/>
    <mergeCell ref="L47:P51"/>
    <mergeCell ref="L52:P52"/>
    <mergeCell ref="Q52:U52"/>
    <mergeCell ref="AD74:AO74"/>
    <mergeCell ref="AD75:AO75"/>
    <mergeCell ref="C71:Q71"/>
    <mergeCell ref="V70:AB70"/>
    <mergeCell ref="V71:AB71"/>
    <mergeCell ref="V72:AB72"/>
    <mergeCell ref="V73:AB73"/>
    <mergeCell ref="AD73:AO73"/>
    <mergeCell ref="Y6:AO6"/>
    <mergeCell ref="Y7:AO7"/>
    <mergeCell ref="Y8:AO8"/>
    <mergeCell ref="Y9:AD9"/>
    <mergeCell ref="AF9:AO9"/>
    <mergeCell ref="Y10:AD10"/>
    <mergeCell ref="AF10:AO10"/>
    <mergeCell ref="B38:AO38"/>
    <mergeCell ref="AK54:AO54"/>
    <mergeCell ref="M28:AB28"/>
    <mergeCell ref="M27:AB27"/>
    <mergeCell ref="M23:AB23"/>
    <mergeCell ref="M26:AB26"/>
    <mergeCell ref="A36:F36"/>
    <mergeCell ref="G36:AO36"/>
    <mergeCell ref="V53:Z53"/>
    <mergeCell ref="L83:P83"/>
    <mergeCell ref="F83:K83"/>
    <mergeCell ref="A82:AO82"/>
    <mergeCell ref="C79:Q79"/>
    <mergeCell ref="A78:AO78"/>
    <mergeCell ref="V75:AB75"/>
    <mergeCell ref="AD85:AO85"/>
    <mergeCell ref="AD86:AO86"/>
    <mergeCell ref="V79:AB79"/>
    <mergeCell ref="V80:AB80"/>
    <mergeCell ref="AD79:AO79"/>
    <mergeCell ref="AD80:AO80"/>
    <mergeCell ref="Y5:AO5"/>
    <mergeCell ref="A6:U6"/>
    <mergeCell ref="C89:Q89"/>
    <mergeCell ref="C69:Q69"/>
    <mergeCell ref="C68:Q68"/>
    <mergeCell ref="A87:E87"/>
    <mergeCell ref="C73:Q73"/>
    <mergeCell ref="C70:Q70"/>
    <mergeCell ref="V74:AB74"/>
    <mergeCell ref="C88:Q88"/>
    <mergeCell ref="Q83:AC83"/>
    <mergeCell ref="V68:AB68"/>
    <mergeCell ref="V69:AB69"/>
    <mergeCell ref="V85:AB85"/>
    <mergeCell ref="V86:AB86"/>
    <mergeCell ref="V88:AB88"/>
    <mergeCell ref="V89:AB89"/>
    <mergeCell ref="AF83:AO83"/>
    <mergeCell ref="C85:Q85"/>
    <mergeCell ref="AD68:AO68"/>
    <mergeCell ref="C80:Q80"/>
    <mergeCell ref="C72:Q72"/>
    <mergeCell ref="C86:Q86"/>
    <mergeCell ref="A83:E83"/>
    <mergeCell ref="V54:Z54"/>
    <mergeCell ref="AF54:AJ54"/>
    <mergeCell ref="A4:R4"/>
    <mergeCell ref="A5:R5"/>
    <mergeCell ref="AD64:AO64"/>
    <mergeCell ref="A25:L25"/>
    <mergeCell ref="M25:AB25"/>
    <mergeCell ref="A15:AA15"/>
    <mergeCell ref="A16:AA16"/>
    <mergeCell ref="A17:AA17"/>
    <mergeCell ref="A18:AA18"/>
    <mergeCell ref="A35:AO35"/>
    <mergeCell ref="M31:AB31"/>
    <mergeCell ref="A45:AO45"/>
    <mergeCell ref="AF49:AJ51"/>
    <mergeCell ref="S40:AH40"/>
    <mergeCell ref="A29:L29"/>
    <mergeCell ref="M33:AB33"/>
    <mergeCell ref="C64:Q64"/>
    <mergeCell ref="AK55:AO55"/>
    <mergeCell ref="AK56:AO56"/>
    <mergeCell ref="AF55:AJ55"/>
    <mergeCell ref="AA55:AE55"/>
    <mergeCell ref="V64:AB64"/>
    <mergeCell ref="AD88:AO88"/>
    <mergeCell ref="AD89:AO89"/>
    <mergeCell ref="AD22:AO22"/>
    <mergeCell ref="AD23:AO23"/>
    <mergeCell ref="AD25:AO25"/>
    <mergeCell ref="AD26:AO26"/>
    <mergeCell ref="AD27:AO27"/>
    <mergeCell ref="AD28:AO28"/>
    <mergeCell ref="AD29:AO29"/>
    <mergeCell ref="AD30:AO30"/>
    <mergeCell ref="AD31:AO31"/>
    <mergeCell ref="AD32:AO32"/>
    <mergeCell ref="AD33:AO33"/>
    <mergeCell ref="AD34:AO34"/>
    <mergeCell ref="AD69:AO69"/>
    <mergeCell ref="AD70:AO70"/>
    <mergeCell ref="AD71:AO71"/>
    <mergeCell ref="AD72:AO72"/>
    <mergeCell ref="AA56:AE56"/>
    <mergeCell ref="V65:AB65"/>
    <mergeCell ref="V67:AB67"/>
    <mergeCell ref="V66:AB66"/>
    <mergeCell ref="V57:Z57"/>
    <mergeCell ref="AA57:AE57"/>
    <mergeCell ref="AD66:AO66"/>
    <mergeCell ref="AD67:AO67"/>
    <mergeCell ref="AF57:AJ57"/>
    <mergeCell ref="AK57:AO57"/>
    <mergeCell ref="B39:AO39"/>
    <mergeCell ref="G37:AO37"/>
    <mergeCell ref="A40:R40"/>
    <mergeCell ref="A47:F51"/>
    <mergeCell ref="A42:AO42"/>
    <mergeCell ref="A43:AO43"/>
    <mergeCell ref="Q57:U57"/>
    <mergeCell ref="V56:Z56"/>
    <mergeCell ref="Q54:U54"/>
    <mergeCell ref="V52:Z52"/>
    <mergeCell ref="L53:P57"/>
    <mergeCell ref="G53:K57"/>
    <mergeCell ref="C65:Q65"/>
    <mergeCell ref="C66:Q66"/>
    <mergeCell ref="C67:Q67"/>
    <mergeCell ref="V55:Z55"/>
    <mergeCell ref="AD65:AO65"/>
    <mergeCell ref="Q55:U55"/>
    <mergeCell ref="Q56:U56"/>
    <mergeCell ref="AF53:AJ53"/>
  </mergeCells>
  <phoneticPr fontId="0" type="noConversion"/>
  <dataValidations count="6">
    <dataValidation type="list" allowBlank="1" showInputMessage="1" showErrorMessage="1" sqref="AF9:AO9" xr:uid="{D441C270-741A-4E8C-AD98-C3CF2C2CC1A7}">
      <formula1>УТВЕРЖДАЮ</formula1>
    </dataValidation>
    <dataValidation type="list" allowBlank="1" showInputMessage="1" showErrorMessage="1" sqref="AD22:AO22" xr:uid="{E57296B5-89C9-4E84-A729-FD6B66058B94}">
      <formula1>УТВЕРЖДАЮ_Смета</formula1>
    </dataValidation>
    <dataValidation type="list" allowBlank="1" showInputMessage="1" showErrorMessage="1" sqref="AD33:AO33" xr:uid="{2A2D437D-FC19-4AF9-81A6-21A6BA69BA34}">
      <formula1>АСУТП_1</formula1>
    </dataValidation>
    <dataValidation type="list" allowBlank="1" showInputMessage="1" showErrorMessage="1" sqref="AD25:AO25" xr:uid="{380D9DC6-4D93-43DA-AB2F-F6ED9403C834}">
      <formula1>ЦТАИ_1</formula1>
    </dataValidation>
    <dataValidation type="list" allowBlank="1" showInputMessage="1" showErrorMessage="1" sqref="AD29:AO29 AD31:AO31" xr:uid="{4A198574-67DB-42A8-95EE-9110CD56C437}">
      <formula1>Бухгалтерия_1</formula1>
    </dataValidation>
    <dataValidation type="list" allowBlank="1" showInputMessage="1" showErrorMessage="1" sqref="AD27:AO27" xr:uid="{8BB91B91-E418-491C-AF72-37D9585C7F70}">
      <formula1>ОМТС_1</formula1>
    </dataValidation>
  </dataValidations>
  <pageMargins left="0.78740157480314965" right="0.19685039370078741" top="0.39370078740157483" bottom="0.39370078740157483" header="0.31496062992125984" footer="0.31496062992125984"/>
  <pageSetup paperSize="9" scale="95" orientation="portrait" r:id="rId1"/>
  <rowBreaks count="1" manualBreakCount="1">
    <brk id="5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63"/>
  <sheetViews>
    <sheetView view="pageBreakPreview" zoomScaleSheetLayoutView="100" workbookViewId="0"/>
  </sheetViews>
  <sheetFormatPr defaultRowHeight="15" x14ac:dyDescent="0.25"/>
  <cols>
    <col min="1" max="3" width="2.28515625" style="142" customWidth="1"/>
    <col min="4" max="4" width="4" style="142" customWidth="1"/>
    <col min="5" max="10" width="2.28515625" style="142" customWidth="1"/>
    <col min="11" max="11" width="4.5703125" style="142" customWidth="1"/>
    <col min="12" max="12" width="2.28515625" style="142" customWidth="1"/>
    <col min="13" max="13" width="8" style="142" customWidth="1"/>
    <col min="14" max="16" width="2.28515625" style="142" customWidth="1"/>
    <col min="17" max="17" width="5.42578125" style="142" customWidth="1"/>
    <col min="18" max="20" width="4.85546875" style="142" customWidth="1"/>
    <col min="21" max="26" width="2.28515625" style="142" customWidth="1"/>
    <col min="27" max="27" width="3" style="142" customWidth="1"/>
    <col min="28" max="30" width="3.42578125" style="142" customWidth="1"/>
    <col min="31" max="31" width="5.5703125" style="142" customWidth="1"/>
    <col min="32" max="32" width="3.140625" style="142" customWidth="1"/>
    <col min="33" max="34" width="4" style="142" customWidth="1"/>
    <col min="35" max="35" width="3.85546875" style="142" customWidth="1"/>
    <col min="36" max="36" width="3.140625" style="142" customWidth="1"/>
    <col min="37" max="38" width="4.42578125" style="142" customWidth="1"/>
    <col min="39" max="39" width="2.85546875" style="142" customWidth="1"/>
    <col min="40" max="51" width="2.28515625" style="142" customWidth="1"/>
    <col min="52" max="16384" width="9.140625" style="142"/>
  </cols>
  <sheetData>
    <row r="1" spans="1:47" x14ac:dyDescent="0.2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1"/>
      <c r="AO1" s="141"/>
      <c r="AP1" s="141"/>
      <c r="AQ1" s="141"/>
      <c r="AR1" s="141"/>
      <c r="AS1" s="141"/>
      <c r="AT1" s="141"/>
      <c r="AU1" s="141"/>
    </row>
    <row r="2" spans="1:47" x14ac:dyDescent="0.25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380" t="s">
        <v>114</v>
      </c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141"/>
      <c r="AO2" s="141"/>
      <c r="AP2" s="141"/>
      <c r="AQ2" s="141"/>
      <c r="AR2" s="141"/>
      <c r="AS2" s="141"/>
      <c r="AT2" s="141"/>
      <c r="AU2" s="141"/>
    </row>
    <row r="3" spans="1:47" x14ac:dyDescent="0.2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380" t="s">
        <v>43</v>
      </c>
      <c r="AD3" s="380"/>
      <c r="AE3" s="380"/>
      <c r="AF3" s="380"/>
      <c r="AG3" s="380"/>
      <c r="AH3" s="380"/>
      <c r="AI3" s="380"/>
      <c r="AJ3" s="380"/>
      <c r="AK3" s="380"/>
      <c r="AL3" s="380"/>
      <c r="AM3" s="380"/>
      <c r="AN3" s="141"/>
      <c r="AO3" s="141"/>
      <c r="AP3" s="141"/>
      <c r="AQ3" s="141"/>
      <c r="AR3" s="141"/>
      <c r="AS3" s="141"/>
      <c r="AT3" s="141"/>
      <c r="AU3" s="141"/>
    </row>
    <row r="4" spans="1:47" x14ac:dyDescent="0.25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380" t="s">
        <v>634</v>
      </c>
      <c r="AD4" s="380"/>
      <c r="AE4" s="380"/>
      <c r="AF4" s="380"/>
      <c r="AG4" s="380"/>
      <c r="AH4" s="380"/>
      <c r="AI4" s="380"/>
      <c r="AJ4" s="380"/>
      <c r="AK4" s="380"/>
      <c r="AL4" s="380"/>
      <c r="AM4" s="380"/>
      <c r="AN4" s="141"/>
      <c r="AO4" s="141"/>
      <c r="AP4" s="141"/>
      <c r="AQ4" s="141"/>
      <c r="AR4" s="141"/>
      <c r="AS4" s="141"/>
      <c r="AT4" s="141"/>
      <c r="AU4" s="141"/>
    </row>
    <row r="5" spans="1:47" x14ac:dyDescent="0.25">
      <c r="A5" s="402" t="s">
        <v>1</v>
      </c>
      <c r="B5" s="402"/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11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1"/>
      <c r="AO5" s="141"/>
      <c r="AP5" s="141"/>
      <c r="AQ5" s="141"/>
      <c r="AR5" s="141"/>
      <c r="AS5" s="141"/>
      <c r="AT5" s="141"/>
      <c r="AU5" s="141"/>
    </row>
    <row r="6" spans="1:47" x14ac:dyDescent="0.25">
      <c r="A6" s="367" t="s">
        <v>2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107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1"/>
      <c r="AO6" s="141"/>
      <c r="AP6" s="141"/>
      <c r="AQ6" s="141"/>
      <c r="AR6" s="141"/>
      <c r="AS6" s="141"/>
      <c r="AT6" s="141"/>
      <c r="AU6" s="141"/>
    </row>
    <row r="7" spans="1:47" x14ac:dyDescent="0.25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1"/>
      <c r="AO7" s="141"/>
      <c r="AP7" s="141"/>
      <c r="AQ7" s="141"/>
      <c r="AR7" s="141"/>
      <c r="AS7" s="141"/>
      <c r="AT7" s="141"/>
      <c r="AU7" s="141"/>
    </row>
    <row r="8" spans="1:47" x14ac:dyDescent="0.25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1"/>
      <c r="AO8" s="141"/>
      <c r="AP8" s="141"/>
      <c r="AQ8" s="141"/>
      <c r="AR8" s="141"/>
      <c r="AS8" s="141"/>
      <c r="AT8" s="141"/>
      <c r="AU8" s="141"/>
    </row>
    <row r="9" spans="1:47" x14ac:dyDescent="0.25">
      <c r="A9" s="144"/>
      <c r="B9" s="144"/>
      <c r="C9" s="144"/>
      <c r="D9" s="144"/>
      <c r="E9" s="483" t="s">
        <v>68</v>
      </c>
      <c r="F9" s="483"/>
      <c r="G9" s="483"/>
      <c r="H9" s="483"/>
      <c r="I9" s="483"/>
      <c r="J9" s="483"/>
      <c r="K9" s="483"/>
      <c r="L9" s="483"/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145"/>
      <c r="X9" s="146"/>
      <c r="Y9" s="146"/>
      <c r="Z9" s="146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1"/>
      <c r="AO9" s="141"/>
      <c r="AP9" s="141"/>
      <c r="AQ9" s="141"/>
      <c r="AR9" s="141"/>
      <c r="AS9" s="141"/>
      <c r="AT9" s="141"/>
      <c r="AU9" s="141"/>
    </row>
    <row r="10" spans="1:47" x14ac:dyDescent="0.25">
      <c r="A10" s="144"/>
      <c r="B10" s="144"/>
      <c r="C10" s="144"/>
      <c r="D10" s="144"/>
      <c r="E10" s="483" t="s">
        <v>69</v>
      </c>
      <c r="F10" s="483"/>
      <c r="G10" s="483"/>
      <c r="H10" s="483"/>
      <c r="I10" s="483"/>
      <c r="J10" s="483"/>
      <c r="K10" s="483"/>
      <c r="L10" s="483"/>
      <c r="M10" s="483"/>
      <c r="N10" s="483"/>
      <c r="O10" s="483"/>
      <c r="P10" s="483"/>
      <c r="Q10" s="483"/>
      <c r="R10" s="483"/>
      <c r="S10" s="483"/>
      <c r="T10" s="483"/>
      <c r="U10" s="483"/>
      <c r="V10" s="483"/>
      <c r="W10" s="566">
        <f>'Сводная таблица'!C8</f>
        <v>0</v>
      </c>
      <c r="X10" s="566"/>
      <c r="Y10" s="566"/>
      <c r="Z10" s="566"/>
      <c r="AA10" s="566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1"/>
      <c r="AO10" s="141"/>
      <c r="AP10" s="141"/>
      <c r="AQ10" s="141"/>
      <c r="AR10" s="141"/>
      <c r="AS10" s="141"/>
      <c r="AT10" s="141"/>
      <c r="AU10" s="141"/>
    </row>
    <row r="11" spans="1:47" x14ac:dyDescent="0.25">
      <c r="A11" s="144"/>
      <c r="B11" s="144"/>
      <c r="C11" s="144"/>
      <c r="D11" s="144"/>
      <c r="E11" s="562">
        <f>'Сводная таблица'!C9</f>
        <v>0</v>
      </c>
      <c r="F11" s="562"/>
      <c r="G11" s="562"/>
      <c r="H11" s="562"/>
      <c r="I11" s="562"/>
      <c r="J11" s="562"/>
      <c r="K11" s="562"/>
      <c r="L11" s="562"/>
      <c r="M11" s="562"/>
      <c r="N11" s="147"/>
      <c r="O11" s="147"/>
      <c r="P11" s="147"/>
      <c r="Q11" s="147"/>
      <c r="R11" s="147"/>
      <c r="S11" s="147"/>
      <c r="T11" s="147"/>
      <c r="U11" s="147"/>
      <c r="V11" s="147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1"/>
      <c r="AO11" s="141"/>
      <c r="AP11" s="141"/>
      <c r="AQ11" s="141"/>
      <c r="AR11" s="141"/>
      <c r="AS11" s="141"/>
      <c r="AT11" s="141"/>
      <c r="AU11" s="141"/>
    </row>
    <row r="12" spans="1:47" x14ac:dyDescent="0.25">
      <c r="A12" s="14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1"/>
      <c r="AO12" s="141"/>
      <c r="AP12" s="141"/>
      <c r="AQ12" s="141"/>
      <c r="AR12" s="141"/>
      <c r="AS12" s="141"/>
      <c r="AT12" s="141"/>
      <c r="AU12" s="141"/>
    </row>
    <row r="13" spans="1:47" ht="15.75" customHeight="1" x14ac:dyDescent="0.25">
      <c r="A13" s="541" t="s">
        <v>70</v>
      </c>
      <c r="B13" s="541"/>
      <c r="C13" s="541"/>
      <c r="D13" s="541"/>
      <c r="E13" s="541"/>
      <c r="F13" s="541" t="s">
        <v>71</v>
      </c>
      <c r="G13" s="541"/>
      <c r="H13" s="541"/>
      <c r="I13" s="541"/>
      <c r="J13" s="557" t="s">
        <v>72</v>
      </c>
      <c r="K13" s="557"/>
      <c r="L13" s="557"/>
      <c r="M13" s="557"/>
      <c r="N13" s="557"/>
      <c r="O13" s="557"/>
      <c r="P13" s="557"/>
      <c r="Q13" s="557"/>
      <c r="R13" s="557" t="s">
        <v>73</v>
      </c>
      <c r="S13" s="557"/>
      <c r="T13" s="557"/>
      <c r="U13" s="557"/>
      <c r="V13" s="557"/>
      <c r="W13" s="548" t="s">
        <v>74</v>
      </c>
      <c r="X13" s="549"/>
      <c r="Y13" s="549"/>
      <c r="Z13" s="549"/>
      <c r="AA13" s="549"/>
      <c r="AB13" s="549"/>
      <c r="AC13" s="549"/>
      <c r="AD13" s="549"/>
      <c r="AE13" s="549"/>
      <c r="AF13" s="541" t="s">
        <v>75</v>
      </c>
      <c r="AG13" s="541"/>
      <c r="AH13" s="541"/>
      <c r="AI13" s="541"/>
      <c r="AJ13" s="541" t="s">
        <v>76</v>
      </c>
      <c r="AK13" s="541"/>
      <c r="AL13" s="541"/>
      <c r="AM13" s="541"/>
      <c r="AN13" s="141"/>
      <c r="AO13" s="141"/>
      <c r="AP13" s="141"/>
      <c r="AQ13" s="141"/>
      <c r="AR13" s="141"/>
      <c r="AS13" s="141"/>
      <c r="AT13" s="141"/>
      <c r="AU13" s="141"/>
    </row>
    <row r="14" spans="1:47" ht="15.75" customHeight="1" x14ac:dyDescent="0.25">
      <c r="A14" s="541"/>
      <c r="B14" s="541"/>
      <c r="C14" s="541"/>
      <c r="D14" s="541"/>
      <c r="E14" s="541"/>
      <c r="F14" s="541"/>
      <c r="G14" s="541"/>
      <c r="H14" s="541"/>
      <c r="I14" s="541"/>
      <c r="J14" s="557"/>
      <c r="K14" s="557"/>
      <c r="L14" s="557"/>
      <c r="M14" s="557"/>
      <c r="N14" s="557"/>
      <c r="O14" s="557"/>
      <c r="P14" s="557"/>
      <c r="Q14" s="557"/>
      <c r="R14" s="557"/>
      <c r="S14" s="557"/>
      <c r="T14" s="557"/>
      <c r="U14" s="557"/>
      <c r="V14" s="557"/>
      <c r="W14" s="550"/>
      <c r="X14" s="551"/>
      <c r="Y14" s="551"/>
      <c r="Z14" s="551"/>
      <c r="AA14" s="551"/>
      <c r="AB14" s="551"/>
      <c r="AC14" s="551"/>
      <c r="AD14" s="551"/>
      <c r="AE14" s="551"/>
      <c r="AF14" s="541"/>
      <c r="AG14" s="541"/>
      <c r="AH14" s="541"/>
      <c r="AI14" s="541"/>
      <c r="AJ14" s="541"/>
      <c r="AK14" s="541"/>
      <c r="AL14" s="541"/>
      <c r="AM14" s="541"/>
      <c r="AN14" s="141"/>
      <c r="AO14" s="141"/>
      <c r="AP14" s="141"/>
      <c r="AQ14" s="141"/>
      <c r="AR14" s="141"/>
      <c r="AS14" s="141"/>
      <c r="AT14" s="141"/>
      <c r="AU14" s="141"/>
    </row>
    <row r="15" spans="1:47" ht="15.75" customHeight="1" x14ac:dyDescent="0.25">
      <c r="A15" s="541"/>
      <c r="B15" s="541"/>
      <c r="C15" s="541"/>
      <c r="D15" s="541"/>
      <c r="E15" s="541"/>
      <c r="F15" s="541"/>
      <c r="G15" s="541"/>
      <c r="H15" s="541"/>
      <c r="I15" s="541"/>
      <c r="J15" s="557"/>
      <c r="K15" s="557"/>
      <c r="L15" s="557"/>
      <c r="M15" s="557"/>
      <c r="N15" s="557"/>
      <c r="O15" s="557"/>
      <c r="P15" s="557"/>
      <c r="Q15" s="557"/>
      <c r="R15" s="557"/>
      <c r="S15" s="557"/>
      <c r="T15" s="557"/>
      <c r="U15" s="557"/>
      <c r="V15" s="557"/>
      <c r="W15" s="550"/>
      <c r="X15" s="551"/>
      <c r="Y15" s="551"/>
      <c r="Z15" s="551"/>
      <c r="AA15" s="551"/>
      <c r="AB15" s="551"/>
      <c r="AC15" s="551"/>
      <c r="AD15" s="551"/>
      <c r="AE15" s="551"/>
      <c r="AF15" s="541"/>
      <c r="AG15" s="541"/>
      <c r="AH15" s="541"/>
      <c r="AI15" s="541"/>
      <c r="AJ15" s="541"/>
      <c r="AK15" s="541"/>
      <c r="AL15" s="541"/>
      <c r="AM15" s="541"/>
      <c r="AN15" s="141"/>
      <c r="AO15" s="141"/>
      <c r="AP15" s="141"/>
      <c r="AQ15" s="141"/>
      <c r="AR15" s="141"/>
      <c r="AS15" s="141"/>
      <c r="AT15" s="141"/>
      <c r="AU15" s="141"/>
    </row>
    <row r="16" spans="1:47" ht="15.75" customHeight="1" x14ac:dyDescent="0.25">
      <c r="A16" s="541"/>
      <c r="B16" s="541"/>
      <c r="C16" s="541"/>
      <c r="D16" s="541"/>
      <c r="E16" s="541"/>
      <c r="F16" s="541"/>
      <c r="G16" s="541"/>
      <c r="H16" s="541"/>
      <c r="I16" s="541"/>
      <c r="J16" s="557"/>
      <c r="K16" s="557"/>
      <c r="L16" s="557"/>
      <c r="M16" s="557"/>
      <c r="N16" s="557"/>
      <c r="O16" s="557"/>
      <c r="P16" s="557"/>
      <c r="Q16" s="557"/>
      <c r="R16" s="557"/>
      <c r="S16" s="557"/>
      <c r="T16" s="557"/>
      <c r="U16" s="557"/>
      <c r="V16" s="557"/>
      <c r="W16" s="552"/>
      <c r="X16" s="553"/>
      <c r="Y16" s="553"/>
      <c r="Z16" s="553"/>
      <c r="AA16" s="553"/>
      <c r="AB16" s="553"/>
      <c r="AC16" s="553"/>
      <c r="AD16" s="553"/>
      <c r="AE16" s="553"/>
      <c r="AF16" s="541"/>
      <c r="AG16" s="541"/>
      <c r="AH16" s="541"/>
      <c r="AI16" s="541"/>
      <c r="AJ16" s="541"/>
      <c r="AK16" s="541"/>
      <c r="AL16" s="541"/>
      <c r="AM16" s="541"/>
      <c r="AN16" s="141"/>
      <c r="AO16" s="141"/>
      <c r="AP16" s="141"/>
      <c r="AQ16" s="141"/>
      <c r="AR16" s="141"/>
      <c r="AS16" s="141"/>
      <c r="AT16" s="141"/>
      <c r="AU16" s="141"/>
    </row>
    <row r="17" spans="1:47" x14ac:dyDescent="0.25">
      <c r="A17" s="563"/>
      <c r="B17" s="564"/>
      <c r="C17" s="564"/>
      <c r="D17" s="564"/>
      <c r="E17" s="564"/>
      <c r="F17" s="563"/>
      <c r="G17" s="564"/>
      <c r="H17" s="564"/>
      <c r="I17" s="565"/>
      <c r="J17" s="567" t="str">
        <f>J45</f>
        <v>Начальник ОМТС</v>
      </c>
      <c r="K17" s="567"/>
      <c r="L17" s="567"/>
      <c r="M17" s="567"/>
      <c r="N17" s="567"/>
      <c r="O17" s="567"/>
      <c r="P17" s="567"/>
      <c r="Q17" s="567"/>
      <c r="R17" s="563"/>
      <c r="S17" s="564"/>
      <c r="T17" s="564"/>
      <c r="U17" s="564"/>
      <c r="V17" s="565"/>
      <c r="W17" s="547" t="e">
        <f>'Сводная таблица'!G18</f>
        <v>#N/A</v>
      </c>
      <c r="X17" s="547"/>
      <c r="Y17" s="547"/>
      <c r="Z17" s="547"/>
      <c r="AA17" s="547"/>
      <c r="AB17" s="547"/>
      <c r="AC17" s="547"/>
      <c r="AD17" s="547"/>
      <c r="AE17" s="547"/>
      <c r="AF17" s="148" t="s">
        <v>77</v>
      </c>
      <c r="AG17" s="554">
        <f>'Сводная таблица'!C8</f>
        <v>0</v>
      </c>
      <c r="AH17" s="554"/>
      <c r="AI17" s="555"/>
      <c r="AJ17" s="148" t="s">
        <v>77</v>
      </c>
      <c r="AK17" s="554">
        <f>'Сводная таблица'!C8</f>
        <v>0</v>
      </c>
      <c r="AL17" s="554"/>
      <c r="AM17" s="555"/>
      <c r="AN17" s="141"/>
      <c r="AO17" s="141"/>
      <c r="AP17" s="141"/>
      <c r="AQ17" s="141"/>
      <c r="AR17" s="141"/>
      <c r="AS17" s="141"/>
      <c r="AT17" s="141"/>
      <c r="AU17" s="141"/>
    </row>
    <row r="18" spans="1:47" x14ac:dyDescent="0.25">
      <c r="A18" s="560"/>
      <c r="B18" s="561"/>
      <c r="C18" s="561"/>
      <c r="D18" s="561"/>
      <c r="E18" s="561"/>
      <c r="F18" s="560"/>
      <c r="G18" s="561"/>
      <c r="H18" s="561"/>
      <c r="I18" s="569"/>
      <c r="J18" s="570" t="str">
        <f>AD45</f>
        <v>Дюбов Е.А.</v>
      </c>
      <c r="K18" s="570"/>
      <c r="L18" s="570"/>
      <c r="M18" s="570"/>
      <c r="N18" s="570"/>
      <c r="O18" s="570"/>
      <c r="P18" s="570"/>
      <c r="Q18" s="570"/>
      <c r="R18" s="560"/>
      <c r="S18" s="561"/>
      <c r="T18" s="561"/>
      <c r="U18" s="561"/>
      <c r="V18" s="569"/>
      <c r="W18" s="568">
        <f>'Сводная таблица'!I18</f>
        <v>0</v>
      </c>
      <c r="X18" s="568"/>
      <c r="Y18" s="568"/>
      <c r="Z18" s="568"/>
      <c r="AA18" s="568"/>
      <c r="AB18" s="568"/>
      <c r="AC18" s="568"/>
      <c r="AD18" s="568"/>
      <c r="AE18" s="568"/>
      <c r="AF18" s="149" t="s">
        <v>49</v>
      </c>
      <c r="AG18" s="558">
        <f>'Сводная таблица'!C10</f>
        <v>0</v>
      </c>
      <c r="AH18" s="558"/>
      <c r="AI18" s="559"/>
      <c r="AJ18" s="149" t="s">
        <v>49</v>
      </c>
      <c r="AK18" s="558">
        <f>'Сводная таблица'!C10</f>
        <v>0</v>
      </c>
      <c r="AL18" s="558"/>
      <c r="AM18" s="559"/>
      <c r="AN18" s="141"/>
      <c r="AO18" s="141"/>
      <c r="AP18" s="141"/>
      <c r="AQ18" s="141"/>
      <c r="AR18" s="141"/>
      <c r="AS18" s="141"/>
      <c r="AT18" s="141"/>
      <c r="AU18" s="141"/>
    </row>
    <row r="19" spans="1:47" ht="15" customHeight="1" x14ac:dyDescent="0.25">
      <c r="A19" s="557" t="s">
        <v>629</v>
      </c>
      <c r="B19" s="557"/>
      <c r="C19" s="557"/>
      <c r="D19" s="557"/>
      <c r="E19" s="557"/>
      <c r="F19" s="557"/>
      <c r="G19" s="557"/>
      <c r="H19" s="557"/>
      <c r="I19" s="557"/>
      <c r="J19" s="557"/>
      <c r="K19" s="557"/>
      <c r="L19" s="557"/>
      <c r="M19" s="557"/>
      <c r="N19" s="557"/>
      <c r="O19" s="557"/>
      <c r="P19" s="557"/>
      <c r="Q19" s="557"/>
      <c r="R19" s="557"/>
      <c r="S19" s="557"/>
      <c r="T19" s="557"/>
      <c r="U19" s="557"/>
      <c r="V19" s="557"/>
      <c r="W19" s="557"/>
      <c r="X19" s="557"/>
      <c r="Y19" s="557"/>
      <c r="Z19" s="557"/>
      <c r="AA19" s="557"/>
      <c r="AB19" s="541" t="s">
        <v>445</v>
      </c>
      <c r="AC19" s="541"/>
      <c r="AD19" s="541"/>
      <c r="AE19" s="541"/>
      <c r="AF19" s="541" t="s">
        <v>446</v>
      </c>
      <c r="AG19" s="541"/>
      <c r="AH19" s="541"/>
      <c r="AI19" s="541"/>
      <c r="AJ19" s="541" t="s">
        <v>78</v>
      </c>
      <c r="AK19" s="541"/>
      <c r="AL19" s="541"/>
      <c r="AM19" s="541"/>
      <c r="AN19" s="141"/>
      <c r="AO19" s="141"/>
      <c r="AP19" s="141"/>
      <c r="AQ19" s="141"/>
      <c r="AR19" s="141"/>
      <c r="AS19" s="141"/>
      <c r="AT19" s="141"/>
      <c r="AU19" s="141"/>
    </row>
    <row r="20" spans="1:47" ht="5.25" hidden="1" customHeight="1" x14ac:dyDescent="0.25">
      <c r="A20" s="557"/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57"/>
      <c r="AB20" s="541"/>
      <c r="AC20" s="541"/>
      <c r="AD20" s="541"/>
      <c r="AE20" s="541"/>
      <c r="AF20" s="541"/>
      <c r="AG20" s="541"/>
      <c r="AH20" s="541"/>
      <c r="AI20" s="541"/>
      <c r="AJ20" s="541"/>
      <c r="AK20" s="541"/>
      <c r="AL20" s="541"/>
      <c r="AM20" s="541"/>
      <c r="AN20" s="141"/>
      <c r="AO20" s="141"/>
      <c r="AP20" s="141"/>
      <c r="AQ20" s="141"/>
      <c r="AR20" s="141"/>
      <c r="AS20" s="141"/>
      <c r="AT20" s="141"/>
      <c r="AU20" s="141"/>
    </row>
    <row r="21" spans="1:47" x14ac:dyDescent="0.25">
      <c r="A21" s="541" t="s">
        <v>83</v>
      </c>
      <c r="B21" s="541"/>
      <c r="C21" s="541"/>
      <c r="D21" s="541"/>
      <c r="E21" s="541"/>
      <c r="F21" s="541"/>
      <c r="G21" s="541"/>
      <c r="H21" s="541"/>
      <c r="I21" s="541" t="s">
        <v>84</v>
      </c>
      <c r="J21" s="541"/>
      <c r="K21" s="541"/>
      <c r="L21" s="541" t="s">
        <v>85</v>
      </c>
      <c r="M21" s="541"/>
      <c r="N21" s="541"/>
      <c r="O21" s="541" t="s">
        <v>86</v>
      </c>
      <c r="P21" s="541"/>
      <c r="Q21" s="541"/>
      <c r="R21" s="541"/>
      <c r="S21" s="541"/>
      <c r="T21" s="541"/>
      <c r="U21" s="557" t="s">
        <v>88</v>
      </c>
      <c r="V21" s="557"/>
      <c r="W21" s="557"/>
      <c r="X21" s="557"/>
      <c r="Y21" s="557" t="s">
        <v>89</v>
      </c>
      <c r="Z21" s="557"/>
      <c r="AA21" s="557"/>
      <c r="AB21" s="541"/>
      <c r="AC21" s="541"/>
      <c r="AD21" s="541"/>
      <c r="AE21" s="541"/>
      <c r="AF21" s="541"/>
      <c r="AG21" s="541"/>
      <c r="AH21" s="541"/>
      <c r="AI21" s="541"/>
      <c r="AJ21" s="541"/>
      <c r="AK21" s="541"/>
      <c r="AL21" s="541"/>
      <c r="AM21" s="541"/>
      <c r="AN21" s="141"/>
      <c r="AO21" s="141"/>
      <c r="AP21" s="141"/>
      <c r="AQ21" s="141"/>
      <c r="AR21" s="141"/>
      <c r="AS21" s="141"/>
      <c r="AT21" s="141"/>
      <c r="AU21" s="141"/>
    </row>
    <row r="22" spans="1:47" ht="5.25" customHeight="1" x14ac:dyDescent="0.25">
      <c r="A22" s="541"/>
      <c r="B22" s="541"/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1"/>
      <c r="O22" s="541"/>
      <c r="P22" s="541"/>
      <c r="Q22" s="541"/>
      <c r="R22" s="541"/>
      <c r="S22" s="541"/>
      <c r="T22" s="541"/>
      <c r="U22" s="557"/>
      <c r="V22" s="557"/>
      <c r="W22" s="557"/>
      <c r="X22" s="557"/>
      <c r="Y22" s="557"/>
      <c r="Z22" s="557"/>
      <c r="AA22" s="557"/>
      <c r="AB22" s="541"/>
      <c r="AC22" s="541"/>
      <c r="AD22" s="541"/>
      <c r="AE22" s="541"/>
      <c r="AF22" s="541"/>
      <c r="AG22" s="541"/>
      <c r="AH22" s="541"/>
      <c r="AI22" s="541"/>
      <c r="AJ22" s="541"/>
      <c r="AK22" s="541"/>
      <c r="AL22" s="541"/>
      <c r="AM22" s="541"/>
      <c r="AN22" s="141"/>
      <c r="AO22" s="141"/>
      <c r="AP22" s="141"/>
      <c r="AQ22" s="141"/>
      <c r="AR22" s="141"/>
      <c r="AS22" s="141"/>
      <c r="AT22" s="141"/>
      <c r="AU22" s="141"/>
    </row>
    <row r="23" spans="1:47" x14ac:dyDescent="0.25">
      <c r="A23" s="541"/>
      <c r="B23" s="541"/>
      <c r="C23" s="541"/>
      <c r="D23" s="541"/>
      <c r="E23" s="541"/>
      <c r="F23" s="541"/>
      <c r="G23" s="541"/>
      <c r="H23" s="541"/>
      <c r="I23" s="541"/>
      <c r="J23" s="541"/>
      <c r="K23" s="541"/>
      <c r="L23" s="541"/>
      <c r="M23" s="541"/>
      <c r="N23" s="541"/>
      <c r="O23" s="541" t="s">
        <v>87</v>
      </c>
      <c r="P23" s="541"/>
      <c r="Q23" s="541"/>
      <c r="R23" s="541" t="s">
        <v>444</v>
      </c>
      <c r="S23" s="541"/>
      <c r="T23" s="541"/>
      <c r="U23" s="557"/>
      <c r="V23" s="557"/>
      <c r="W23" s="557"/>
      <c r="X23" s="557"/>
      <c r="Y23" s="557"/>
      <c r="Z23" s="557"/>
      <c r="AA23" s="557"/>
      <c r="AB23" s="541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141"/>
      <c r="AO23" s="141"/>
      <c r="AP23" s="141"/>
      <c r="AQ23" s="141"/>
      <c r="AR23" s="141"/>
      <c r="AS23" s="141"/>
      <c r="AT23" s="141"/>
      <c r="AU23" s="141"/>
    </row>
    <row r="24" spans="1:47" x14ac:dyDescent="0.25">
      <c r="A24" s="541"/>
      <c r="B24" s="541"/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1"/>
      <c r="O24" s="541"/>
      <c r="P24" s="541"/>
      <c r="Q24" s="541"/>
      <c r="R24" s="541"/>
      <c r="S24" s="541"/>
      <c r="T24" s="541"/>
      <c r="U24" s="557"/>
      <c r="V24" s="557"/>
      <c r="W24" s="557"/>
      <c r="X24" s="557"/>
      <c r="Y24" s="557"/>
      <c r="Z24" s="557"/>
      <c r="AA24" s="557"/>
      <c r="AB24" s="541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141"/>
      <c r="AO24" s="141"/>
      <c r="AP24" s="141"/>
      <c r="AQ24" s="141"/>
      <c r="AR24" s="141"/>
      <c r="AS24" s="141"/>
      <c r="AT24" s="141"/>
      <c r="AU24" s="141"/>
    </row>
    <row r="25" spans="1:47" x14ac:dyDescent="0.25">
      <c r="A25" s="541"/>
      <c r="B25" s="541"/>
      <c r="C25" s="541"/>
      <c r="D25" s="541"/>
      <c r="E25" s="541"/>
      <c r="F25" s="541"/>
      <c r="G25" s="541"/>
      <c r="H25" s="541"/>
      <c r="I25" s="541"/>
      <c r="J25" s="541"/>
      <c r="K25" s="541"/>
      <c r="L25" s="541"/>
      <c r="M25" s="541"/>
      <c r="N25" s="541"/>
      <c r="O25" s="541"/>
      <c r="P25" s="541"/>
      <c r="Q25" s="541"/>
      <c r="R25" s="541"/>
      <c r="S25" s="541"/>
      <c r="T25" s="541"/>
      <c r="U25" s="557"/>
      <c r="V25" s="557"/>
      <c r="W25" s="557"/>
      <c r="X25" s="557"/>
      <c r="Y25" s="557"/>
      <c r="Z25" s="557"/>
      <c r="AA25" s="557"/>
      <c r="AB25" s="541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141"/>
      <c r="AO25" s="141"/>
      <c r="AP25" s="141"/>
      <c r="AQ25" s="141"/>
      <c r="AR25" s="141"/>
      <c r="AS25" s="141"/>
      <c r="AT25" s="141"/>
      <c r="AU25" s="141"/>
    </row>
    <row r="26" spans="1:47" x14ac:dyDescent="0.25">
      <c r="A26" s="556">
        <v>1</v>
      </c>
      <c r="B26" s="556"/>
      <c r="C26" s="556"/>
      <c r="D26" s="556"/>
      <c r="E26" s="556"/>
      <c r="F26" s="556"/>
      <c r="G26" s="556"/>
      <c r="H26" s="556"/>
      <c r="I26" s="556">
        <v>2</v>
      </c>
      <c r="J26" s="556"/>
      <c r="K26" s="556"/>
      <c r="L26" s="556">
        <v>3</v>
      </c>
      <c r="M26" s="556"/>
      <c r="N26" s="556"/>
      <c r="O26" s="556">
        <v>4</v>
      </c>
      <c r="P26" s="556"/>
      <c r="Q26" s="556"/>
      <c r="R26" s="556">
        <v>5</v>
      </c>
      <c r="S26" s="556"/>
      <c r="T26" s="556"/>
      <c r="U26" s="556">
        <v>6</v>
      </c>
      <c r="V26" s="556"/>
      <c r="W26" s="556"/>
      <c r="X26" s="556"/>
      <c r="Y26" s="556">
        <v>7</v>
      </c>
      <c r="Z26" s="556"/>
      <c r="AA26" s="556"/>
      <c r="AB26" s="556">
        <v>8</v>
      </c>
      <c r="AC26" s="556"/>
      <c r="AD26" s="556"/>
      <c r="AE26" s="556"/>
      <c r="AF26" s="541">
        <v>9</v>
      </c>
      <c r="AG26" s="541"/>
      <c r="AH26" s="541"/>
      <c r="AI26" s="541"/>
      <c r="AJ26" s="556">
        <v>10</v>
      </c>
      <c r="AK26" s="556"/>
      <c r="AL26" s="556"/>
      <c r="AM26" s="556"/>
      <c r="AN26" s="141"/>
      <c r="AO26" s="141"/>
      <c r="AP26" s="141"/>
      <c r="AQ26" s="141"/>
      <c r="AR26" s="141"/>
      <c r="AS26" s="141"/>
      <c r="AT26" s="141"/>
      <c r="AU26" s="141"/>
    </row>
    <row r="27" spans="1:47" ht="13.5" customHeight="1" x14ac:dyDescent="0.25">
      <c r="A27" s="544" t="s">
        <v>79</v>
      </c>
      <c r="B27" s="544"/>
      <c r="C27" s="544"/>
      <c r="D27" s="544"/>
      <c r="E27" s="544"/>
      <c r="F27" s="544"/>
      <c r="G27" s="544"/>
      <c r="H27" s="544"/>
      <c r="I27" s="545"/>
      <c r="J27" s="545"/>
      <c r="K27" s="545"/>
      <c r="L27" s="545"/>
      <c r="M27" s="545"/>
      <c r="N27" s="545"/>
      <c r="O27" s="572">
        <f>'Сводная таблица'!I7</f>
        <v>0</v>
      </c>
      <c r="P27" s="572"/>
      <c r="Q27" s="572"/>
      <c r="R27" s="572">
        <f>'Сводная таблица'!J7</f>
        <v>0</v>
      </c>
      <c r="S27" s="572"/>
      <c r="T27" s="572"/>
      <c r="U27" s="571">
        <f>'Сводная таблица'!G7</f>
        <v>0</v>
      </c>
      <c r="V27" s="571"/>
      <c r="W27" s="571"/>
      <c r="X27" s="571"/>
      <c r="Y27" s="571">
        <f>ROUND(R27*U27,2)</f>
        <v>0</v>
      </c>
      <c r="Z27" s="571"/>
      <c r="AA27" s="571"/>
      <c r="AB27" s="599">
        <f>'Сводная таблица'!E11</f>
        <v>0</v>
      </c>
      <c r="AC27" s="600"/>
      <c r="AD27" s="600"/>
      <c r="AE27" s="601"/>
      <c r="AF27" s="608">
        <f>'Сводная таблица'!C14</f>
        <v>0</v>
      </c>
      <c r="AG27" s="609"/>
      <c r="AH27" s="609"/>
      <c r="AI27" s="610"/>
      <c r="AJ27" s="545"/>
      <c r="AK27" s="545"/>
      <c r="AL27" s="545"/>
      <c r="AM27" s="545"/>
      <c r="AN27" s="141"/>
      <c r="AO27" s="141"/>
      <c r="AP27" s="141"/>
      <c r="AQ27" s="141"/>
      <c r="AR27" s="141"/>
      <c r="AS27" s="141"/>
      <c r="AT27" s="141"/>
      <c r="AU27" s="141"/>
    </row>
    <row r="28" spans="1:47" ht="13.5" customHeight="1" x14ac:dyDescent="0.25">
      <c r="A28" s="544"/>
      <c r="B28" s="544"/>
      <c r="C28" s="544"/>
      <c r="D28" s="544"/>
      <c r="E28" s="544"/>
      <c r="F28" s="544"/>
      <c r="G28" s="544"/>
      <c r="H28" s="544"/>
      <c r="I28" s="545"/>
      <c r="J28" s="545"/>
      <c r="K28" s="545"/>
      <c r="L28" s="545"/>
      <c r="M28" s="545"/>
      <c r="N28" s="545"/>
      <c r="O28" s="572"/>
      <c r="P28" s="572"/>
      <c r="Q28" s="572"/>
      <c r="R28" s="572"/>
      <c r="S28" s="572"/>
      <c r="T28" s="572"/>
      <c r="U28" s="571"/>
      <c r="V28" s="571"/>
      <c r="W28" s="571"/>
      <c r="X28" s="571"/>
      <c r="Y28" s="571"/>
      <c r="Z28" s="571"/>
      <c r="AA28" s="571"/>
      <c r="AB28" s="602"/>
      <c r="AC28" s="603"/>
      <c r="AD28" s="603"/>
      <c r="AE28" s="604"/>
      <c r="AF28" s="611"/>
      <c r="AG28" s="612"/>
      <c r="AH28" s="612"/>
      <c r="AI28" s="613"/>
      <c r="AJ28" s="545"/>
      <c r="AK28" s="545"/>
      <c r="AL28" s="545"/>
      <c r="AM28" s="545"/>
      <c r="AN28" s="141"/>
      <c r="AO28" s="141"/>
      <c r="AP28" s="141"/>
      <c r="AQ28" s="141"/>
      <c r="AR28" s="141"/>
      <c r="AS28" s="141"/>
      <c r="AT28" s="141"/>
      <c r="AU28" s="141"/>
    </row>
    <row r="29" spans="1:47" ht="13.5" customHeight="1" x14ac:dyDescent="0.25">
      <c r="A29" s="544"/>
      <c r="B29" s="544"/>
      <c r="C29" s="544"/>
      <c r="D29" s="544"/>
      <c r="E29" s="544"/>
      <c r="F29" s="544"/>
      <c r="G29" s="544"/>
      <c r="H29" s="544"/>
      <c r="I29" s="545"/>
      <c r="J29" s="545"/>
      <c r="K29" s="545"/>
      <c r="L29" s="545"/>
      <c r="M29" s="545"/>
      <c r="N29" s="545"/>
      <c r="O29" s="572"/>
      <c r="P29" s="572"/>
      <c r="Q29" s="572"/>
      <c r="R29" s="572"/>
      <c r="S29" s="572"/>
      <c r="T29" s="572"/>
      <c r="U29" s="571"/>
      <c r="V29" s="571"/>
      <c r="W29" s="571"/>
      <c r="X29" s="571"/>
      <c r="Y29" s="571"/>
      <c r="Z29" s="571"/>
      <c r="AA29" s="571"/>
      <c r="AB29" s="602"/>
      <c r="AC29" s="603"/>
      <c r="AD29" s="603"/>
      <c r="AE29" s="604"/>
      <c r="AF29" s="611"/>
      <c r="AG29" s="612"/>
      <c r="AH29" s="612"/>
      <c r="AI29" s="613"/>
      <c r="AJ29" s="545"/>
      <c r="AK29" s="545"/>
      <c r="AL29" s="545"/>
      <c r="AM29" s="545"/>
      <c r="AN29" s="141"/>
      <c r="AO29" s="141"/>
      <c r="AP29" s="141"/>
      <c r="AQ29" s="141"/>
      <c r="AR29" s="141"/>
      <c r="AS29" s="141"/>
      <c r="AT29" s="141"/>
      <c r="AU29" s="141"/>
    </row>
    <row r="30" spans="1:47" ht="13.5" customHeight="1" x14ac:dyDescent="0.25">
      <c r="A30" s="544" t="s">
        <v>80</v>
      </c>
      <c r="B30" s="544"/>
      <c r="C30" s="544"/>
      <c r="D30" s="544"/>
      <c r="E30" s="544"/>
      <c r="F30" s="544"/>
      <c r="G30" s="544"/>
      <c r="H30" s="544"/>
      <c r="I30" s="545"/>
      <c r="J30" s="545"/>
      <c r="K30" s="545"/>
      <c r="L30" s="545"/>
      <c r="M30" s="545"/>
      <c r="N30" s="545"/>
      <c r="O30" s="572">
        <f>'Сводная таблица'!I8</f>
        <v>0</v>
      </c>
      <c r="P30" s="572"/>
      <c r="Q30" s="572"/>
      <c r="R30" s="572">
        <f>'Сводная таблица'!J8</f>
        <v>0</v>
      </c>
      <c r="S30" s="572"/>
      <c r="T30" s="572"/>
      <c r="U30" s="571">
        <f>'Сводная таблица'!G8</f>
        <v>0</v>
      </c>
      <c r="V30" s="571"/>
      <c r="W30" s="571"/>
      <c r="X30" s="571"/>
      <c r="Y30" s="571">
        <f>ROUND(R30*U30,2)</f>
        <v>0</v>
      </c>
      <c r="Z30" s="571"/>
      <c r="AA30" s="571"/>
      <c r="AB30" s="602"/>
      <c r="AC30" s="603"/>
      <c r="AD30" s="603"/>
      <c r="AE30" s="604"/>
      <c r="AF30" s="611"/>
      <c r="AG30" s="612"/>
      <c r="AH30" s="612"/>
      <c r="AI30" s="613"/>
      <c r="AJ30" s="545"/>
      <c r="AK30" s="545"/>
      <c r="AL30" s="545"/>
      <c r="AM30" s="545"/>
      <c r="AN30" s="141"/>
      <c r="AO30" s="141"/>
      <c r="AP30" s="141"/>
      <c r="AQ30" s="141"/>
      <c r="AR30" s="141"/>
      <c r="AS30" s="141"/>
      <c r="AT30" s="141"/>
      <c r="AU30" s="141"/>
    </row>
    <row r="31" spans="1:47" ht="13.5" customHeight="1" x14ac:dyDescent="0.25">
      <c r="A31" s="544"/>
      <c r="B31" s="544"/>
      <c r="C31" s="544"/>
      <c r="D31" s="544"/>
      <c r="E31" s="544"/>
      <c r="F31" s="544"/>
      <c r="G31" s="544"/>
      <c r="H31" s="544"/>
      <c r="I31" s="545"/>
      <c r="J31" s="545"/>
      <c r="K31" s="545"/>
      <c r="L31" s="545"/>
      <c r="M31" s="545"/>
      <c r="N31" s="545"/>
      <c r="O31" s="572"/>
      <c r="P31" s="572"/>
      <c r="Q31" s="572"/>
      <c r="R31" s="572"/>
      <c r="S31" s="572"/>
      <c r="T31" s="572"/>
      <c r="U31" s="571"/>
      <c r="V31" s="571"/>
      <c r="W31" s="571"/>
      <c r="X31" s="571"/>
      <c r="Y31" s="571"/>
      <c r="Z31" s="571"/>
      <c r="AA31" s="571"/>
      <c r="AB31" s="602"/>
      <c r="AC31" s="603"/>
      <c r="AD31" s="603"/>
      <c r="AE31" s="604"/>
      <c r="AF31" s="611"/>
      <c r="AG31" s="612"/>
      <c r="AH31" s="612"/>
      <c r="AI31" s="613"/>
      <c r="AJ31" s="545"/>
      <c r="AK31" s="545"/>
      <c r="AL31" s="545"/>
      <c r="AM31" s="545"/>
      <c r="AN31" s="141"/>
      <c r="AO31" s="141"/>
      <c r="AP31" s="141"/>
      <c r="AQ31" s="141"/>
      <c r="AR31" s="141"/>
      <c r="AS31" s="141"/>
      <c r="AT31" s="141"/>
      <c r="AU31" s="141"/>
    </row>
    <row r="32" spans="1:47" ht="13.5" customHeight="1" x14ac:dyDescent="0.25">
      <c r="A32" s="544"/>
      <c r="B32" s="544"/>
      <c r="C32" s="544"/>
      <c r="D32" s="544"/>
      <c r="E32" s="544"/>
      <c r="F32" s="544"/>
      <c r="G32" s="544"/>
      <c r="H32" s="544"/>
      <c r="I32" s="545"/>
      <c r="J32" s="545"/>
      <c r="K32" s="545"/>
      <c r="L32" s="545"/>
      <c r="M32" s="545"/>
      <c r="N32" s="545"/>
      <c r="O32" s="572"/>
      <c r="P32" s="572"/>
      <c r="Q32" s="572"/>
      <c r="R32" s="572"/>
      <c r="S32" s="572"/>
      <c r="T32" s="572"/>
      <c r="U32" s="571"/>
      <c r="V32" s="571"/>
      <c r="W32" s="571"/>
      <c r="X32" s="571"/>
      <c r="Y32" s="571"/>
      <c r="Z32" s="571"/>
      <c r="AA32" s="571"/>
      <c r="AB32" s="602"/>
      <c r="AC32" s="603"/>
      <c r="AD32" s="603"/>
      <c r="AE32" s="604"/>
      <c r="AF32" s="611"/>
      <c r="AG32" s="612"/>
      <c r="AH32" s="612"/>
      <c r="AI32" s="613"/>
      <c r="AJ32" s="545"/>
      <c r="AK32" s="545"/>
      <c r="AL32" s="545"/>
      <c r="AM32" s="545"/>
      <c r="AN32" s="141"/>
      <c r="AO32" s="141"/>
      <c r="AP32" s="141"/>
      <c r="AQ32" s="141"/>
      <c r="AR32" s="141"/>
      <c r="AS32" s="141"/>
      <c r="AT32" s="141"/>
      <c r="AU32" s="141"/>
    </row>
    <row r="33" spans="1:47" ht="13.5" customHeight="1" x14ac:dyDescent="0.25">
      <c r="A33" s="544" t="s">
        <v>81</v>
      </c>
      <c r="B33" s="544"/>
      <c r="C33" s="544"/>
      <c r="D33" s="544"/>
      <c r="E33" s="544"/>
      <c r="F33" s="544"/>
      <c r="G33" s="544"/>
      <c r="H33" s="544"/>
      <c r="I33" s="545"/>
      <c r="J33" s="545"/>
      <c r="K33" s="545"/>
      <c r="L33" s="545"/>
      <c r="M33" s="545"/>
      <c r="N33" s="545"/>
      <c r="O33" s="572">
        <f>'Сводная таблица'!I9</f>
        <v>0</v>
      </c>
      <c r="P33" s="572"/>
      <c r="Q33" s="572"/>
      <c r="R33" s="572">
        <f>'Сводная таблица'!J9</f>
        <v>0</v>
      </c>
      <c r="S33" s="572"/>
      <c r="T33" s="572"/>
      <c r="U33" s="571">
        <f>'Сводная таблица'!G9</f>
        <v>0</v>
      </c>
      <c r="V33" s="571"/>
      <c r="W33" s="571"/>
      <c r="X33" s="571"/>
      <c r="Y33" s="571">
        <v>0</v>
      </c>
      <c r="Z33" s="571"/>
      <c r="AA33" s="571"/>
      <c r="AB33" s="602"/>
      <c r="AC33" s="603"/>
      <c r="AD33" s="603"/>
      <c r="AE33" s="604"/>
      <c r="AF33" s="611"/>
      <c r="AG33" s="612"/>
      <c r="AH33" s="612"/>
      <c r="AI33" s="613"/>
      <c r="AJ33" s="545"/>
      <c r="AK33" s="545"/>
      <c r="AL33" s="545"/>
      <c r="AM33" s="545"/>
      <c r="AN33" s="141"/>
      <c r="AO33" s="141"/>
      <c r="AP33" s="141"/>
      <c r="AQ33" s="141"/>
      <c r="AR33" s="141"/>
      <c r="AS33" s="141"/>
      <c r="AT33" s="141"/>
      <c r="AU33" s="141"/>
    </row>
    <row r="34" spans="1:47" ht="13.5" customHeight="1" x14ac:dyDescent="0.25">
      <c r="A34" s="544"/>
      <c r="B34" s="544"/>
      <c r="C34" s="544"/>
      <c r="D34" s="544"/>
      <c r="E34" s="544"/>
      <c r="F34" s="544"/>
      <c r="G34" s="544"/>
      <c r="H34" s="544"/>
      <c r="I34" s="545"/>
      <c r="J34" s="545"/>
      <c r="K34" s="545"/>
      <c r="L34" s="545"/>
      <c r="M34" s="545"/>
      <c r="N34" s="545"/>
      <c r="O34" s="572"/>
      <c r="P34" s="572"/>
      <c r="Q34" s="572"/>
      <c r="R34" s="572"/>
      <c r="S34" s="572"/>
      <c r="T34" s="572"/>
      <c r="U34" s="571"/>
      <c r="V34" s="571"/>
      <c r="W34" s="571"/>
      <c r="X34" s="571"/>
      <c r="Y34" s="571"/>
      <c r="Z34" s="571"/>
      <c r="AA34" s="571"/>
      <c r="AB34" s="602"/>
      <c r="AC34" s="603"/>
      <c r="AD34" s="603"/>
      <c r="AE34" s="604"/>
      <c r="AF34" s="611"/>
      <c r="AG34" s="612"/>
      <c r="AH34" s="612"/>
      <c r="AI34" s="613"/>
      <c r="AJ34" s="545"/>
      <c r="AK34" s="545"/>
      <c r="AL34" s="545"/>
      <c r="AM34" s="545"/>
      <c r="AN34" s="141"/>
      <c r="AO34" s="141"/>
      <c r="AP34" s="141"/>
      <c r="AQ34" s="141"/>
      <c r="AR34" s="141"/>
      <c r="AS34" s="141"/>
      <c r="AT34" s="141"/>
      <c r="AU34" s="141"/>
    </row>
    <row r="35" spans="1:47" ht="13.5" customHeight="1" x14ac:dyDescent="0.25">
      <c r="A35" s="544"/>
      <c r="B35" s="544"/>
      <c r="C35" s="544"/>
      <c r="D35" s="544"/>
      <c r="E35" s="544"/>
      <c r="F35" s="544"/>
      <c r="G35" s="544"/>
      <c r="H35" s="544"/>
      <c r="I35" s="545"/>
      <c r="J35" s="545"/>
      <c r="K35" s="545"/>
      <c r="L35" s="545"/>
      <c r="M35" s="545"/>
      <c r="N35" s="545"/>
      <c r="O35" s="572"/>
      <c r="P35" s="572"/>
      <c r="Q35" s="572"/>
      <c r="R35" s="572"/>
      <c r="S35" s="572"/>
      <c r="T35" s="572"/>
      <c r="U35" s="571"/>
      <c r="V35" s="571"/>
      <c r="W35" s="571"/>
      <c r="X35" s="571"/>
      <c r="Y35" s="571"/>
      <c r="Z35" s="571"/>
      <c r="AA35" s="571"/>
      <c r="AB35" s="602"/>
      <c r="AC35" s="603"/>
      <c r="AD35" s="603"/>
      <c r="AE35" s="604"/>
      <c r="AF35" s="611"/>
      <c r="AG35" s="612"/>
      <c r="AH35" s="612"/>
      <c r="AI35" s="613"/>
      <c r="AJ35" s="545"/>
      <c r="AK35" s="545"/>
      <c r="AL35" s="545"/>
      <c r="AM35" s="545"/>
      <c r="AN35" s="141"/>
      <c r="AO35" s="141"/>
      <c r="AP35" s="141"/>
      <c r="AQ35" s="141"/>
      <c r="AR35" s="141"/>
      <c r="AS35" s="141"/>
      <c r="AT35" s="141"/>
      <c r="AU35" s="141"/>
    </row>
    <row r="36" spans="1:47" ht="13.5" customHeight="1" x14ac:dyDescent="0.25">
      <c r="A36" s="573" t="s">
        <v>82</v>
      </c>
      <c r="B36" s="574"/>
      <c r="C36" s="574"/>
      <c r="D36" s="574"/>
      <c r="E36" s="574"/>
      <c r="F36" s="574"/>
      <c r="G36" s="574"/>
      <c r="H36" s="575"/>
      <c r="I36" s="591"/>
      <c r="J36" s="592"/>
      <c r="K36" s="593"/>
      <c r="L36" s="591"/>
      <c r="M36" s="592"/>
      <c r="N36" s="593"/>
      <c r="O36" s="572">
        <f>'Сводная таблица'!I10</f>
        <v>0</v>
      </c>
      <c r="P36" s="572"/>
      <c r="Q36" s="572"/>
      <c r="R36" s="572">
        <f>'Сводная таблица'!J10</f>
        <v>0</v>
      </c>
      <c r="S36" s="572"/>
      <c r="T36" s="572"/>
      <c r="U36" s="571">
        <f>'Сводная таблица'!G10</f>
        <v>0</v>
      </c>
      <c r="V36" s="571"/>
      <c r="W36" s="571"/>
      <c r="X36" s="571"/>
      <c r="Y36" s="582">
        <v>0</v>
      </c>
      <c r="Z36" s="583"/>
      <c r="AA36" s="584"/>
      <c r="AB36" s="602"/>
      <c r="AC36" s="603"/>
      <c r="AD36" s="603"/>
      <c r="AE36" s="604"/>
      <c r="AF36" s="611"/>
      <c r="AG36" s="612"/>
      <c r="AH36" s="612"/>
      <c r="AI36" s="613"/>
      <c r="AJ36" s="591"/>
      <c r="AK36" s="592"/>
      <c r="AL36" s="592"/>
      <c r="AM36" s="593"/>
      <c r="AN36" s="141"/>
      <c r="AO36" s="141"/>
      <c r="AP36" s="141"/>
      <c r="AQ36" s="141"/>
      <c r="AR36" s="141"/>
      <c r="AS36" s="141"/>
      <c r="AT36" s="141"/>
      <c r="AU36" s="141"/>
    </row>
    <row r="37" spans="1:47" ht="13.5" customHeight="1" x14ac:dyDescent="0.25">
      <c r="A37" s="576"/>
      <c r="B37" s="577"/>
      <c r="C37" s="577"/>
      <c r="D37" s="577"/>
      <c r="E37" s="577"/>
      <c r="F37" s="577"/>
      <c r="G37" s="577"/>
      <c r="H37" s="578"/>
      <c r="I37" s="594"/>
      <c r="J37" s="595"/>
      <c r="K37" s="596"/>
      <c r="L37" s="594"/>
      <c r="M37" s="595"/>
      <c r="N37" s="596"/>
      <c r="O37" s="572"/>
      <c r="P37" s="572"/>
      <c r="Q37" s="572"/>
      <c r="R37" s="572"/>
      <c r="S37" s="572"/>
      <c r="T37" s="572"/>
      <c r="U37" s="571"/>
      <c r="V37" s="571"/>
      <c r="W37" s="571"/>
      <c r="X37" s="571"/>
      <c r="Y37" s="585"/>
      <c r="Z37" s="586"/>
      <c r="AA37" s="587"/>
      <c r="AB37" s="602"/>
      <c r="AC37" s="603"/>
      <c r="AD37" s="603"/>
      <c r="AE37" s="604"/>
      <c r="AF37" s="611"/>
      <c r="AG37" s="612"/>
      <c r="AH37" s="612"/>
      <c r="AI37" s="613"/>
      <c r="AJ37" s="594"/>
      <c r="AK37" s="595"/>
      <c r="AL37" s="595"/>
      <c r="AM37" s="596"/>
      <c r="AN37" s="141"/>
      <c r="AO37" s="141"/>
      <c r="AP37" s="141"/>
      <c r="AQ37" s="141"/>
      <c r="AR37" s="141"/>
      <c r="AS37" s="141"/>
      <c r="AT37" s="141"/>
      <c r="AU37" s="141"/>
    </row>
    <row r="38" spans="1:47" ht="13.5" customHeight="1" x14ac:dyDescent="0.25">
      <c r="A38" s="579"/>
      <c r="B38" s="580"/>
      <c r="C38" s="580"/>
      <c r="D38" s="580"/>
      <c r="E38" s="580"/>
      <c r="F38" s="580"/>
      <c r="G38" s="580"/>
      <c r="H38" s="581"/>
      <c r="I38" s="597"/>
      <c r="J38" s="468"/>
      <c r="K38" s="598"/>
      <c r="L38" s="597"/>
      <c r="M38" s="468"/>
      <c r="N38" s="598"/>
      <c r="O38" s="572"/>
      <c r="P38" s="572"/>
      <c r="Q38" s="572"/>
      <c r="R38" s="572"/>
      <c r="S38" s="572"/>
      <c r="T38" s="572"/>
      <c r="U38" s="571"/>
      <c r="V38" s="571"/>
      <c r="W38" s="571"/>
      <c r="X38" s="571"/>
      <c r="Y38" s="588"/>
      <c r="Z38" s="589"/>
      <c r="AA38" s="590"/>
      <c r="AB38" s="602"/>
      <c r="AC38" s="603"/>
      <c r="AD38" s="603"/>
      <c r="AE38" s="604"/>
      <c r="AF38" s="611"/>
      <c r="AG38" s="612"/>
      <c r="AH38" s="612"/>
      <c r="AI38" s="613"/>
      <c r="AJ38" s="597"/>
      <c r="AK38" s="468"/>
      <c r="AL38" s="468"/>
      <c r="AM38" s="598"/>
      <c r="AN38" s="141"/>
      <c r="AO38" s="141"/>
      <c r="AP38" s="141"/>
      <c r="AQ38" s="141"/>
      <c r="AR38" s="141"/>
      <c r="AS38" s="141"/>
      <c r="AT38" s="141"/>
      <c r="AU38" s="141"/>
    </row>
    <row r="39" spans="1:47" ht="13.5" customHeight="1" x14ac:dyDescent="0.25">
      <c r="A39" s="544" t="s">
        <v>488</v>
      </c>
      <c r="B39" s="544"/>
      <c r="C39" s="544"/>
      <c r="D39" s="544"/>
      <c r="E39" s="544"/>
      <c r="F39" s="544"/>
      <c r="G39" s="544"/>
      <c r="H39" s="544"/>
      <c r="I39" s="545"/>
      <c r="J39" s="545"/>
      <c r="K39" s="545"/>
      <c r="L39" s="545"/>
      <c r="M39" s="545"/>
      <c r="N39" s="545"/>
      <c r="O39" s="572">
        <f>'Сводная таблица'!I11</f>
        <v>0</v>
      </c>
      <c r="P39" s="572"/>
      <c r="Q39" s="572"/>
      <c r="R39" s="572">
        <f>'Сводная таблица'!J11</f>
        <v>0</v>
      </c>
      <c r="S39" s="572"/>
      <c r="T39" s="572"/>
      <c r="U39" s="571">
        <f>'Сводная таблица'!G11</f>
        <v>0</v>
      </c>
      <c r="V39" s="571"/>
      <c r="W39" s="571"/>
      <c r="X39" s="571"/>
      <c r="Y39" s="571">
        <f>ROUND(R39*U39,2)</f>
        <v>0</v>
      </c>
      <c r="Z39" s="571"/>
      <c r="AA39" s="571"/>
      <c r="AB39" s="602"/>
      <c r="AC39" s="603"/>
      <c r="AD39" s="603"/>
      <c r="AE39" s="604"/>
      <c r="AF39" s="611"/>
      <c r="AG39" s="612"/>
      <c r="AH39" s="612"/>
      <c r="AI39" s="613"/>
      <c r="AJ39" s="545"/>
      <c r="AK39" s="545"/>
      <c r="AL39" s="545"/>
      <c r="AM39" s="545"/>
      <c r="AN39" s="141"/>
      <c r="AO39" s="141"/>
      <c r="AP39" s="141"/>
      <c r="AQ39" s="141"/>
      <c r="AR39" s="141"/>
      <c r="AS39" s="141"/>
      <c r="AT39" s="141"/>
      <c r="AU39" s="141"/>
    </row>
    <row r="40" spans="1:47" ht="13.5" customHeight="1" x14ac:dyDescent="0.25">
      <c r="A40" s="544"/>
      <c r="B40" s="544"/>
      <c r="C40" s="544"/>
      <c r="D40" s="544"/>
      <c r="E40" s="544"/>
      <c r="F40" s="544"/>
      <c r="G40" s="544"/>
      <c r="H40" s="544"/>
      <c r="I40" s="545"/>
      <c r="J40" s="545"/>
      <c r="K40" s="545"/>
      <c r="L40" s="545"/>
      <c r="M40" s="545"/>
      <c r="N40" s="545"/>
      <c r="O40" s="572"/>
      <c r="P40" s="572"/>
      <c r="Q40" s="572"/>
      <c r="R40" s="572"/>
      <c r="S40" s="572"/>
      <c r="T40" s="572"/>
      <c r="U40" s="571"/>
      <c r="V40" s="571"/>
      <c r="W40" s="571"/>
      <c r="X40" s="571"/>
      <c r="Y40" s="571"/>
      <c r="Z40" s="571"/>
      <c r="AA40" s="571"/>
      <c r="AB40" s="602"/>
      <c r="AC40" s="603"/>
      <c r="AD40" s="603"/>
      <c r="AE40" s="604"/>
      <c r="AF40" s="611"/>
      <c r="AG40" s="612"/>
      <c r="AH40" s="612"/>
      <c r="AI40" s="613"/>
      <c r="AJ40" s="545"/>
      <c r="AK40" s="545"/>
      <c r="AL40" s="545"/>
      <c r="AM40" s="545"/>
      <c r="AN40" s="141"/>
      <c r="AO40" s="141"/>
      <c r="AP40" s="141"/>
      <c r="AQ40" s="141"/>
      <c r="AR40" s="141"/>
      <c r="AS40" s="141"/>
      <c r="AT40" s="141"/>
      <c r="AU40" s="141"/>
    </row>
    <row r="41" spans="1:47" ht="13.5" customHeight="1" x14ac:dyDescent="0.25">
      <c r="A41" s="544"/>
      <c r="B41" s="544"/>
      <c r="C41" s="544"/>
      <c r="D41" s="544"/>
      <c r="E41" s="544"/>
      <c r="F41" s="544"/>
      <c r="G41" s="544"/>
      <c r="H41" s="544"/>
      <c r="I41" s="545"/>
      <c r="J41" s="545"/>
      <c r="K41" s="545"/>
      <c r="L41" s="545"/>
      <c r="M41" s="545"/>
      <c r="N41" s="545"/>
      <c r="O41" s="572"/>
      <c r="P41" s="572"/>
      <c r="Q41" s="572"/>
      <c r="R41" s="572"/>
      <c r="S41" s="572"/>
      <c r="T41" s="572"/>
      <c r="U41" s="571"/>
      <c r="V41" s="571"/>
      <c r="W41" s="571"/>
      <c r="X41" s="571"/>
      <c r="Y41" s="571"/>
      <c r="Z41" s="571"/>
      <c r="AA41" s="571"/>
      <c r="AB41" s="605"/>
      <c r="AC41" s="606"/>
      <c r="AD41" s="606"/>
      <c r="AE41" s="607"/>
      <c r="AF41" s="614"/>
      <c r="AG41" s="615"/>
      <c r="AH41" s="615"/>
      <c r="AI41" s="616"/>
      <c r="AJ41" s="545"/>
      <c r="AK41" s="545"/>
      <c r="AL41" s="545"/>
      <c r="AM41" s="545"/>
      <c r="AN41" s="141"/>
      <c r="AO41" s="141"/>
      <c r="AP41" s="141"/>
      <c r="AQ41" s="141"/>
      <c r="AR41" s="141"/>
      <c r="AS41" s="141"/>
      <c r="AT41" s="141"/>
      <c r="AU41" s="141"/>
    </row>
    <row r="42" spans="1:47" x14ac:dyDescent="0.25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546" t="s">
        <v>90</v>
      </c>
      <c r="O42" s="546"/>
      <c r="P42" s="546"/>
      <c r="Q42" s="546"/>
      <c r="R42" s="478" t="s">
        <v>91</v>
      </c>
      <c r="S42" s="478"/>
      <c r="T42" s="478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478" t="s">
        <v>91</v>
      </c>
      <c r="AG42" s="478"/>
      <c r="AH42" s="478"/>
      <c r="AI42" s="478"/>
      <c r="AJ42" s="110"/>
      <c r="AK42" s="110"/>
      <c r="AL42" s="110"/>
      <c r="AM42" s="110"/>
      <c r="AN42" s="141"/>
      <c r="AO42" s="141"/>
      <c r="AP42" s="141"/>
      <c r="AQ42" s="141"/>
      <c r="AR42" s="141"/>
      <c r="AS42" s="141"/>
      <c r="AT42" s="141"/>
      <c r="AU42" s="141"/>
    </row>
    <row r="43" spans="1:47" x14ac:dyDescent="0.25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1"/>
      <c r="AO43" s="141"/>
      <c r="AP43" s="141"/>
      <c r="AQ43" s="141"/>
      <c r="AR43" s="141"/>
      <c r="AS43" s="141"/>
      <c r="AT43" s="141"/>
      <c r="AU43" s="141"/>
    </row>
    <row r="44" spans="1:47" s="151" customFormat="1" ht="16.5" x14ac:dyDescent="0.25">
      <c r="A44" s="375" t="s">
        <v>92</v>
      </c>
      <c r="B44" s="375"/>
      <c r="C44" s="375"/>
      <c r="D44" s="375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41"/>
      <c r="AO44" s="141"/>
      <c r="AP44" s="141"/>
      <c r="AQ44" s="141"/>
      <c r="AR44" s="141"/>
      <c r="AS44" s="141"/>
      <c r="AT44" s="141"/>
      <c r="AU44" s="141"/>
    </row>
    <row r="45" spans="1:47" s="151" customFormat="1" ht="16.5" x14ac:dyDescent="0.25">
      <c r="A45" s="152"/>
      <c r="B45" s="152"/>
      <c r="C45" s="152"/>
      <c r="D45" s="152"/>
      <c r="E45" s="152"/>
      <c r="F45" s="152"/>
      <c r="G45" s="152"/>
      <c r="H45" s="152"/>
      <c r="I45" s="152"/>
      <c r="J45" s="364" t="s">
        <v>472</v>
      </c>
      <c r="K45" s="364"/>
      <c r="L45" s="364"/>
      <c r="M45" s="364"/>
      <c r="N45" s="364"/>
      <c r="O45" s="364"/>
      <c r="P45" s="364"/>
      <c r="Q45" s="364"/>
      <c r="R45" s="364"/>
      <c r="S45" s="150"/>
      <c r="T45" s="540"/>
      <c r="U45" s="540"/>
      <c r="V45" s="540"/>
      <c r="W45" s="540"/>
      <c r="X45" s="540"/>
      <c r="Y45" s="540"/>
      <c r="Z45" s="540"/>
      <c r="AA45" s="540"/>
      <c r="AB45" s="150"/>
      <c r="AC45" s="150"/>
      <c r="AD45" s="364" t="s">
        <v>475</v>
      </c>
      <c r="AE45" s="364"/>
      <c r="AF45" s="364"/>
      <c r="AG45" s="364"/>
      <c r="AH45" s="364"/>
      <c r="AI45" s="364"/>
      <c r="AJ45" s="364"/>
      <c r="AK45" s="364"/>
      <c r="AL45" s="364"/>
      <c r="AM45" s="364"/>
      <c r="AN45" s="141"/>
      <c r="AO45" s="141"/>
      <c r="AP45" s="141"/>
      <c r="AQ45" s="141"/>
      <c r="AR45" s="141"/>
      <c r="AS45" s="141"/>
      <c r="AT45" s="141"/>
      <c r="AU45" s="141"/>
    </row>
    <row r="46" spans="1:47" s="115" customFormat="1" ht="11.25" customHeight="1" x14ac:dyDescent="0.25">
      <c r="A46" s="153"/>
      <c r="B46" s="153"/>
      <c r="C46" s="153"/>
      <c r="D46" s="153"/>
      <c r="E46" s="153"/>
      <c r="F46" s="153"/>
      <c r="G46" s="153"/>
      <c r="H46" s="153"/>
      <c r="I46" s="153"/>
      <c r="J46" s="543" t="s">
        <v>0</v>
      </c>
      <c r="K46" s="543"/>
      <c r="L46" s="543"/>
      <c r="M46" s="543"/>
      <c r="N46" s="543"/>
      <c r="O46" s="543"/>
      <c r="P46" s="543"/>
      <c r="Q46" s="543"/>
      <c r="R46" s="543"/>
      <c r="S46" s="114"/>
      <c r="T46" s="367" t="s">
        <v>34</v>
      </c>
      <c r="U46" s="367"/>
      <c r="V46" s="367"/>
      <c r="W46" s="367"/>
      <c r="X46" s="367"/>
      <c r="Y46" s="367"/>
      <c r="Z46" s="367"/>
      <c r="AA46" s="367"/>
      <c r="AB46" s="114"/>
      <c r="AC46" s="114"/>
      <c r="AD46" s="415" t="s">
        <v>193</v>
      </c>
      <c r="AE46" s="415"/>
      <c r="AF46" s="415"/>
      <c r="AG46" s="415"/>
      <c r="AH46" s="415"/>
      <c r="AI46" s="415"/>
      <c r="AJ46" s="415"/>
      <c r="AK46" s="415"/>
      <c r="AL46" s="415"/>
      <c r="AM46" s="415"/>
      <c r="AN46" s="141"/>
      <c r="AO46" s="141"/>
      <c r="AP46" s="141"/>
      <c r="AQ46" s="141"/>
      <c r="AR46" s="141"/>
      <c r="AS46" s="141"/>
      <c r="AT46" s="141"/>
      <c r="AU46" s="141"/>
    </row>
    <row r="47" spans="1:47" s="151" customFormat="1" ht="16.5" x14ac:dyDescent="0.25">
      <c r="A47" s="542" t="s">
        <v>93</v>
      </c>
      <c r="B47" s="542"/>
      <c r="C47" s="542"/>
      <c r="D47" s="542"/>
      <c r="E47" s="542"/>
      <c r="F47" s="542"/>
      <c r="G47" s="542"/>
      <c r="H47" s="542"/>
      <c r="I47" s="542"/>
      <c r="J47" s="154"/>
      <c r="K47" s="154"/>
      <c r="L47" s="154"/>
      <c r="M47" s="154"/>
      <c r="N47" s="154"/>
      <c r="O47" s="154"/>
      <c r="P47" s="154"/>
      <c r="Q47" s="154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41"/>
      <c r="AO47" s="141"/>
      <c r="AP47" s="141"/>
      <c r="AQ47" s="141"/>
      <c r="AR47" s="141"/>
      <c r="AS47" s="141"/>
      <c r="AT47" s="141"/>
      <c r="AU47" s="141"/>
    </row>
    <row r="48" spans="1:47" s="151" customFormat="1" ht="16.5" x14ac:dyDescent="0.25">
      <c r="A48" s="152"/>
      <c r="B48" s="152"/>
      <c r="C48" s="152"/>
      <c r="D48" s="152"/>
      <c r="E48" s="152"/>
      <c r="F48" s="152"/>
      <c r="G48" s="152"/>
      <c r="H48" s="152"/>
      <c r="I48" s="152"/>
      <c r="J48" s="364" t="str">
        <f>VLOOKUP(AD48,Списки!H30:I35,2,0)</f>
        <v>Начальник уАСУТП</v>
      </c>
      <c r="K48" s="364"/>
      <c r="L48" s="364"/>
      <c r="M48" s="364"/>
      <c r="N48" s="364"/>
      <c r="O48" s="364"/>
      <c r="P48" s="364"/>
      <c r="Q48" s="364"/>
      <c r="R48" s="364"/>
      <c r="S48" s="150"/>
      <c r="T48" s="540"/>
      <c r="U48" s="540"/>
      <c r="V48" s="540"/>
      <c r="W48" s="540"/>
      <c r="X48" s="540"/>
      <c r="Y48" s="540"/>
      <c r="Z48" s="540"/>
      <c r="AA48" s="540"/>
      <c r="AB48" s="150"/>
      <c r="AC48" s="150"/>
      <c r="AD48" s="364" t="s">
        <v>466</v>
      </c>
      <c r="AE48" s="364"/>
      <c r="AF48" s="364"/>
      <c r="AG48" s="364"/>
      <c r="AH48" s="364"/>
      <c r="AI48" s="364"/>
      <c r="AJ48" s="364"/>
      <c r="AK48" s="364"/>
      <c r="AL48" s="364"/>
      <c r="AM48" s="364"/>
      <c r="AN48" s="141"/>
      <c r="AO48" s="141"/>
      <c r="AP48" s="141"/>
      <c r="AQ48" s="141"/>
      <c r="AR48" s="141"/>
      <c r="AS48" s="141"/>
      <c r="AT48" s="141"/>
      <c r="AU48" s="141"/>
    </row>
    <row r="49" spans="1:47" s="115" customFormat="1" ht="11.25" customHeight="1" x14ac:dyDescent="0.25">
      <c r="A49" s="153"/>
      <c r="B49" s="153"/>
      <c r="C49" s="153"/>
      <c r="D49" s="153"/>
      <c r="E49" s="153"/>
      <c r="F49" s="153"/>
      <c r="G49" s="153"/>
      <c r="H49" s="153"/>
      <c r="I49" s="153"/>
      <c r="J49" s="543" t="s">
        <v>0</v>
      </c>
      <c r="K49" s="543"/>
      <c r="L49" s="543"/>
      <c r="M49" s="543"/>
      <c r="N49" s="543"/>
      <c r="O49" s="543"/>
      <c r="P49" s="543"/>
      <c r="Q49" s="543"/>
      <c r="R49" s="543"/>
      <c r="S49" s="114"/>
      <c r="T49" s="367" t="s">
        <v>34</v>
      </c>
      <c r="U49" s="367"/>
      <c r="V49" s="367"/>
      <c r="W49" s="367"/>
      <c r="X49" s="367"/>
      <c r="Y49" s="367"/>
      <c r="Z49" s="367"/>
      <c r="AA49" s="367"/>
      <c r="AB49" s="114"/>
      <c r="AC49" s="114"/>
      <c r="AD49" s="415" t="s">
        <v>193</v>
      </c>
      <c r="AE49" s="415"/>
      <c r="AF49" s="415"/>
      <c r="AG49" s="415"/>
      <c r="AH49" s="415"/>
      <c r="AI49" s="415"/>
      <c r="AJ49" s="415"/>
      <c r="AK49" s="415"/>
      <c r="AL49" s="415"/>
      <c r="AM49" s="415"/>
      <c r="AN49" s="141"/>
      <c r="AO49" s="141"/>
      <c r="AP49" s="141"/>
      <c r="AQ49" s="141"/>
      <c r="AR49" s="141"/>
      <c r="AS49" s="141"/>
      <c r="AT49" s="141"/>
      <c r="AU49" s="141"/>
    </row>
    <row r="50" spans="1:47" s="151" customFormat="1" ht="16.5" x14ac:dyDescent="0.25">
      <c r="A50" s="375" t="s">
        <v>199</v>
      </c>
      <c r="B50" s="375"/>
      <c r="C50" s="375"/>
      <c r="D50" s="375"/>
      <c r="E50" s="375"/>
      <c r="F50" s="375"/>
      <c r="G50" s="375"/>
      <c r="H50" s="375"/>
      <c r="I50" s="375"/>
      <c r="J50" s="154"/>
      <c r="K50" s="154"/>
      <c r="L50" s="154"/>
      <c r="M50" s="154"/>
      <c r="N50" s="154"/>
      <c r="O50" s="154"/>
      <c r="P50" s="154"/>
      <c r="Q50" s="154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41"/>
      <c r="AO50" s="141"/>
      <c r="AP50" s="141"/>
      <c r="AQ50" s="141"/>
      <c r="AR50" s="141"/>
      <c r="AS50" s="141"/>
      <c r="AT50" s="141"/>
      <c r="AU50" s="141"/>
    </row>
    <row r="51" spans="1:47" s="151" customFormat="1" ht="16.5" customHeight="1" x14ac:dyDescent="0.25">
      <c r="A51" s="539"/>
      <c r="B51" s="539"/>
      <c r="C51" s="539"/>
      <c r="D51" s="539"/>
      <c r="E51" s="539"/>
      <c r="F51" s="539"/>
      <c r="G51" s="539"/>
      <c r="H51" s="539"/>
      <c r="I51" s="152"/>
      <c r="J51" s="364" t="e">
        <f>W17</f>
        <v>#N/A</v>
      </c>
      <c r="K51" s="364"/>
      <c r="L51" s="364"/>
      <c r="M51" s="364"/>
      <c r="N51" s="364"/>
      <c r="O51" s="364"/>
      <c r="P51" s="364"/>
      <c r="Q51" s="364"/>
      <c r="R51" s="364"/>
      <c r="S51" s="150"/>
      <c r="T51" s="540"/>
      <c r="U51" s="540"/>
      <c r="V51" s="540"/>
      <c r="W51" s="540"/>
      <c r="X51" s="540"/>
      <c r="Y51" s="540"/>
      <c r="Z51" s="540"/>
      <c r="AA51" s="540"/>
      <c r="AB51" s="150"/>
      <c r="AC51" s="150"/>
      <c r="AD51" s="364">
        <f>W18</f>
        <v>0</v>
      </c>
      <c r="AE51" s="364"/>
      <c r="AF51" s="364"/>
      <c r="AG51" s="364"/>
      <c r="AH51" s="364"/>
      <c r="AI51" s="364"/>
      <c r="AJ51" s="364"/>
      <c r="AK51" s="364"/>
      <c r="AL51" s="364"/>
      <c r="AM51" s="364"/>
      <c r="AN51" s="141"/>
      <c r="AO51" s="141"/>
      <c r="AP51" s="141"/>
      <c r="AQ51" s="141"/>
      <c r="AR51" s="141"/>
      <c r="AS51" s="141"/>
      <c r="AT51" s="141"/>
      <c r="AU51" s="141"/>
    </row>
    <row r="52" spans="1:47" s="115" customFormat="1" ht="11.25" customHeight="1" x14ac:dyDescent="0.25">
      <c r="A52" s="153"/>
      <c r="B52" s="153"/>
      <c r="C52" s="153"/>
      <c r="D52" s="153"/>
      <c r="E52" s="153"/>
      <c r="F52" s="153"/>
      <c r="G52" s="153"/>
      <c r="H52" s="153"/>
      <c r="I52" s="153"/>
      <c r="J52" s="543" t="s">
        <v>0</v>
      </c>
      <c r="K52" s="543"/>
      <c r="L52" s="543"/>
      <c r="M52" s="543"/>
      <c r="N52" s="543"/>
      <c r="O52" s="543"/>
      <c r="P52" s="543"/>
      <c r="Q52" s="543"/>
      <c r="R52" s="543"/>
      <c r="S52" s="114"/>
      <c r="T52" s="367" t="s">
        <v>34</v>
      </c>
      <c r="U52" s="367"/>
      <c r="V52" s="367"/>
      <c r="W52" s="367"/>
      <c r="X52" s="367"/>
      <c r="Y52" s="367"/>
      <c r="Z52" s="367"/>
      <c r="AA52" s="367"/>
      <c r="AB52" s="114"/>
      <c r="AC52" s="114"/>
      <c r="AD52" s="415" t="s">
        <v>193</v>
      </c>
      <c r="AE52" s="415"/>
      <c r="AF52" s="415"/>
      <c r="AG52" s="415"/>
      <c r="AH52" s="415"/>
      <c r="AI52" s="415"/>
      <c r="AJ52" s="415"/>
      <c r="AK52" s="415"/>
      <c r="AL52" s="415"/>
      <c r="AM52" s="415"/>
      <c r="AN52" s="141"/>
      <c r="AO52" s="141"/>
      <c r="AP52" s="141"/>
      <c r="AQ52" s="141"/>
      <c r="AR52" s="141"/>
      <c r="AS52" s="141"/>
      <c r="AT52" s="141"/>
      <c r="AU52" s="141"/>
    </row>
    <row r="53" spans="1:47" s="151" customFormat="1" ht="16.5" x14ac:dyDescent="0.25">
      <c r="A53" s="150" t="s">
        <v>200</v>
      </c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41"/>
      <c r="AO53" s="141"/>
      <c r="AP53" s="141"/>
      <c r="AQ53" s="141"/>
      <c r="AR53" s="141"/>
      <c r="AS53" s="141"/>
      <c r="AT53" s="141"/>
      <c r="AU53" s="141"/>
    </row>
    <row r="54" spans="1:47" s="151" customFormat="1" ht="15" customHeight="1" x14ac:dyDescent="0.25">
      <c r="A54" s="539"/>
      <c r="B54" s="539"/>
      <c r="C54" s="539"/>
      <c r="D54" s="539"/>
      <c r="E54" s="539"/>
      <c r="F54" s="539"/>
      <c r="G54" s="539"/>
      <c r="H54" s="539"/>
      <c r="I54" s="152"/>
      <c r="J54" s="540" t="str">
        <f>VLOOKUP(AD54,Списки!H8:I11,2,0)</f>
        <v>Бухгалтер по материалам</v>
      </c>
      <c r="K54" s="540"/>
      <c r="L54" s="540"/>
      <c r="M54" s="540"/>
      <c r="N54" s="540"/>
      <c r="O54" s="540"/>
      <c r="P54" s="540"/>
      <c r="Q54" s="540"/>
      <c r="R54" s="540"/>
      <c r="S54" s="150"/>
      <c r="T54" s="540"/>
      <c r="U54" s="540"/>
      <c r="V54" s="540"/>
      <c r="W54" s="540"/>
      <c r="X54" s="540"/>
      <c r="Y54" s="540"/>
      <c r="Z54" s="540"/>
      <c r="AA54" s="540"/>
      <c r="AB54" s="150"/>
      <c r="AC54" s="150"/>
      <c r="AD54" s="364" t="s">
        <v>476</v>
      </c>
      <c r="AE54" s="364"/>
      <c r="AF54" s="364"/>
      <c r="AG54" s="364"/>
      <c r="AH54" s="364"/>
      <c r="AI54" s="364"/>
      <c r="AJ54" s="364"/>
      <c r="AK54" s="364"/>
      <c r="AL54" s="364"/>
      <c r="AM54" s="364"/>
      <c r="AN54" s="141"/>
      <c r="AO54" s="141"/>
      <c r="AP54" s="141"/>
      <c r="AQ54" s="141"/>
      <c r="AR54" s="141"/>
      <c r="AS54" s="141"/>
      <c r="AT54" s="141"/>
      <c r="AU54" s="141"/>
    </row>
    <row r="55" spans="1:47" s="115" customFormat="1" ht="11.25" customHeight="1" x14ac:dyDescent="0.25">
      <c r="A55" s="153"/>
      <c r="B55" s="153"/>
      <c r="C55" s="153"/>
      <c r="D55" s="153"/>
      <c r="E55" s="153"/>
      <c r="F55" s="153"/>
      <c r="G55" s="153"/>
      <c r="H55" s="153"/>
      <c r="I55" s="153"/>
      <c r="J55" s="543" t="s">
        <v>0</v>
      </c>
      <c r="K55" s="543"/>
      <c r="L55" s="543"/>
      <c r="M55" s="543"/>
      <c r="N55" s="543"/>
      <c r="O55" s="543"/>
      <c r="P55" s="543"/>
      <c r="Q55" s="543"/>
      <c r="R55" s="543"/>
      <c r="S55" s="114"/>
      <c r="T55" s="367" t="s">
        <v>34</v>
      </c>
      <c r="U55" s="367"/>
      <c r="V55" s="367"/>
      <c r="W55" s="367"/>
      <c r="X55" s="367"/>
      <c r="Y55" s="367"/>
      <c r="Z55" s="367"/>
      <c r="AA55" s="367"/>
      <c r="AB55" s="114"/>
      <c r="AC55" s="114"/>
      <c r="AD55" s="415" t="s">
        <v>193</v>
      </c>
      <c r="AE55" s="415"/>
      <c r="AF55" s="415"/>
      <c r="AG55" s="415"/>
      <c r="AH55" s="415"/>
      <c r="AI55" s="415"/>
      <c r="AJ55" s="415"/>
      <c r="AK55" s="415"/>
      <c r="AL55" s="415"/>
      <c r="AM55" s="415"/>
      <c r="AN55" s="141"/>
      <c r="AO55" s="141"/>
      <c r="AP55" s="141"/>
      <c r="AQ55" s="141"/>
      <c r="AR55" s="141"/>
      <c r="AS55" s="141"/>
      <c r="AT55" s="141"/>
      <c r="AU55" s="141"/>
    </row>
    <row r="56" spans="1:47" s="112" customFormat="1" x14ac:dyDescent="0.25">
      <c r="A56" s="538" t="s">
        <v>94</v>
      </c>
      <c r="B56" s="538"/>
      <c r="C56" s="538"/>
      <c r="D56" s="538"/>
      <c r="E56" s="538"/>
      <c r="F56" s="538"/>
      <c r="G56" s="538"/>
      <c r="H56" s="538"/>
      <c r="I56" s="538"/>
      <c r="J56" s="538"/>
      <c r="K56" s="538"/>
      <c r="L56" s="538"/>
      <c r="M56" s="538"/>
      <c r="N56" s="538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41"/>
      <c r="AO56" s="141"/>
      <c r="AP56" s="141"/>
      <c r="AQ56" s="141"/>
      <c r="AR56" s="141"/>
      <c r="AS56" s="141"/>
      <c r="AT56" s="141"/>
      <c r="AU56" s="141"/>
    </row>
    <row r="57" spans="1:47" x14ac:dyDescent="0.25">
      <c r="AN57" s="141"/>
      <c r="AO57" s="141"/>
      <c r="AP57" s="141"/>
      <c r="AQ57" s="141"/>
      <c r="AR57" s="141"/>
      <c r="AS57" s="141"/>
      <c r="AT57" s="141"/>
      <c r="AU57" s="141"/>
    </row>
    <row r="58" spans="1:47" x14ac:dyDescent="0.25">
      <c r="AN58" s="141"/>
      <c r="AO58" s="141"/>
      <c r="AP58" s="141"/>
      <c r="AQ58" s="141"/>
      <c r="AR58" s="141"/>
      <c r="AS58" s="141"/>
      <c r="AT58" s="141"/>
      <c r="AU58" s="141"/>
    </row>
    <row r="59" spans="1:47" x14ac:dyDescent="0.25">
      <c r="AN59" s="141"/>
      <c r="AO59" s="141"/>
      <c r="AP59" s="141"/>
      <c r="AQ59" s="141"/>
      <c r="AR59" s="141"/>
      <c r="AS59" s="141"/>
      <c r="AT59" s="141"/>
      <c r="AU59" s="141"/>
    </row>
    <row r="60" spans="1:47" x14ac:dyDescent="0.25">
      <c r="AN60" s="141"/>
      <c r="AO60" s="141"/>
      <c r="AP60" s="141"/>
      <c r="AQ60" s="141"/>
      <c r="AR60" s="141"/>
      <c r="AS60" s="141"/>
      <c r="AT60" s="141"/>
      <c r="AU60" s="141"/>
    </row>
    <row r="61" spans="1:47" x14ac:dyDescent="0.25">
      <c r="AN61" s="141"/>
      <c r="AO61" s="141"/>
      <c r="AP61" s="141"/>
      <c r="AQ61" s="141"/>
      <c r="AR61" s="141"/>
      <c r="AS61" s="141"/>
      <c r="AT61" s="141"/>
      <c r="AU61" s="141"/>
    </row>
    <row r="62" spans="1:47" x14ac:dyDescent="0.25">
      <c r="AN62" s="141"/>
      <c r="AO62" s="141"/>
      <c r="AP62" s="141"/>
      <c r="AQ62" s="141"/>
      <c r="AR62" s="141"/>
      <c r="AS62" s="141"/>
      <c r="AT62" s="141"/>
      <c r="AU62" s="141"/>
    </row>
    <row r="63" spans="1:47" x14ac:dyDescent="0.25">
      <c r="AN63" s="141"/>
      <c r="AO63" s="141"/>
      <c r="AP63" s="141"/>
      <c r="AQ63" s="141"/>
      <c r="AR63" s="141"/>
      <c r="AS63" s="141"/>
      <c r="AT63" s="141"/>
      <c r="AU63" s="141"/>
    </row>
  </sheetData>
  <mergeCells count="127">
    <mergeCell ref="J46:R46"/>
    <mergeCell ref="T46:AA46"/>
    <mergeCell ref="AD46:AM46"/>
    <mergeCell ref="L27:N29"/>
    <mergeCell ref="I27:K29"/>
    <mergeCell ref="I36:K38"/>
    <mergeCell ref="L36:N38"/>
    <mergeCell ref="O36:Q38"/>
    <mergeCell ref="R36:T38"/>
    <mergeCell ref="AJ33:AM35"/>
    <mergeCell ref="AD45:AM45"/>
    <mergeCell ref="AF42:AI42"/>
    <mergeCell ref="U39:X41"/>
    <mergeCell ref="R39:T41"/>
    <mergeCell ref="AJ39:AM41"/>
    <mergeCell ref="U30:X32"/>
    <mergeCell ref="AB27:AE41"/>
    <mergeCell ref="AF27:AI41"/>
    <mergeCell ref="U36:X38"/>
    <mergeCell ref="J45:R45"/>
    <mergeCell ref="T45:AA45"/>
    <mergeCell ref="O39:Q41"/>
    <mergeCell ref="Y39:AA41"/>
    <mergeCell ref="U33:X35"/>
    <mergeCell ref="U27:X29"/>
    <mergeCell ref="R27:T29"/>
    <mergeCell ref="A27:H29"/>
    <mergeCell ref="I30:K32"/>
    <mergeCell ref="A36:H38"/>
    <mergeCell ref="AJ30:AM32"/>
    <mergeCell ref="R30:T32"/>
    <mergeCell ref="O30:Q32"/>
    <mergeCell ref="Y27:AA29"/>
    <mergeCell ref="AJ27:AM29"/>
    <mergeCell ref="Y30:AA32"/>
    <mergeCell ref="Y33:AA35"/>
    <mergeCell ref="O33:Q35"/>
    <mergeCell ref="R33:T35"/>
    <mergeCell ref="O27:Q29"/>
    <mergeCell ref="Y36:AA38"/>
    <mergeCell ref="AJ36:AM38"/>
    <mergeCell ref="AD48:AM48"/>
    <mergeCell ref="AD49:AM49"/>
    <mergeCell ref="T48:AA48"/>
    <mergeCell ref="T49:AA49"/>
    <mergeCell ref="J52:R52"/>
    <mergeCell ref="J55:R55"/>
    <mergeCell ref="T51:AA51"/>
    <mergeCell ref="T55:AA55"/>
    <mergeCell ref="AD51:AM51"/>
    <mergeCell ref="T52:AA52"/>
    <mergeCell ref="AD52:AM52"/>
    <mergeCell ref="AD54:AM54"/>
    <mergeCell ref="AD55:AM55"/>
    <mergeCell ref="T54:AA54"/>
    <mergeCell ref="J51:R51"/>
    <mergeCell ref="U26:X26"/>
    <mergeCell ref="A26:H26"/>
    <mergeCell ref="I26:K26"/>
    <mergeCell ref="Y26:AA26"/>
    <mergeCell ref="W18:AE18"/>
    <mergeCell ref="F18:I18"/>
    <mergeCell ref="J18:Q18"/>
    <mergeCell ref="Y21:AA25"/>
    <mergeCell ref="R18:V18"/>
    <mergeCell ref="E9:V9"/>
    <mergeCell ref="F13:I16"/>
    <mergeCell ref="E10:V10"/>
    <mergeCell ref="J13:Q16"/>
    <mergeCell ref="R13:V16"/>
    <mergeCell ref="E11:M11"/>
    <mergeCell ref="A13:E16"/>
    <mergeCell ref="AF13:AI16"/>
    <mergeCell ref="A17:E17"/>
    <mergeCell ref="F17:I17"/>
    <mergeCell ref="W10:AA10"/>
    <mergeCell ref="AG17:AI17"/>
    <mergeCell ref="J17:Q17"/>
    <mergeCell ref="R17:V17"/>
    <mergeCell ref="A44:D44"/>
    <mergeCell ref="L30:N32"/>
    <mergeCell ref="N42:Q42"/>
    <mergeCell ref="R42:T42"/>
    <mergeCell ref="A30:H32"/>
    <mergeCell ref="W17:AE17"/>
    <mergeCell ref="W13:AE16"/>
    <mergeCell ref="AJ13:AM16"/>
    <mergeCell ref="AK17:AM17"/>
    <mergeCell ref="AJ26:AM26"/>
    <mergeCell ref="AJ19:AM25"/>
    <mergeCell ref="R23:T25"/>
    <mergeCell ref="AB19:AE25"/>
    <mergeCell ref="U21:X25"/>
    <mergeCell ref="L21:N25"/>
    <mergeCell ref="AG18:AI18"/>
    <mergeCell ref="AK18:AM18"/>
    <mergeCell ref="L26:N26"/>
    <mergeCell ref="O26:Q26"/>
    <mergeCell ref="I21:K25"/>
    <mergeCell ref="A19:AA20"/>
    <mergeCell ref="R26:T26"/>
    <mergeCell ref="A18:E18"/>
    <mergeCell ref="AB26:AE26"/>
    <mergeCell ref="A5:Q5"/>
    <mergeCell ref="A6:Q6"/>
    <mergeCell ref="AC2:AM2"/>
    <mergeCell ref="AC3:AM3"/>
    <mergeCell ref="AC4:AM4"/>
    <mergeCell ref="A56:N56"/>
    <mergeCell ref="A51:H51"/>
    <mergeCell ref="A54:H54"/>
    <mergeCell ref="J54:R54"/>
    <mergeCell ref="AF26:AI26"/>
    <mergeCell ref="AF19:AI25"/>
    <mergeCell ref="O21:T22"/>
    <mergeCell ref="O23:Q25"/>
    <mergeCell ref="A21:H25"/>
    <mergeCell ref="A50:I50"/>
    <mergeCell ref="A47:I47"/>
    <mergeCell ref="J48:R48"/>
    <mergeCell ref="J49:R49"/>
    <mergeCell ref="A33:H35"/>
    <mergeCell ref="L33:N35"/>
    <mergeCell ref="I33:K35"/>
    <mergeCell ref="I39:K41"/>
    <mergeCell ref="A39:H41"/>
    <mergeCell ref="L39:N41"/>
  </mergeCells>
  <phoneticPr fontId="0" type="noConversion"/>
  <dataValidations count="2">
    <dataValidation type="list" allowBlank="1" showInputMessage="1" showErrorMessage="1" sqref="AD48:AM48" xr:uid="{C50CED1E-6F65-4B49-AD6B-91D0BA99F692}">
      <formula1>АСУТП_1</formula1>
    </dataValidation>
    <dataValidation type="list" allowBlank="1" showInputMessage="1" showErrorMessage="1" sqref="AD54:AM54" xr:uid="{413EEACB-5FF3-4956-B035-B66F49A0D0D9}">
      <formula1>Бухгалтерия_1</formula1>
    </dataValidation>
  </dataValidations>
  <pageMargins left="0.78740157480314965" right="0.19685039370078741" top="0.39370078740157483" bottom="0.39370078740157483" header="0.31496062992125984" footer="0.31496062992125984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Q79"/>
  <sheetViews>
    <sheetView view="pageBreakPreview" zoomScaleSheetLayoutView="100" workbookViewId="0"/>
  </sheetViews>
  <sheetFormatPr defaultRowHeight="15" x14ac:dyDescent="0.25"/>
  <cols>
    <col min="1" max="52" width="2.28515625" style="142" customWidth="1"/>
    <col min="53" max="16384" width="9.140625" style="142"/>
  </cols>
  <sheetData>
    <row r="1" spans="1:43" s="112" customFormat="1" x14ac:dyDescent="0.25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380" t="s">
        <v>114</v>
      </c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91"/>
      <c r="AP1" s="91"/>
      <c r="AQ1" s="91"/>
    </row>
    <row r="2" spans="1:43" s="112" customFormat="1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380" t="s">
        <v>43</v>
      </c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91"/>
      <c r="AP2" s="91"/>
      <c r="AQ2" s="91"/>
    </row>
    <row r="3" spans="1:43" s="112" customFormat="1" x14ac:dyDescent="0.25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55"/>
      <c r="U3" s="110"/>
      <c r="V3" s="155"/>
      <c r="W3" s="110"/>
      <c r="X3" s="155"/>
      <c r="Y3" s="380" t="s">
        <v>638</v>
      </c>
      <c r="Z3" s="380"/>
      <c r="AA3" s="380"/>
      <c r="AB3" s="380"/>
      <c r="AC3" s="380"/>
      <c r="AD3" s="380"/>
      <c r="AE3" s="380"/>
      <c r="AF3" s="380"/>
      <c r="AG3" s="380"/>
      <c r="AH3" s="380"/>
      <c r="AI3" s="380"/>
      <c r="AJ3" s="380"/>
      <c r="AK3" s="380"/>
      <c r="AL3" s="380"/>
      <c r="AM3" s="380"/>
      <c r="AN3" s="380"/>
      <c r="AO3" s="91"/>
      <c r="AP3" s="91"/>
      <c r="AQ3" s="91"/>
    </row>
    <row r="4" spans="1:43" s="112" customFormat="1" x14ac:dyDescent="0.25">
      <c r="A4" s="368" t="s">
        <v>1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110"/>
      <c r="W4" s="110"/>
      <c r="X4" s="110"/>
      <c r="Y4" s="623"/>
      <c r="Z4" s="623"/>
      <c r="AA4" s="623"/>
      <c r="AB4" s="623"/>
      <c r="AC4" s="623"/>
      <c r="AD4" s="623"/>
      <c r="AE4" s="623"/>
      <c r="AF4" s="623"/>
      <c r="AG4" s="623"/>
      <c r="AH4" s="623"/>
      <c r="AI4" s="623"/>
      <c r="AJ4" s="623"/>
      <c r="AK4" s="623"/>
      <c r="AL4" s="623"/>
      <c r="AM4" s="623"/>
      <c r="AN4" s="623"/>
      <c r="AO4" s="91"/>
      <c r="AP4" s="91"/>
      <c r="AQ4" s="91"/>
    </row>
    <row r="5" spans="1:43" s="115" customFormat="1" ht="11.25" customHeight="1" x14ac:dyDescent="0.2">
      <c r="A5" s="415" t="s">
        <v>2</v>
      </c>
      <c r="B5" s="415"/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114"/>
      <c r="W5" s="114"/>
      <c r="X5" s="114"/>
      <c r="Y5" s="453"/>
      <c r="Z5" s="453"/>
      <c r="AA5" s="453"/>
      <c r="AB5" s="453"/>
      <c r="AC5" s="453"/>
      <c r="AD5" s="453"/>
      <c r="AE5" s="453"/>
      <c r="AF5" s="453"/>
      <c r="AG5" s="453"/>
      <c r="AH5" s="453"/>
      <c r="AI5" s="453"/>
      <c r="AJ5" s="453"/>
      <c r="AK5" s="453"/>
      <c r="AL5" s="453"/>
      <c r="AM5" s="453"/>
      <c r="AN5" s="453"/>
      <c r="AO5" s="91"/>
      <c r="AP5" s="91"/>
      <c r="AQ5" s="91"/>
    </row>
    <row r="6" spans="1:43" s="123" customFormat="1" ht="12.75" customHeight="1" x14ac:dyDescent="0.2">
      <c r="A6" s="538"/>
      <c r="B6" s="538"/>
      <c r="C6" s="538"/>
      <c r="D6" s="538"/>
      <c r="E6" s="538"/>
      <c r="F6" s="538"/>
      <c r="G6" s="538"/>
      <c r="H6" s="538"/>
      <c r="I6" s="538"/>
      <c r="J6" s="538"/>
      <c r="K6" s="538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122"/>
      <c r="W6" s="122"/>
      <c r="X6" s="122"/>
      <c r="Y6" s="483" t="s">
        <v>115</v>
      </c>
      <c r="Z6" s="483"/>
      <c r="AA6" s="483"/>
      <c r="AB6" s="483"/>
      <c r="AC6" s="483"/>
      <c r="AD6" s="483"/>
      <c r="AE6" s="483"/>
      <c r="AF6" s="483"/>
      <c r="AG6" s="483"/>
      <c r="AH6" s="483"/>
      <c r="AI6" s="483"/>
      <c r="AJ6" s="483"/>
      <c r="AK6" s="483"/>
      <c r="AL6" s="483"/>
      <c r="AM6" s="483"/>
      <c r="AN6" s="483"/>
      <c r="AO6" s="91"/>
      <c r="AP6" s="91"/>
      <c r="AQ6" s="91"/>
    </row>
    <row r="7" spans="1:43" s="112" customFormat="1" x14ac:dyDescent="0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368" t="str">
        <f>VLOOKUP(AF9,Списки!H:I,2,0)</f>
        <v>Директор</v>
      </c>
      <c r="Z7" s="368"/>
      <c r="AA7" s="368"/>
      <c r="AB7" s="368"/>
      <c r="AC7" s="368"/>
      <c r="AD7" s="368"/>
      <c r="AE7" s="368"/>
      <c r="AF7" s="368"/>
      <c r="AG7" s="368"/>
      <c r="AH7" s="368"/>
      <c r="AI7" s="368"/>
      <c r="AJ7" s="368"/>
      <c r="AK7" s="368"/>
      <c r="AL7" s="368"/>
      <c r="AM7" s="368"/>
      <c r="AN7" s="368"/>
      <c r="AO7" s="91"/>
      <c r="AP7" s="91"/>
      <c r="AQ7" s="91"/>
    </row>
    <row r="8" spans="1:43" s="115" customFormat="1" ht="11.25" customHeight="1" x14ac:dyDescent="0.2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367" t="s">
        <v>0</v>
      </c>
      <c r="Z8" s="367"/>
      <c r="AA8" s="367"/>
      <c r="AB8" s="367"/>
      <c r="AC8" s="367"/>
      <c r="AD8" s="367"/>
      <c r="AE8" s="367"/>
      <c r="AF8" s="367"/>
      <c r="AG8" s="367"/>
      <c r="AH8" s="367"/>
      <c r="AI8" s="367"/>
      <c r="AJ8" s="367"/>
      <c r="AK8" s="367"/>
      <c r="AL8" s="367"/>
      <c r="AM8" s="367"/>
      <c r="AN8" s="367"/>
      <c r="AO8" s="91"/>
      <c r="AP8" s="91"/>
      <c r="AQ8" s="91"/>
    </row>
    <row r="9" spans="1:43" s="112" customFormat="1" ht="11.25" customHeight="1" x14ac:dyDescent="0.25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402"/>
      <c r="Z9" s="402"/>
      <c r="AA9" s="402"/>
      <c r="AB9" s="402"/>
      <c r="AC9" s="402"/>
      <c r="AD9" s="402"/>
      <c r="AE9" s="91"/>
      <c r="AF9" s="402" t="s">
        <v>460</v>
      </c>
      <c r="AG9" s="402"/>
      <c r="AH9" s="402"/>
      <c r="AI9" s="402"/>
      <c r="AJ9" s="402"/>
      <c r="AK9" s="402"/>
      <c r="AL9" s="402"/>
      <c r="AM9" s="402"/>
      <c r="AN9" s="402"/>
      <c r="AO9" s="91"/>
      <c r="AP9" s="91"/>
      <c r="AQ9" s="91"/>
    </row>
    <row r="10" spans="1:43" s="115" customFormat="1" ht="11.25" customHeight="1" x14ac:dyDescent="0.2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367" t="s">
        <v>34</v>
      </c>
      <c r="Z10" s="367"/>
      <c r="AA10" s="367"/>
      <c r="AB10" s="367"/>
      <c r="AC10" s="367"/>
      <c r="AD10" s="367"/>
      <c r="AE10" s="114"/>
      <c r="AF10" s="367" t="s">
        <v>193</v>
      </c>
      <c r="AG10" s="367"/>
      <c r="AH10" s="367"/>
      <c r="AI10" s="367"/>
      <c r="AJ10" s="367"/>
      <c r="AK10" s="367"/>
      <c r="AL10" s="367"/>
      <c r="AM10" s="367"/>
      <c r="AN10" s="367"/>
      <c r="AO10" s="91"/>
      <c r="AP10" s="91"/>
      <c r="AQ10" s="91"/>
    </row>
    <row r="11" spans="1:43" s="112" customFormat="1" x14ac:dyDescent="0.25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 t="s">
        <v>116</v>
      </c>
      <c r="Z11" s="368"/>
      <c r="AA11" s="368"/>
      <c r="AB11" s="110" t="s">
        <v>116</v>
      </c>
      <c r="AC11" s="368"/>
      <c r="AD11" s="368"/>
      <c r="AE11" s="368"/>
      <c r="AF11" s="368"/>
      <c r="AG11" s="368"/>
      <c r="AH11" s="368"/>
      <c r="AI11" s="368"/>
      <c r="AJ11" s="110"/>
      <c r="AK11" s="380">
        <f>'Сводная таблица'!C3</f>
        <v>0</v>
      </c>
      <c r="AL11" s="380"/>
      <c r="AM11" s="380"/>
      <c r="AN11" s="380"/>
      <c r="AO11" s="91"/>
      <c r="AP11" s="91"/>
      <c r="AQ11" s="91"/>
    </row>
    <row r="12" spans="1:43" ht="7.5" customHeight="1" x14ac:dyDescent="0.25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91"/>
      <c r="AP12" s="91"/>
      <c r="AQ12" s="91"/>
    </row>
    <row r="13" spans="1:43" x14ac:dyDescent="0.25">
      <c r="A13" s="660" t="s">
        <v>3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660"/>
      <c r="N13" s="660"/>
      <c r="O13" s="660"/>
      <c r="P13" s="660"/>
      <c r="Q13" s="660"/>
      <c r="R13" s="660"/>
      <c r="S13" s="660"/>
      <c r="T13" s="660"/>
      <c r="U13" s="660"/>
      <c r="V13" s="660"/>
      <c r="W13" s="660"/>
      <c r="X13" s="660"/>
      <c r="Y13" s="660"/>
      <c r="Z13" s="660"/>
      <c r="AA13" s="660"/>
      <c r="AB13" s="660"/>
      <c r="AC13" s="660"/>
      <c r="AD13" s="660"/>
      <c r="AE13" s="660"/>
      <c r="AF13" s="660"/>
      <c r="AG13" s="660"/>
      <c r="AH13" s="660"/>
      <c r="AI13" s="660"/>
      <c r="AJ13" s="660"/>
      <c r="AK13" s="660"/>
      <c r="AL13" s="660"/>
      <c r="AM13" s="660"/>
      <c r="AN13" s="660"/>
      <c r="AO13" s="91"/>
      <c r="AP13" s="91"/>
      <c r="AQ13" s="91"/>
    </row>
    <row r="14" spans="1:43" x14ac:dyDescent="0.25">
      <c r="A14" s="660" t="s">
        <v>45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660"/>
      <c r="N14" s="660"/>
      <c r="O14" s="660"/>
      <c r="P14" s="660"/>
      <c r="Q14" s="660"/>
      <c r="R14" s="660"/>
      <c r="S14" s="660"/>
      <c r="T14" s="660"/>
      <c r="U14" s="660"/>
      <c r="V14" s="660"/>
      <c r="W14" s="660"/>
      <c r="X14" s="660"/>
      <c r="Y14" s="660"/>
      <c r="Z14" s="660"/>
      <c r="AA14" s="660"/>
      <c r="AB14" s="660"/>
      <c r="AC14" s="660"/>
      <c r="AD14" s="660"/>
      <c r="AE14" s="660"/>
      <c r="AF14" s="660"/>
      <c r="AG14" s="660"/>
      <c r="AH14" s="660"/>
      <c r="AI14" s="660"/>
      <c r="AJ14" s="660"/>
      <c r="AK14" s="660"/>
      <c r="AL14" s="660"/>
      <c r="AM14" s="660"/>
      <c r="AN14" s="660"/>
      <c r="AO14" s="91"/>
      <c r="AP14" s="91"/>
      <c r="AQ14" s="91"/>
    </row>
    <row r="15" spans="1:43" x14ac:dyDescent="0.25">
      <c r="A15" s="660" t="s">
        <v>44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660"/>
      <c r="N15" s="660"/>
      <c r="O15" s="660"/>
      <c r="P15" s="660"/>
      <c r="Q15" s="660"/>
      <c r="R15" s="660"/>
      <c r="S15" s="660"/>
      <c r="T15" s="660"/>
      <c r="U15" s="660"/>
      <c r="V15" s="660"/>
      <c r="W15" s="660"/>
      <c r="X15" s="660"/>
      <c r="Y15" s="660"/>
      <c r="Z15" s="660"/>
      <c r="AA15" s="660"/>
      <c r="AB15" s="660"/>
      <c r="AC15" s="660"/>
      <c r="AD15" s="660"/>
      <c r="AE15" s="660"/>
      <c r="AF15" s="660"/>
      <c r="AG15" s="660"/>
      <c r="AH15" s="660"/>
      <c r="AI15" s="660"/>
      <c r="AJ15" s="660"/>
      <c r="AK15" s="660"/>
      <c r="AL15" s="660"/>
      <c r="AM15" s="660"/>
      <c r="AN15" s="660"/>
      <c r="AO15" s="91"/>
      <c r="AP15" s="91"/>
      <c r="AQ15" s="91"/>
    </row>
    <row r="16" spans="1:43" ht="4.5" customHeight="1" x14ac:dyDescent="0.25">
      <c r="A16" s="144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44"/>
      <c r="AJ16" s="144"/>
      <c r="AK16" s="144"/>
      <c r="AL16" s="144"/>
      <c r="AM16" s="144"/>
      <c r="AN16" s="144"/>
      <c r="AO16" s="91"/>
      <c r="AP16" s="91"/>
      <c r="AQ16" s="91"/>
    </row>
    <row r="17" spans="1:43" x14ac:dyDescent="0.25">
      <c r="A17" s="623" t="s">
        <v>33</v>
      </c>
      <c r="B17" s="623"/>
      <c r="C17" s="623"/>
      <c r="D17" s="623"/>
      <c r="E17" s="623"/>
      <c r="F17" s="623"/>
      <c r="G17" s="623"/>
      <c r="H17" s="623"/>
      <c r="I17" s="623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91"/>
      <c r="AP17" s="91"/>
      <c r="AQ17" s="91"/>
    </row>
    <row r="18" spans="1:43" s="112" customFormat="1" x14ac:dyDescent="0.25">
      <c r="A18" s="623" t="s">
        <v>122</v>
      </c>
      <c r="B18" s="623"/>
      <c r="C18" s="623"/>
      <c r="D18" s="623"/>
      <c r="E18" s="623"/>
      <c r="F18" s="623"/>
      <c r="G18" s="623"/>
      <c r="H18" s="623"/>
      <c r="I18" s="623"/>
      <c r="J18" s="623"/>
      <c r="K18" s="623"/>
      <c r="L18" s="623"/>
      <c r="M18" s="402" t="str">
        <f>VLOOKUP(AD18,Списки!H5:I6,2,0)</f>
        <v>Заместитель директора</v>
      </c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02"/>
      <c r="Y18" s="402"/>
      <c r="Z18" s="402"/>
      <c r="AA18" s="402"/>
      <c r="AB18" s="402"/>
      <c r="AC18" s="98"/>
      <c r="AD18" s="402" t="s">
        <v>470</v>
      </c>
      <c r="AE18" s="402"/>
      <c r="AF18" s="402"/>
      <c r="AG18" s="402"/>
      <c r="AH18" s="402"/>
      <c r="AI18" s="402"/>
      <c r="AJ18" s="402"/>
      <c r="AK18" s="402"/>
      <c r="AL18" s="402"/>
      <c r="AM18" s="402"/>
      <c r="AN18" s="402"/>
      <c r="AO18" s="91"/>
      <c r="AP18" s="91"/>
      <c r="AQ18" s="91"/>
    </row>
    <row r="19" spans="1:43" s="109" customFormat="1" ht="11.25" customHeight="1" x14ac:dyDescent="0.25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365" t="s">
        <v>0</v>
      </c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365"/>
      <c r="Z19" s="365"/>
      <c r="AA19" s="365"/>
      <c r="AB19" s="365"/>
      <c r="AC19" s="100"/>
      <c r="AD19" s="365" t="s">
        <v>193</v>
      </c>
      <c r="AE19" s="365"/>
      <c r="AF19" s="365"/>
      <c r="AG19" s="365"/>
      <c r="AH19" s="365"/>
      <c r="AI19" s="365"/>
      <c r="AJ19" s="365"/>
      <c r="AK19" s="365"/>
      <c r="AL19" s="365"/>
      <c r="AM19" s="365"/>
      <c r="AN19" s="365"/>
      <c r="AO19" s="91"/>
      <c r="AP19" s="91"/>
      <c r="AQ19" s="91"/>
    </row>
    <row r="20" spans="1:43" s="112" customFormat="1" x14ac:dyDescent="0.25">
      <c r="A20" s="623" t="s">
        <v>448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402" t="str">
        <f>VLOOKUP(AD20,Списки!H27:I28,2,0)</f>
        <v>Начальник ЦТАИ</v>
      </c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402"/>
      <c r="AB20" s="402"/>
      <c r="AC20" s="98"/>
      <c r="AD20" s="402" t="s">
        <v>471</v>
      </c>
      <c r="AE20" s="402"/>
      <c r="AF20" s="402"/>
      <c r="AG20" s="402"/>
      <c r="AH20" s="402"/>
      <c r="AI20" s="402"/>
      <c r="AJ20" s="402"/>
      <c r="AK20" s="402"/>
      <c r="AL20" s="402"/>
      <c r="AM20" s="402"/>
      <c r="AN20" s="402"/>
      <c r="AO20" s="91"/>
      <c r="AP20" s="91"/>
      <c r="AQ20" s="91"/>
    </row>
    <row r="21" spans="1:43" s="109" customFormat="1" ht="11.25" customHeight="1" x14ac:dyDescent="0.25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365" t="s">
        <v>0</v>
      </c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65"/>
      <c r="Z21" s="365"/>
      <c r="AA21" s="365"/>
      <c r="AB21" s="365"/>
      <c r="AC21" s="100"/>
      <c r="AD21" s="365" t="s">
        <v>193</v>
      </c>
      <c r="AE21" s="365"/>
      <c r="AF21" s="365"/>
      <c r="AG21" s="365"/>
      <c r="AH21" s="365"/>
      <c r="AI21" s="365"/>
      <c r="AJ21" s="365"/>
      <c r="AK21" s="365"/>
      <c r="AL21" s="365"/>
      <c r="AM21" s="365"/>
      <c r="AN21" s="365"/>
      <c r="AO21" s="91"/>
      <c r="AP21" s="91"/>
      <c r="AQ21" s="91"/>
    </row>
    <row r="22" spans="1:43" s="112" customFormat="1" x14ac:dyDescent="0.25">
      <c r="A22" s="623" t="s">
        <v>123</v>
      </c>
      <c r="B22" s="623"/>
      <c r="C22" s="623"/>
      <c r="D22" s="623"/>
      <c r="E22" s="623"/>
      <c r="F22" s="623"/>
      <c r="G22" s="623"/>
      <c r="H22" s="623"/>
      <c r="I22" s="623"/>
      <c r="J22" s="623"/>
      <c r="K22" s="623"/>
      <c r="L22" s="623"/>
      <c r="M22" s="402" t="str">
        <f>VLOOKUP(AD22,Списки!H8:I11,2,0)</f>
        <v>Бухгалтер основным средствам</v>
      </c>
      <c r="N22" s="402"/>
      <c r="O22" s="402"/>
      <c r="P22" s="402"/>
      <c r="Q22" s="402"/>
      <c r="R22" s="402"/>
      <c r="S22" s="402"/>
      <c r="T22" s="402"/>
      <c r="U22" s="402"/>
      <c r="V22" s="402"/>
      <c r="W22" s="402"/>
      <c r="X22" s="402"/>
      <c r="Y22" s="402"/>
      <c r="Z22" s="402"/>
      <c r="AA22" s="402"/>
      <c r="AB22" s="402"/>
      <c r="AC22" s="98"/>
      <c r="AD22" s="402" t="s">
        <v>483</v>
      </c>
      <c r="AE22" s="402"/>
      <c r="AF22" s="402"/>
      <c r="AG22" s="402"/>
      <c r="AH22" s="402"/>
      <c r="AI22" s="402"/>
      <c r="AJ22" s="402"/>
      <c r="AK22" s="402"/>
      <c r="AL22" s="402"/>
      <c r="AM22" s="402"/>
      <c r="AN22" s="402"/>
      <c r="AO22" s="91"/>
      <c r="AP22" s="91"/>
      <c r="AQ22" s="91"/>
    </row>
    <row r="23" spans="1:43" s="109" customFormat="1" ht="11.25" customHeight="1" x14ac:dyDescent="0.25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365" t="s">
        <v>0</v>
      </c>
      <c r="N23" s="365"/>
      <c r="O23" s="365"/>
      <c r="P23" s="365"/>
      <c r="Q23" s="365"/>
      <c r="R23" s="365"/>
      <c r="S23" s="365"/>
      <c r="T23" s="365"/>
      <c r="U23" s="365"/>
      <c r="V23" s="365"/>
      <c r="W23" s="365"/>
      <c r="X23" s="365"/>
      <c r="Y23" s="365"/>
      <c r="Z23" s="365"/>
      <c r="AA23" s="365"/>
      <c r="AB23" s="365"/>
      <c r="AC23" s="100"/>
      <c r="AD23" s="365" t="s">
        <v>193</v>
      </c>
      <c r="AE23" s="365"/>
      <c r="AF23" s="365"/>
      <c r="AG23" s="365"/>
      <c r="AH23" s="365"/>
      <c r="AI23" s="365"/>
      <c r="AJ23" s="365"/>
      <c r="AK23" s="365"/>
      <c r="AL23" s="365"/>
      <c r="AM23" s="365"/>
      <c r="AN23" s="365"/>
      <c r="AO23" s="91"/>
      <c r="AP23" s="91"/>
      <c r="AQ23" s="91"/>
    </row>
    <row r="24" spans="1:43" s="112" customFormat="1" x14ac:dyDescent="0.25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402" t="str">
        <f>VLOOKUP(AD24,Списки!H8:I11,2,0)</f>
        <v>Бухгалтер по материалам</v>
      </c>
      <c r="N24" s="402"/>
      <c r="O24" s="402"/>
      <c r="P24" s="402"/>
      <c r="Q24" s="402"/>
      <c r="R24" s="402"/>
      <c r="S24" s="402"/>
      <c r="T24" s="402"/>
      <c r="U24" s="402"/>
      <c r="V24" s="402"/>
      <c r="W24" s="402"/>
      <c r="X24" s="402"/>
      <c r="Y24" s="402"/>
      <c r="Z24" s="402"/>
      <c r="AA24" s="402"/>
      <c r="AB24" s="402"/>
      <c r="AC24" s="98"/>
      <c r="AD24" s="402" t="s">
        <v>476</v>
      </c>
      <c r="AE24" s="402"/>
      <c r="AF24" s="402"/>
      <c r="AG24" s="402"/>
      <c r="AH24" s="402"/>
      <c r="AI24" s="402"/>
      <c r="AJ24" s="402"/>
      <c r="AK24" s="402"/>
      <c r="AL24" s="402"/>
      <c r="AM24" s="402"/>
      <c r="AN24" s="402"/>
      <c r="AO24" s="91"/>
      <c r="AP24" s="91"/>
      <c r="AQ24" s="91"/>
    </row>
    <row r="25" spans="1:43" s="109" customFormat="1" ht="11.25" customHeight="1" x14ac:dyDescent="0.2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365" t="s">
        <v>0</v>
      </c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65"/>
      <c r="Z25" s="365"/>
      <c r="AA25" s="365"/>
      <c r="AB25" s="365"/>
      <c r="AC25" s="100"/>
      <c r="AD25" s="365" t="s">
        <v>193</v>
      </c>
      <c r="AE25" s="365"/>
      <c r="AF25" s="365"/>
      <c r="AG25" s="365"/>
      <c r="AH25" s="365"/>
      <c r="AI25" s="365"/>
      <c r="AJ25" s="365"/>
      <c r="AK25" s="365"/>
      <c r="AL25" s="365"/>
      <c r="AM25" s="365"/>
      <c r="AN25" s="365"/>
      <c r="AO25" s="91"/>
      <c r="AP25" s="91"/>
      <c r="AQ25" s="91"/>
    </row>
    <row r="26" spans="1:43" s="112" customFormat="1" x14ac:dyDescent="0.25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402" t="str">
        <f>VLOOKUP(AD26,Списки!H30:I35,2,0)</f>
        <v>Начальник уАСУТП</v>
      </c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402"/>
      <c r="AB26" s="402"/>
      <c r="AC26" s="98"/>
      <c r="AD26" s="402" t="s">
        <v>466</v>
      </c>
      <c r="AE26" s="402"/>
      <c r="AF26" s="402"/>
      <c r="AG26" s="402"/>
      <c r="AH26" s="402"/>
      <c r="AI26" s="402"/>
      <c r="AJ26" s="402"/>
      <c r="AK26" s="402"/>
      <c r="AL26" s="402"/>
      <c r="AM26" s="402"/>
      <c r="AN26" s="402"/>
      <c r="AO26" s="91"/>
      <c r="AP26" s="91"/>
      <c r="AQ26" s="91"/>
    </row>
    <row r="27" spans="1:43" s="109" customFormat="1" ht="11.25" customHeight="1" x14ac:dyDescent="0.25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365" t="s">
        <v>0</v>
      </c>
      <c r="N27" s="365"/>
      <c r="O27" s="365"/>
      <c r="P27" s="365"/>
      <c r="Q27" s="365"/>
      <c r="R27" s="365"/>
      <c r="S27" s="365"/>
      <c r="T27" s="365"/>
      <c r="U27" s="365"/>
      <c r="V27" s="365"/>
      <c r="W27" s="365"/>
      <c r="X27" s="365"/>
      <c r="Y27" s="365"/>
      <c r="Z27" s="365"/>
      <c r="AA27" s="365"/>
      <c r="AB27" s="365"/>
      <c r="AC27" s="100"/>
      <c r="AD27" s="365" t="s">
        <v>193</v>
      </c>
      <c r="AE27" s="365"/>
      <c r="AF27" s="365"/>
      <c r="AG27" s="365"/>
      <c r="AH27" s="365"/>
      <c r="AI27" s="365"/>
      <c r="AJ27" s="365"/>
      <c r="AK27" s="365"/>
      <c r="AL27" s="365"/>
      <c r="AM27" s="365"/>
      <c r="AN27" s="365"/>
      <c r="AO27" s="91"/>
      <c r="AP27" s="91"/>
      <c r="AQ27" s="91"/>
    </row>
    <row r="28" spans="1:43" x14ac:dyDescent="0.25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617" t="e">
        <f>'Сводная таблица'!G18</f>
        <v>#N/A</v>
      </c>
      <c r="N28" s="617"/>
      <c r="O28" s="617"/>
      <c r="P28" s="617"/>
      <c r="Q28" s="617"/>
      <c r="R28" s="617"/>
      <c r="S28" s="617"/>
      <c r="T28" s="617"/>
      <c r="U28" s="617"/>
      <c r="V28" s="617"/>
      <c r="W28" s="617"/>
      <c r="X28" s="617"/>
      <c r="Y28" s="617"/>
      <c r="Z28" s="617"/>
      <c r="AA28" s="617"/>
      <c r="AB28" s="617"/>
      <c r="AC28" s="157"/>
      <c r="AD28" s="617">
        <f>'Сводная таблица'!I18</f>
        <v>0</v>
      </c>
      <c r="AE28" s="617"/>
      <c r="AF28" s="617"/>
      <c r="AG28" s="617"/>
      <c r="AH28" s="617"/>
      <c r="AI28" s="617"/>
      <c r="AJ28" s="617"/>
      <c r="AK28" s="617"/>
      <c r="AL28" s="617"/>
      <c r="AM28" s="617"/>
      <c r="AN28" s="617"/>
      <c r="AO28" s="91"/>
      <c r="AP28" s="91"/>
      <c r="AQ28" s="91"/>
    </row>
    <row r="29" spans="1:43" s="109" customFormat="1" ht="11.25" customHeight="1" x14ac:dyDescent="0.2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365" t="s">
        <v>0</v>
      </c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100"/>
      <c r="AD29" s="365" t="s">
        <v>193</v>
      </c>
      <c r="AE29" s="365"/>
      <c r="AF29" s="365"/>
      <c r="AG29" s="365"/>
      <c r="AH29" s="365"/>
      <c r="AI29" s="365"/>
      <c r="AJ29" s="365"/>
      <c r="AK29" s="365"/>
      <c r="AL29" s="365"/>
      <c r="AM29" s="365"/>
      <c r="AN29" s="365"/>
      <c r="AO29" s="91"/>
      <c r="AP29" s="91"/>
      <c r="AQ29" s="91"/>
    </row>
    <row r="30" spans="1:43" ht="4.5" customHeight="1" x14ac:dyDescent="0.25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47"/>
      <c r="AD30" s="159"/>
      <c r="AE30" s="147"/>
      <c r="AF30" s="158"/>
      <c r="AG30" s="158"/>
      <c r="AH30" s="158"/>
      <c r="AI30" s="158"/>
      <c r="AJ30" s="158"/>
      <c r="AK30" s="158"/>
      <c r="AL30" s="158"/>
      <c r="AM30" s="158"/>
      <c r="AN30" s="158"/>
      <c r="AO30" s="91"/>
      <c r="AP30" s="91"/>
      <c r="AQ30" s="91"/>
    </row>
    <row r="31" spans="1:43" ht="14.25" customHeight="1" x14ac:dyDescent="0.25">
      <c r="A31" s="483" t="s">
        <v>46</v>
      </c>
      <c r="B31" s="483"/>
      <c r="C31" s="483"/>
      <c r="D31" s="483"/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3"/>
      <c r="AO31" s="91"/>
      <c r="AP31" s="91"/>
      <c r="AQ31" s="91"/>
    </row>
    <row r="32" spans="1:43" x14ac:dyDescent="0.25">
      <c r="A32" s="483" t="s">
        <v>47</v>
      </c>
      <c r="B32" s="483"/>
      <c r="C32" s="483"/>
      <c r="D32" s="483"/>
      <c r="E32" s="483"/>
      <c r="F32" s="483"/>
      <c r="G32" s="483"/>
      <c r="H32" s="483"/>
      <c r="I32" s="483"/>
      <c r="J32" s="483"/>
      <c r="K32" s="483"/>
      <c r="L32" s="483"/>
      <c r="M32" s="483"/>
      <c r="N32" s="48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  <c r="AI32" s="483"/>
      <c r="AJ32" s="483"/>
      <c r="AK32" s="483"/>
      <c r="AL32" s="483"/>
      <c r="AM32" s="483"/>
      <c r="AN32" s="483"/>
      <c r="AO32" s="91"/>
      <c r="AP32" s="91"/>
      <c r="AQ32" s="91"/>
    </row>
    <row r="33" spans="1:43" ht="15" customHeight="1" x14ac:dyDescent="0.25">
      <c r="A33" s="659" t="s">
        <v>48</v>
      </c>
      <c r="B33" s="659"/>
      <c r="C33" s="659"/>
      <c r="D33" s="621">
        <f>'Сводная таблица'!C8</f>
        <v>0</v>
      </c>
      <c r="E33" s="621"/>
      <c r="F33" s="621"/>
      <c r="G33" s="621"/>
      <c r="H33" s="13" t="s">
        <v>49</v>
      </c>
      <c r="I33" s="659">
        <f>'Сводная таблица'!C10</f>
        <v>0</v>
      </c>
      <c r="J33" s="659"/>
      <c r="K33" s="659"/>
      <c r="L33" s="659"/>
      <c r="M33" s="659"/>
      <c r="N33" s="13"/>
      <c r="O33" s="624" t="s">
        <v>50</v>
      </c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24"/>
      <c r="AB33" s="624"/>
      <c r="AC33" s="624"/>
      <c r="AD33" s="624"/>
      <c r="AE33" s="624"/>
      <c r="AF33" s="624"/>
      <c r="AG33" s="624"/>
      <c r="AH33" s="624"/>
      <c r="AI33" s="624"/>
      <c r="AJ33" s="624"/>
      <c r="AK33" s="624"/>
      <c r="AL33" s="624"/>
      <c r="AM33" s="624"/>
      <c r="AN33" s="624"/>
      <c r="AO33" s="91"/>
      <c r="AP33" s="91"/>
      <c r="AQ33" s="91"/>
    </row>
    <row r="34" spans="1:43" x14ac:dyDescent="0.25">
      <c r="A34" s="658" t="s">
        <v>51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658"/>
      <c r="AB34" s="658"/>
      <c r="AC34" s="658"/>
      <c r="AD34" s="658"/>
      <c r="AE34" s="658"/>
      <c r="AF34" s="658"/>
      <c r="AG34" s="658"/>
      <c r="AH34" s="658"/>
      <c r="AI34" s="658"/>
      <c r="AJ34" s="658"/>
      <c r="AK34" s="658"/>
      <c r="AL34" s="658"/>
      <c r="AM34" s="658"/>
      <c r="AN34" s="658"/>
      <c r="AO34" s="91"/>
      <c r="AP34" s="91"/>
      <c r="AQ34" s="91"/>
    </row>
    <row r="35" spans="1:43" x14ac:dyDescent="0.25">
      <c r="A35" s="622" t="s">
        <v>639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22"/>
      <c r="AB35" s="622"/>
      <c r="AC35" s="622"/>
      <c r="AD35" s="622"/>
      <c r="AE35" s="622"/>
      <c r="AF35" s="622"/>
      <c r="AG35" s="622"/>
      <c r="AH35" s="622"/>
      <c r="AI35" s="622"/>
      <c r="AJ35" s="622"/>
      <c r="AK35" s="622"/>
      <c r="AL35" s="622"/>
      <c r="AM35" s="622"/>
      <c r="AN35" s="622"/>
      <c r="AO35" s="91"/>
      <c r="AP35" s="91"/>
      <c r="AQ35" s="91"/>
    </row>
    <row r="36" spans="1:43" x14ac:dyDescent="0.25">
      <c r="A36" s="483" t="s">
        <v>52</v>
      </c>
      <c r="B36" s="483"/>
      <c r="C36" s="483"/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3"/>
      <c r="AF36" s="483"/>
      <c r="AG36" s="483"/>
      <c r="AH36" s="483"/>
      <c r="AI36" s="483"/>
      <c r="AJ36" s="483"/>
      <c r="AK36" s="483"/>
      <c r="AL36" s="483"/>
      <c r="AM36" s="483"/>
      <c r="AN36" s="483"/>
      <c r="AO36" s="91"/>
      <c r="AP36" s="91"/>
      <c r="AQ36" s="91"/>
    </row>
    <row r="37" spans="1:43" x14ac:dyDescent="0.25">
      <c r="A37" s="483" t="s">
        <v>53</v>
      </c>
      <c r="B37" s="483"/>
      <c r="C37" s="483"/>
      <c r="D37" s="483"/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Y37" s="483"/>
      <c r="Z37" s="483"/>
      <c r="AA37" s="483"/>
      <c r="AB37" s="483"/>
      <c r="AC37" s="483"/>
      <c r="AD37" s="483"/>
      <c r="AE37" s="483"/>
      <c r="AF37" s="483"/>
      <c r="AG37" s="483"/>
      <c r="AH37" s="483"/>
      <c r="AI37" s="483"/>
      <c r="AJ37" s="483"/>
      <c r="AK37" s="483"/>
      <c r="AL37" s="483"/>
      <c r="AM37" s="483"/>
      <c r="AN37" s="483"/>
      <c r="AO37" s="91"/>
      <c r="AP37" s="91"/>
      <c r="AQ37" s="91"/>
    </row>
    <row r="38" spans="1:43" ht="5.25" customHeight="1" x14ac:dyDescent="0.25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91"/>
      <c r="AP38" s="91"/>
      <c r="AQ38" s="91"/>
    </row>
    <row r="39" spans="1:43" ht="13.5" customHeight="1" x14ac:dyDescent="0.25">
      <c r="A39" s="620" t="s">
        <v>54</v>
      </c>
      <c r="B39" s="620"/>
      <c r="C39" s="620"/>
      <c r="D39" s="620"/>
      <c r="E39" s="620"/>
      <c r="F39" s="620"/>
      <c r="G39" s="620"/>
      <c r="H39" s="620"/>
      <c r="I39" s="620"/>
      <c r="J39" s="557" t="s">
        <v>55</v>
      </c>
      <c r="K39" s="557"/>
      <c r="L39" s="648" t="s">
        <v>56</v>
      </c>
      <c r="M39" s="648"/>
      <c r="N39" s="648"/>
      <c r="O39" s="648"/>
      <c r="P39" s="648"/>
      <c r="Q39" s="648"/>
      <c r="R39" s="648"/>
      <c r="S39" s="648"/>
      <c r="T39" s="648"/>
      <c r="U39" s="648"/>
      <c r="V39" s="648"/>
      <c r="W39" s="648"/>
      <c r="X39" s="648"/>
      <c r="Y39" s="648"/>
      <c r="Z39" s="648"/>
      <c r="AA39" s="648"/>
      <c r="AB39" s="648"/>
      <c r="AC39" s="648"/>
      <c r="AD39" s="648"/>
      <c r="AE39" s="648"/>
      <c r="AF39" s="648"/>
      <c r="AG39" s="648"/>
      <c r="AH39" s="648"/>
      <c r="AI39" s="648"/>
      <c r="AJ39" s="648"/>
      <c r="AK39" s="648"/>
      <c r="AL39" s="648"/>
      <c r="AM39" s="648"/>
      <c r="AN39" s="648"/>
      <c r="AO39" s="91"/>
      <c r="AP39" s="91"/>
      <c r="AQ39" s="91"/>
    </row>
    <row r="40" spans="1:43" ht="13.5" customHeight="1" x14ac:dyDescent="0.25">
      <c r="A40" s="620"/>
      <c r="B40" s="620"/>
      <c r="C40" s="620"/>
      <c r="D40" s="620"/>
      <c r="E40" s="620"/>
      <c r="F40" s="620"/>
      <c r="G40" s="620"/>
      <c r="H40" s="620"/>
      <c r="I40" s="620"/>
      <c r="J40" s="557"/>
      <c r="K40" s="557"/>
      <c r="L40" s="628" t="s">
        <v>57</v>
      </c>
      <c r="M40" s="629"/>
      <c r="N40" s="629"/>
      <c r="O40" s="630"/>
      <c r="P40" s="628" t="s">
        <v>58</v>
      </c>
      <c r="Q40" s="629"/>
      <c r="R40" s="629"/>
      <c r="S40" s="629"/>
      <c r="T40" s="630"/>
      <c r="U40" s="628" t="s">
        <v>59</v>
      </c>
      <c r="V40" s="629"/>
      <c r="W40" s="629"/>
      <c r="X40" s="629"/>
      <c r="Y40" s="630"/>
      <c r="Z40" s="628" t="s">
        <v>60</v>
      </c>
      <c r="AA40" s="629"/>
      <c r="AB40" s="629"/>
      <c r="AC40" s="629"/>
      <c r="AD40" s="630"/>
      <c r="AE40" s="628" t="s">
        <v>491</v>
      </c>
      <c r="AF40" s="629"/>
      <c r="AG40" s="629"/>
      <c r="AH40" s="629"/>
      <c r="AI40" s="630"/>
      <c r="AJ40" s="541" t="s">
        <v>61</v>
      </c>
      <c r="AK40" s="541"/>
      <c r="AL40" s="541"/>
      <c r="AM40" s="541"/>
      <c r="AN40" s="541"/>
      <c r="AO40" s="91"/>
      <c r="AP40" s="91"/>
      <c r="AQ40" s="91"/>
    </row>
    <row r="41" spans="1:43" ht="13.5" customHeight="1" x14ac:dyDescent="0.25">
      <c r="A41" s="620"/>
      <c r="B41" s="620"/>
      <c r="C41" s="620"/>
      <c r="D41" s="620"/>
      <c r="E41" s="620"/>
      <c r="F41" s="620"/>
      <c r="G41" s="620"/>
      <c r="H41" s="620"/>
      <c r="I41" s="620"/>
      <c r="J41" s="557"/>
      <c r="K41" s="557"/>
      <c r="L41" s="631"/>
      <c r="M41" s="632"/>
      <c r="N41" s="632"/>
      <c r="O41" s="633"/>
      <c r="P41" s="631"/>
      <c r="Q41" s="632"/>
      <c r="R41" s="632"/>
      <c r="S41" s="632"/>
      <c r="T41" s="633"/>
      <c r="U41" s="631"/>
      <c r="V41" s="632"/>
      <c r="W41" s="632"/>
      <c r="X41" s="632"/>
      <c r="Y41" s="633"/>
      <c r="Z41" s="631"/>
      <c r="AA41" s="632"/>
      <c r="AB41" s="632"/>
      <c r="AC41" s="632"/>
      <c r="AD41" s="633"/>
      <c r="AE41" s="631"/>
      <c r="AF41" s="632"/>
      <c r="AG41" s="632"/>
      <c r="AH41" s="632"/>
      <c r="AI41" s="633"/>
      <c r="AJ41" s="541"/>
      <c r="AK41" s="541"/>
      <c r="AL41" s="541"/>
      <c r="AM41" s="541"/>
      <c r="AN41" s="541"/>
      <c r="AO41" s="91"/>
      <c r="AP41" s="91"/>
      <c r="AQ41" s="91"/>
    </row>
    <row r="42" spans="1:43" ht="13.5" customHeight="1" x14ac:dyDescent="0.25">
      <c r="A42" s="649">
        <f>'Сводная таблица'!C13</f>
        <v>0</v>
      </c>
      <c r="B42" s="650"/>
      <c r="C42" s="650"/>
      <c r="D42" s="650"/>
      <c r="E42" s="650"/>
      <c r="F42" s="650"/>
      <c r="G42" s="650"/>
      <c r="H42" s="650"/>
      <c r="I42" s="651"/>
      <c r="J42" s="647"/>
      <c r="K42" s="647"/>
      <c r="L42" s="634">
        <f>'Сводная таблица'!K7</f>
        <v>0</v>
      </c>
      <c r="M42" s="635"/>
      <c r="N42" s="635"/>
      <c r="O42" s="636"/>
      <c r="P42" s="634">
        <f>'Сводная таблица'!K8</f>
        <v>0</v>
      </c>
      <c r="Q42" s="635"/>
      <c r="R42" s="635"/>
      <c r="S42" s="635"/>
      <c r="T42" s="636"/>
      <c r="U42" s="634">
        <f>'Сводная таблица'!K9</f>
        <v>0</v>
      </c>
      <c r="V42" s="635"/>
      <c r="W42" s="635"/>
      <c r="X42" s="635"/>
      <c r="Y42" s="636"/>
      <c r="Z42" s="634">
        <f>'Сводная таблица'!K10</f>
        <v>0</v>
      </c>
      <c r="AA42" s="635"/>
      <c r="AB42" s="635"/>
      <c r="AC42" s="635"/>
      <c r="AD42" s="636"/>
      <c r="AE42" s="634">
        <f>'Сводная таблица'!K11</f>
        <v>0</v>
      </c>
      <c r="AF42" s="635"/>
      <c r="AG42" s="635"/>
      <c r="AH42" s="635"/>
      <c r="AI42" s="636"/>
      <c r="AJ42" s="556"/>
      <c r="AK42" s="556"/>
      <c r="AL42" s="556"/>
      <c r="AM42" s="556"/>
      <c r="AN42" s="556"/>
      <c r="AO42" s="91"/>
      <c r="AP42" s="91"/>
      <c r="AQ42" s="91"/>
    </row>
    <row r="43" spans="1:43" ht="30.75" customHeight="1" x14ac:dyDescent="0.25">
      <c r="A43" s="652"/>
      <c r="B43" s="653"/>
      <c r="C43" s="653"/>
      <c r="D43" s="653"/>
      <c r="E43" s="653"/>
      <c r="F43" s="653"/>
      <c r="G43" s="653"/>
      <c r="H43" s="653"/>
      <c r="I43" s="654"/>
      <c r="J43" s="647"/>
      <c r="K43" s="647"/>
      <c r="L43" s="637"/>
      <c r="M43" s="638"/>
      <c r="N43" s="638"/>
      <c r="O43" s="639"/>
      <c r="P43" s="637"/>
      <c r="Q43" s="638"/>
      <c r="R43" s="638"/>
      <c r="S43" s="638"/>
      <c r="T43" s="639"/>
      <c r="U43" s="637"/>
      <c r="V43" s="638"/>
      <c r="W43" s="638"/>
      <c r="X43" s="638"/>
      <c r="Y43" s="639"/>
      <c r="Z43" s="637"/>
      <c r="AA43" s="638"/>
      <c r="AB43" s="638"/>
      <c r="AC43" s="638"/>
      <c r="AD43" s="639"/>
      <c r="AE43" s="637"/>
      <c r="AF43" s="638"/>
      <c r="AG43" s="638"/>
      <c r="AH43" s="638"/>
      <c r="AI43" s="639"/>
      <c r="AJ43" s="556"/>
      <c r="AK43" s="556"/>
      <c r="AL43" s="556"/>
      <c r="AM43" s="556"/>
      <c r="AN43" s="556"/>
      <c r="AO43" s="91"/>
      <c r="AP43" s="91"/>
      <c r="AQ43" s="91"/>
    </row>
    <row r="44" spans="1:43" ht="13.5" customHeight="1" x14ac:dyDescent="0.25">
      <c r="A44" s="579" t="s">
        <v>185</v>
      </c>
      <c r="B44" s="580"/>
      <c r="C44" s="580"/>
      <c r="D44" s="580"/>
      <c r="E44" s="655">
        <f>'Сводная таблица'!C14</f>
        <v>0</v>
      </c>
      <c r="F44" s="656"/>
      <c r="G44" s="656"/>
      <c r="H44" s="656"/>
      <c r="I44" s="657"/>
      <c r="J44" s="647"/>
      <c r="K44" s="647"/>
      <c r="L44" s="640"/>
      <c r="M44" s="641"/>
      <c r="N44" s="641"/>
      <c r="O44" s="642"/>
      <c r="P44" s="640"/>
      <c r="Q44" s="641"/>
      <c r="R44" s="641"/>
      <c r="S44" s="641"/>
      <c r="T44" s="642"/>
      <c r="U44" s="640"/>
      <c r="V44" s="641"/>
      <c r="W44" s="641"/>
      <c r="X44" s="641"/>
      <c r="Y44" s="642"/>
      <c r="Z44" s="640"/>
      <c r="AA44" s="641"/>
      <c r="AB44" s="641"/>
      <c r="AC44" s="641"/>
      <c r="AD44" s="642"/>
      <c r="AE44" s="640"/>
      <c r="AF44" s="641"/>
      <c r="AG44" s="641"/>
      <c r="AH44" s="641"/>
      <c r="AI44" s="642"/>
      <c r="AJ44" s="556"/>
      <c r="AK44" s="556"/>
      <c r="AL44" s="556"/>
      <c r="AM44" s="556"/>
      <c r="AN44" s="556"/>
      <c r="AO44" s="91"/>
      <c r="AP44" s="91"/>
      <c r="AQ44" s="91"/>
    </row>
    <row r="45" spans="1:43" ht="13.5" customHeight="1" x14ac:dyDescent="0.25">
      <c r="A45" s="646" t="s">
        <v>62</v>
      </c>
      <c r="B45" s="646"/>
      <c r="C45" s="646"/>
      <c r="D45" s="646"/>
      <c r="E45" s="646"/>
      <c r="F45" s="646"/>
      <c r="G45" s="646"/>
      <c r="H45" s="646"/>
      <c r="I45" s="646"/>
      <c r="J45" s="647"/>
      <c r="K45" s="647"/>
      <c r="L45" s="625">
        <f>L42</f>
        <v>0</v>
      </c>
      <c r="M45" s="626"/>
      <c r="N45" s="626"/>
      <c r="O45" s="627"/>
      <c r="P45" s="625">
        <f>P42</f>
        <v>0</v>
      </c>
      <c r="Q45" s="626"/>
      <c r="R45" s="626"/>
      <c r="S45" s="626"/>
      <c r="T45" s="627"/>
      <c r="U45" s="625">
        <f>U42</f>
        <v>0</v>
      </c>
      <c r="V45" s="626"/>
      <c r="W45" s="626"/>
      <c r="X45" s="626"/>
      <c r="Y45" s="627"/>
      <c r="Z45" s="625">
        <f>Z42</f>
        <v>0</v>
      </c>
      <c r="AA45" s="626"/>
      <c r="AB45" s="626"/>
      <c r="AC45" s="626"/>
      <c r="AD45" s="627"/>
      <c r="AE45" s="625">
        <f>AE42</f>
        <v>0</v>
      </c>
      <c r="AF45" s="626"/>
      <c r="AG45" s="626"/>
      <c r="AH45" s="626"/>
      <c r="AI45" s="627"/>
      <c r="AJ45" s="556"/>
      <c r="AK45" s="556"/>
      <c r="AL45" s="556"/>
      <c r="AM45" s="556"/>
      <c r="AN45" s="556"/>
      <c r="AO45" s="91"/>
      <c r="AP45" s="91"/>
      <c r="AQ45" s="91"/>
    </row>
    <row r="46" spans="1:43" ht="5.25" customHeight="1" x14ac:dyDescent="0.25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91"/>
      <c r="AP46" s="91"/>
      <c r="AQ46" s="91"/>
    </row>
    <row r="47" spans="1:43" s="112" customFormat="1" ht="12.75" customHeight="1" x14ac:dyDescent="0.25">
      <c r="A47" s="483" t="s">
        <v>63</v>
      </c>
      <c r="B47" s="483"/>
      <c r="C47" s="483"/>
      <c r="D47" s="483"/>
      <c r="E47" s="483"/>
      <c r="F47" s="483"/>
      <c r="G47" s="483"/>
      <c r="H47" s="483"/>
      <c r="I47" s="483"/>
      <c r="J47" s="483"/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91"/>
      <c r="AP47" s="91"/>
      <c r="AQ47" s="91"/>
    </row>
    <row r="48" spans="1:43" s="112" customFormat="1" ht="12.75" customHeight="1" x14ac:dyDescent="0.25">
      <c r="A48" s="483" t="s">
        <v>64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3"/>
      <c r="AA48" s="483"/>
      <c r="AB48" s="483"/>
      <c r="AC48" s="483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91"/>
      <c r="AP48" s="91"/>
      <c r="AQ48" s="91"/>
    </row>
    <row r="49" spans="1:43" s="112" customFormat="1" ht="4.5" customHeight="1" x14ac:dyDescent="0.25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91"/>
      <c r="AP49" s="91"/>
      <c r="AQ49" s="91"/>
    </row>
    <row r="50" spans="1:43" s="112" customFormat="1" x14ac:dyDescent="0.25">
      <c r="A50" s="110"/>
      <c r="B50" s="110"/>
      <c r="C50" s="645" t="s">
        <v>65</v>
      </c>
      <c r="D50" s="645"/>
      <c r="E50" s="645"/>
      <c r="F50" s="645"/>
      <c r="G50" s="645"/>
      <c r="H50" s="645"/>
      <c r="I50" s="645"/>
      <c r="J50" s="645"/>
      <c r="K50" s="645"/>
      <c r="L50" s="645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91"/>
      <c r="AP50" s="91"/>
      <c r="AQ50" s="91"/>
    </row>
    <row r="51" spans="1:43" s="112" customFormat="1" ht="15.75" x14ac:dyDescent="0.25">
      <c r="A51" s="110"/>
      <c r="B51" s="110"/>
      <c r="C51" s="618" t="str">
        <f>M18</f>
        <v>Заместитель директора</v>
      </c>
      <c r="D51" s="618"/>
      <c r="E51" s="618"/>
      <c r="F51" s="618"/>
      <c r="G51" s="618"/>
      <c r="H51" s="618"/>
      <c r="I51" s="618"/>
      <c r="J51" s="618"/>
      <c r="K51" s="618"/>
      <c r="L51" s="618"/>
      <c r="M51" s="618"/>
      <c r="N51" s="618"/>
      <c r="O51" s="618"/>
      <c r="P51" s="618"/>
      <c r="Q51" s="618"/>
      <c r="R51" s="105"/>
      <c r="S51" s="105"/>
      <c r="T51" s="402"/>
      <c r="U51" s="402"/>
      <c r="V51" s="402"/>
      <c r="W51" s="402"/>
      <c r="X51" s="402"/>
      <c r="Y51" s="402"/>
      <c r="Z51" s="402"/>
      <c r="AA51" s="105"/>
      <c r="AB51" s="105"/>
      <c r="AC51" s="618" t="str">
        <f>AD18</f>
        <v>Каплевский А.Я.</v>
      </c>
      <c r="AD51" s="618"/>
      <c r="AE51" s="618"/>
      <c r="AF51" s="618"/>
      <c r="AG51" s="618"/>
      <c r="AH51" s="618"/>
      <c r="AI51" s="618"/>
      <c r="AJ51" s="618"/>
      <c r="AK51" s="618"/>
      <c r="AL51" s="618"/>
      <c r="AM51" s="618"/>
      <c r="AN51" s="618"/>
      <c r="AO51" s="91"/>
      <c r="AP51" s="91"/>
      <c r="AQ51" s="91"/>
    </row>
    <row r="52" spans="1:43" s="109" customFormat="1" ht="11.25" customHeight="1" x14ac:dyDescent="0.25">
      <c r="A52" s="106"/>
      <c r="B52" s="106"/>
      <c r="C52" s="415" t="s">
        <v>0</v>
      </c>
      <c r="D52" s="415"/>
      <c r="E52" s="415"/>
      <c r="F52" s="415"/>
      <c r="G52" s="415"/>
      <c r="H52" s="415"/>
      <c r="I52" s="415"/>
      <c r="J52" s="415"/>
      <c r="K52" s="415"/>
      <c r="L52" s="415"/>
      <c r="M52" s="415"/>
      <c r="N52" s="415"/>
      <c r="O52" s="415"/>
      <c r="P52" s="415"/>
      <c r="Q52" s="415"/>
      <c r="R52" s="106"/>
      <c r="S52" s="106"/>
      <c r="T52" s="367" t="s">
        <v>34</v>
      </c>
      <c r="U52" s="367"/>
      <c r="V52" s="367"/>
      <c r="W52" s="367"/>
      <c r="X52" s="367"/>
      <c r="Y52" s="367"/>
      <c r="Z52" s="367"/>
      <c r="AA52" s="106"/>
      <c r="AB52" s="106"/>
      <c r="AC52" s="365" t="s">
        <v>193</v>
      </c>
      <c r="AD52" s="365"/>
      <c r="AE52" s="365"/>
      <c r="AF52" s="365"/>
      <c r="AG52" s="365"/>
      <c r="AH52" s="365"/>
      <c r="AI52" s="365"/>
      <c r="AJ52" s="365"/>
      <c r="AK52" s="365"/>
      <c r="AL52" s="365"/>
      <c r="AM52" s="365"/>
      <c r="AN52" s="365"/>
      <c r="AO52" s="91"/>
      <c r="AP52" s="91"/>
      <c r="AQ52" s="91"/>
    </row>
    <row r="53" spans="1:43" s="112" customFormat="1" ht="15.75" x14ac:dyDescent="0.25">
      <c r="A53" s="110"/>
      <c r="B53" s="110"/>
      <c r="C53" s="643" t="s">
        <v>66</v>
      </c>
      <c r="D53" s="643"/>
      <c r="E53" s="643"/>
      <c r="F53" s="643"/>
      <c r="G53" s="643"/>
      <c r="H53" s="643"/>
      <c r="I53" s="643"/>
      <c r="J53" s="643"/>
      <c r="K53" s="643"/>
      <c r="L53" s="643"/>
      <c r="M53" s="80"/>
      <c r="N53" s="80"/>
      <c r="O53" s="80"/>
      <c r="P53" s="80"/>
      <c r="Q53" s="80"/>
      <c r="R53" s="105"/>
      <c r="S53" s="105"/>
      <c r="T53" s="161"/>
      <c r="U53" s="161"/>
      <c r="V53" s="161"/>
      <c r="W53" s="161"/>
      <c r="X53" s="161"/>
      <c r="Y53" s="161"/>
      <c r="Z53" s="161"/>
      <c r="AA53" s="105"/>
      <c r="AB53" s="105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2"/>
      <c r="AN53" s="162"/>
      <c r="AO53" s="91"/>
      <c r="AP53" s="91"/>
      <c r="AQ53" s="91"/>
    </row>
    <row r="54" spans="1:43" s="112" customFormat="1" ht="15.75" x14ac:dyDescent="0.25">
      <c r="A54" s="110"/>
      <c r="B54" s="110"/>
      <c r="C54" s="618" t="str">
        <f>M20</f>
        <v>Начальник ЦТАИ</v>
      </c>
      <c r="D54" s="618"/>
      <c r="E54" s="618"/>
      <c r="F54" s="618"/>
      <c r="G54" s="618"/>
      <c r="H54" s="618"/>
      <c r="I54" s="618"/>
      <c r="J54" s="618"/>
      <c r="K54" s="618"/>
      <c r="L54" s="618"/>
      <c r="M54" s="618"/>
      <c r="N54" s="618"/>
      <c r="O54" s="618"/>
      <c r="P54" s="618"/>
      <c r="Q54" s="618"/>
      <c r="R54" s="105"/>
      <c r="S54" s="105"/>
      <c r="T54" s="402"/>
      <c r="U54" s="402"/>
      <c r="V54" s="402"/>
      <c r="W54" s="402"/>
      <c r="X54" s="402"/>
      <c r="Y54" s="402"/>
      <c r="Z54" s="402"/>
      <c r="AA54" s="105"/>
      <c r="AB54" s="105"/>
      <c r="AC54" s="618" t="str">
        <f>AD20</f>
        <v>Федоров С.Л.</v>
      </c>
      <c r="AD54" s="618"/>
      <c r="AE54" s="618"/>
      <c r="AF54" s="618"/>
      <c r="AG54" s="618"/>
      <c r="AH54" s="618"/>
      <c r="AI54" s="618"/>
      <c r="AJ54" s="618"/>
      <c r="AK54" s="618"/>
      <c r="AL54" s="618"/>
      <c r="AM54" s="618"/>
      <c r="AN54" s="618"/>
      <c r="AO54" s="91"/>
      <c r="AP54" s="91"/>
      <c r="AQ54" s="91"/>
    </row>
    <row r="55" spans="1:43" s="164" customFormat="1" ht="11.25" customHeight="1" x14ac:dyDescent="0.2">
      <c r="A55" s="163"/>
      <c r="B55" s="163"/>
      <c r="C55" s="454" t="s">
        <v>0</v>
      </c>
      <c r="D55" s="454"/>
      <c r="E55" s="454"/>
      <c r="F55" s="454"/>
      <c r="G55" s="454"/>
      <c r="H55" s="454"/>
      <c r="I55" s="454"/>
      <c r="J55" s="454"/>
      <c r="K55" s="454"/>
      <c r="L55" s="454"/>
      <c r="M55" s="454"/>
      <c r="N55" s="454"/>
      <c r="O55" s="454"/>
      <c r="P55" s="454"/>
      <c r="Q55" s="454"/>
      <c r="R55" s="163"/>
      <c r="S55" s="163"/>
      <c r="T55" s="644" t="s">
        <v>34</v>
      </c>
      <c r="U55" s="644"/>
      <c r="V55" s="644"/>
      <c r="W55" s="644"/>
      <c r="X55" s="644"/>
      <c r="Y55" s="644"/>
      <c r="Z55" s="644"/>
      <c r="AA55" s="163"/>
      <c r="AB55" s="163"/>
      <c r="AC55" s="619" t="s">
        <v>193</v>
      </c>
      <c r="AD55" s="619"/>
      <c r="AE55" s="619"/>
      <c r="AF55" s="619"/>
      <c r="AG55" s="619"/>
      <c r="AH55" s="619"/>
      <c r="AI55" s="619"/>
      <c r="AJ55" s="619"/>
      <c r="AK55" s="619"/>
      <c r="AL55" s="619"/>
      <c r="AM55" s="619"/>
      <c r="AN55" s="619"/>
      <c r="AO55" s="91"/>
      <c r="AP55" s="91"/>
      <c r="AQ55" s="91"/>
    </row>
    <row r="56" spans="1:43" s="112" customFormat="1" ht="15.75" x14ac:dyDescent="0.25">
      <c r="A56" s="110"/>
      <c r="B56" s="110"/>
      <c r="C56" s="645" t="s">
        <v>67</v>
      </c>
      <c r="D56" s="645"/>
      <c r="E56" s="645"/>
      <c r="F56" s="645"/>
      <c r="G56" s="645"/>
      <c r="H56" s="645"/>
      <c r="I56" s="645"/>
      <c r="J56" s="645"/>
      <c r="K56" s="645"/>
      <c r="L56" s="645"/>
      <c r="M56" s="161"/>
      <c r="N56" s="161"/>
      <c r="O56" s="161"/>
      <c r="P56" s="161"/>
      <c r="Q56" s="161"/>
      <c r="R56" s="105"/>
      <c r="S56" s="105"/>
      <c r="T56" s="161"/>
      <c r="U56" s="161"/>
      <c r="V56" s="161"/>
      <c r="W56" s="161"/>
      <c r="X56" s="161"/>
      <c r="Y56" s="161"/>
      <c r="Z56" s="161"/>
      <c r="AA56" s="105"/>
      <c r="AB56" s="105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91"/>
      <c r="AP56" s="91"/>
      <c r="AQ56" s="91"/>
    </row>
    <row r="57" spans="1:43" s="112" customFormat="1" ht="15.75" x14ac:dyDescent="0.25">
      <c r="A57" s="110"/>
      <c r="B57" s="110"/>
      <c r="C57" s="618" t="str">
        <f>M22</f>
        <v>Бухгалтер основным средствам</v>
      </c>
      <c r="D57" s="618"/>
      <c r="E57" s="618"/>
      <c r="F57" s="618"/>
      <c r="G57" s="618"/>
      <c r="H57" s="618"/>
      <c r="I57" s="618"/>
      <c r="J57" s="618"/>
      <c r="K57" s="618"/>
      <c r="L57" s="618"/>
      <c r="M57" s="618"/>
      <c r="N57" s="618"/>
      <c r="O57" s="618"/>
      <c r="P57" s="618"/>
      <c r="Q57" s="618"/>
      <c r="R57" s="105"/>
      <c r="S57" s="105"/>
      <c r="T57" s="402"/>
      <c r="U57" s="402"/>
      <c r="V57" s="402"/>
      <c r="W57" s="402"/>
      <c r="X57" s="402"/>
      <c r="Y57" s="402"/>
      <c r="Z57" s="402"/>
      <c r="AA57" s="105"/>
      <c r="AB57" s="105"/>
      <c r="AC57" s="618" t="str">
        <f>AD22</f>
        <v>Маренкова О.И.</v>
      </c>
      <c r="AD57" s="618"/>
      <c r="AE57" s="618"/>
      <c r="AF57" s="618"/>
      <c r="AG57" s="618"/>
      <c r="AH57" s="618"/>
      <c r="AI57" s="618"/>
      <c r="AJ57" s="618"/>
      <c r="AK57" s="618"/>
      <c r="AL57" s="618"/>
      <c r="AM57" s="618"/>
      <c r="AN57" s="618"/>
      <c r="AO57" s="91"/>
      <c r="AP57" s="91"/>
      <c r="AQ57" s="91"/>
    </row>
    <row r="58" spans="1:43" s="109" customFormat="1" ht="11.25" customHeight="1" x14ac:dyDescent="0.25">
      <c r="A58" s="106"/>
      <c r="B58" s="106"/>
      <c r="C58" s="415" t="s">
        <v>0</v>
      </c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5"/>
      <c r="P58" s="415"/>
      <c r="Q58" s="415"/>
      <c r="R58" s="106"/>
      <c r="S58" s="106"/>
      <c r="T58" s="367" t="s">
        <v>34</v>
      </c>
      <c r="U58" s="367"/>
      <c r="V58" s="367"/>
      <c r="W58" s="367"/>
      <c r="X58" s="367"/>
      <c r="Y58" s="367"/>
      <c r="Z58" s="367"/>
      <c r="AA58" s="106"/>
      <c r="AB58" s="106"/>
      <c r="AC58" s="365" t="s">
        <v>193</v>
      </c>
      <c r="AD58" s="365"/>
      <c r="AE58" s="365"/>
      <c r="AF58" s="365"/>
      <c r="AG58" s="365"/>
      <c r="AH58" s="365"/>
      <c r="AI58" s="365"/>
      <c r="AJ58" s="365"/>
      <c r="AK58" s="365"/>
      <c r="AL58" s="365"/>
      <c r="AM58" s="365"/>
      <c r="AN58" s="365"/>
      <c r="AO58" s="91"/>
      <c r="AP58" s="91"/>
      <c r="AQ58" s="91"/>
    </row>
    <row r="59" spans="1:43" s="112" customFormat="1" ht="15.75" x14ac:dyDescent="0.25">
      <c r="A59" s="110"/>
      <c r="B59" s="110"/>
      <c r="C59" s="618" t="str">
        <f>M24</f>
        <v>Бухгалтер по материалам</v>
      </c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8"/>
      <c r="P59" s="618"/>
      <c r="Q59" s="618"/>
      <c r="R59" s="105"/>
      <c r="S59" s="105"/>
      <c r="T59" s="402"/>
      <c r="U59" s="402"/>
      <c r="V59" s="402"/>
      <c r="W59" s="402"/>
      <c r="X59" s="402"/>
      <c r="Y59" s="402"/>
      <c r="Z59" s="402"/>
      <c r="AA59" s="105"/>
      <c r="AB59" s="105"/>
      <c r="AC59" s="618" t="str">
        <f>AD24</f>
        <v>Дубяга Е.Л.</v>
      </c>
      <c r="AD59" s="618"/>
      <c r="AE59" s="618"/>
      <c r="AF59" s="618"/>
      <c r="AG59" s="618"/>
      <c r="AH59" s="618"/>
      <c r="AI59" s="618"/>
      <c r="AJ59" s="618"/>
      <c r="AK59" s="618"/>
      <c r="AL59" s="618"/>
      <c r="AM59" s="618"/>
      <c r="AN59" s="618"/>
      <c r="AO59" s="91"/>
      <c r="AP59" s="91"/>
      <c r="AQ59" s="91"/>
    </row>
    <row r="60" spans="1:43" s="109" customFormat="1" ht="11.25" customHeight="1" x14ac:dyDescent="0.25">
      <c r="A60" s="106"/>
      <c r="B60" s="106"/>
      <c r="C60" s="415" t="s">
        <v>0</v>
      </c>
      <c r="D60" s="415"/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15"/>
      <c r="P60" s="415"/>
      <c r="Q60" s="415"/>
      <c r="R60" s="106"/>
      <c r="S60" s="106"/>
      <c r="T60" s="367" t="s">
        <v>34</v>
      </c>
      <c r="U60" s="367"/>
      <c r="V60" s="367"/>
      <c r="W60" s="367"/>
      <c r="X60" s="367"/>
      <c r="Y60" s="367"/>
      <c r="Z60" s="367"/>
      <c r="AA60" s="106"/>
      <c r="AB60" s="106"/>
      <c r="AC60" s="365" t="s">
        <v>193</v>
      </c>
      <c r="AD60" s="365"/>
      <c r="AE60" s="365"/>
      <c r="AF60" s="365"/>
      <c r="AG60" s="365"/>
      <c r="AH60" s="365"/>
      <c r="AI60" s="365"/>
      <c r="AJ60" s="365"/>
      <c r="AK60" s="365"/>
      <c r="AL60" s="365"/>
      <c r="AM60" s="365"/>
      <c r="AN60" s="365"/>
      <c r="AO60" s="91"/>
      <c r="AP60" s="91"/>
      <c r="AQ60" s="91"/>
    </row>
    <row r="61" spans="1:43" s="112" customFormat="1" ht="15.75" x14ac:dyDescent="0.25">
      <c r="A61" s="110"/>
      <c r="B61" s="110"/>
      <c r="C61" s="618" t="str">
        <f>M26</f>
        <v>Начальник уАСУТП</v>
      </c>
      <c r="D61" s="618"/>
      <c r="E61" s="618"/>
      <c r="F61" s="618"/>
      <c r="G61" s="618"/>
      <c r="H61" s="618"/>
      <c r="I61" s="618"/>
      <c r="J61" s="618"/>
      <c r="K61" s="618"/>
      <c r="L61" s="618"/>
      <c r="M61" s="618"/>
      <c r="N61" s="618"/>
      <c r="O61" s="618"/>
      <c r="P61" s="618"/>
      <c r="Q61" s="618"/>
      <c r="R61" s="105"/>
      <c r="S61" s="105"/>
      <c r="T61" s="402"/>
      <c r="U61" s="402"/>
      <c r="V61" s="402"/>
      <c r="W61" s="402"/>
      <c r="X61" s="402"/>
      <c r="Y61" s="402"/>
      <c r="Z61" s="402"/>
      <c r="AA61" s="105"/>
      <c r="AB61" s="105"/>
      <c r="AC61" s="618" t="str">
        <f>AD26</f>
        <v>Осмоловский А.В.</v>
      </c>
      <c r="AD61" s="618"/>
      <c r="AE61" s="618"/>
      <c r="AF61" s="618"/>
      <c r="AG61" s="618"/>
      <c r="AH61" s="618"/>
      <c r="AI61" s="618"/>
      <c r="AJ61" s="618"/>
      <c r="AK61" s="618"/>
      <c r="AL61" s="618"/>
      <c r="AM61" s="618"/>
      <c r="AN61" s="618"/>
      <c r="AO61" s="91"/>
      <c r="AP61" s="91"/>
      <c r="AQ61" s="91"/>
    </row>
    <row r="62" spans="1:43" s="109" customFormat="1" ht="11.25" customHeight="1" x14ac:dyDescent="0.25">
      <c r="A62" s="106"/>
      <c r="B62" s="106"/>
      <c r="C62" s="415" t="s">
        <v>0</v>
      </c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106"/>
      <c r="S62" s="106"/>
      <c r="T62" s="367" t="s">
        <v>34</v>
      </c>
      <c r="U62" s="367"/>
      <c r="V62" s="367"/>
      <c r="W62" s="367"/>
      <c r="X62" s="367"/>
      <c r="Y62" s="367"/>
      <c r="Z62" s="367"/>
      <c r="AA62" s="106"/>
      <c r="AB62" s="106"/>
      <c r="AC62" s="365" t="s">
        <v>193</v>
      </c>
      <c r="AD62" s="365"/>
      <c r="AE62" s="365"/>
      <c r="AF62" s="365"/>
      <c r="AG62" s="365"/>
      <c r="AH62" s="365"/>
      <c r="AI62" s="365"/>
      <c r="AJ62" s="365"/>
      <c r="AK62" s="365"/>
      <c r="AL62" s="365"/>
      <c r="AM62" s="365"/>
      <c r="AN62" s="365"/>
      <c r="AO62" s="91"/>
      <c r="AP62" s="91"/>
      <c r="AQ62" s="91"/>
    </row>
    <row r="63" spans="1:43" s="112" customFormat="1" ht="15.75" x14ac:dyDescent="0.25">
      <c r="A63" s="110"/>
      <c r="B63" s="110"/>
      <c r="C63" s="510" t="e">
        <f>M28</f>
        <v>#N/A</v>
      </c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165"/>
      <c r="S63" s="165"/>
      <c r="T63" s="500"/>
      <c r="U63" s="500"/>
      <c r="V63" s="500"/>
      <c r="W63" s="500"/>
      <c r="X63" s="500"/>
      <c r="Y63" s="500"/>
      <c r="Z63" s="500"/>
      <c r="AA63" s="165"/>
      <c r="AB63" s="165"/>
      <c r="AC63" s="510">
        <f>AD28</f>
        <v>0</v>
      </c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91"/>
      <c r="AP63" s="91"/>
      <c r="AQ63" s="91"/>
    </row>
    <row r="64" spans="1:43" s="109" customFormat="1" ht="11.25" customHeight="1" x14ac:dyDescent="0.25">
      <c r="A64" s="106"/>
      <c r="B64" s="106"/>
      <c r="C64" s="415" t="s">
        <v>0</v>
      </c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106"/>
      <c r="S64" s="106"/>
      <c r="T64" s="367" t="s">
        <v>34</v>
      </c>
      <c r="U64" s="367"/>
      <c r="V64" s="367"/>
      <c r="W64" s="367"/>
      <c r="X64" s="367"/>
      <c r="Y64" s="367"/>
      <c r="Z64" s="367"/>
      <c r="AA64" s="106"/>
      <c r="AB64" s="106"/>
      <c r="AC64" s="365" t="s">
        <v>193</v>
      </c>
      <c r="AD64" s="365"/>
      <c r="AE64" s="365"/>
      <c r="AF64" s="365"/>
      <c r="AG64" s="365"/>
      <c r="AH64" s="365"/>
      <c r="AI64" s="365"/>
      <c r="AJ64" s="365"/>
      <c r="AK64" s="365"/>
      <c r="AL64" s="365"/>
      <c r="AM64" s="365"/>
      <c r="AN64" s="365"/>
      <c r="AO64" s="91"/>
      <c r="AP64" s="91"/>
      <c r="AQ64" s="91"/>
    </row>
    <row r="65" spans="3:43" x14ac:dyDescent="0.25">
      <c r="AO65" s="91"/>
      <c r="AP65" s="91"/>
      <c r="AQ65" s="91"/>
    </row>
    <row r="66" spans="3:43" x14ac:dyDescent="0.25">
      <c r="AO66" s="91"/>
      <c r="AP66" s="91"/>
      <c r="AQ66" s="91"/>
    </row>
    <row r="67" spans="3:43" x14ac:dyDescent="0.25">
      <c r="AO67" s="91"/>
      <c r="AP67" s="91"/>
      <c r="AQ67" s="91"/>
    </row>
    <row r="68" spans="3:43" x14ac:dyDescent="0.25">
      <c r="AO68" s="91"/>
      <c r="AP68" s="91"/>
      <c r="AQ68" s="91"/>
    </row>
    <row r="69" spans="3:43" x14ac:dyDescent="0.25">
      <c r="AO69" s="91"/>
      <c r="AP69" s="91"/>
      <c r="AQ69" s="91"/>
    </row>
    <row r="70" spans="3:43" x14ac:dyDescent="0.25">
      <c r="AO70" s="91"/>
      <c r="AP70" s="91"/>
      <c r="AQ70" s="91"/>
    </row>
    <row r="71" spans="3:43" x14ac:dyDescent="0.25">
      <c r="AO71" s="91"/>
      <c r="AP71" s="91"/>
      <c r="AQ71" s="91"/>
    </row>
    <row r="72" spans="3:43" ht="15.75" x14ac:dyDescent="0.25"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7"/>
      <c r="S72" s="167"/>
      <c r="T72" s="167"/>
      <c r="U72" s="168"/>
      <c r="V72" s="168"/>
      <c r="W72" s="168"/>
      <c r="X72" s="168"/>
      <c r="Y72" s="168"/>
      <c r="Z72" s="168"/>
      <c r="AA72" s="168"/>
      <c r="AB72" s="167"/>
      <c r="AC72" s="167"/>
      <c r="AD72" s="167"/>
      <c r="AE72" s="167"/>
      <c r="AF72" s="166"/>
      <c r="AG72" s="166"/>
      <c r="AH72" s="166"/>
      <c r="AI72" s="166"/>
      <c r="AJ72" s="166"/>
      <c r="AK72" s="166"/>
      <c r="AL72" s="166"/>
      <c r="AM72" s="166"/>
      <c r="AN72" s="166"/>
      <c r="AO72" s="91"/>
      <c r="AP72" s="91"/>
      <c r="AQ72" s="91"/>
    </row>
    <row r="73" spans="3:43" ht="15.75" x14ac:dyDescent="0.25"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7"/>
      <c r="S73" s="167"/>
      <c r="T73" s="167"/>
      <c r="U73" s="169"/>
      <c r="V73" s="169"/>
      <c r="W73" s="169"/>
      <c r="X73" s="169"/>
      <c r="Y73" s="169"/>
      <c r="Z73" s="169"/>
      <c r="AA73" s="169"/>
      <c r="AB73" s="167"/>
      <c r="AC73" s="167"/>
      <c r="AD73" s="167"/>
      <c r="AE73" s="167"/>
      <c r="AF73" s="169"/>
      <c r="AG73" s="169"/>
      <c r="AH73" s="169"/>
      <c r="AI73" s="169"/>
      <c r="AJ73" s="169"/>
      <c r="AK73" s="169"/>
      <c r="AL73" s="169"/>
      <c r="AM73" s="169"/>
      <c r="AN73" s="169"/>
      <c r="AO73" s="91"/>
      <c r="AP73" s="91"/>
      <c r="AQ73" s="91"/>
    </row>
    <row r="74" spans="3:43" ht="15.75" x14ac:dyDescent="0.25"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7"/>
      <c r="S74" s="167"/>
      <c r="T74" s="167"/>
      <c r="U74" s="168"/>
      <c r="V74" s="168"/>
      <c r="W74" s="168"/>
      <c r="X74" s="168"/>
      <c r="Y74" s="168"/>
      <c r="Z74" s="168"/>
      <c r="AA74" s="168"/>
      <c r="AB74" s="167"/>
      <c r="AC74" s="167"/>
      <c r="AD74" s="167"/>
      <c r="AE74" s="167"/>
      <c r="AF74" s="166"/>
      <c r="AG74" s="166"/>
      <c r="AH74" s="166"/>
      <c r="AI74" s="166"/>
      <c r="AJ74" s="166"/>
      <c r="AK74" s="166"/>
      <c r="AL74" s="166"/>
      <c r="AM74" s="166"/>
      <c r="AN74" s="166"/>
    </row>
    <row r="75" spans="3:43" ht="15.75" x14ac:dyDescent="0.25"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7"/>
      <c r="S75" s="167"/>
      <c r="T75" s="167"/>
      <c r="U75" s="169"/>
      <c r="V75" s="169"/>
      <c r="W75" s="169"/>
      <c r="X75" s="169"/>
      <c r="Y75" s="169"/>
      <c r="Z75" s="169"/>
      <c r="AA75" s="169"/>
      <c r="AB75" s="167"/>
      <c r="AC75" s="167"/>
      <c r="AD75" s="167"/>
      <c r="AE75" s="167"/>
      <c r="AF75" s="169"/>
      <c r="AG75" s="169"/>
      <c r="AH75" s="169"/>
      <c r="AI75" s="169"/>
      <c r="AJ75" s="169"/>
      <c r="AK75" s="169"/>
      <c r="AL75" s="169"/>
      <c r="AM75" s="169"/>
      <c r="AN75" s="169"/>
    </row>
    <row r="76" spans="3:43" ht="15.75" x14ac:dyDescent="0.25"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7"/>
      <c r="S76" s="167"/>
      <c r="T76" s="167"/>
      <c r="U76" s="168"/>
      <c r="V76" s="168"/>
      <c r="W76" s="168"/>
      <c r="X76" s="168"/>
      <c r="Y76" s="168"/>
      <c r="Z76" s="168"/>
      <c r="AA76" s="168"/>
      <c r="AB76" s="167"/>
      <c r="AC76" s="167"/>
      <c r="AD76" s="167"/>
      <c r="AE76" s="167"/>
      <c r="AF76" s="166"/>
      <c r="AG76" s="166"/>
      <c r="AH76" s="166"/>
      <c r="AI76" s="166"/>
      <c r="AJ76" s="166"/>
      <c r="AK76" s="166"/>
      <c r="AL76" s="166"/>
      <c r="AM76" s="166"/>
      <c r="AN76" s="166"/>
    </row>
    <row r="77" spans="3:43" ht="15.75" x14ac:dyDescent="0.25"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7"/>
      <c r="S77" s="167"/>
      <c r="T77" s="167"/>
      <c r="U77" s="169"/>
      <c r="V77" s="169"/>
      <c r="W77" s="169"/>
      <c r="X77" s="169"/>
      <c r="Y77" s="169"/>
      <c r="Z77" s="169"/>
      <c r="AA77" s="169"/>
      <c r="AB77" s="167"/>
      <c r="AC77" s="167"/>
      <c r="AD77" s="167"/>
      <c r="AE77" s="167"/>
      <c r="AF77" s="169"/>
      <c r="AG77" s="169"/>
      <c r="AH77" s="169"/>
      <c r="AI77" s="169"/>
      <c r="AJ77" s="169"/>
      <c r="AK77" s="169"/>
      <c r="AL77" s="169"/>
      <c r="AM77" s="169"/>
      <c r="AN77" s="169"/>
    </row>
    <row r="78" spans="3:43" ht="15.75" x14ac:dyDescent="0.25"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7"/>
      <c r="S78" s="167"/>
      <c r="T78" s="167"/>
      <c r="U78" s="168"/>
      <c r="V78" s="168"/>
      <c r="W78" s="168"/>
      <c r="X78" s="168"/>
      <c r="Y78" s="168"/>
      <c r="Z78" s="168"/>
      <c r="AA78" s="168"/>
      <c r="AB78" s="167"/>
      <c r="AC78" s="167"/>
      <c r="AD78" s="167"/>
      <c r="AE78" s="167"/>
      <c r="AF78" s="166"/>
      <c r="AG78" s="166"/>
      <c r="AH78" s="166"/>
      <c r="AI78" s="166"/>
      <c r="AJ78" s="166"/>
      <c r="AK78" s="166"/>
      <c r="AL78" s="166"/>
      <c r="AM78" s="166"/>
      <c r="AN78" s="166"/>
    </row>
    <row r="79" spans="3:43" ht="15.75" x14ac:dyDescent="0.25"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7"/>
      <c r="S79" s="167"/>
      <c r="T79" s="167"/>
      <c r="U79" s="169"/>
      <c r="V79" s="169"/>
      <c r="W79" s="169"/>
      <c r="X79" s="169"/>
      <c r="Y79" s="169"/>
      <c r="Z79" s="169"/>
      <c r="AA79" s="169"/>
      <c r="AB79" s="167"/>
      <c r="AC79" s="167"/>
      <c r="AD79" s="167"/>
      <c r="AE79" s="167"/>
      <c r="AF79" s="169"/>
      <c r="AG79" s="169"/>
      <c r="AH79" s="169"/>
      <c r="AI79" s="169"/>
      <c r="AJ79" s="169"/>
      <c r="AK79" s="169"/>
      <c r="AL79" s="169"/>
      <c r="AM79" s="169"/>
      <c r="AN79" s="169"/>
    </row>
  </sheetData>
  <mergeCells count="127">
    <mergeCell ref="M20:AB20"/>
    <mergeCell ref="A34:AN34"/>
    <mergeCell ref="A33:C33"/>
    <mergeCell ref="M26:AB26"/>
    <mergeCell ref="I33:M33"/>
    <mergeCell ref="M21:AB21"/>
    <mergeCell ref="A4:U4"/>
    <mergeCell ref="A5:U5"/>
    <mergeCell ref="M19:AB19"/>
    <mergeCell ref="Y9:AD9"/>
    <mergeCell ref="Y10:AD10"/>
    <mergeCell ref="Y7:AN7"/>
    <mergeCell ref="A17:I17"/>
    <mergeCell ref="Z11:AA11"/>
    <mergeCell ref="AC11:AI11"/>
    <mergeCell ref="A18:L18"/>
    <mergeCell ref="M18:AB18"/>
    <mergeCell ref="A15:AN15"/>
    <mergeCell ref="A14:AN14"/>
    <mergeCell ref="A6:U6"/>
    <mergeCell ref="A20:L20"/>
    <mergeCell ref="A13:AN13"/>
    <mergeCell ref="A22:L22"/>
    <mergeCell ref="M22:AB22"/>
    <mergeCell ref="C51:Q51"/>
    <mergeCell ref="T51:Z51"/>
    <mergeCell ref="A45:I45"/>
    <mergeCell ref="J45:K45"/>
    <mergeCell ref="J42:K44"/>
    <mergeCell ref="AJ40:AN41"/>
    <mergeCell ref="L39:AN39"/>
    <mergeCell ref="Z42:AD44"/>
    <mergeCell ref="AE42:AI44"/>
    <mergeCell ref="Z40:AD41"/>
    <mergeCell ref="A44:D44"/>
    <mergeCell ref="C50:L50"/>
    <mergeCell ref="L40:O41"/>
    <mergeCell ref="L42:O44"/>
    <mergeCell ref="U45:Y45"/>
    <mergeCell ref="A42:I43"/>
    <mergeCell ref="E44:I44"/>
    <mergeCell ref="C61:Q61"/>
    <mergeCell ref="T61:Z61"/>
    <mergeCell ref="T62:Z62"/>
    <mergeCell ref="C53:L53"/>
    <mergeCell ref="C55:Q55"/>
    <mergeCell ref="T52:Z52"/>
    <mergeCell ref="C54:Q54"/>
    <mergeCell ref="C57:Q57"/>
    <mergeCell ref="T57:Z57"/>
    <mergeCell ref="T59:Z59"/>
    <mergeCell ref="T58:Z58"/>
    <mergeCell ref="C62:Q62"/>
    <mergeCell ref="C58:Q58"/>
    <mergeCell ref="C59:Q59"/>
    <mergeCell ref="T55:Z55"/>
    <mergeCell ref="C52:Q52"/>
    <mergeCell ref="T54:Z54"/>
    <mergeCell ref="C56:L56"/>
    <mergeCell ref="T60:Z60"/>
    <mergeCell ref="M23:AB23"/>
    <mergeCell ref="M25:AB25"/>
    <mergeCell ref="O33:AN33"/>
    <mergeCell ref="AD18:AN18"/>
    <mergeCell ref="L45:O45"/>
    <mergeCell ref="P45:T45"/>
    <mergeCell ref="U40:Y41"/>
    <mergeCell ref="U42:Y44"/>
    <mergeCell ref="Z45:AD45"/>
    <mergeCell ref="AE45:AI45"/>
    <mergeCell ref="AJ45:AN45"/>
    <mergeCell ref="P40:T41"/>
    <mergeCell ref="P42:T44"/>
    <mergeCell ref="AJ42:AN44"/>
    <mergeCell ref="AE40:AI41"/>
    <mergeCell ref="M27:AB27"/>
    <mergeCell ref="M29:AB29"/>
    <mergeCell ref="M24:AB24"/>
    <mergeCell ref="M28:AB28"/>
    <mergeCell ref="A31:AN31"/>
    <mergeCell ref="AD19:AN19"/>
    <mergeCell ref="AD20:AN20"/>
    <mergeCell ref="AD21:AN21"/>
    <mergeCell ref="AD22:AN22"/>
    <mergeCell ref="Y1:AN1"/>
    <mergeCell ref="Y2:AN2"/>
    <mergeCell ref="Y3:AN3"/>
    <mergeCell ref="Y4:AN4"/>
    <mergeCell ref="Y5:AN5"/>
    <mergeCell ref="Y6:AN6"/>
    <mergeCell ref="Y8:AN8"/>
    <mergeCell ref="AF10:AN10"/>
    <mergeCell ref="AK11:AN11"/>
    <mergeCell ref="AF9:AN9"/>
    <mergeCell ref="AD23:AN23"/>
    <mergeCell ref="AD24:AN24"/>
    <mergeCell ref="AD25:AN25"/>
    <mergeCell ref="AD26:AN26"/>
    <mergeCell ref="AD27:AN27"/>
    <mergeCell ref="AC58:AN58"/>
    <mergeCell ref="AC59:AN59"/>
    <mergeCell ref="AC60:AN60"/>
    <mergeCell ref="AC61:AN61"/>
    <mergeCell ref="AC62:AN62"/>
    <mergeCell ref="AC63:AN63"/>
    <mergeCell ref="AC64:AN64"/>
    <mergeCell ref="AD28:AN28"/>
    <mergeCell ref="AD29:AN29"/>
    <mergeCell ref="AC51:AN51"/>
    <mergeCell ref="AC52:AN52"/>
    <mergeCell ref="AC54:AN54"/>
    <mergeCell ref="AC55:AN55"/>
    <mergeCell ref="AC57:AN57"/>
    <mergeCell ref="A37:AN37"/>
    <mergeCell ref="A39:I41"/>
    <mergeCell ref="J39:K41"/>
    <mergeCell ref="D33:G33"/>
    <mergeCell ref="A35:AN35"/>
    <mergeCell ref="A36:AN36"/>
    <mergeCell ref="A32:AN32"/>
    <mergeCell ref="A47:AN47"/>
    <mergeCell ref="A48:AN48"/>
    <mergeCell ref="C64:Q64"/>
    <mergeCell ref="T64:Z64"/>
    <mergeCell ref="C63:Q63"/>
    <mergeCell ref="T63:Z63"/>
    <mergeCell ref="C60:Q60"/>
  </mergeCells>
  <phoneticPr fontId="0" type="noConversion"/>
  <dataValidations count="5">
    <dataValidation type="list" allowBlank="1" showInputMessage="1" showErrorMessage="1" sqref="AF9:AN9" xr:uid="{EDD028D6-F661-4C64-B0E8-53DDF9D2AC77}">
      <formula1>УТВЕРЖДАЮ</formula1>
    </dataValidation>
    <dataValidation type="list" allowBlank="1" showInputMessage="1" showErrorMessage="1" sqref="AD18:AN18" xr:uid="{3A35FF1F-FCB2-491F-AA65-0C6D28272E80}">
      <formula1>УТВЕРЖДАЮ_Смета</formula1>
    </dataValidation>
    <dataValidation type="list" allowBlank="1" showInputMessage="1" showErrorMessage="1" sqref="AD26:AN26" xr:uid="{4F2AF4E4-7DF1-4866-B235-2404D9C910C4}">
      <formula1>АСУТП_1</formula1>
    </dataValidation>
    <dataValidation type="list" allowBlank="1" showInputMessage="1" showErrorMessage="1" sqref="AD20:AN20" xr:uid="{0302E6FE-57A9-44CE-B7F9-F4E16928107A}">
      <formula1>ЦТАИ_1</formula1>
    </dataValidation>
    <dataValidation type="list" allowBlank="1" showInputMessage="1" showErrorMessage="1" sqref="AD22:AN22 AD24:AN24" xr:uid="{F2C554CD-D5D4-4F9E-9AE4-C6B440C85503}">
      <formula1>Бухгалтерия_1</formula1>
    </dataValidation>
  </dataValidations>
  <pageMargins left="0.78740157480314965" right="0.19685039370078741" top="0.39370078740157483" bottom="0.39370078740157483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Q107"/>
  <sheetViews>
    <sheetView tabSelected="1" zoomScaleNormal="100" workbookViewId="0"/>
  </sheetViews>
  <sheetFormatPr defaultRowHeight="15" x14ac:dyDescent="0.25"/>
  <cols>
    <col min="1" max="1" width="3.42578125" style="18" customWidth="1"/>
    <col min="2" max="2" width="29.42578125" style="196" customWidth="1"/>
    <col min="3" max="3" width="38.7109375" style="196" customWidth="1"/>
    <col min="4" max="4" width="3.7109375" style="18" customWidth="1"/>
    <col min="5" max="5" width="10.5703125" style="18" customWidth="1"/>
    <col min="6" max="6" width="12" style="18" customWidth="1"/>
    <col min="7" max="7" width="11.7109375" style="18" customWidth="1"/>
    <col min="8" max="8" width="12" style="195" customWidth="1"/>
    <col min="9" max="9" width="10.5703125" style="195" customWidth="1"/>
    <col min="10" max="10" width="11.7109375" style="195" customWidth="1"/>
    <col min="11" max="11" width="12" style="195" customWidth="1"/>
    <col min="12" max="12" width="7.42578125" style="195" customWidth="1"/>
    <col min="13" max="13" width="7" style="195" customWidth="1"/>
    <col min="14" max="14" width="14.5703125" style="195" customWidth="1"/>
    <col min="15" max="15" width="3.140625" style="195" customWidth="1"/>
    <col min="16" max="16" width="32.140625" style="195" customWidth="1"/>
    <col min="17" max="17" width="3.42578125" style="195" bestFit="1" customWidth="1"/>
    <col min="18" max="18" width="50.7109375" style="203" customWidth="1"/>
    <col min="19" max="19" width="92.42578125" style="195" bestFit="1" customWidth="1"/>
    <col min="20" max="20" width="53.42578125" style="195" customWidth="1"/>
    <col min="21" max="69" width="9.140625" style="203"/>
    <col min="70" max="16384" width="9.140625" style="195"/>
  </cols>
  <sheetData>
    <row r="1" spans="1:41" ht="15.75" customHeight="1" thickBot="1" x14ac:dyDescent="0.3">
      <c r="A1" s="204"/>
      <c r="B1" s="205"/>
      <c r="C1" s="205"/>
      <c r="D1" s="204"/>
      <c r="E1" s="204"/>
      <c r="F1" s="204"/>
      <c r="G1" s="204"/>
      <c r="H1" s="206"/>
      <c r="I1" s="206"/>
      <c r="J1" s="206"/>
      <c r="K1" s="206"/>
      <c r="L1" s="206"/>
      <c r="M1" s="206"/>
      <c r="N1" s="207"/>
      <c r="O1" s="207"/>
      <c r="P1" s="207"/>
      <c r="Q1" s="278" t="s">
        <v>756</v>
      </c>
      <c r="R1" s="207"/>
      <c r="S1" s="207"/>
      <c r="T1" s="207"/>
    </row>
    <row r="2" spans="1:41" ht="15.75" customHeight="1" thickBot="1" x14ac:dyDescent="0.3">
      <c r="A2" s="204"/>
      <c r="B2" s="250" t="s">
        <v>154</v>
      </c>
      <c r="C2" s="668" t="s">
        <v>620</v>
      </c>
      <c r="D2" s="668"/>
      <c r="E2" s="668"/>
      <c r="F2" s="668"/>
      <c r="G2" s="668"/>
      <c r="H2" s="668"/>
      <c r="I2" s="668"/>
      <c r="J2" s="668"/>
      <c r="K2" s="669"/>
      <c r="L2" s="212"/>
      <c r="M2" s="661" t="s">
        <v>755</v>
      </c>
      <c r="N2" s="662"/>
      <c r="O2" s="662"/>
      <c r="P2" s="663"/>
      <c r="Q2" s="279" t="s">
        <v>757</v>
      </c>
      <c r="R2" s="222"/>
      <c r="S2" s="216"/>
      <c r="T2" s="216"/>
      <c r="U2" s="244"/>
      <c r="V2" s="244"/>
      <c r="W2" s="244"/>
      <c r="X2" s="244"/>
      <c r="Y2" s="244"/>
      <c r="Z2" s="244"/>
      <c r="AA2" s="244"/>
      <c r="AB2" s="244"/>
    </row>
    <row r="3" spans="1:41" ht="15.75" customHeight="1" thickBot="1" x14ac:dyDescent="0.3">
      <c r="A3" s="204"/>
      <c r="B3" s="251" t="s">
        <v>525</v>
      </c>
      <c r="C3" s="260"/>
      <c r="D3" s="208"/>
      <c r="E3" s="274" t="s">
        <v>754</v>
      </c>
      <c r="F3" s="725" t="s">
        <v>749</v>
      </c>
      <c r="G3" s="726"/>
      <c r="H3" s="726"/>
      <c r="I3" s="726"/>
      <c r="J3" s="726"/>
      <c r="K3" s="727"/>
      <c r="L3" s="213"/>
      <c r="M3" s="664" t="s">
        <v>651</v>
      </c>
      <c r="N3" s="665"/>
      <c r="O3" s="665" t="s">
        <v>713</v>
      </c>
      <c r="P3" s="716"/>
      <c r="Q3" s="280"/>
      <c r="R3" s="223"/>
      <c r="S3" s="247" t="s">
        <v>714</v>
      </c>
      <c r="T3" s="672" t="str">
        <f>SUBSTITUTE(_xlfn.TEXTJOIN(", ",TRUE,S4:S14),"_"," ")</f>
        <v/>
      </c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</row>
    <row r="4" spans="1:41" ht="15.75" customHeight="1" thickBot="1" x14ac:dyDescent="0.3">
      <c r="A4" s="204"/>
      <c r="B4" s="708" t="s">
        <v>720</v>
      </c>
      <c r="C4" s="709"/>
      <c r="D4" s="209"/>
      <c r="E4" s="712" t="s">
        <v>546</v>
      </c>
      <c r="F4" s="686" t="s">
        <v>716</v>
      </c>
      <c r="G4" s="714" t="s">
        <v>728</v>
      </c>
      <c r="H4" s="686" t="s">
        <v>718</v>
      </c>
      <c r="I4" s="729" t="s">
        <v>719</v>
      </c>
      <c r="J4" s="731" t="s">
        <v>715</v>
      </c>
      <c r="K4" s="731" t="s">
        <v>458</v>
      </c>
      <c r="L4" s="206"/>
      <c r="M4" s="666"/>
      <c r="N4" s="667"/>
      <c r="O4" s="667"/>
      <c r="P4" s="671"/>
      <c r="Q4" s="279" t="s">
        <v>758</v>
      </c>
      <c r="R4" s="224"/>
      <c r="S4" s="248" t="str">
        <f t="shared" ref="S4:S14" si="0">IF(M4=0,"",M4&amp;" - "&amp;O4)</f>
        <v/>
      </c>
      <c r="T4" s="672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</row>
    <row r="5" spans="1:41" ht="15.75" customHeight="1" x14ac:dyDescent="0.25">
      <c r="A5" s="204"/>
      <c r="B5" s="269" t="s">
        <v>722</v>
      </c>
      <c r="C5" s="271">
        <f>C8</f>
        <v>0</v>
      </c>
      <c r="D5" s="209"/>
      <c r="E5" s="713"/>
      <c r="F5" s="687"/>
      <c r="G5" s="715"/>
      <c r="H5" s="687"/>
      <c r="I5" s="730"/>
      <c r="J5" s="732"/>
      <c r="K5" s="732"/>
      <c r="L5" s="206"/>
      <c r="M5" s="666"/>
      <c r="N5" s="667"/>
      <c r="O5" s="667"/>
      <c r="P5" s="671"/>
      <c r="Q5" s="279" t="s">
        <v>759</v>
      </c>
      <c r="R5" s="224"/>
      <c r="S5" s="248" t="str">
        <f t="shared" si="0"/>
        <v/>
      </c>
      <c r="T5" s="672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</row>
    <row r="6" spans="1:41" ht="15.75" customHeight="1" thickBot="1" x14ac:dyDescent="0.3">
      <c r="A6" s="204"/>
      <c r="B6" s="270" t="s">
        <v>723</v>
      </c>
      <c r="C6" s="272">
        <f>C9</f>
        <v>0</v>
      </c>
      <c r="D6" s="210"/>
      <c r="E6" s="713"/>
      <c r="F6" s="687"/>
      <c r="G6" s="220" t="s">
        <v>717</v>
      </c>
      <c r="H6" s="221" t="s">
        <v>486</v>
      </c>
      <c r="I6" s="730"/>
      <c r="J6" s="732"/>
      <c r="K6" s="732"/>
      <c r="L6" s="207"/>
      <c r="M6" s="666"/>
      <c r="N6" s="667"/>
      <c r="O6" s="667"/>
      <c r="P6" s="671"/>
      <c r="Q6" s="279" t="s">
        <v>760</v>
      </c>
      <c r="R6" s="224"/>
      <c r="S6" s="248" t="str">
        <f t="shared" si="0"/>
        <v/>
      </c>
      <c r="T6" s="672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</row>
    <row r="7" spans="1:41" ht="15.75" customHeight="1" thickBot="1" x14ac:dyDescent="0.3">
      <c r="A7" s="204"/>
      <c r="B7" s="710" t="s">
        <v>721</v>
      </c>
      <c r="C7" s="711"/>
      <c r="D7" s="210"/>
      <c r="E7" s="252"/>
      <c r="F7" s="219" t="s">
        <v>25</v>
      </c>
      <c r="G7" s="293">
        <v>0</v>
      </c>
      <c r="H7" s="240">
        <v>0.01</v>
      </c>
      <c r="I7" s="254"/>
      <c r="J7" s="236">
        <f>ROUND(E11*H7/100,6)</f>
        <v>0</v>
      </c>
      <c r="K7" s="237">
        <f>J7-I7</f>
        <v>0</v>
      </c>
      <c r="L7" s="207"/>
      <c r="M7" s="666"/>
      <c r="N7" s="667"/>
      <c r="O7" s="667"/>
      <c r="P7" s="671"/>
      <c r="Q7" s="279" t="s">
        <v>759</v>
      </c>
      <c r="R7" s="224"/>
      <c r="S7" s="248" t="str">
        <f t="shared" si="0"/>
        <v/>
      </c>
      <c r="T7" s="672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</row>
    <row r="8" spans="1:41" ht="15.75" customHeight="1" x14ac:dyDescent="0.25">
      <c r="A8" s="204"/>
      <c r="B8" s="263" t="s">
        <v>722</v>
      </c>
      <c r="C8" s="266"/>
      <c r="D8" s="210"/>
      <c r="E8" s="733" t="s">
        <v>20</v>
      </c>
      <c r="F8" s="219" t="s">
        <v>26</v>
      </c>
      <c r="G8" s="293">
        <v>0</v>
      </c>
      <c r="H8" s="240">
        <v>7.2300000000000003E-2</v>
      </c>
      <c r="I8" s="242"/>
      <c r="J8" s="236">
        <f>ROUND(E11*H8/100,6)</f>
        <v>0</v>
      </c>
      <c r="K8" s="237">
        <f t="shared" ref="K8:K11" si="1">J8-I8</f>
        <v>0</v>
      </c>
      <c r="L8" s="207"/>
      <c r="M8" s="666"/>
      <c r="N8" s="667"/>
      <c r="O8" s="667"/>
      <c r="P8" s="671"/>
      <c r="Q8" s="279" t="s">
        <v>761</v>
      </c>
      <c r="R8" s="224"/>
      <c r="S8" s="248" t="str">
        <f t="shared" si="0"/>
        <v/>
      </c>
      <c r="T8" s="672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</row>
    <row r="9" spans="1:41" ht="15.75" customHeight="1" x14ac:dyDescent="0.25">
      <c r="A9" s="204"/>
      <c r="B9" s="264" t="s">
        <v>723</v>
      </c>
      <c r="C9" s="267"/>
      <c r="D9" s="210"/>
      <c r="E9" s="734"/>
      <c r="F9" s="219" t="s">
        <v>28</v>
      </c>
      <c r="G9" s="293">
        <v>0</v>
      </c>
      <c r="H9" s="240">
        <v>0</v>
      </c>
      <c r="I9" s="242"/>
      <c r="J9" s="236">
        <f>ROUND(E11*H9/100,6)</f>
        <v>0</v>
      </c>
      <c r="K9" s="237">
        <f t="shared" si="1"/>
        <v>0</v>
      </c>
      <c r="L9" s="207"/>
      <c r="M9" s="666"/>
      <c r="N9" s="667"/>
      <c r="O9" s="667"/>
      <c r="P9" s="671"/>
      <c r="Q9" s="279"/>
      <c r="R9" s="224"/>
      <c r="S9" s="248" t="str">
        <f t="shared" si="0"/>
        <v/>
      </c>
      <c r="T9" s="672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</row>
    <row r="10" spans="1:41" ht="15.75" customHeight="1" thickBot="1" x14ac:dyDescent="0.3">
      <c r="A10" s="204"/>
      <c r="B10" s="264" t="s">
        <v>724</v>
      </c>
      <c r="C10" s="267"/>
      <c r="D10" s="210"/>
      <c r="E10" s="734"/>
      <c r="F10" s="219" t="s">
        <v>60</v>
      </c>
      <c r="G10" s="293">
        <v>0</v>
      </c>
      <c r="H10" s="240">
        <v>0</v>
      </c>
      <c r="I10" s="242"/>
      <c r="J10" s="236">
        <f>ROUND(E11*H10/100,6)</f>
        <v>0</v>
      </c>
      <c r="K10" s="237">
        <f t="shared" si="1"/>
        <v>0</v>
      </c>
      <c r="L10" s="207"/>
      <c r="M10" s="666"/>
      <c r="N10" s="667"/>
      <c r="O10" s="667"/>
      <c r="P10" s="671"/>
      <c r="Q10" s="279" t="s">
        <v>760</v>
      </c>
      <c r="R10" s="224"/>
      <c r="S10" s="248" t="str">
        <f t="shared" si="0"/>
        <v/>
      </c>
      <c r="T10" s="672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</row>
    <row r="11" spans="1:41" ht="15.75" customHeight="1" thickBot="1" x14ac:dyDescent="0.3">
      <c r="A11" s="204"/>
      <c r="B11" s="265" t="s">
        <v>725</v>
      </c>
      <c r="C11" s="268"/>
      <c r="D11" s="210"/>
      <c r="E11" s="253"/>
      <c r="F11" s="231" t="s">
        <v>487</v>
      </c>
      <c r="G11" s="294">
        <v>0</v>
      </c>
      <c r="H11" s="241">
        <v>2.0999999999999999E-3</v>
      </c>
      <c r="I11" s="243"/>
      <c r="J11" s="238">
        <f>ROUND(E11*H11/100,6)</f>
        <v>0</v>
      </c>
      <c r="K11" s="239">
        <f t="shared" si="1"/>
        <v>0</v>
      </c>
      <c r="L11" s="207"/>
      <c r="M11" s="666"/>
      <c r="N11" s="667"/>
      <c r="O11" s="667"/>
      <c r="P11" s="671"/>
      <c r="Q11" s="279" t="s">
        <v>762</v>
      </c>
      <c r="R11" s="224"/>
      <c r="S11" s="248" t="str">
        <f t="shared" si="0"/>
        <v/>
      </c>
      <c r="T11" s="672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</row>
    <row r="12" spans="1:41" ht="15.75" customHeight="1" thickBot="1" x14ac:dyDescent="0.3">
      <c r="A12" s="204"/>
      <c r="B12" s="675" t="s">
        <v>726</v>
      </c>
      <c r="C12" s="677"/>
      <c r="D12" s="211"/>
      <c r="E12" s="211"/>
      <c r="F12" s="211"/>
      <c r="G12" s="211"/>
      <c r="H12" s="207"/>
      <c r="I12" s="207"/>
      <c r="J12" s="207"/>
      <c r="K12" s="207"/>
      <c r="L12" s="207"/>
      <c r="M12" s="666"/>
      <c r="N12" s="667"/>
      <c r="O12" s="667"/>
      <c r="P12" s="671"/>
      <c r="Q12" s="279"/>
      <c r="R12" s="224"/>
      <c r="S12" s="248" t="str">
        <f t="shared" si="0"/>
        <v/>
      </c>
      <c r="T12" s="672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</row>
    <row r="13" spans="1:41" ht="15.75" customHeight="1" thickBot="1" x14ac:dyDescent="0.3">
      <c r="A13" s="204"/>
      <c r="B13" s="255" t="s">
        <v>730</v>
      </c>
      <c r="C13" s="257"/>
      <c r="D13" s="211"/>
      <c r="E13" s="695" t="s">
        <v>512</v>
      </c>
      <c r="F13" s="696"/>
      <c r="G13" s="275">
        <v>0</v>
      </c>
      <c r="H13" s="207"/>
      <c r="I13" s="207"/>
      <c r="J13" s="207"/>
      <c r="K13" s="207"/>
      <c r="L13" s="207"/>
      <c r="M13" s="666"/>
      <c r="N13" s="667"/>
      <c r="O13" s="667"/>
      <c r="P13" s="671"/>
      <c r="Q13" s="279" t="s">
        <v>756</v>
      </c>
      <c r="R13" s="224"/>
      <c r="S13" s="248" t="str">
        <f t="shared" si="0"/>
        <v/>
      </c>
      <c r="T13" s="672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</row>
    <row r="14" spans="1:41" ht="15.75" customHeight="1" thickBot="1" x14ac:dyDescent="0.3">
      <c r="A14" s="204"/>
      <c r="B14" s="256" t="s">
        <v>185</v>
      </c>
      <c r="C14" s="258"/>
      <c r="D14" s="211"/>
      <c r="E14" s="211"/>
      <c r="F14" s="211"/>
      <c r="G14" s="211"/>
      <c r="H14" s="207"/>
      <c r="I14" s="207"/>
      <c r="J14" s="207"/>
      <c r="K14" s="207"/>
      <c r="L14" s="207"/>
      <c r="M14" s="717"/>
      <c r="N14" s="718"/>
      <c r="O14" s="718"/>
      <c r="P14" s="728"/>
      <c r="Q14" s="279" t="s">
        <v>757</v>
      </c>
      <c r="R14" s="224"/>
      <c r="S14" s="248" t="str">
        <f t="shared" si="0"/>
        <v/>
      </c>
      <c r="T14" s="672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</row>
    <row r="15" spans="1:41" ht="15.75" customHeight="1" thickBot="1" x14ac:dyDescent="0.3">
      <c r="A15" s="204"/>
      <c r="B15" s="256" t="s">
        <v>743</v>
      </c>
      <c r="C15" s="259"/>
      <c r="D15" s="211"/>
      <c r="E15" s="675" t="s">
        <v>727</v>
      </c>
      <c r="F15" s="676"/>
      <c r="G15" s="676"/>
      <c r="H15" s="676"/>
      <c r="I15" s="676"/>
      <c r="J15" s="676"/>
      <c r="K15" s="677"/>
      <c r="L15" s="214"/>
      <c r="M15" s="207"/>
      <c r="N15" s="207"/>
      <c r="O15" s="207"/>
      <c r="P15" s="207"/>
      <c r="Q15" s="279" t="s">
        <v>763</v>
      </c>
      <c r="R15" s="224"/>
      <c r="S15" s="207"/>
      <c r="T15" s="216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</row>
    <row r="16" spans="1:41" ht="15.75" customHeight="1" thickBot="1" x14ac:dyDescent="0.3">
      <c r="A16" s="204"/>
      <c r="B16" s="690" t="s">
        <v>729</v>
      </c>
      <c r="C16" s="692" t="str">
        <f>SUBSTITUTE(_xlfn.TEXTJOIN(", ",TRUE,S4:S14),"_"," ")</f>
        <v/>
      </c>
      <c r="D16" s="211"/>
      <c r="E16" s="262" t="s">
        <v>145</v>
      </c>
      <c r="F16" s="697" t="e">
        <f>VLOOKUP(E18,Списки!A:B,2,0)</f>
        <v>#N/A</v>
      </c>
      <c r="G16" s="698"/>
      <c r="H16" s="698"/>
      <c r="I16" s="698"/>
      <c r="J16" s="698"/>
      <c r="K16" s="699"/>
      <c r="L16" s="215"/>
      <c r="M16" s="207"/>
      <c r="N16" s="207"/>
      <c r="O16" s="207"/>
      <c r="P16" s="283" t="s">
        <v>750</v>
      </c>
      <c r="Q16" s="279" t="s">
        <v>764</v>
      </c>
      <c r="R16" s="224"/>
      <c r="S16" s="207"/>
      <c r="T16" s="216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</row>
    <row r="17" spans="1:69" ht="15.75" customHeight="1" x14ac:dyDescent="0.25">
      <c r="A17" s="204"/>
      <c r="B17" s="690"/>
      <c r="C17" s="693"/>
      <c r="D17" s="211"/>
      <c r="E17" s="700" t="s">
        <v>739</v>
      </c>
      <c r="F17" s="701"/>
      <c r="G17" s="704" t="s">
        <v>540</v>
      </c>
      <c r="H17" s="705"/>
      <c r="I17" s="678" t="s">
        <v>740</v>
      </c>
      <c r="J17" s="679"/>
      <c r="K17" s="680"/>
      <c r="L17" s="206"/>
      <c r="M17" s="207"/>
      <c r="N17" s="207"/>
      <c r="O17" s="207"/>
      <c r="P17" s="284" t="s">
        <v>731</v>
      </c>
      <c r="Q17" s="279" t="s">
        <v>765</v>
      </c>
      <c r="R17" s="224"/>
      <c r="S17" s="207"/>
      <c r="T17" s="216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</row>
    <row r="18" spans="1:69" ht="15.75" customHeight="1" thickBot="1" x14ac:dyDescent="0.3">
      <c r="A18" s="204"/>
      <c r="B18" s="691"/>
      <c r="C18" s="694"/>
      <c r="D18" s="211"/>
      <c r="E18" s="702"/>
      <c r="F18" s="703"/>
      <c r="G18" s="706" t="e">
        <f>VLOOKUP(I18,Списки!D2:E37,2,0)</f>
        <v>#N/A</v>
      </c>
      <c r="H18" s="707"/>
      <c r="I18" s="681"/>
      <c r="J18" s="682"/>
      <c r="K18" s="683"/>
      <c r="L18" s="207"/>
      <c r="M18" s="207"/>
      <c r="N18" s="207"/>
      <c r="O18" s="207"/>
      <c r="P18" s="264" t="s">
        <v>732</v>
      </c>
      <c r="Q18" s="279" t="s">
        <v>759</v>
      </c>
      <c r="R18" s="224"/>
      <c r="S18" s="207"/>
      <c r="T18" s="216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</row>
    <row r="19" spans="1:69" ht="15.75" customHeight="1" x14ac:dyDescent="0.25">
      <c r="A19" s="204"/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7"/>
      <c r="M19" s="207"/>
      <c r="N19" s="207"/>
      <c r="O19" s="207"/>
      <c r="P19" s="285" t="s">
        <v>733</v>
      </c>
      <c r="Q19" s="279" t="s">
        <v>766</v>
      </c>
      <c r="R19" s="207"/>
      <c r="S19" s="207"/>
      <c r="T19" s="216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</row>
    <row r="20" spans="1:69" ht="15.75" x14ac:dyDescent="0.25">
      <c r="A20" s="722" t="s">
        <v>628</v>
      </c>
      <c r="B20" s="723"/>
      <c r="C20" s="723"/>
      <c r="D20" s="723"/>
      <c r="E20" s="723"/>
      <c r="F20" s="723"/>
      <c r="G20" s="723"/>
      <c r="H20" s="723"/>
      <c r="I20" s="723"/>
      <c r="J20" s="723"/>
      <c r="K20" s="723"/>
      <c r="L20" s="723"/>
      <c r="M20" s="723"/>
      <c r="N20" s="724"/>
      <c r="O20" s="207"/>
      <c r="P20" s="286" t="s">
        <v>629</v>
      </c>
      <c r="Q20" s="279" t="s">
        <v>767</v>
      </c>
      <c r="R20" s="218"/>
      <c r="S20" s="207"/>
      <c r="T20" s="207"/>
    </row>
    <row r="21" spans="1:69" ht="15.75" customHeight="1" thickBot="1" x14ac:dyDescent="0.3">
      <c r="A21" s="674" t="s">
        <v>151</v>
      </c>
      <c r="B21" s="688" t="s">
        <v>742</v>
      </c>
      <c r="C21" s="688" t="s">
        <v>741</v>
      </c>
      <c r="D21" s="674" t="s">
        <v>735</v>
      </c>
      <c r="E21" s="689" t="s">
        <v>137</v>
      </c>
      <c r="F21" s="674" t="s">
        <v>737</v>
      </c>
      <c r="G21" s="674" t="s">
        <v>736</v>
      </c>
      <c r="H21" s="685" t="s">
        <v>105</v>
      </c>
      <c r="I21" s="685"/>
      <c r="J21" s="685"/>
      <c r="K21" s="685"/>
      <c r="L21" s="684" t="s">
        <v>104</v>
      </c>
      <c r="M21" s="673" t="s">
        <v>88</v>
      </c>
      <c r="N21" s="674" t="s">
        <v>158</v>
      </c>
      <c r="O21" s="207"/>
      <c r="P21" s="287" t="s">
        <v>738</v>
      </c>
      <c r="Q21" s="279" t="s">
        <v>768</v>
      </c>
      <c r="R21" s="218"/>
      <c r="S21" s="207"/>
      <c r="T21" s="207"/>
    </row>
    <row r="22" spans="1:69" s="18" customFormat="1" ht="15.75" thickBot="1" x14ac:dyDescent="0.3">
      <c r="A22" s="674"/>
      <c r="B22" s="688"/>
      <c r="C22" s="688"/>
      <c r="D22" s="674"/>
      <c r="E22" s="689"/>
      <c r="F22" s="674"/>
      <c r="G22" s="674"/>
      <c r="H22" s="685"/>
      <c r="I22" s="685"/>
      <c r="J22" s="685"/>
      <c r="K22" s="685"/>
      <c r="L22" s="684"/>
      <c r="M22" s="673"/>
      <c r="N22" s="674"/>
      <c r="O22" s="211"/>
      <c r="P22" s="235"/>
      <c r="Q22" s="279"/>
      <c r="R22" s="225"/>
      <c r="S22" s="211"/>
      <c r="T22" s="211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45"/>
      <c r="AP22" s="245"/>
      <c r="AQ22" s="245"/>
      <c r="AR22" s="245"/>
      <c r="AS22" s="245"/>
      <c r="AT22" s="245"/>
      <c r="AU22" s="245"/>
      <c r="AV22" s="245"/>
      <c r="AW22" s="245"/>
      <c r="AX22" s="245"/>
      <c r="AY22" s="245"/>
      <c r="AZ22" s="245"/>
      <c r="BA22" s="245"/>
      <c r="BB22" s="245"/>
      <c r="BC22" s="245"/>
      <c r="BD22" s="245"/>
      <c r="BE22" s="245"/>
      <c r="BF22" s="245"/>
      <c r="BG22" s="245"/>
      <c r="BH22" s="245"/>
      <c r="BI22" s="245"/>
      <c r="BJ22" s="245"/>
      <c r="BK22" s="245"/>
      <c r="BL22" s="245"/>
      <c r="BM22" s="245"/>
      <c r="BN22" s="245"/>
      <c r="BO22" s="245"/>
      <c r="BP22" s="245"/>
      <c r="BQ22" s="245"/>
    </row>
    <row r="23" spans="1:69" ht="15.75" customHeight="1" x14ac:dyDescent="0.25">
      <c r="A23" s="172">
        <v>1</v>
      </c>
      <c r="B23" s="232"/>
      <c r="C23" s="233"/>
      <c r="D23" s="276" t="str">
        <f>IF(C23=0,"","1")</f>
        <v/>
      </c>
      <c r="E23" s="277" t="str">
        <f>IF(C23=0,"","шт")</f>
        <v/>
      </c>
      <c r="F23" s="173" t="e">
        <f>IF(G23=0,"",G23/60)</f>
        <v>#N/A</v>
      </c>
      <c r="G23" s="173" t="e">
        <f>VLOOKUP(C23,Списки!N:O,2,0)</f>
        <v>#N/A</v>
      </c>
      <c r="H23" s="670"/>
      <c r="I23" s="670"/>
      <c r="J23" s="670"/>
      <c r="K23" s="670"/>
      <c r="L23" s="261" t="str">
        <f t="shared" ref="L23:L72" si="2">IF(H23=0,"","текущий ремонт")</f>
        <v/>
      </c>
      <c r="M23" s="234"/>
      <c r="N23" s="292"/>
      <c r="O23" s="207"/>
      <c r="P23" s="288" t="s">
        <v>775</v>
      </c>
      <c r="Q23" s="279" t="s">
        <v>766</v>
      </c>
      <c r="R23" s="226"/>
      <c r="S23" s="207"/>
      <c r="T23" s="207"/>
    </row>
    <row r="24" spans="1:69" ht="15.75" customHeight="1" x14ac:dyDescent="0.25">
      <c r="A24" s="172">
        <v>2</v>
      </c>
      <c r="B24" s="232"/>
      <c r="C24" s="233"/>
      <c r="D24" s="276" t="str">
        <f t="shared" ref="D24:D72" si="3">IF(C24=0,"","1")</f>
        <v/>
      </c>
      <c r="E24" s="277" t="str">
        <f t="shared" ref="E24:E72" si="4">IF(C24=0,"","шт")</f>
        <v/>
      </c>
      <c r="F24" s="173" t="e">
        <f t="shared" ref="F24:F72" si="5">IF(G24=0,"",G24/60)</f>
        <v>#N/A</v>
      </c>
      <c r="G24" s="173" t="e">
        <f>VLOOKUP(C24,Списки!N:O,2,0)</f>
        <v>#N/A</v>
      </c>
      <c r="H24" s="670"/>
      <c r="I24" s="670"/>
      <c r="J24" s="670"/>
      <c r="K24" s="670"/>
      <c r="L24" s="261" t="str">
        <f t="shared" si="2"/>
        <v/>
      </c>
      <c r="M24" s="234"/>
      <c r="N24" s="292"/>
      <c r="O24" s="207"/>
      <c r="P24" s="291" t="s">
        <v>776</v>
      </c>
      <c r="Q24" s="279" t="s">
        <v>757</v>
      </c>
      <c r="R24" s="218"/>
      <c r="S24" s="207"/>
      <c r="T24" s="207"/>
    </row>
    <row r="25" spans="1:69" ht="15.75" customHeight="1" x14ac:dyDescent="0.25">
      <c r="A25" s="172">
        <v>3</v>
      </c>
      <c r="B25" s="232"/>
      <c r="C25" s="233"/>
      <c r="D25" s="276" t="str">
        <f t="shared" si="3"/>
        <v/>
      </c>
      <c r="E25" s="277" t="str">
        <f t="shared" si="4"/>
        <v/>
      </c>
      <c r="F25" s="173" t="e">
        <f t="shared" si="5"/>
        <v>#N/A</v>
      </c>
      <c r="G25" s="173" t="e">
        <f>VLOOKUP(C25,Списки!N:O,2,0)</f>
        <v>#N/A</v>
      </c>
      <c r="H25" s="670"/>
      <c r="I25" s="670"/>
      <c r="J25" s="670"/>
      <c r="K25" s="670"/>
      <c r="L25" s="261" t="str">
        <f t="shared" si="2"/>
        <v/>
      </c>
      <c r="M25" s="234"/>
      <c r="N25" s="292"/>
      <c r="O25" s="207"/>
      <c r="P25" s="721" t="s">
        <v>753</v>
      </c>
      <c r="Q25" s="279" t="s">
        <v>769</v>
      </c>
      <c r="R25" s="218"/>
      <c r="S25" s="207"/>
      <c r="T25" s="207"/>
    </row>
    <row r="26" spans="1:69" ht="15.75" customHeight="1" x14ac:dyDescent="0.25">
      <c r="A26" s="172">
        <v>4</v>
      </c>
      <c r="B26" s="232"/>
      <c r="C26" s="233"/>
      <c r="D26" s="276" t="str">
        <f t="shared" si="3"/>
        <v/>
      </c>
      <c r="E26" s="277" t="str">
        <f t="shared" si="4"/>
        <v/>
      </c>
      <c r="F26" s="173" t="e">
        <f t="shared" si="5"/>
        <v>#N/A</v>
      </c>
      <c r="G26" s="173" t="e">
        <f>VLOOKUP(C26,Списки!N:O,2,0)</f>
        <v>#N/A</v>
      </c>
      <c r="H26" s="670"/>
      <c r="I26" s="670"/>
      <c r="J26" s="670"/>
      <c r="K26" s="670"/>
      <c r="L26" s="261" t="str">
        <f t="shared" si="2"/>
        <v/>
      </c>
      <c r="M26" s="234"/>
      <c r="N26" s="292"/>
      <c r="O26" s="207"/>
      <c r="P26" s="721"/>
      <c r="Q26" s="279"/>
      <c r="R26" s="227"/>
      <c r="S26" s="207"/>
      <c r="T26" s="207"/>
    </row>
    <row r="27" spans="1:69" ht="15.75" customHeight="1" x14ac:dyDescent="0.25">
      <c r="A27" s="172">
        <v>5</v>
      </c>
      <c r="B27" s="232"/>
      <c r="C27" s="233"/>
      <c r="D27" s="276" t="str">
        <f t="shared" si="3"/>
        <v/>
      </c>
      <c r="E27" s="277" t="str">
        <f t="shared" si="4"/>
        <v/>
      </c>
      <c r="F27" s="173" t="e">
        <f t="shared" si="5"/>
        <v>#N/A</v>
      </c>
      <c r="G27" s="173" t="e">
        <f>VLOOKUP(C27,Списки!N:O,2,0)</f>
        <v>#N/A</v>
      </c>
      <c r="H27" s="670"/>
      <c r="I27" s="670"/>
      <c r="J27" s="670"/>
      <c r="K27" s="670"/>
      <c r="L27" s="261" t="str">
        <f t="shared" si="2"/>
        <v/>
      </c>
      <c r="M27" s="234"/>
      <c r="N27" s="292"/>
      <c r="O27" s="207"/>
      <c r="P27" s="289" t="s">
        <v>777</v>
      </c>
      <c r="Q27" s="279" t="s">
        <v>770</v>
      </c>
      <c r="R27" s="228"/>
      <c r="S27" s="207"/>
      <c r="T27" s="207"/>
    </row>
    <row r="28" spans="1:69" ht="15.75" customHeight="1" x14ac:dyDescent="0.25">
      <c r="A28" s="172">
        <v>6</v>
      </c>
      <c r="B28" s="232"/>
      <c r="C28" s="233"/>
      <c r="D28" s="276" t="str">
        <f t="shared" si="3"/>
        <v/>
      </c>
      <c r="E28" s="277" t="str">
        <f t="shared" si="4"/>
        <v/>
      </c>
      <c r="F28" s="173" t="e">
        <f t="shared" si="5"/>
        <v>#N/A</v>
      </c>
      <c r="G28" s="173" t="e">
        <f>VLOOKUP(C28,Списки!N:O,2,0)</f>
        <v>#N/A</v>
      </c>
      <c r="H28" s="670"/>
      <c r="I28" s="670"/>
      <c r="J28" s="670"/>
      <c r="K28" s="670"/>
      <c r="L28" s="261" t="str">
        <f t="shared" si="2"/>
        <v/>
      </c>
      <c r="M28" s="234"/>
      <c r="N28" s="292"/>
      <c r="O28" s="207"/>
      <c r="P28" s="290" t="s">
        <v>734</v>
      </c>
      <c r="Q28" s="279" t="s">
        <v>757</v>
      </c>
      <c r="R28" s="229"/>
      <c r="S28" s="207"/>
      <c r="T28" s="207"/>
    </row>
    <row r="29" spans="1:69" ht="15.75" customHeight="1" x14ac:dyDescent="0.25">
      <c r="A29" s="172">
        <v>7</v>
      </c>
      <c r="B29" s="232"/>
      <c r="C29" s="233"/>
      <c r="D29" s="276" t="str">
        <f t="shared" si="3"/>
        <v/>
      </c>
      <c r="E29" s="277" t="str">
        <f t="shared" si="4"/>
        <v/>
      </c>
      <c r="F29" s="173" t="e">
        <f t="shared" si="5"/>
        <v>#N/A</v>
      </c>
      <c r="G29" s="173" t="e">
        <f>VLOOKUP(C29,Списки!N:O,2,0)</f>
        <v>#N/A</v>
      </c>
      <c r="H29" s="670"/>
      <c r="I29" s="670"/>
      <c r="J29" s="670"/>
      <c r="K29" s="670"/>
      <c r="L29" s="261" t="str">
        <f t="shared" si="2"/>
        <v/>
      </c>
      <c r="M29" s="234"/>
      <c r="N29" s="292"/>
      <c r="O29" s="207"/>
      <c r="P29" s="719" t="s">
        <v>712</v>
      </c>
      <c r="Q29" s="279" t="s">
        <v>771</v>
      </c>
      <c r="R29" s="229"/>
      <c r="S29" s="207"/>
      <c r="T29" s="207"/>
    </row>
    <row r="30" spans="1:69" ht="15.75" customHeight="1" thickBot="1" x14ac:dyDescent="0.3">
      <c r="A30" s="172">
        <v>8</v>
      </c>
      <c r="B30" s="232"/>
      <c r="C30" s="233"/>
      <c r="D30" s="276" t="str">
        <f t="shared" si="3"/>
        <v/>
      </c>
      <c r="E30" s="277" t="str">
        <f t="shared" si="4"/>
        <v/>
      </c>
      <c r="F30" s="173" t="e">
        <f t="shared" si="5"/>
        <v>#N/A</v>
      </c>
      <c r="G30" s="173" t="e">
        <f>VLOOKUP(C30,Списки!N:O,2,0)</f>
        <v>#N/A</v>
      </c>
      <c r="H30" s="670"/>
      <c r="I30" s="670"/>
      <c r="J30" s="670"/>
      <c r="K30" s="670"/>
      <c r="L30" s="261" t="str">
        <f t="shared" si="2"/>
        <v/>
      </c>
      <c r="M30" s="234"/>
      <c r="N30" s="292"/>
      <c r="O30" s="207"/>
      <c r="P30" s="720"/>
      <c r="Q30" s="279" t="s">
        <v>771</v>
      </c>
      <c r="R30" s="229"/>
      <c r="S30" s="207"/>
      <c r="T30" s="207"/>
    </row>
    <row r="31" spans="1:69" ht="15.75" customHeight="1" x14ac:dyDescent="0.25">
      <c r="A31" s="172">
        <v>9</v>
      </c>
      <c r="B31" s="232"/>
      <c r="C31" s="233"/>
      <c r="D31" s="276" t="str">
        <f t="shared" si="3"/>
        <v/>
      </c>
      <c r="E31" s="277" t="str">
        <f t="shared" si="4"/>
        <v/>
      </c>
      <c r="F31" s="173" t="e">
        <f t="shared" si="5"/>
        <v>#N/A</v>
      </c>
      <c r="G31" s="173" t="e">
        <f>VLOOKUP(C31,Списки!N:O,2,0)</f>
        <v>#N/A</v>
      </c>
      <c r="H31" s="670"/>
      <c r="I31" s="670"/>
      <c r="J31" s="670"/>
      <c r="K31" s="670"/>
      <c r="L31" s="261" t="str">
        <f t="shared" si="2"/>
        <v/>
      </c>
      <c r="M31" s="234"/>
      <c r="N31" s="292"/>
      <c r="O31" s="207"/>
      <c r="P31" s="207"/>
      <c r="Q31" s="279" t="s">
        <v>772</v>
      </c>
      <c r="R31" s="229"/>
      <c r="S31" s="207"/>
      <c r="T31" s="207"/>
    </row>
    <row r="32" spans="1:69" ht="15.75" customHeight="1" x14ac:dyDescent="0.25">
      <c r="A32" s="172">
        <v>10</v>
      </c>
      <c r="B32" s="232"/>
      <c r="C32" s="233"/>
      <c r="D32" s="276" t="str">
        <f t="shared" si="3"/>
        <v/>
      </c>
      <c r="E32" s="277" t="str">
        <f t="shared" si="4"/>
        <v/>
      </c>
      <c r="F32" s="173" t="e">
        <f t="shared" si="5"/>
        <v>#N/A</v>
      </c>
      <c r="G32" s="173" t="e">
        <f>VLOOKUP(C32,Списки!N:O,2,0)</f>
        <v>#N/A</v>
      </c>
      <c r="H32" s="670"/>
      <c r="I32" s="670"/>
      <c r="J32" s="670"/>
      <c r="K32" s="670"/>
      <c r="L32" s="261" t="str">
        <f t="shared" si="2"/>
        <v/>
      </c>
      <c r="M32" s="234"/>
      <c r="N32" s="292"/>
      <c r="O32" s="207"/>
      <c r="P32" s="207"/>
      <c r="Q32" s="279" t="s">
        <v>773</v>
      </c>
      <c r="R32" s="228"/>
      <c r="S32" s="207"/>
      <c r="T32" s="207"/>
    </row>
    <row r="33" spans="1:20" ht="15.75" customHeight="1" x14ac:dyDescent="0.25">
      <c r="A33" s="172">
        <v>11</v>
      </c>
      <c r="B33" s="232"/>
      <c r="C33" s="233"/>
      <c r="D33" s="276" t="str">
        <f t="shared" si="3"/>
        <v/>
      </c>
      <c r="E33" s="277" t="str">
        <f t="shared" si="4"/>
        <v/>
      </c>
      <c r="F33" s="173" t="e">
        <f t="shared" si="5"/>
        <v>#N/A</v>
      </c>
      <c r="G33" s="173" t="e">
        <f>VLOOKUP(C33,Списки!N:O,2,0)</f>
        <v>#N/A</v>
      </c>
      <c r="H33" s="670"/>
      <c r="I33" s="670"/>
      <c r="J33" s="670"/>
      <c r="K33" s="670"/>
      <c r="L33" s="261" t="str">
        <f t="shared" si="2"/>
        <v/>
      </c>
      <c r="M33" s="234"/>
      <c r="N33" s="292"/>
      <c r="O33" s="207"/>
      <c r="P33" s="273"/>
      <c r="Q33" s="279" t="s">
        <v>766</v>
      </c>
      <c r="R33" s="230"/>
      <c r="S33" s="207"/>
      <c r="T33" s="207"/>
    </row>
    <row r="34" spans="1:20" x14ac:dyDescent="0.25">
      <c r="A34" s="172">
        <v>12</v>
      </c>
      <c r="B34" s="232"/>
      <c r="C34" s="233"/>
      <c r="D34" s="276" t="str">
        <f t="shared" si="3"/>
        <v/>
      </c>
      <c r="E34" s="277" t="str">
        <f t="shared" si="4"/>
        <v/>
      </c>
      <c r="F34" s="173" t="e">
        <f t="shared" si="5"/>
        <v>#N/A</v>
      </c>
      <c r="G34" s="173" t="e">
        <f>VLOOKUP(C34,Списки!N:O,2,0)</f>
        <v>#N/A</v>
      </c>
      <c r="H34" s="670"/>
      <c r="I34" s="670"/>
      <c r="J34" s="670"/>
      <c r="K34" s="670"/>
      <c r="L34" s="261" t="str">
        <f t="shared" si="2"/>
        <v/>
      </c>
      <c r="M34" s="234"/>
      <c r="N34" s="292"/>
      <c r="O34" s="207"/>
      <c r="P34" s="207"/>
      <c r="Q34" s="279" t="s">
        <v>774</v>
      </c>
      <c r="R34" s="273"/>
      <c r="S34" s="207"/>
      <c r="T34" s="207"/>
    </row>
    <row r="35" spans="1:20" x14ac:dyDescent="0.25">
      <c r="A35" s="172">
        <v>13</v>
      </c>
      <c r="B35" s="232"/>
      <c r="C35" s="233"/>
      <c r="D35" s="276" t="str">
        <f t="shared" si="3"/>
        <v/>
      </c>
      <c r="E35" s="277" t="str">
        <f t="shared" si="4"/>
        <v/>
      </c>
      <c r="F35" s="173" t="e">
        <f t="shared" si="5"/>
        <v>#N/A</v>
      </c>
      <c r="G35" s="173" t="e">
        <f>VLOOKUP(C35,Списки!N:O,2,0)</f>
        <v>#N/A</v>
      </c>
      <c r="H35" s="670"/>
      <c r="I35" s="670"/>
      <c r="J35" s="670"/>
      <c r="K35" s="670"/>
      <c r="L35" s="261" t="str">
        <f t="shared" si="2"/>
        <v/>
      </c>
      <c r="M35" s="234"/>
      <c r="N35" s="292"/>
      <c r="O35" s="207"/>
      <c r="P35" s="207"/>
      <c r="Q35" s="279" t="s">
        <v>768</v>
      </c>
      <c r="R35" s="273"/>
      <c r="S35" s="207"/>
      <c r="T35" s="207"/>
    </row>
    <row r="36" spans="1:20" x14ac:dyDescent="0.25">
      <c r="A36" s="172">
        <v>14</v>
      </c>
      <c r="B36" s="232"/>
      <c r="C36" s="233"/>
      <c r="D36" s="276" t="str">
        <f t="shared" si="3"/>
        <v/>
      </c>
      <c r="E36" s="277" t="str">
        <f t="shared" si="4"/>
        <v/>
      </c>
      <c r="F36" s="173" t="e">
        <f t="shared" si="5"/>
        <v>#N/A</v>
      </c>
      <c r="G36" s="173" t="e">
        <f>VLOOKUP(C36,Списки!N:O,2,0)</f>
        <v>#N/A</v>
      </c>
      <c r="H36" s="670"/>
      <c r="I36" s="670"/>
      <c r="J36" s="670"/>
      <c r="K36" s="670"/>
      <c r="L36" s="261" t="str">
        <f t="shared" si="2"/>
        <v/>
      </c>
      <c r="M36" s="234"/>
      <c r="N36" s="292"/>
      <c r="O36" s="207"/>
      <c r="P36" s="207"/>
      <c r="Q36" s="281"/>
      <c r="R36" s="207"/>
      <c r="S36" s="207"/>
      <c r="T36" s="207"/>
    </row>
    <row r="37" spans="1:20" x14ac:dyDescent="0.25">
      <c r="A37" s="172">
        <v>15</v>
      </c>
      <c r="B37" s="232"/>
      <c r="C37" s="233"/>
      <c r="D37" s="276" t="str">
        <f t="shared" si="3"/>
        <v/>
      </c>
      <c r="E37" s="277" t="str">
        <f t="shared" si="4"/>
        <v/>
      </c>
      <c r="F37" s="173" t="e">
        <f t="shared" si="5"/>
        <v>#N/A</v>
      </c>
      <c r="G37" s="173" t="e">
        <f>VLOOKUP(C37,Списки!N:O,2,0)</f>
        <v>#N/A</v>
      </c>
      <c r="H37" s="670"/>
      <c r="I37" s="670"/>
      <c r="J37" s="670"/>
      <c r="K37" s="670"/>
      <c r="L37" s="261" t="str">
        <f t="shared" si="2"/>
        <v/>
      </c>
      <c r="M37" s="234"/>
      <c r="N37" s="292"/>
      <c r="O37" s="207"/>
      <c r="P37" s="207"/>
      <c r="Q37" s="281"/>
      <c r="R37" s="207"/>
      <c r="S37" s="207"/>
      <c r="T37" s="207"/>
    </row>
    <row r="38" spans="1:20" x14ac:dyDescent="0.25">
      <c r="A38" s="172">
        <v>16</v>
      </c>
      <c r="B38" s="232"/>
      <c r="C38" s="233"/>
      <c r="D38" s="276" t="str">
        <f t="shared" si="3"/>
        <v/>
      </c>
      <c r="E38" s="277" t="str">
        <f t="shared" si="4"/>
        <v/>
      </c>
      <c r="F38" s="173" t="e">
        <f t="shared" si="5"/>
        <v>#N/A</v>
      </c>
      <c r="G38" s="173" t="e">
        <f>VLOOKUP(C38,Списки!N:O,2,0)</f>
        <v>#N/A</v>
      </c>
      <c r="H38" s="670"/>
      <c r="I38" s="670"/>
      <c r="J38" s="670"/>
      <c r="K38" s="670"/>
      <c r="L38" s="261" t="str">
        <f t="shared" si="2"/>
        <v/>
      </c>
      <c r="M38" s="234"/>
      <c r="N38" s="292"/>
      <c r="O38" s="207"/>
      <c r="P38" s="207"/>
      <c r="Q38" s="281"/>
      <c r="R38" s="207"/>
      <c r="S38" s="207"/>
      <c r="T38" s="207"/>
    </row>
    <row r="39" spans="1:20" x14ac:dyDescent="0.25">
      <c r="A39" s="172">
        <v>17</v>
      </c>
      <c r="B39" s="232"/>
      <c r="C39" s="233"/>
      <c r="D39" s="276" t="str">
        <f t="shared" si="3"/>
        <v/>
      </c>
      <c r="E39" s="277" t="str">
        <f t="shared" si="4"/>
        <v/>
      </c>
      <c r="F39" s="173" t="e">
        <f t="shared" si="5"/>
        <v>#N/A</v>
      </c>
      <c r="G39" s="173" t="e">
        <f>VLOOKUP(C39,Списки!N:O,2,0)</f>
        <v>#N/A</v>
      </c>
      <c r="H39" s="670"/>
      <c r="I39" s="670"/>
      <c r="J39" s="670"/>
      <c r="K39" s="670"/>
      <c r="L39" s="261" t="str">
        <f t="shared" si="2"/>
        <v/>
      </c>
      <c r="M39" s="234"/>
      <c r="N39" s="292"/>
      <c r="O39" s="207"/>
      <c r="P39" s="207"/>
      <c r="Q39" s="281"/>
      <c r="R39" s="207"/>
      <c r="S39" s="207"/>
      <c r="T39" s="207"/>
    </row>
    <row r="40" spans="1:20" x14ac:dyDescent="0.25">
      <c r="A40" s="172">
        <v>18</v>
      </c>
      <c r="B40" s="232"/>
      <c r="C40" s="233"/>
      <c r="D40" s="276" t="str">
        <f t="shared" si="3"/>
        <v/>
      </c>
      <c r="E40" s="277" t="str">
        <f t="shared" si="4"/>
        <v/>
      </c>
      <c r="F40" s="173" t="e">
        <f t="shared" si="5"/>
        <v>#N/A</v>
      </c>
      <c r="G40" s="173" t="e">
        <f>VLOOKUP(C40,Списки!N:O,2,0)</f>
        <v>#N/A</v>
      </c>
      <c r="H40" s="670"/>
      <c r="I40" s="670"/>
      <c r="J40" s="670"/>
      <c r="K40" s="670"/>
      <c r="L40" s="261" t="str">
        <f t="shared" si="2"/>
        <v/>
      </c>
      <c r="M40" s="234"/>
      <c r="N40" s="292"/>
      <c r="O40" s="207"/>
      <c r="P40" s="207"/>
      <c r="Q40" s="281"/>
      <c r="R40" s="207"/>
      <c r="S40" s="207"/>
      <c r="T40" s="207"/>
    </row>
    <row r="41" spans="1:20" x14ac:dyDescent="0.25">
      <c r="A41" s="172">
        <v>19</v>
      </c>
      <c r="B41" s="232"/>
      <c r="C41" s="233"/>
      <c r="D41" s="276" t="str">
        <f t="shared" si="3"/>
        <v/>
      </c>
      <c r="E41" s="277" t="str">
        <f t="shared" si="4"/>
        <v/>
      </c>
      <c r="F41" s="173" t="e">
        <f t="shared" si="5"/>
        <v>#N/A</v>
      </c>
      <c r="G41" s="173" t="e">
        <f>VLOOKUP(C41,Списки!N:O,2,0)</f>
        <v>#N/A</v>
      </c>
      <c r="H41" s="670"/>
      <c r="I41" s="670"/>
      <c r="J41" s="670"/>
      <c r="K41" s="670"/>
      <c r="L41" s="261" t="str">
        <f t="shared" si="2"/>
        <v/>
      </c>
      <c r="M41" s="234"/>
      <c r="N41" s="292"/>
      <c r="O41" s="207"/>
      <c r="P41" s="207"/>
      <c r="Q41" s="281"/>
      <c r="R41" s="207"/>
      <c r="S41" s="207"/>
      <c r="T41" s="207"/>
    </row>
    <row r="42" spans="1:20" x14ac:dyDescent="0.25">
      <c r="A42" s="172">
        <v>20</v>
      </c>
      <c r="B42" s="232"/>
      <c r="C42" s="233"/>
      <c r="D42" s="276" t="str">
        <f t="shared" si="3"/>
        <v/>
      </c>
      <c r="E42" s="277" t="str">
        <f t="shared" si="4"/>
        <v/>
      </c>
      <c r="F42" s="173" t="e">
        <f t="shared" si="5"/>
        <v>#N/A</v>
      </c>
      <c r="G42" s="173" t="e">
        <f>VLOOKUP(C42,Списки!N:O,2,0)</f>
        <v>#N/A</v>
      </c>
      <c r="H42" s="670"/>
      <c r="I42" s="670"/>
      <c r="J42" s="670"/>
      <c r="K42" s="670"/>
      <c r="L42" s="261" t="str">
        <f t="shared" si="2"/>
        <v/>
      </c>
      <c r="M42" s="234"/>
      <c r="N42" s="292"/>
      <c r="O42" s="207"/>
      <c r="P42" s="207"/>
      <c r="Q42" s="281"/>
      <c r="R42" s="207"/>
      <c r="S42" s="207"/>
      <c r="T42" s="207"/>
    </row>
    <row r="43" spans="1:20" x14ac:dyDescent="0.25">
      <c r="A43" s="172">
        <v>21</v>
      </c>
      <c r="B43" s="232"/>
      <c r="C43" s="233"/>
      <c r="D43" s="276" t="str">
        <f t="shared" si="3"/>
        <v/>
      </c>
      <c r="E43" s="277" t="str">
        <f t="shared" si="4"/>
        <v/>
      </c>
      <c r="F43" s="173" t="e">
        <f t="shared" si="5"/>
        <v>#N/A</v>
      </c>
      <c r="G43" s="173" t="e">
        <f>VLOOKUP(C43,Списки!N:O,2,0)</f>
        <v>#N/A</v>
      </c>
      <c r="H43" s="670"/>
      <c r="I43" s="670"/>
      <c r="J43" s="670"/>
      <c r="K43" s="670"/>
      <c r="L43" s="261" t="str">
        <f t="shared" si="2"/>
        <v/>
      </c>
      <c r="M43" s="234"/>
      <c r="N43" s="292"/>
      <c r="O43" s="207"/>
      <c r="P43" s="207"/>
      <c r="Q43" s="281"/>
      <c r="R43" s="207"/>
      <c r="S43" s="207"/>
      <c r="T43" s="207"/>
    </row>
    <row r="44" spans="1:20" x14ac:dyDescent="0.25">
      <c r="A44" s="172">
        <v>22</v>
      </c>
      <c r="B44" s="232"/>
      <c r="C44" s="233"/>
      <c r="D44" s="276" t="str">
        <f t="shared" si="3"/>
        <v/>
      </c>
      <c r="E44" s="277" t="str">
        <f t="shared" si="4"/>
        <v/>
      </c>
      <c r="F44" s="173" t="e">
        <f t="shared" si="5"/>
        <v>#N/A</v>
      </c>
      <c r="G44" s="173" t="e">
        <f>VLOOKUP(C44,Списки!N:O,2,0)</f>
        <v>#N/A</v>
      </c>
      <c r="H44" s="670"/>
      <c r="I44" s="670"/>
      <c r="J44" s="670"/>
      <c r="K44" s="670"/>
      <c r="L44" s="261" t="str">
        <f t="shared" si="2"/>
        <v/>
      </c>
      <c r="M44" s="234"/>
      <c r="N44" s="292"/>
      <c r="O44" s="207"/>
      <c r="P44" s="207"/>
      <c r="Q44" s="281"/>
      <c r="R44" s="207"/>
      <c r="S44" s="207"/>
      <c r="T44" s="207"/>
    </row>
    <row r="45" spans="1:20" x14ac:dyDescent="0.25">
      <c r="A45" s="172">
        <v>23</v>
      </c>
      <c r="B45" s="232"/>
      <c r="C45" s="233"/>
      <c r="D45" s="276" t="str">
        <f t="shared" si="3"/>
        <v/>
      </c>
      <c r="E45" s="277" t="str">
        <f t="shared" si="4"/>
        <v/>
      </c>
      <c r="F45" s="173" t="e">
        <f t="shared" si="5"/>
        <v>#N/A</v>
      </c>
      <c r="G45" s="173" t="e">
        <f>VLOOKUP(C45,Списки!N:O,2,0)</f>
        <v>#N/A</v>
      </c>
      <c r="H45" s="670"/>
      <c r="I45" s="670"/>
      <c r="J45" s="670"/>
      <c r="K45" s="670"/>
      <c r="L45" s="261" t="str">
        <f t="shared" si="2"/>
        <v/>
      </c>
      <c r="M45" s="234"/>
      <c r="N45" s="292"/>
      <c r="O45" s="207"/>
      <c r="P45" s="207"/>
      <c r="Q45" s="281"/>
      <c r="R45" s="207"/>
      <c r="S45" s="207"/>
      <c r="T45" s="207"/>
    </row>
    <row r="46" spans="1:20" x14ac:dyDescent="0.25">
      <c r="A46" s="172">
        <v>24</v>
      </c>
      <c r="B46" s="232"/>
      <c r="C46" s="233"/>
      <c r="D46" s="276" t="str">
        <f t="shared" si="3"/>
        <v/>
      </c>
      <c r="E46" s="277" t="str">
        <f t="shared" si="4"/>
        <v/>
      </c>
      <c r="F46" s="173" t="e">
        <f t="shared" si="5"/>
        <v>#N/A</v>
      </c>
      <c r="G46" s="173" t="e">
        <f>VLOOKUP(C46,Списки!N:O,2,0)</f>
        <v>#N/A</v>
      </c>
      <c r="H46" s="670"/>
      <c r="I46" s="670"/>
      <c r="J46" s="670"/>
      <c r="K46" s="670"/>
      <c r="L46" s="261" t="str">
        <f t="shared" si="2"/>
        <v/>
      </c>
      <c r="M46" s="234"/>
      <c r="N46" s="292"/>
      <c r="O46" s="207"/>
      <c r="P46" s="207"/>
      <c r="Q46" s="281"/>
      <c r="R46" s="207"/>
      <c r="S46" s="207"/>
      <c r="T46" s="207"/>
    </row>
    <row r="47" spans="1:20" x14ac:dyDescent="0.25">
      <c r="A47" s="172">
        <v>25</v>
      </c>
      <c r="B47" s="232"/>
      <c r="C47" s="233"/>
      <c r="D47" s="276" t="str">
        <f t="shared" si="3"/>
        <v/>
      </c>
      <c r="E47" s="277" t="str">
        <f t="shared" si="4"/>
        <v/>
      </c>
      <c r="F47" s="173" t="e">
        <f t="shared" si="5"/>
        <v>#N/A</v>
      </c>
      <c r="G47" s="173" t="e">
        <f>VLOOKUP(C47,Списки!N:O,2,0)</f>
        <v>#N/A</v>
      </c>
      <c r="H47" s="670"/>
      <c r="I47" s="670"/>
      <c r="J47" s="670"/>
      <c r="K47" s="670"/>
      <c r="L47" s="261" t="str">
        <f t="shared" si="2"/>
        <v/>
      </c>
      <c r="M47" s="234"/>
      <c r="N47" s="292"/>
      <c r="O47" s="207"/>
      <c r="P47" s="207"/>
      <c r="Q47" s="281"/>
      <c r="R47" s="207"/>
      <c r="S47" s="207"/>
      <c r="T47" s="207"/>
    </row>
    <row r="48" spans="1:20" x14ac:dyDescent="0.25">
      <c r="A48" s="172">
        <v>26</v>
      </c>
      <c r="B48" s="232"/>
      <c r="C48" s="233"/>
      <c r="D48" s="276" t="str">
        <f t="shared" si="3"/>
        <v/>
      </c>
      <c r="E48" s="277" t="str">
        <f t="shared" si="4"/>
        <v/>
      </c>
      <c r="F48" s="173" t="e">
        <f t="shared" si="5"/>
        <v>#N/A</v>
      </c>
      <c r="G48" s="173" t="e">
        <f>VLOOKUP(C48,Списки!N:O,2,0)</f>
        <v>#N/A</v>
      </c>
      <c r="H48" s="670"/>
      <c r="I48" s="670"/>
      <c r="J48" s="670"/>
      <c r="K48" s="670"/>
      <c r="L48" s="261" t="str">
        <f t="shared" si="2"/>
        <v/>
      </c>
      <c r="M48" s="234"/>
      <c r="N48" s="292"/>
      <c r="O48" s="207"/>
      <c r="P48" s="207"/>
      <c r="Q48" s="281"/>
      <c r="R48" s="207"/>
      <c r="S48" s="207"/>
      <c r="T48" s="207"/>
    </row>
    <row r="49" spans="1:20" x14ac:dyDescent="0.25">
      <c r="A49" s="172">
        <v>27</v>
      </c>
      <c r="B49" s="232"/>
      <c r="C49" s="233"/>
      <c r="D49" s="276" t="str">
        <f t="shared" si="3"/>
        <v/>
      </c>
      <c r="E49" s="277" t="str">
        <f t="shared" si="4"/>
        <v/>
      </c>
      <c r="F49" s="173" t="e">
        <f t="shared" si="5"/>
        <v>#N/A</v>
      </c>
      <c r="G49" s="173" t="e">
        <f>VLOOKUP(C49,Списки!N:O,2,0)</f>
        <v>#N/A</v>
      </c>
      <c r="H49" s="670"/>
      <c r="I49" s="670"/>
      <c r="J49" s="670"/>
      <c r="K49" s="670"/>
      <c r="L49" s="261" t="str">
        <f t="shared" si="2"/>
        <v/>
      </c>
      <c r="M49" s="234"/>
      <c r="N49" s="292"/>
      <c r="O49" s="207"/>
      <c r="P49" s="207"/>
      <c r="Q49" s="281"/>
      <c r="R49" s="207"/>
      <c r="S49" s="207"/>
      <c r="T49" s="207"/>
    </row>
    <row r="50" spans="1:20" x14ac:dyDescent="0.25">
      <c r="A50" s="172">
        <v>28</v>
      </c>
      <c r="B50" s="232"/>
      <c r="C50" s="233"/>
      <c r="D50" s="276" t="str">
        <f t="shared" si="3"/>
        <v/>
      </c>
      <c r="E50" s="277" t="str">
        <f t="shared" si="4"/>
        <v/>
      </c>
      <c r="F50" s="173" t="e">
        <f t="shared" si="5"/>
        <v>#N/A</v>
      </c>
      <c r="G50" s="173" t="e">
        <f>VLOOKUP(C50,Списки!N:O,2,0)</f>
        <v>#N/A</v>
      </c>
      <c r="H50" s="670"/>
      <c r="I50" s="670"/>
      <c r="J50" s="670"/>
      <c r="K50" s="670"/>
      <c r="L50" s="261" t="str">
        <f t="shared" si="2"/>
        <v/>
      </c>
      <c r="M50" s="234"/>
      <c r="N50" s="292"/>
      <c r="O50" s="207"/>
      <c r="P50" s="207"/>
      <c r="Q50" s="281"/>
      <c r="R50" s="207"/>
      <c r="S50" s="207"/>
      <c r="T50" s="207"/>
    </row>
    <row r="51" spans="1:20" x14ac:dyDescent="0.25">
      <c r="A51" s="172">
        <v>29</v>
      </c>
      <c r="B51" s="232"/>
      <c r="C51" s="233"/>
      <c r="D51" s="276" t="str">
        <f t="shared" si="3"/>
        <v/>
      </c>
      <c r="E51" s="277" t="str">
        <f t="shared" si="4"/>
        <v/>
      </c>
      <c r="F51" s="173" t="e">
        <f t="shared" si="5"/>
        <v>#N/A</v>
      </c>
      <c r="G51" s="173" t="e">
        <f>VLOOKUP(C51,Списки!N:O,2,0)</f>
        <v>#N/A</v>
      </c>
      <c r="H51" s="670"/>
      <c r="I51" s="670"/>
      <c r="J51" s="670"/>
      <c r="K51" s="670"/>
      <c r="L51" s="261" t="str">
        <f t="shared" si="2"/>
        <v/>
      </c>
      <c r="M51" s="234"/>
      <c r="N51" s="292"/>
      <c r="O51" s="207"/>
      <c r="P51" s="207"/>
      <c r="Q51" s="281"/>
      <c r="R51" s="207"/>
      <c r="S51" s="207"/>
      <c r="T51" s="207"/>
    </row>
    <row r="52" spans="1:20" x14ac:dyDescent="0.25">
      <c r="A52" s="172">
        <v>30</v>
      </c>
      <c r="B52" s="232"/>
      <c r="C52" s="233"/>
      <c r="D52" s="276" t="str">
        <f t="shared" si="3"/>
        <v/>
      </c>
      <c r="E52" s="277" t="str">
        <f t="shared" si="4"/>
        <v/>
      </c>
      <c r="F52" s="173" t="e">
        <f t="shared" si="5"/>
        <v>#N/A</v>
      </c>
      <c r="G52" s="173" t="e">
        <f>VLOOKUP(C52,Списки!N:O,2,0)</f>
        <v>#N/A</v>
      </c>
      <c r="H52" s="670"/>
      <c r="I52" s="670"/>
      <c r="J52" s="670"/>
      <c r="K52" s="670"/>
      <c r="L52" s="261" t="str">
        <f t="shared" si="2"/>
        <v/>
      </c>
      <c r="M52" s="234"/>
      <c r="N52" s="292"/>
      <c r="O52" s="207"/>
      <c r="P52" s="207"/>
      <c r="Q52" s="281"/>
      <c r="R52" s="207"/>
      <c r="S52" s="207"/>
      <c r="T52" s="207"/>
    </row>
    <row r="53" spans="1:20" x14ac:dyDescent="0.25">
      <c r="A53" s="172">
        <v>31</v>
      </c>
      <c r="B53" s="232"/>
      <c r="C53" s="233"/>
      <c r="D53" s="276" t="str">
        <f t="shared" si="3"/>
        <v/>
      </c>
      <c r="E53" s="277" t="str">
        <f t="shared" si="4"/>
        <v/>
      </c>
      <c r="F53" s="173" t="e">
        <f t="shared" si="5"/>
        <v>#N/A</v>
      </c>
      <c r="G53" s="173" t="e">
        <f>VLOOKUP(C53,Списки!N:O,2,0)</f>
        <v>#N/A</v>
      </c>
      <c r="H53" s="670"/>
      <c r="I53" s="670"/>
      <c r="J53" s="670"/>
      <c r="K53" s="670"/>
      <c r="L53" s="261" t="str">
        <f t="shared" si="2"/>
        <v/>
      </c>
      <c r="M53" s="234"/>
      <c r="N53" s="292"/>
      <c r="O53" s="207"/>
      <c r="P53" s="207"/>
      <c r="Q53" s="281"/>
      <c r="R53" s="207"/>
      <c r="S53" s="207"/>
      <c r="T53" s="207"/>
    </row>
    <row r="54" spans="1:20" x14ac:dyDescent="0.25">
      <c r="A54" s="172">
        <v>32</v>
      </c>
      <c r="B54" s="232"/>
      <c r="C54" s="233"/>
      <c r="D54" s="276" t="str">
        <f t="shared" si="3"/>
        <v/>
      </c>
      <c r="E54" s="277" t="str">
        <f t="shared" si="4"/>
        <v/>
      </c>
      <c r="F54" s="173" t="e">
        <f t="shared" si="5"/>
        <v>#N/A</v>
      </c>
      <c r="G54" s="173" t="e">
        <f>VLOOKUP(C54,Списки!N:O,2,0)</f>
        <v>#N/A</v>
      </c>
      <c r="H54" s="670"/>
      <c r="I54" s="670"/>
      <c r="J54" s="670"/>
      <c r="K54" s="670"/>
      <c r="L54" s="261" t="str">
        <f t="shared" si="2"/>
        <v/>
      </c>
      <c r="M54" s="234"/>
      <c r="N54" s="292"/>
      <c r="O54" s="207"/>
      <c r="P54" s="207"/>
      <c r="Q54" s="281"/>
      <c r="R54" s="207"/>
      <c r="S54" s="207"/>
      <c r="T54" s="207"/>
    </row>
    <row r="55" spans="1:20" x14ac:dyDescent="0.25">
      <c r="A55" s="172">
        <v>33</v>
      </c>
      <c r="B55" s="232"/>
      <c r="C55" s="233"/>
      <c r="D55" s="276" t="str">
        <f t="shared" si="3"/>
        <v/>
      </c>
      <c r="E55" s="277" t="str">
        <f t="shared" si="4"/>
        <v/>
      </c>
      <c r="F55" s="173" t="e">
        <f t="shared" si="5"/>
        <v>#N/A</v>
      </c>
      <c r="G55" s="173" t="e">
        <f>VLOOKUP(C55,Списки!N:O,2,0)</f>
        <v>#N/A</v>
      </c>
      <c r="H55" s="670"/>
      <c r="I55" s="670"/>
      <c r="J55" s="670"/>
      <c r="K55" s="670"/>
      <c r="L55" s="261" t="str">
        <f t="shared" si="2"/>
        <v/>
      </c>
      <c r="M55" s="234"/>
      <c r="N55" s="292"/>
      <c r="O55" s="207"/>
      <c r="P55" s="207"/>
      <c r="Q55" s="281"/>
      <c r="R55" s="207"/>
      <c r="S55" s="207"/>
      <c r="T55" s="207"/>
    </row>
    <row r="56" spans="1:20" x14ac:dyDescent="0.25">
      <c r="A56" s="172">
        <v>34</v>
      </c>
      <c r="B56" s="232"/>
      <c r="C56" s="233"/>
      <c r="D56" s="276" t="str">
        <f t="shared" si="3"/>
        <v/>
      </c>
      <c r="E56" s="277" t="str">
        <f t="shared" si="4"/>
        <v/>
      </c>
      <c r="F56" s="173" t="e">
        <f t="shared" si="5"/>
        <v>#N/A</v>
      </c>
      <c r="G56" s="173" t="e">
        <f>VLOOKUP(C56,Списки!N:O,2,0)</f>
        <v>#N/A</v>
      </c>
      <c r="H56" s="670"/>
      <c r="I56" s="670"/>
      <c r="J56" s="670"/>
      <c r="K56" s="670"/>
      <c r="L56" s="261" t="str">
        <f t="shared" si="2"/>
        <v/>
      </c>
      <c r="M56" s="234"/>
      <c r="N56" s="292"/>
      <c r="O56" s="207"/>
      <c r="P56" s="207"/>
      <c r="Q56" s="281"/>
      <c r="R56" s="207"/>
      <c r="S56" s="207"/>
      <c r="T56" s="207"/>
    </row>
    <row r="57" spans="1:20" x14ac:dyDescent="0.25">
      <c r="A57" s="172">
        <v>35</v>
      </c>
      <c r="B57" s="232"/>
      <c r="C57" s="233"/>
      <c r="D57" s="276" t="str">
        <f t="shared" si="3"/>
        <v/>
      </c>
      <c r="E57" s="277" t="str">
        <f t="shared" si="4"/>
        <v/>
      </c>
      <c r="F57" s="173" t="e">
        <f t="shared" si="5"/>
        <v>#N/A</v>
      </c>
      <c r="G57" s="173" t="e">
        <f>VLOOKUP(C57,Списки!N:O,2,0)</f>
        <v>#N/A</v>
      </c>
      <c r="H57" s="670"/>
      <c r="I57" s="670"/>
      <c r="J57" s="670"/>
      <c r="K57" s="670"/>
      <c r="L57" s="261" t="str">
        <f t="shared" si="2"/>
        <v/>
      </c>
      <c r="M57" s="234"/>
      <c r="N57" s="292"/>
      <c r="O57" s="207"/>
      <c r="P57" s="207"/>
      <c r="Q57" s="281"/>
      <c r="R57" s="207"/>
      <c r="S57" s="207"/>
      <c r="T57" s="207"/>
    </row>
    <row r="58" spans="1:20" x14ac:dyDescent="0.25">
      <c r="A58" s="172">
        <v>36</v>
      </c>
      <c r="B58" s="232"/>
      <c r="C58" s="233"/>
      <c r="D58" s="276" t="str">
        <f t="shared" si="3"/>
        <v/>
      </c>
      <c r="E58" s="277" t="str">
        <f t="shared" si="4"/>
        <v/>
      </c>
      <c r="F58" s="173" t="e">
        <f t="shared" si="5"/>
        <v>#N/A</v>
      </c>
      <c r="G58" s="173" t="e">
        <f>VLOOKUP(C58,Списки!N:O,2,0)</f>
        <v>#N/A</v>
      </c>
      <c r="H58" s="670"/>
      <c r="I58" s="670"/>
      <c r="J58" s="670"/>
      <c r="K58" s="670"/>
      <c r="L58" s="261" t="str">
        <f t="shared" si="2"/>
        <v/>
      </c>
      <c r="M58" s="234"/>
      <c r="N58" s="292"/>
      <c r="O58" s="207"/>
      <c r="P58" s="207"/>
      <c r="Q58" s="281"/>
      <c r="R58" s="207"/>
      <c r="S58" s="207"/>
      <c r="T58" s="207"/>
    </row>
    <row r="59" spans="1:20" x14ac:dyDescent="0.25">
      <c r="A59" s="172">
        <v>37</v>
      </c>
      <c r="B59" s="232"/>
      <c r="C59" s="233"/>
      <c r="D59" s="276" t="str">
        <f t="shared" si="3"/>
        <v/>
      </c>
      <c r="E59" s="277" t="str">
        <f t="shared" si="4"/>
        <v/>
      </c>
      <c r="F59" s="173" t="e">
        <f t="shared" si="5"/>
        <v>#N/A</v>
      </c>
      <c r="G59" s="173" t="e">
        <f>VLOOKUP(C59,Списки!N:O,2,0)</f>
        <v>#N/A</v>
      </c>
      <c r="H59" s="670"/>
      <c r="I59" s="670"/>
      <c r="J59" s="670"/>
      <c r="K59" s="670"/>
      <c r="L59" s="261" t="str">
        <f t="shared" si="2"/>
        <v/>
      </c>
      <c r="M59" s="234"/>
      <c r="N59" s="292"/>
      <c r="O59" s="207"/>
      <c r="P59" s="207"/>
      <c r="Q59" s="281"/>
      <c r="R59" s="207"/>
      <c r="S59" s="207"/>
      <c r="T59" s="207"/>
    </row>
    <row r="60" spans="1:20" x14ac:dyDescent="0.25">
      <c r="A60" s="172">
        <v>38</v>
      </c>
      <c r="B60" s="232"/>
      <c r="C60" s="233"/>
      <c r="D60" s="276" t="str">
        <f t="shared" si="3"/>
        <v/>
      </c>
      <c r="E60" s="277" t="str">
        <f t="shared" si="4"/>
        <v/>
      </c>
      <c r="F60" s="173" t="e">
        <f t="shared" si="5"/>
        <v>#N/A</v>
      </c>
      <c r="G60" s="173" t="e">
        <f>VLOOKUP(C60,Списки!N:O,2,0)</f>
        <v>#N/A</v>
      </c>
      <c r="H60" s="670"/>
      <c r="I60" s="670"/>
      <c r="J60" s="670"/>
      <c r="K60" s="670"/>
      <c r="L60" s="261" t="str">
        <f t="shared" si="2"/>
        <v/>
      </c>
      <c r="M60" s="234"/>
      <c r="N60" s="292"/>
      <c r="O60" s="207"/>
      <c r="P60" s="207"/>
      <c r="Q60" s="281"/>
      <c r="R60" s="207"/>
      <c r="S60" s="207"/>
      <c r="T60" s="207"/>
    </row>
    <row r="61" spans="1:20" x14ac:dyDescent="0.25">
      <c r="A61" s="172">
        <v>39</v>
      </c>
      <c r="B61" s="232"/>
      <c r="C61" s="233"/>
      <c r="D61" s="276" t="str">
        <f t="shared" si="3"/>
        <v/>
      </c>
      <c r="E61" s="277" t="str">
        <f t="shared" si="4"/>
        <v/>
      </c>
      <c r="F61" s="173" t="e">
        <f t="shared" si="5"/>
        <v>#N/A</v>
      </c>
      <c r="G61" s="173" t="e">
        <f>VLOOKUP(C61,Списки!N:O,2,0)</f>
        <v>#N/A</v>
      </c>
      <c r="H61" s="670"/>
      <c r="I61" s="670"/>
      <c r="J61" s="670"/>
      <c r="K61" s="670"/>
      <c r="L61" s="261" t="str">
        <f t="shared" si="2"/>
        <v/>
      </c>
      <c r="M61" s="234"/>
      <c r="N61" s="292"/>
      <c r="O61" s="207"/>
      <c r="P61" s="207"/>
      <c r="Q61" s="281"/>
      <c r="R61" s="207"/>
      <c r="S61" s="207"/>
      <c r="T61" s="207"/>
    </row>
    <row r="62" spans="1:20" x14ac:dyDescent="0.25">
      <c r="A62" s="172">
        <v>40</v>
      </c>
      <c r="B62" s="232"/>
      <c r="C62" s="233"/>
      <c r="D62" s="276" t="str">
        <f t="shared" si="3"/>
        <v/>
      </c>
      <c r="E62" s="277" t="str">
        <f t="shared" si="4"/>
        <v/>
      </c>
      <c r="F62" s="173" t="e">
        <f t="shared" si="5"/>
        <v>#N/A</v>
      </c>
      <c r="G62" s="173" t="e">
        <f>VLOOKUP(C62,Списки!N:O,2,0)</f>
        <v>#N/A</v>
      </c>
      <c r="H62" s="670"/>
      <c r="I62" s="670"/>
      <c r="J62" s="670"/>
      <c r="K62" s="670"/>
      <c r="L62" s="261" t="str">
        <f t="shared" si="2"/>
        <v/>
      </c>
      <c r="M62" s="234"/>
      <c r="N62" s="292"/>
      <c r="O62" s="207"/>
      <c r="P62" s="207"/>
      <c r="Q62" s="281"/>
      <c r="R62" s="207"/>
      <c r="S62" s="207"/>
      <c r="T62" s="207"/>
    </row>
    <row r="63" spans="1:20" x14ac:dyDescent="0.25">
      <c r="A63" s="172">
        <v>41</v>
      </c>
      <c r="B63" s="232"/>
      <c r="C63" s="233"/>
      <c r="D63" s="276" t="str">
        <f t="shared" si="3"/>
        <v/>
      </c>
      <c r="E63" s="277" t="str">
        <f t="shared" si="4"/>
        <v/>
      </c>
      <c r="F63" s="173" t="e">
        <f t="shared" si="5"/>
        <v>#N/A</v>
      </c>
      <c r="G63" s="173" t="e">
        <f>VLOOKUP(C63,Списки!N:O,2,0)</f>
        <v>#N/A</v>
      </c>
      <c r="H63" s="670"/>
      <c r="I63" s="670"/>
      <c r="J63" s="670"/>
      <c r="K63" s="670"/>
      <c r="L63" s="261" t="str">
        <f t="shared" si="2"/>
        <v/>
      </c>
      <c r="M63" s="234"/>
      <c r="N63" s="292"/>
      <c r="O63" s="207"/>
      <c r="P63" s="207"/>
      <c r="Q63" s="281"/>
      <c r="R63" s="207"/>
      <c r="S63" s="207"/>
      <c r="T63" s="207"/>
    </row>
    <row r="64" spans="1:20" x14ac:dyDescent="0.25">
      <c r="A64" s="172">
        <v>42</v>
      </c>
      <c r="B64" s="232"/>
      <c r="C64" s="233"/>
      <c r="D64" s="276" t="str">
        <f t="shared" si="3"/>
        <v/>
      </c>
      <c r="E64" s="277" t="str">
        <f t="shared" si="4"/>
        <v/>
      </c>
      <c r="F64" s="173" t="e">
        <f t="shared" si="5"/>
        <v>#N/A</v>
      </c>
      <c r="G64" s="173" t="e">
        <f>VLOOKUP(C64,Списки!N:O,2,0)</f>
        <v>#N/A</v>
      </c>
      <c r="H64" s="670"/>
      <c r="I64" s="670"/>
      <c r="J64" s="670"/>
      <c r="K64" s="670"/>
      <c r="L64" s="261" t="str">
        <f t="shared" si="2"/>
        <v/>
      </c>
      <c r="M64" s="234"/>
      <c r="N64" s="292"/>
      <c r="O64" s="207"/>
      <c r="P64" s="207"/>
      <c r="Q64" s="281"/>
      <c r="R64" s="207"/>
      <c r="S64" s="207"/>
      <c r="T64" s="207"/>
    </row>
    <row r="65" spans="1:20" x14ac:dyDescent="0.25">
      <c r="A65" s="172">
        <v>43</v>
      </c>
      <c r="B65" s="232"/>
      <c r="C65" s="233"/>
      <c r="D65" s="276" t="str">
        <f t="shared" si="3"/>
        <v/>
      </c>
      <c r="E65" s="277" t="str">
        <f t="shared" si="4"/>
        <v/>
      </c>
      <c r="F65" s="173" t="e">
        <f t="shared" si="5"/>
        <v>#N/A</v>
      </c>
      <c r="G65" s="173" t="e">
        <f>VLOOKUP(C65,Списки!N:O,2,0)</f>
        <v>#N/A</v>
      </c>
      <c r="H65" s="670"/>
      <c r="I65" s="670"/>
      <c r="J65" s="670"/>
      <c r="K65" s="670"/>
      <c r="L65" s="261" t="str">
        <f t="shared" si="2"/>
        <v/>
      </c>
      <c r="M65" s="234"/>
      <c r="N65" s="292"/>
      <c r="O65" s="207"/>
      <c r="P65" s="207"/>
      <c r="Q65" s="281"/>
      <c r="R65" s="207"/>
      <c r="S65" s="207"/>
      <c r="T65" s="207"/>
    </row>
    <row r="66" spans="1:20" x14ac:dyDescent="0.25">
      <c r="A66" s="172">
        <v>44</v>
      </c>
      <c r="B66" s="232"/>
      <c r="C66" s="233"/>
      <c r="D66" s="276" t="str">
        <f t="shared" si="3"/>
        <v/>
      </c>
      <c r="E66" s="277" t="str">
        <f t="shared" si="4"/>
        <v/>
      </c>
      <c r="F66" s="173" t="e">
        <f t="shared" si="5"/>
        <v>#N/A</v>
      </c>
      <c r="G66" s="173" t="e">
        <f>VLOOKUP(C66,Списки!N:O,2,0)</f>
        <v>#N/A</v>
      </c>
      <c r="H66" s="670"/>
      <c r="I66" s="670"/>
      <c r="J66" s="670"/>
      <c r="K66" s="670"/>
      <c r="L66" s="261" t="str">
        <f t="shared" si="2"/>
        <v/>
      </c>
      <c r="M66" s="234"/>
      <c r="N66" s="292"/>
      <c r="O66" s="207"/>
      <c r="P66" s="207"/>
      <c r="Q66" s="281"/>
      <c r="R66" s="207"/>
      <c r="S66" s="207"/>
      <c r="T66" s="207"/>
    </row>
    <row r="67" spans="1:20" x14ac:dyDescent="0.25">
      <c r="A67" s="172">
        <v>45</v>
      </c>
      <c r="B67" s="232"/>
      <c r="C67" s="233"/>
      <c r="D67" s="276" t="str">
        <f t="shared" si="3"/>
        <v/>
      </c>
      <c r="E67" s="277" t="str">
        <f t="shared" si="4"/>
        <v/>
      </c>
      <c r="F67" s="173" t="e">
        <f t="shared" si="5"/>
        <v>#N/A</v>
      </c>
      <c r="G67" s="173" t="e">
        <f>VLOOKUP(C67,Списки!N:O,2,0)</f>
        <v>#N/A</v>
      </c>
      <c r="H67" s="670"/>
      <c r="I67" s="670"/>
      <c r="J67" s="670"/>
      <c r="K67" s="670"/>
      <c r="L67" s="261" t="str">
        <f t="shared" si="2"/>
        <v/>
      </c>
      <c r="M67" s="234"/>
      <c r="N67" s="292"/>
      <c r="O67" s="207"/>
      <c r="P67" s="207"/>
      <c r="Q67" s="281"/>
      <c r="R67" s="207"/>
      <c r="S67" s="207"/>
      <c r="T67" s="207"/>
    </row>
    <row r="68" spans="1:20" x14ac:dyDescent="0.25">
      <c r="A68" s="172">
        <v>46</v>
      </c>
      <c r="B68" s="232"/>
      <c r="C68" s="233"/>
      <c r="D68" s="276" t="str">
        <f t="shared" si="3"/>
        <v/>
      </c>
      <c r="E68" s="277" t="str">
        <f t="shared" si="4"/>
        <v/>
      </c>
      <c r="F68" s="173" t="e">
        <f t="shared" si="5"/>
        <v>#N/A</v>
      </c>
      <c r="G68" s="173" t="e">
        <f>VLOOKUP(C68,Списки!N:O,2,0)</f>
        <v>#N/A</v>
      </c>
      <c r="H68" s="670"/>
      <c r="I68" s="670"/>
      <c r="J68" s="670"/>
      <c r="K68" s="670"/>
      <c r="L68" s="261" t="str">
        <f t="shared" si="2"/>
        <v/>
      </c>
      <c r="M68" s="234"/>
      <c r="N68" s="292"/>
      <c r="O68" s="207"/>
      <c r="P68" s="207"/>
      <c r="Q68" s="281"/>
      <c r="R68" s="207"/>
      <c r="S68" s="207"/>
      <c r="T68" s="207"/>
    </row>
    <row r="69" spans="1:20" x14ac:dyDescent="0.25">
      <c r="A69" s="172">
        <v>47</v>
      </c>
      <c r="B69" s="232"/>
      <c r="C69" s="233"/>
      <c r="D69" s="276" t="str">
        <f t="shared" si="3"/>
        <v/>
      </c>
      <c r="E69" s="277" t="str">
        <f t="shared" si="4"/>
        <v/>
      </c>
      <c r="F69" s="173" t="e">
        <f t="shared" si="5"/>
        <v>#N/A</v>
      </c>
      <c r="G69" s="173" t="e">
        <f>VLOOKUP(C69,Списки!N:O,2,0)</f>
        <v>#N/A</v>
      </c>
      <c r="H69" s="670"/>
      <c r="I69" s="670"/>
      <c r="J69" s="670"/>
      <c r="K69" s="670"/>
      <c r="L69" s="261" t="str">
        <f t="shared" si="2"/>
        <v/>
      </c>
      <c r="M69" s="234"/>
      <c r="N69" s="292"/>
      <c r="O69" s="207"/>
      <c r="P69" s="207"/>
      <c r="Q69" s="281"/>
      <c r="R69" s="207"/>
      <c r="S69" s="207"/>
      <c r="T69" s="207"/>
    </row>
    <row r="70" spans="1:20" x14ac:dyDescent="0.25">
      <c r="A70" s="172">
        <v>48</v>
      </c>
      <c r="B70" s="232"/>
      <c r="C70" s="233"/>
      <c r="D70" s="276" t="str">
        <f t="shared" si="3"/>
        <v/>
      </c>
      <c r="E70" s="277" t="str">
        <f t="shared" si="4"/>
        <v/>
      </c>
      <c r="F70" s="173" t="e">
        <f t="shared" si="5"/>
        <v>#N/A</v>
      </c>
      <c r="G70" s="173" t="e">
        <f>VLOOKUP(C70,Списки!N:O,2,0)</f>
        <v>#N/A</v>
      </c>
      <c r="H70" s="670"/>
      <c r="I70" s="670"/>
      <c r="J70" s="670"/>
      <c r="K70" s="670"/>
      <c r="L70" s="261" t="str">
        <f t="shared" si="2"/>
        <v/>
      </c>
      <c r="M70" s="234"/>
      <c r="N70" s="292"/>
      <c r="O70" s="207"/>
      <c r="P70" s="207"/>
      <c r="Q70" s="281"/>
      <c r="R70" s="207"/>
      <c r="S70" s="207"/>
      <c r="T70" s="207"/>
    </row>
    <row r="71" spans="1:20" x14ac:dyDescent="0.25">
      <c r="A71" s="172">
        <v>49</v>
      </c>
      <c r="B71" s="232"/>
      <c r="C71" s="233"/>
      <c r="D71" s="276" t="str">
        <f t="shared" si="3"/>
        <v/>
      </c>
      <c r="E71" s="277" t="str">
        <f t="shared" si="4"/>
        <v/>
      </c>
      <c r="F71" s="173" t="e">
        <f t="shared" si="5"/>
        <v>#N/A</v>
      </c>
      <c r="G71" s="173" t="e">
        <f>VLOOKUP(C71,Списки!N:O,2,0)</f>
        <v>#N/A</v>
      </c>
      <c r="H71" s="670"/>
      <c r="I71" s="670"/>
      <c r="J71" s="670"/>
      <c r="K71" s="670"/>
      <c r="L71" s="261" t="str">
        <f t="shared" si="2"/>
        <v/>
      </c>
      <c r="M71" s="234"/>
      <c r="N71" s="292"/>
      <c r="O71" s="207"/>
      <c r="P71" s="207"/>
      <c r="Q71" s="281"/>
      <c r="R71" s="207"/>
      <c r="S71" s="207"/>
      <c r="T71" s="207"/>
    </row>
    <row r="72" spans="1:20" ht="15.75" thickBot="1" x14ac:dyDescent="0.3">
      <c r="A72" s="172">
        <v>50</v>
      </c>
      <c r="B72" s="232"/>
      <c r="C72" s="233"/>
      <c r="D72" s="276" t="str">
        <f t="shared" si="3"/>
        <v/>
      </c>
      <c r="E72" s="277" t="str">
        <f t="shared" si="4"/>
        <v/>
      </c>
      <c r="F72" s="173" t="e">
        <f t="shared" si="5"/>
        <v>#N/A</v>
      </c>
      <c r="G72" s="173" t="e">
        <f>VLOOKUP(C72,Списки!N:O,2,0)</f>
        <v>#N/A</v>
      </c>
      <c r="H72" s="670"/>
      <c r="I72" s="670"/>
      <c r="J72" s="670"/>
      <c r="K72" s="670"/>
      <c r="L72" s="261" t="str">
        <f t="shared" si="2"/>
        <v/>
      </c>
      <c r="M72" s="234"/>
      <c r="N72" s="292"/>
      <c r="O72" s="207"/>
      <c r="P72" s="207"/>
      <c r="Q72" s="282"/>
      <c r="R72" s="207"/>
      <c r="S72" s="207"/>
      <c r="T72" s="207"/>
    </row>
    <row r="73" spans="1:20" x14ac:dyDescent="0.25">
      <c r="A73" s="211"/>
      <c r="B73" s="217"/>
      <c r="C73" s="217"/>
      <c r="D73" s="211"/>
      <c r="E73" s="211"/>
      <c r="F73" s="211"/>
      <c r="G73" s="211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</row>
    <row r="74" spans="1:20" x14ac:dyDescent="0.25">
      <c r="A74" s="211"/>
      <c r="B74" s="217"/>
      <c r="C74" s="217"/>
      <c r="D74" s="211"/>
      <c r="E74" s="211"/>
      <c r="F74" s="211"/>
      <c r="G74" s="211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</row>
    <row r="75" spans="1:20" x14ac:dyDescent="0.25">
      <c r="A75" s="211"/>
      <c r="B75" s="217"/>
      <c r="C75" s="217"/>
      <c r="D75" s="211"/>
      <c r="E75" s="211"/>
      <c r="F75" s="211"/>
      <c r="G75" s="211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</row>
    <row r="76" spans="1:20" x14ac:dyDescent="0.25">
      <c r="A76" s="211"/>
      <c r="B76" s="217"/>
      <c r="C76" s="217"/>
      <c r="D76" s="211"/>
      <c r="E76" s="211"/>
      <c r="F76" s="211"/>
      <c r="G76" s="211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</row>
    <row r="77" spans="1:20" x14ac:dyDescent="0.25">
      <c r="A77" s="211"/>
      <c r="B77" s="217"/>
      <c r="C77" s="217"/>
      <c r="D77" s="211"/>
      <c r="E77" s="211"/>
      <c r="F77" s="211"/>
      <c r="G77" s="211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</row>
    <row r="78" spans="1:20" x14ac:dyDescent="0.25">
      <c r="A78" s="211"/>
      <c r="B78" s="217"/>
      <c r="C78" s="217"/>
      <c r="D78" s="211"/>
      <c r="E78" s="211"/>
      <c r="F78" s="211"/>
      <c r="G78" s="211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</row>
    <row r="79" spans="1:20" x14ac:dyDescent="0.25">
      <c r="A79" s="211"/>
      <c r="B79" s="217"/>
      <c r="C79" s="217"/>
      <c r="D79" s="211"/>
      <c r="E79" s="211"/>
      <c r="F79" s="211"/>
      <c r="G79" s="211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</row>
    <row r="80" spans="1:20" x14ac:dyDescent="0.25">
      <c r="A80" s="211"/>
      <c r="B80" s="217"/>
      <c r="C80" s="217"/>
      <c r="D80" s="211"/>
      <c r="E80" s="211"/>
      <c r="F80" s="211"/>
      <c r="G80" s="211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</row>
    <row r="81" spans="1:20" x14ac:dyDescent="0.25">
      <c r="A81" s="211"/>
      <c r="B81" s="217"/>
      <c r="C81" s="217"/>
      <c r="D81" s="211"/>
      <c r="E81" s="211"/>
      <c r="F81" s="211"/>
      <c r="G81" s="211"/>
      <c r="H81" s="207"/>
      <c r="I81" s="207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</row>
    <row r="82" spans="1:20" x14ac:dyDescent="0.25">
      <c r="A82" s="211"/>
      <c r="B82" s="217"/>
      <c r="C82" s="217"/>
      <c r="D82" s="211"/>
      <c r="E82" s="211"/>
      <c r="F82" s="211"/>
      <c r="G82" s="211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</row>
    <row r="83" spans="1:20" x14ac:dyDescent="0.25">
      <c r="A83" s="211"/>
      <c r="B83" s="217"/>
      <c r="C83" s="217"/>
      <c r="D83" s="211"/>
      <c r="E83" s="211"/>
      <c r="F83" s="211"/>
      <c r="G83" s="211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</row>
    <row r="84" spans="1:20" x14ac:dyDescent="0.25">
      <c r="A84" s="211"/>
      <c r="B84" s="217"/>
      <c r="C84" s="217"/>
      <c r="D84" s="211"/>
      <c r="E84" s="211"/>
      <c r="F84" s="211"/>
      <c r="G84" s="211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</row>
    <row r="85" spans="1:20" x14ac:dyDescent="0.25">
      <c r="A85" s="211"/>
      <c r="B85" s="217"/>
      <c r="C85" s="217"/>
      <c r="D85" s="211"/>
      <c r="E85" s="211"/>
      <c r="F85" s="211"/>
      <c r="G85" s="211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</row>
    <row r="86" spans="1:20" x14ac:dyDescent="0.25">
      <c r="A86" s="211"/>
      <c r="B86" s="217"/>
      <c r="C86" s="217"/>
      <c r="D86" s="211"/>
      <c r="E86" s="211"/>
      <c r="F86" s="211"/>
      <c r="G86" s="211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</row>
    <row r="87" spans="1:20" x14ac:dyDescent="0.25">
      <c r="A87" s="211"/>
      <c r="B87" s="217"/>
      <c r="C87" s="217"/>
      <c r="D87" s="211"/>
      <c r="E87" s="211"/>
      <c r="F87" s="211"/>
      <c r="G87" s="211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</row>
    <row r="88" spans="1:20" x14ac:dyDescent="0.25">
      <c r="A88" s="211"/>
      <c r="B88" s="217"/>
      <c r="C88" s="217"/>
      <c r="D88" s="211"/>
      <c r="E88" s="211"/>
      <c r="F88" s="211"/>
      <c r="G88" s="211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</row>
    <row r="89" spans="1:20" x14ac:dyDescent="0.25">
      <c r="A89" s="211"/>
      <c r="B89" s="217"/>
      <c r="C89" s="217"/>
      <c r="D89" s="211"/>
      <c r="E89" s="211"/>
      <c r="F89" s="211"/>
      <c r="G89" s="211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</row>
    <row r="90" spans="1:20" x14ac:dyDescent="0.25">
      <c r="A90" s="211"/>
      <c r="B90" s="217"/>
      <c r="C90" s="217"/>
      <c r="D90" s="211"/>
      <c r="E90" s="211"/>
      <c r="F90" s="211"/>
      <c r="G90" s="211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</row>
    <row r="91" spans="1:20" x14ac:dyDescent="0.25">
      <c r="A91" s="211"/>
      <c r="B91" s="217"/>
      <c r="C91" s="217"/>
      <c r="D91" s="211"/>
      <c r="E91" s="211"/>
      <c r="F91" s="211"/>
      <c r="G91" s="211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</row>
    <row r="92" spans="1:20" x14ac:dyDescent="0.25">
      <c r="A92" s="211"/>
      <c r="B92" s="217"/>
      <c r="C92" s="217"/>
      <c r="D92" s="211"/>
      <c r="E92" s="211"/>
      <c r="F92" s="211"/>
      <c r="G92" s="211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</row>
    <row r="93" spans="1:20" x14ac:dyDescent="0.25">
      <c r="A93" s="211"/>
      <c r="B93" s="217"/>
      <c r="C93" s="217"/>
      <c r="D93" s="211"/>
      <c r="E93" s="211"/>
      <c r="F93" s="211"/>
      <c r="G93" s="211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</row>
    <row r="94" spans="1:20" x14ac:dyDescent="0.25">
      <c r="A94" s="211"/>
      <c r="B94" s="217"/>
      <c r="C94" s="217"/>
      <c r="D94" s="211"/>
      <c r="E94" s="211"/>
      <c r="F94" s="211"/>
      <c r="G94" s="211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</row>
    <row r="95" spans="1:20" x14ac:dyDescent="0.25">
      <c r="A95" s="211"/>
      <c r="B95" s="217"/>
      <c r="C95" s="217"/>
      <c r="D95" s="211"/>
      <c r="E95" s="211"/>
      <c r="F95" s="211"/>
      <c r="G95" s="211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</row>
    <row r="96" spans="1:20" x14ac:dyDescent="0.25">
      <c r="A96" s="211"/>
      <c r="B96" s="217"/>
      <c r="C96" s="217"/>
      <c r="D96" s="211"/>
      <c r="E96" s="211"/>
      <c r="F96" s="211"/>
      <c r="G96" s="211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</row>
    <row r="97" spans="1:20" x14ac:dyDescent="0.25">
      <c r="A97" s="211"/>
      <c r="B97" s="217"/>
      <c r="C97" s="217"/>
      <c r="D97" s="211"/>
      <c r="E97" s="211"/>
      <c r="F97" s="211"/>
      <c r="G97" s="211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</row>
    <row r="98" spans="1:20" x14ac:dyDescent="0.25">
      <c r="A98" s="211"/>
      <c r="B98" s="217"/>
      <c r="C98" s="217"/>
      <c r="D98" s="211"/>
      <c r="E98" s="211"/>
      <c r="F98" s="211"/>
      <c r="G98" s="211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</row>
    <row r="99" spans="1:20" x14ac:dyDescent="0.25">
      <c r="A99" s="211"/>
      <c r="B99" s="217"/>
      <c r="C99" s="217"/>
      <c r="D99" s="211"/>
      <c r="E99" s="211"/>
      <c r="F99" s="211"/>
      <c r="G99" s="211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</row>
    <row r="100" spans="1:20" x14ac:dyDescent="0.25">
      <c r="A100" s="211"/>
      <c r="B100" s="217"/>
      <c r="C100" s="217"/>
      <c r="D100" s="211"/>
      <c r="E100" s="211"/>
      <c r="F100" s="211"/>
      <c r="G100" s="211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</row>
    <row r="101" spans="1:20" x14ac:dyDescent="0.25">
      <c r="A101" s="211"/>
      <c r="B101" s="217"/>
      <c r="C101" s="217"/>
      <c r="D101" s="211"/>
      <c r="E101" s="211"/>
      <c r="F101" s="211"/>
      <c r="G101" s="211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</row>
    <row r="102" spans="1:20" x14ac:dyDescent="0.25">
      <c r="A102" s="211"/>
      <c r="B102" s="217"/>
      <c r="C102" s="217"/>
      <c r="D102" s="211"/>
      <c r="E102" s="211"/>
      <c r="F102" s="211"/>
      <c r="G102" s="211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</row>
    <row r="103" spans="1:20" x14ac:dyDescent="0.25">
      <c r="A103" s="211"/>
      <c r="B103" s="217"/>
      <c r="C103" s="217"/>
      <c r="D103" s="211"/>
      <c r="E103" s="211"/>
      <c r="F103" s="211"/>
      <c r="G103" s="211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</row>
    <row r="104" spans="1:20" x14ac:dyDescent="0.25">
      <c r="A104" s="211"/>
      <c r="B104" s="217"/>
      <c r="C104" s="217"/>
      <c r="D104" s="211"/>
      <c r="E104" s="211"/>
      <c r="F104" s="211"/>
      <c r="G104" s="211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</row>
    <row r="105" spans="1:20" x14ac:dyDescent="0.25">
      <c r="A105" s="211"/>
      <c r="B105" s="217"/>
      <c r="C105" s="217"/>
      <c r="D105" s="211"/>
      <c r="E105" s="211"/>
      <c r="F105" s="211"/>
      <c r="G105" s="211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</row>
    <row r="106" spans="1:20" x14ac:dyDescent="0.25">
      <c r="A106" s="211"/>
      <c r="B106" s="217"/>
      <c r="C106" s="217"/>
      <c r="D106" s="211"/>
      <c r="E106" s="211"/>
      <c r="F106" s="211"/>
      <c r="G106" s="211"/>
      <c r="H106" s="207"/>
      <c r="I106" s="207"/>
      <c r="J106" s="207"/>
      <c r="K106" s="207"/>
      <c r="L106" s="207"/>
      <c r="M106" s="207"/>
      <c r="N106" s="207"/>
      <c r="O106" s="207"/>
      <c r="Q106" s="207"/>
      <c r="R106" s="207"/>
      <c r="S106" s="207"/>
      <c r="T106" s="207"/>
    </row>
    <row r="107" spans="1:20" x14ac:dyDescent="0.25">
      <c r="A107" s="211"/>
      <c r="B107" s="217"/>
      <c r="C107" s="217"/>
      <c r="D107" s="211"/>
      <c r="E107" s="211"/>
      <c r="F107" s="211"/>
      <c r="G107" s="211"/>
      <c r="H107" s="207"/>
      <c r="I107" s="207"/>
      <c r="J107" s="207"/>
      <c r="K107" s="207"/>
      <c r="L107" s="207"/>
      <c r="M107" s="207"/>
      <c r="N107" s="207"/>
      <c r="O107" s="207"/>
      <c r="Q107" s="207"/>
      <c r="R107" s="207"/>
      <c r="S107" s="207"/>
      <c r="T107" s="207"/>
    </row>
  </sheetData>
  <mergeCells count="114">
    <mergeCell ref="A21:A22"/>
    <mergeCell ref="O3:P3"/>
    <mergeCell ref="O9:P9"/>
    <mergeCell ref="M12:N12"/>
    <mergeCell ref="M13:N13"/>
    <mergeCell ref="M14:N14"/>
    <mergeCell ref="P29:P30"/>
    <mergeCell ref="P25:P26"/>
    <mergeCell ref="A20:N20"/>
    <mergeCell ref="F3:K3"/>
    <mergeCell ref="O12:P12"/>
    <mergeCell ref="O14:P14"/>
    <mergeCell ref="I4:I6"/>
    <mergeCell ref="J4:J6"/>
    <mergeCell ref="K4:K6"/>
    <mergeCell ref="E8:E10"/>
    <mergeCell ref="H31:K31"/>
    <mergeCell ref="L21:L22"/>
    <mergeCell ref="H21:K22"/>
    <mergeCell ref="F4:F6"/>
    <mergeCell ref="C21:C22"/>
    <mergeCell ref="D21:D22"/>
    <mergeCell ref="E21:E22"/>
    <mergeCell ref="B21:B22"/>
    <mergeCell ref="B16:B18"/>
    <mergeCell ref="G21:G22"/>
    <mergeCell ref="F21:F22"/>
    <mergeCell ref="C16:C18"/>
    <mergeCell ref="E13:F13"/>
    <mergeCell ref="F16:K16"/>
    <mergeCell ref="E17:F17"/>
    <mergeCell ref="E18:F18"/>
    <mergeCell ref="G17:H17"/>
    <mergeCell ref="G18:H18"/>
    <mergeCell ref="B4:C4"/>
    <mergeCell ref="B7:C7"/>
    <mergeCell ref="B12:C12"/>
    <mergeCell ref="E4:E6"/>
    <mergeCell ref="G4:G5"/>
    <mergeCell ref="H4:H5"/>
    <mergeCell ref="H36:K36"/>
    <mergeCell ref="H37:K37"/>
    <mergeCell ref="H38:K38"/>
    <mergeCell ref="H28:K28"/>
    <mergeCell ref="H29:K29"/>
    <mergeCell ref="H23:K23"/>
    <mergeCell ref="T3:T14"/>
    <mergeCell ref="H33:K33"/>
    <mergeCell ref="H34:K34"/>
    <mergeCell ref="H35:K35"/>
    <mergeCell ref="M21:M22"/>
    <mergeCell ref="N21:N22"/>
    <mergeCell ref="H24:K24"/>
    <mergeCell ref="H25:K25"/>
    <mergeCell ref="H26:K26"/>
    <mergeCell ref="H27:K27"/>
    <mergeCell ref="H30:K30"/>
    <mergeCell ref="H32:K32"/>
    <mergeCell ref="E15:K15"/>
    <mergeCell ref="M10:N10"/>
    <mergeCell ref="M11:N11"/>
    <mergeCell ref="I17:K17"/>
    <mergeCell ref="I18:K18"/>
    <mergeCell ref="O13:P13"/>
    <mergeCell ref="H66:K66"/>
    <mergeCell ref="H67:K67"/>
    <mergeCell ref="H68:K68"/>
    <mergeCell ref="H52:K52"/>
    <mergeCell ref="H53:K53"/>
    <mergeCell ref="H54:K54"/>
    <mergeCell ref="H55:K55"/>
    <mergeCell ref="H56:K56"/>
    <mergeCell ref="H39:K39"/>
    <mergeCell ref="H40:K40"/>
    <mergeCell ref="H41:K41"/>
    <mergeCell ref="H42:K42"/>
    <mergeCell ref="H43:K43"/>
    <mergeCell ref="H44:K44"/>
    <mergeCell ref="H45:K45"/>
    <mergeCell ref="H46:K46"/>
    <mergeCell ref="H47:K47"/>
    <mergeCell ref="H69:K69"/>
    <mergeCell ref="H70:K70"/>
    <mergeCell ref="H71:K71"/>
    <mergeCell ref="H72:K72"/>
    <mergeCell ref="O4:P4"/>
    <mergeCell ref="O5:P5"/>
    <mergeCell ref="O6:P6"/>
    <mergeCell ref="O7:P7"/>
    <mergeCell ref="O8:P8"/>
    <mergeCell ref="H57:K57"/>
    <mergeCell ref="H58:K58"/>
    <mergeCell ref="H59:K59"/>
    <mergeCell ref="H60:K60"/>
    <mergeCell ref="H61:K61"/>
    <mergeCell ref="H62:K62"/>
    <mergeCell ref="H63:K63"/>
    <mergeCell ref="H64:K64"/>
    <mergeCell ref="H65:K65"/>
    <mergeCell ref="H48:K48"/>
    <mergeCell ref="H49:K49"/>
    <mergeCell ref="H50:K50"/>
    <mergeCell ref="H51:K51"/>
    <mergeCell ref="O10:P10"/>
    <mergeCell ref="O11:P11"/>
    <mergeCell ref="M2:P2"/>
    <mergeCell ref="M3:N3"/>
    <mergeCell ref="M4:N4"/>
    <mergeCell ref="M5:N5"/>
    <mergeCell ref="M6:N6"/>
    <mergeCell ref="M7:N7"/>
    <mergeCell ref="M8:N8"/>
    <mergeCell ref="M9:N9"/>
    <mergeCell ref="C2:K2"/>
  </mergeCells>
  <phoneticPr fontId="0" type="noConversion"/>
  <dataValidations count="16">
    <dataValidation type="list" sqref="E18" xr:uid="{00000000-0002-0000-0800-000001000000}">
      <formula1>МОЛ</formula1>
    </dataValidation>
    <dataValidation type="list" sqref="B23:B72" xr:uid="{CC8DB7D4-C5C2-4D0A-9EEE-54CE003710E2}">
      <formula1>УСТРОЙСТВО</formula1>
    </dataValidation>
    <dataValidation type="list" sqref="C23:C72" xr:uid="{83FE1F70-E19F-403D-B406-4B269F11A8D0}">
      <formula1>INDIRECT(B23)</formula1>
    </dataValidation>
    <dataValidation type="list" allowBlank="1" showInputMessage="1" showErrorMessage="1" sqref="M4:M14" xr:uid="{80EF408B-C2F4-48EF-9F66-145DC32B88B3}">
      <formula1>Узел</formula1>
    </dataValidation>
    <dataValidation type="list" showInputMessage="1" showErrorMessage="1" sqref="O4" xr:uid="{BC10FE7D-7AAA-48A8-B640-C9AE97FFE4C3}">
      <formula1>INDIRECT($M$4)</formula1>
    </dataValidation>
    <dataValidation type="list" showInputMessage="1" showErrorMessage="1" sqref="O5" xr:uid="{428E8298-9189-4C3D-B106-90C900715385}">
      <formula1>INDIRECT($M$5)</formula1>
    </dataValidation>
    <dataValidation type="list" showInputMessage="1" showErrorMessage="1" sqref="O6" xr:uid="{DD72A93F-603F-4906-905C-00AE1D9F49DA}">
      <formula1>INDIRECT($M$6)</formula1>
    </dataValidation>
    <dataValidation type="list" showInputMessage="1" showErrorMessage="1" sqref="O7" xr:uid="{0B665F23-1205-432A-BDD9-5192B5404E4C}">
      <formula1>INDIRECT($M$7)</formula1>
    </dataValidation>
    <dataValidation type="list" showInputMessage="1" showErrorMessage="1" sqref="O8" xr:uid="{DE71988E-476B-4CEF-9A2D-7D930626B42B}">
      <formula1>INDIRECT($M$8)</formula1>
    </dataValidation>
    <dataValidation type="list" showInputMessage="1" showErrorMessage="1" sqref="O9" xr:uid="{933FE82C-42C3-479C-9B16-49C523A76E8F}">
      <formula1>INDIRECT($M$9)</formula1>
    </dataValidation>
    <dataValidation type="list" showInputMessage="1" showErrorMessage="1" sqref="O10" xr:uid="{83C7438C-CCBF-48BD-BAAC-6FCD283F7CA3}">
      <formula1>INDIRECT($M$10)</formula1>
    </dataValidation>
    <dataValidation type="list" showInputMessage="1" showErrorMessage="1" sqref="O11" xr:uid="{AD2A05B3-0B65-4959-88ED-1B8ABC85F885}">
      <formula1>INDIRECT($M$11)</formula1>
    </dataValidation>
    <dataValidation type="list" showInputMessage="1" showErrorMessage="1" sqref="O12" xr:uid="{7F30C239-AA8D-4EBA-901B-B805C682550E}">
      <formula1>INDIRECT($M$12)</formula1>
    </dataValidation>
    <dataValidation type="list" showInputMessage="1" showErrorMessage="1" sqref="O13" xr:uid="{C3E79778-32FC-4335-B88A-05FAAC3F26C3}">
      <formula1>INDIRECT($M$13)</formula1>
    </dataValidation>
    <dataValidation type="list" showInputMessage="1" showErrorMessage="1" sqref="O14" xr:uid="{F1A25E0A-21B5-4B8F-A97B-778A72B9F8F6}">
      <formula1>INDIRECT($M$14)</formula1>
    </dataValidation>
    <dataValidation type="list" allowBlank="1" showInputMessage="1" showErrorMessage="1" sqref="I18" xr:uid="{00000000-0002-0000-0800-000000000000}">
      <formula1>INDIRECT($E$18)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54</vt:i4>
      </vt:variant>
    </vt:vector>
  </HeadingPairs>
  <TitlesOfParts>
    <vt:vector size="64" baseType="lpstr">
      <vt:lpstr>1(а). Деф. mat</vt:lpstr>
      <vt:lpstr>1(б). Деф. mat-org</vt:lpstr>
      <vt:lpstr>2. Ведомость потр.</vt:lpstr>
      <vt:lpstr>3. Смета</vt:lpstr>
      <vt:lpstr>4. Акт на спис.</vt:lpstr>
      <vt:lpstr>5. Акт демонтажа</vt:lpstr>
      <vt:lpstr>6. Прих. ордер лома</vt:lpstr>
      <vt:lpstr>7. Акт комисс. опр.</vt:lpstr>
      <vt:lpstr>Сводная таблица</vt:lpstr>
      <vt:lpstr>Списки</vt:lpstr>
      <vt:lpstr>АСУТП</vt:lpstr>
      <vt:lpstr>АСУТП_1</vt:lpstr>
      <vt:lpstr>блок_питания</vt:lpstr>
      <vt:lpstr>Бухгалтерия</vt:lpstr>
      <vt:lpstr>Бухгалтерия_1</vt:lpstr>
      <vt:lpstr>видеокарта</vt:lpstr>
      <vt:lpstr>жесткий_диск</vt:lpstr>
      <vt:lpstr>ИБП</vt:lpstr>
      <vt:lpstr>ИБП_1</vt:lpstr>
      <vt:lpstr>КОПИРОВАЛЬНЫЙ_АППАРАТ</vt:lpstr>
      <vt:lpstr>корпус_системного_блока</vt:lpstr>
      <vt:lpstr>КТЦ</vt:lpstr>
      <vt:lpstr>куллер_охлаждения</vt:lpstr>
      <vt:lpstr>ЛАЗЕРНОЕ_МФУ</vt:lpstr>
      <vt:lpstr>ЛАЗЕРНЫЙ_ПРИНТЕР</vt:lpstr>
      <vt:lpstr>ЛмиС</vt:lpstr>
      <vt:lpstr>материнская_плата</vt:lpstr>
      <vt:lpstr>МАТРИЧНЫЙ_ПРИНТЕР</vt:lpstr>
      <vt:lpstr>модуль_памяти</vt:lpstr>
      <vt:lpstr>МОЛ</vt:lpstr>
      <vt:lpstr>монитор_ЖКИ</vt:lpstr>
      <vt:lpstr>НОУТБУК</vt:lpstr>
      <vt:lpstr>'1(а). Деф. mat'!Область_печати</vt:lpstr>
      <vt:lpstr>'1(б). Деф. mat-org'!Область_печати</vt:lpstr>
      <vt:lpstr>'2. Ведомость потр.'!Область_печати</vt:lpstr>
      <vt:lpstr>'4. Акт на спис.'!Область_печати</vt:lpstr>
      <vt:lpstr>'7. Акт комисс. опр.'!Область_печати</vt:lpstr>
      <vt:lpstr>ОМТС</vt:lpstr>
      <vt:lpstr>ОМТС_1</vt:lpstr>
      <vt:lpstr>принтер</vt:lpstr>
      <vt:lpstr>процессор</vt:lpstr>
      <vt:lpstr>ПТО</vt:lpstr>
      <vt:lpstr>ПТО_1</vt:lpstr>
      <vt:lpstr>ПЭВМ</vt:lpstr>
      <vt:lpstr>ПЭО</vt:lpstr>
      <vt:lpstr>ПЭО_1</vt:lpstr>
      <vt:lpstr>ПЭО_2</vt:lpstr>
      <vt:lpstr>РСУ</vt:lpstr>
      <vt:lpstr>СЕРВЕР_RACK</vt:lpstr>
      <vt:lpstr>СЕРВЕР_TOWER</vt:lpstr>
      <vt:lpstr>СЕРВЕРНАЯ_СТОЙКА</vt:lpstr>
      <vt:lpstr>СКАНИРУЮЩЕЕ_УСТРОЙСТВО</vt:lpstr>
      <vt:lpstr>СТРУЙНОЕ_МФУ</vt:lpstr>
      <vt:lpstr>СТРУЙНЫЙ_ПРИНТЕР</vt:lpstr>
      <vt:lpstr>ТТЦ</vt:lpstr>
      <vt:lpstr>Узел</vt:lpstr>
      <vt:lpstr>Управление</vt:lpstr>
      <vt:lpstr>УСТРОЙСТВО</vt:lpstr>
      <vt:lpstr>УТВЕРЖДАЮ</vt:lpstr>
      <vt:lpstr>УТВЕРЖДАЮ_Смета</vt:lpstr>
      <vt:lpstr>ХЦ</vt:lpstr>
      <vt:lpstr>ЦТАИ</vt:lpstr>
      <vt:lpstr>ЦТАИ_1</vt:lpstr>
      <vt:lpstr>ЭЦ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Dimone</dc:creator>
  <cp:lastModifiedBy>Шленчак А.А.</cp:lastModifiedBy>
  <cp:lastPrinted>2021-06-29T11:28:35Z</cp:lastPrinted>
  <dcterms:created xsi:type="dcterms:W3CDTF">2015-09-22T11:05:17Z</dcterms:created>
  <dcterms:modified xsi:type="dcterms:W3CDTF">2021-08-17T07:58:18Z</dcterms:modified>
</cp:coreProperties>
</file>