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20" windowHeight="11700"/>
  </bookViews>
  <sheets>
    <sheet name="Sheet1" sheetId="1" r:id="rId1"/>
  </sheets>
  <calcPr calcId="144525" fullCalcOnLoad="1"/>
</workbook>
</file>

<file path=xl/sharedStrings.xml><?xml version="1.0" encoding="utf-8"?>
<sst xmlns="http://schemas.openxmlformats.org/spreadsheetml/2006/main" count="126" uniqueCount="126">
  <si>
    <t>系统编号</t>
  </si>
  <si>
    <t>卖出行</t>
  </si>
  <si>
    <t>承兑行</t>
  </si>
  <si>
    <t>信用证号</t>
  </si>
  <si>
    <t>申请人</t>
  </si>
  <si>
    <t>受益人</t>
  </si>
  <si>
    <t>商品</t>
  </si>
  <si>
    <t>信用证期限</t>
  </si>
  <si>
    <t>发票金额</t>
  </si>
  <si>
    <t>金额</t>
  </si>
  <si>
    <t>余额</t>
  </si>
  <si>
    <t>起息日</t>
  </si>
  <si>
    <t>到期日</t>
  </si>
  <si>
    <t>宽限期</t>
  </si>
  <si>
    <t>天数</t>
  </si>
  <si>
    <t>利率</t>
  </si>
  <si>
    <t>手续费率</t>
  </si>
  <si>
    <t>ftp</t>
  </si>
  <si>
    <t>综合利率</t>
  </si>
  <si>
    <t>净收入率</t>
  </si>
  <si>
    <t>利息</t>
  </si>
  <si>
    <t>手续费</t>
  </si>
  <si>
    <t>电报费</t>
  </si>
  <si>
    <t>费用合计</t>
  </si>
  <si>
    <t>经营净收入</t>
  </si>
  <si>
    <t>贴现金额</t>
  </si>
  <si>
    <t>成交价格</t>
  </si>
  <si>
    <t>开证日期</t>
  </si>
  <si>
    <t>有效期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</si>
  <si>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</si>
  <si>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</si>
  <si>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</si>
  <si>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</si>
  <si>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</si>
  <si>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</si>
  <si>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</si>
  <si>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</si>
  <si>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</si>
  <si>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10.00</t>
  </si>
  <si>
    <t>11.00</t>
  </si>
  <si>
    <t>12.00</t>
  </si>
  <si>
    <t>2021/12/30</t>
  </si>
  <si>
    <t>2021/12/31</t>
  </si>
  <si>
    <t>19.08%</t>
  </si>
  <si>
    <t>16.00%</t>
  </si>
  <si>
    <t>18.00%</t>
  </si>
  <si>
    <t>35.08%</t>
  </si>
  <si>
    <t>381.60</t>
  </si>
  <si>
    <t>320.00</t>
  </si>
  <si>
    <t>610560.00</t>
  </si>
  <si>
    <t>-610548.00</t>
  </si>
  <si>
    <t>0001/01/01</t>
  </si>
  <si>
    <t>FFT063019000002</t>
  </si>
  <si>
    <t>华夏福州</t>
  </si>
  <si>
    <t>民生银行南京分行</t>
  </si>
  <si>
    <t>0801DLC1800169</t>
  </si>
  <si>
    <t>RMB</t>
  </si>
  <si>
    <t>售后回租（道路，管网）/南京溧水经济技术开发总公司</t>
  </si>
  <si>
    <t>3.45%</t>
  </si>
  <si>
    <t>0.2%</t>
  </si>
  <si>
    <t>FFT063019000003</t>
  </si>
  <si>
    <t>光大银行南昌分行</t>
  </si>
  <si>
    <t>KZ5002190002AA</t>
  </si>
  <si>
    <t>售后回租（办公设备）/江西枫叶园林规划工程有限公司</t>
  </si>
  <si>
    <t>0.35%</t>
  </si>
  <si>
    <t>FFT063019000004</t>
  </si>
  <si>
    <t>浙商银行成都分行</t>
  </si>
  <si>
    <t>GNLC045261812040008</t>
  </si>
  <si>
    <t>电解铜</t>
  </si>
  <si>
    <t>0%</t>
  </si>
  <si>
    <t>FFT063019000005</t>
  </si>
  <si>
    <t>天府银行成都分行</t>
  </si>
  <si>
    <t>DLC19651700002</t>
  </si>
  <si>
    <t>塑料制品</t>
  </si>
  <si>
    <t>FFT063019000006</t>
  </si>
  <si>
    <t>恒丰银行济宁分行</t>
  </si>
  <si>
    <t>DLC030320190002</t>
  </si>
  <si>
    <t>坯布</t>
  </si>
  <si>
    <t>0.75%</t>
  </si>
  <si>
    <t>FFT063019000007</t>
  </si>
  <si>
    <t>KZ5002190007AA</t>
  </si>
  <si>
    <t>售后回租</t>
  </si>
  <si>
    <t>0.25%</t>
  </si>
  <si>
    <t>FFT063019000008</t>
  </si>
  <si>
    <t>KZ5002190009AA</t>
  </si>
  <si>
    <t>FFT063019000009</t>
  </si>
  <si>
    <t>FFT063019000010</t>
  </si>
  <si>
    <t>农业银行成都分行</t>
  </si>
  <si>
    <t>浙商银行重庆分行</t>
  </si>
  <si>
    <t>GNLC112551808020007</t>
  </si>
  <si>
    <t>乙二醇、电解铜</t>
  </si>
  <si>
    <t>3.6%</t>
  </si>
  <si>
    <t>华夏银行福州分行</t>
  </si>
  <si>
    <t>华夏银行扬州分行</t>
  </si>
  <si>
    <t>01H69DL1900001</t>
  </si>
  <si>
    <t>0.15%</t>
  </si>
  <si>
    <t>FFT063019000011</t>
  </si>
  <si>
    <t>GNLC112441808010021</t>
  </si>
  <si>
    <t>3.7%</t>
  </si>
  <si>
    <t>FFT063019000012</t>
  </si>
  <si>
    <t>KZ5002190013AA</t>
  </si>
  <si>
    <t>售后回租（机械设备）/中国电建集团江西装备有限公司</t>
  </si>
  <si>
    <t>FFT063019000013</t>
  </si>
  <si>
    <t>DLC19655000001</t>
  </si>
  <si>
    <t>玉米</t>
  </si>
  <si>
    <t>FFT063019000016</t>
  </si>
  <si>
    <t>恒丰银行</t>
  </si>
  <si>
    <t>恒丰银行菏泽分行</t>
  </si>
  <si>
    <t>DLC030820190001</t>
  </si>
  <si>
    <t>废钢</t>
  </si>
  <si>
    <t>3.4%</t>
  </si>
  <si>
    <t>0.8%</t>
  </si>
  <si>
    <t>FFT063019000014</t>
  </si>
  <si>
    <t>0801DLC1900018</t>
  </si>
  <si>
    <t>液化石油气</t>
  </si>
  <si>
    <t>3.31%</t>
  </si>
  <si>
    <t>FFT063019000017</t>
  </si>
  <si>
    <t>农业银行成都金牛支行</t>
  </si>
  <si>
    <t>1922DLID00000014</t>
  </si>
  <si>
    <t>热轧</t>
  </si>
  <si>
    <t>FFT063019000018</t>
  </si>
  <si>
    <t>KZ5002190017AA</t>
  </si>
  <si>
    <t>售后回租（厂房，设备）/江西森田电力设备有限公司</t>
  </si>
  <si>
    <t>3.39%</t>
  </si>
  <si>
    <t>0.26%</t>
  </si>
  <si>
    <t/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</si>
</sst>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scheme val="minor"/>
    </font>
    <font>
      <sz val="11"/>
      <name val="宋体"/>
      <scheme val="minor"/>
    </font>
    <font>
      <b/>
      <sz val="11"/>
      <color theme="0"/>
      <name val="宋体"/>
      <scheme val="minor"/>
    </font>
    <font>
      <b/>
      <sz val="11"/>
      <color theme="0"/>
      <name val="宋体"/>
      <scheme val="minor"/>
    </font>
    <font>
      <sz val="11"/>
      <color rgb="FFFA7D00"/>
      <name val="宋体"/>
      <scheme val="minor"/>
    </font>
    <font>
      <sz val="11"/>
      <color theme="1"/>
      <name val="宋体"/>
      <scheme val="minor"/>
    </font>
    <font>
      <sz val="11"/>
      <color rgb="FF006100"/>
      <name val="宋体"/>
      <scheme val="minor"/>
    </font>
    <font>
      <sz val="11"/>
      <color theme="0"/>
      <name val="宋体"/>
      <scheme val="minor"/>
    </font>
    <font>
      <sz val="11"/>
      <color theme="1"/>
      <name val="宋体"/>
      <scheme val="minor"/>
    </font>
    <font>
      <sz val="11"/>
      <color rgb="FF3F3F76"/>
      <name val="宋体"/>
      <scheme val="minor"/>
    </font>
    <font>
      <sz val="11"/>
      <color rgb="FF9C0006"/>
      <name val="宋体"/>
      <scheme val="minor"/>
    </font>
    <font>
      <u/>
      <sz val="11"/>
      <color rgb="FF800080"/>
      <name val="宋体"/>
      <scheme val="minor"/>
    </font>
    <font>
      <sz val="11"/>
      <color rgb="FF9C6500"/>
      <name val="宋体"/>
      <scheme val="minor"/>
    </font>
    <font>
      <b/>
      <sz val="11"/>
      <color theme="3"/>
      <name val="宋体"/>
      <scheme val="minor"/>
    </font>
    <font>
      <u/>
      <sz val="11"/>
      <color rgb="FF0000FF"/>
      <name val="宋体"/>
      <scheme val="minor"/>
    </font>
    <font>
      <sz val="11"/>
      <color rgb="FFFF0000"/>
      <name val="宋体"/>
      <scheme val="minor"/>
    </font>
    <font>
      <b/>
      <sz val="18"/>
      <color theme="3"/>
      <name val="宋体"/>
      <scheme val="minor"/>
    </font>
    <font>
      <b/>
      <sz val="11"/>
      <color rgb="FF3F3F3F"/>
      <name val="宋体"/>
      <scheme val="minor"/>
    </font>
    <font>
      <i/>
      <sz val="11"/>
      <color rgb="FF7F7F7F"/>
      <name val="宋体"/>
      <scheme val="minor"/>
    </font>
    <font>
      <b/>
      <sz val="15"/>
      <color theme="3"/>
      <name val="宋体"/>
      <scheme val="minor"/>
    </font>
    <font>
      <b/>
      <sz val="13"/>
      <color theme="3"/>
      <name val="宋体"/>
      <scheme val="minor"/>
    </font>
    <font>
      <b/>
      <sz val="11"/>
      <color theme="1"/>
      <name val="宋体"/>
      <scheme val="minor"/>
    </font>
    <font>
      <b/>
      <sz val="11"/>
      <color rgb="FFFA7D00"/>
      <name val="宋体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>
      <alignment vertical="center"/>
    </xf>
    <xf numFmtId="0" fontId="8" fillId="9" borderId="0">
      <alignment vertical="center"/>
    </xf>
    <xf numFmtId="0" fontId="9" fillId="10" borderId="6">
      <alignment vertical="center"/>
    </xf>
    <xf numFmtId="44" fontId="5" fillId="0" borderId="0">
      <alignment vertical="center"/>
    </xf>
    <xf numFmtId="41" fontId="5" fillId="0" borderId="0">
      <alignment vertical="center"/>
    </xf>
    <xf numFmtId="0" fontId="8" fillId="12" borderId="0">
      <alignment vertical="center"/>
    </xf>
    <xf numFmtId="0" fontId="10" fillId="13" borderId="0">
      <alignment vertical="center"/>
    </xf>
    <xf numFmtId="43" fontId="0" fillId="0" borderId="0">
      <alignment vertical="center"/>
    </xf>
    <xf numFmtId="0" fontId="7" fillId="16" borderId="0">
      <alignment vertical="center"/>
    </xf>
    <xf numFmtId="0" fontId="14" fillId="0" borderId="0">
      <alignment vertical="center"/>
    </xf>
    <xf numFmtId="9" fontId="5" fillId="0" borderId="0">
      <alignment vertical="center"/>
    </xf>
    <xf numFmtId="0" fontId="11" fillId="0" borderId="0">
      <alignment vertical="center"/>
    </xf>
    <xf numFmtId="0" fontId="5" fillId="17" borderId="7">
      <alignment vertical="center"/>
    </xf>
    <xf numFmtId="0" fontId="7" fillId="18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9" fillId="0" borderId="9">
      <alignment vertical="center"/>
    </xf>
    <xf numFmtId="0" fontId="20" fillId="0" borderId="9">
      <alignment vertical="center"/>
    </xf>
    <xf numFmtId="0" fontId="7" fillId="8" borderId="0">
      <alignment vertical="center"/>
    </xf>
    <xf numFmtId="0" fontId="13" fillId="0" borderId="10">
      <alignment vertical="center"/>
    </xf>
    <xf numFmtId="0" fontId="7" fillId="20" borderId="0">
      <alignment vertical="center"/>
    </xf>
    <xf numFmtId="0" fontId="17" fillId="19" borderId="8">
      <alignment vertical="center"/>
    </xf>
    <xf numFmtId="0" fontId="22" fillId="19" borderId="6">
      <alignment vertical="center"/>
    </xf>
    <xf numFmtId="0" fontId="3" fillId="6" borderId="2">
      <alignment vertical="center"/>
    </xf>
    <xf numFmtId="0" fontId="8" fillId="25" borderId="0">
      <alignment vertical="center"/>
    </xf>
    <xf numFmtId="0" fontId="7" fillId="11" borderId="0">
      <alignment vertical="center"/>
    </xf>
    <xf numFmtId="0" fontId="4" fillId="0" borderId="5">
      <alignment vertical="center"/>
    </xf>
    <xf numFmtId="0" fontId="21" fillId="0" borderId="11">
      <alignment vertical="center"/>
    </xf>
    <xf numFmtId="0" fontId="6" fillId="7" borderId="0">
      <alignment vertical="center"/>
    </xf>
    <xf numFmtId="0" fontId="12" fillId="15" borderId="0">
      <alignment vertical="center"/>
    </xf>
    <xf numFmtId="0" fontId="8" fillId="27" borderId="0">
      <alignment vertical="center"/>
    </xf>
    <xf numFmtId="0" fontId="7" fillId="24" borderId="0">
      <alignment vertical="center"/>
    </xf>
    <xf numFmtId="0" fontId="8" fillId="28" borderId="0">
      <alignment vertical="center"/>
    </xf>
    <xf numFmtId="0" fontId="8" fillId="14" borderId="0">
      <alignment vertical="center"/>
    </xf>
    <xf numFmtId="0" fontId="8" fillId="22" borderId="0">
      <alignment vertical="center"/>
    </xf>
    <xf numFmtId="0" fontId="8" fillId="23" borderId="0">
      <alignment vertical="center"/>
    </xf>
    <xf numFmtId="0" fontId="7" fillId="21" borderId="0">
      <alignment vertical="center"/>
    </xf>
    <xf numFmtId="0" fontId="7" fillId="30" borderId="0">
      <alignment vertical="center"/>
    </xf>
    <xf numFmtId="0" fontId="8" fillId="32" borderId="0">
      <alignment vertical="center"/>
    </xf>
    <xf numFmtId="0" fontId="8" fillId="26" borderId="0">
      <alignment vertical="center"/>
    </xf>
    <xf numFmtId="0" fontId="7" fillId="34" borderId="0">
      <alignment vertical="center"/>
    </xf>
    <xf numFmtId="0" fontId="8" fillId="29" borderId="0">
      <alignment vertical="center"/>
    </xf>
    <xf numFmtId="0" fontId="7" fillId="31" borderId="0">
      <alignment vertical="center"/>
    </xf>
    <xf numFmtId="0" fontId="7" fillId="36" borderId="0">
      <alignment vertical="center"/>
    </xf>
    <xf numFmtId="0" fontId="8" fillId="33" borderId="0">
      <alignment vertical="center"/>
    </xf>
    <xf numFmtId="0" fontId="7" fillId="35" borderId="0">
      <alignment vertical="center"/>
    </xf>
  </cellStyleXfs>
  <cellXfs count="93">
    <xf numFmtId="0" applyNumberFormat="1" fontId="0" applyFont="1" fillId="0" applyFill="1" borderId="0" applyBorder="1" xfId="0" applyProtection="1" applyAlignment="1">
      <alignment vertical="center"/>
    </xf>
    <xf numFmtId="42" applyNumberFormat="1" fontId="5" applyFont="1" fillId="0" applyFill="1" borderId="0" applyBorder="1" xfId="1" applyProtection="1" applyAlignment="1">
      <alignment vertical="center"/>
    </xf>
    <xf numFmtId="0" applyNumberFormat="1" fontId="8" applyFont="1" fillId="9" applyFill="1" borderId="0" applyBorder="1" xfId="2" applyProtection="1" applyAlignment="1">
      <alignment vertical="center"/>
    </xf>
    <xf numFmtId="0" applyNumberFormat="1" fontId="9" applyFont="1" fillId="10" applyFill="1" borderId="6" applyBorder="1" xfId="3" applyProtection="1" applyAlignment="1">
      <alignment vertical="center"/>
    </xf>
    <xf numFmtId="44" applyNumberFormat="1" fontId="5" applyFont="1" fillId="0" applyFill="1" borderId="0" applyBorder="1" xfId="4" applyProtection="1" applyAlignment="1">
      <alignment vertical="center"/>
    </xf>
    <xf numFmtId="41" applyNumberFormat="1" fontId="5" applyFont="1" fillId="0" applyFill="1" borderId="0" applyBorder="1" xfId="5" applyProtection="1" applyAlignment="1">
      <alignment vertical="center"/>
    </xf>
    <xf numFmtId="0" applyNumberFormat="1" fontId="8" applyFont="1" fillId="12" applyFill="1" borderId="0" applyBorder="1" xfId="6" applyProtection="1" applyAlignment="1">
      <alignment vertical="center"/>
    </xf>
    <xf numFmtId="0" applyNumberFormat="1" fontId="10" applyFont="1" fillId="13" applyFill="1" borderId="0" applyBorder="1" xfId="7" applyProtection="1" applyAlignment="1">
      <alignment vertical="center"/>
    </xf>
    <xf numFmtId="43" applyNumberFormat="1" fontId="0" applyFont="1" fillId="0" applyFill="1" borderId="0" applyBorder="1" xfId="8" applyProtection="1" applyAlignment="1">
      <alignment vertical="center"/>
    </xf>
    <xf numFmtId="0" applyNumberFormat="1" fontId="7" applyFont="1" fillId="16" applyFill="1" borderId="0" applyBorder="1" xfId="9" applyProtection="1" applyAlignment="1">
      <alignment vertical="center"/>
    </xf>
    <xf numFmtId="0" applyNumberFormat="1" fontId="14" applyFont="1" fillId="0" applyFill="1" borderId="0" applyBorder="1" xfId="10" applyProtection="1" applyAlignment="1">
      <alignment vertical="center"/>
    </xf>
    <xf numFmtId="9" applyNumberFormat="1" fontId="5" applyFont="1" fillId="0" applyFill="1" borderId="0" applyBorder="1" xfId="11" applyProtection="1" applyAlignment="1">
      <alignment vertical="center"/>
    </xf>
    <xf numFmtId="0" applyNumberFormat="1" fontId="11" applyFont="1" fillId="0" applyFill="1" borderId="0" applyBorder="1" xfId="12" applyProtection="1" applyAlignment="1">
      <alignment vertical="center"/>
    </xf>
    <xf numFmtId="0" applyNumberFormat="1" fontId="5" applyFont="1" fillId="17" applyFill="1" borderId="7" applyBorder="1" xfId="13" applyProtection="1" applyAlignment="1">
      <alignment vertical="center"/>
    </xf>
    <xf numFmtId="0" applyNumberFormat="1" fontId="7" applyFont="1" fillId="18" applyFill="1" borderId="0" applyBorder="1" xfId="14" applyProtection="1" applyAlignment="1">
      <alignment vertical="center"/>
    </xf>
    <xf numFmtId="0" applyNumberFormat="1" fontId="13" applyFont="1" fillId="0" applyFill="1" borderId="0" applyBorder="1" xfId="15" applyProtection="1" applyAlignment="1">
      <alignment vertical="center"/>
    </xf>
    <xf numFmtId="0" applyNumberFormat="1" fontId="15" applyFont="1" fillId="0" applyFill="1" borderId="0" applyBorder="1" xfId="16" applyProtection="1" applyAlignment="1">
      <alignment vertical="center"/>
    </xf>
    <xf numFmtId="0" applyNumberFormat="1" fontId="16" applyFont="1" fillId="0" applyFill="1" borderId="0" applyBorder="1" xfId="17" applyProtection="1" applyAlignment="1">
      <alignment vertical="center"/>
    </xf>
    <xf numFmtId="0" applyNumberFormat="1" fontId="18" applyFont="1" fillId="0" applyFill="1" borderId="0" applyBorder="1" xfId="18" applyProtection="1" applyAlignment="1">
      <alignment vertical="center"/>
    </xf>
    <xf numFmtId="0" applyNumberFormat="1" fontId="19" applyFont="1" fillId="0" applyFill="1" borderId="9" applyBorder="1" xfId="19" applyProtection="1" applyAlignment="1">
      <alignment vertical="center"/>
    </xf>
    <xf numFmtId="0" applyNumberFormat="1" fontId="20" applyFont="1" fillId="0" applyFill="1" borderId="9" applyBorder="1" xfId="20" applyProtection="1" applyAlignment="1">
      <alignment vertical="center"/>
    </xf>
    <xf numFmtId="0" applyNumberFormat="1" fontId="7" applyFont="1" fillId="8" applyFill="1" borderId="0" applyBorder="1" xfId="21" applyProtection="1" applyAlignment="1">
      <alignment vertical="center"/>
    </xf>
    <xf numFmtId="0" applyNumberFormat="1" fontId="13" applyFont="1" fillId="0" applyFill="1" borderId="10" applyBorder="1" xfId="22" applyProtection="1" applyAlignment="1">
      <alignment vertical="center"/>
    </xf>
    <xf numFmtId="0" applyNumberFormat="1" fontId="7" applyFont="1" fillId="20" applyFill="1" borderId="0" applyBorder="1" xfId="23" applyProtection="1" applyAlignment="1">
      <alignment vertical="center"/>
    </xf>
    <xf numFmtId="0" applyNumberFormat="1" fontId="17" applyFont="1" fillId="19" applyFill="1" borderId="8" applyBorder="1" xfId="24" applyProtection="1" applyAlignment="1">
      <alignment vertical="center"/>
    </xf>
    <xf numFmtId="0" applyNumberFormat="1" fontId="22" applyFont="1" fillId="19" applyFill="1" borderId="6" applyBorder="1" xfId="25" applyProtection="1" applyAlignment="1">
      <alignment vertical="center"/>
    </xf>
    <xf numFmtId="0" applyNumberFormat="1" fontId="3" applyFont="1" fillId="6" applyFill="1" borderId="2" applyBorder="1" xfId="26" applyProtection="1" applyAlignment="1">
      <alignment vertical="center"/>
    </xf>
    <xf numFmtId="0" applyNumberFormat="1" fontId="8" applyFont="1" fillId="25" applyFill="1" borderId="0" applyBorder="1" xfId="27" applyProtection="1" applyAlignment="1">
      <alignment vertical="center"/>
    </xf>
    <xf numFmtId="0" applyNumberFormat="1" fontId="7" applyFont="1" fillId="11" applyFill="1" borderId="0" applyBorder="1" xfId="28" applyProtection="1" applyAlignment="1">
      <alignment vertical="center"/>
    </xf>
    <xf numFmtId="0" applyNumberFormat="1" fontId="4" applyFont="1" fillId="0" applyFill="1" borderId="5" applyBorder="1" xfId="29" applyProtection="1" applyAlignment="1">
      <alignment vertical="center"/>
    </xf>
    <xf numFmtId="0" applyNumberFormat="1" fontId="21" applyFont="1" fillId="0" applyFill="1" borderId="11" applyBorder="1" xfId="30" applyProtection="1" applyAlignment="1">
      <alignment vertical="center"/>
    </xf>
    <xf numFmtId="0" applyNumberFormat="1" fontId="6" applyFont="1" fillId="7" applyFill="1" borderId="0" applyBorder="1" xfId="31" applyProtection="1" applyAlignment="1">
      <alignment vertical="center"/>
    </xf>
    <xf numFmtId="0" applyNumberFormat="1" fontId="12" applyFont="1" fillId="15" applyFill="1" borderId="0" applyBorder="1" xfId="32" applyProtection="1" applyAlignment="1">
      <alignment vertical="center"/>
    </xf>
    <xf numFmtId="0" applyNumberFormat="1" fontId="8" applyFont="1" fillId="27" applyFill="1" borderId="0" applyBorder="1" xfId="33" applyProtection="1" applyAlignment="1">
      <alignment vertical="center"/>
    </xf>
    <xf numFmtId="0" applyNumberFormat="1" fontId="7" applyFont="1" fillId="24" applyFill="1" borderId="0" applyBorder="1" xfId="34" applyProtection="1" applyAlignment="1">
      <alignment vertical="center"/>
    </xf>
    <xf numFmtId="0" applyNumberFormat="1" fontId="8" applyFont="1" fillId="28" applyFill="1" borderId="0" applyBorder="1" xfId="35" applyProtection="1" applyAlignment="1">
      <alignment vertical="center"/>
    </xf>
    <xf numFmtId="0" applyNumberFormat="1" fontId="8" applyFont="1" fillId="14" applyFill="1" borderId="0" applyBorder="1" xfId="36" applyProtection="1" applyAlignment="1">
      <alignment vertical="center"/>
    </xf>
    <xf numFmtId="0" applyNumberFormat="1" fontId="8" applyFont="1" fillId="22" applyFill="1" borderId="0" applyBorder="1" xfId="37" applyProtection="1" applyAlignment="1">
      <alignment vertical="center"/>
    </xf>
    <xf numFmtId="0" applyNumberFormat="1" fontId="8" applyFont="1" fillId="23" applyFill="1" borderId="0" applyBorder="1" xfId="38" applyProtection="1" applyAlignment="1">
      <alignment vertical="center"/>
    </xf>
    <xf numFmtId="0" applyNumberFormat="1" fontId="7" applyFont="1" fillId="21" applyFill="1" borderId="0" applyBorder="1" xfId="39" applyProtection="1" applyAlignment="1">
      <alignment vertical="center"/>
    </xf>
    <xf numFmtId="0" applyNumberFormat="1" fontId="7" applyFont="1" fillId="30" applyFill="1" borderId="0" applyBorder="1" xfId="40" applyProtection="1" applyAlignment="1">
      <alignment vertical="center"/>
    </xf>
    <xf numFmtId="0" applyNumberFormat="1" fontId="8" applyFont="1" fillId="32" applyFill="1" borderId="0" applyBorder="1" xfId="41" applyProtection="1" applyAlignment="1">
      <alignment vertical="center"/>
    </xf>
    <xf numFmtId="0" applyNumberFormat="1" fontId="8" applyFont="1" fillId="26" applyFill="1" borderId="0" applyBorder="1" xfId="42" applyProtection="1" applyAlignment="1">
      <alignment vertical="center"/>
    </xf>
    <xf numFmtId="0" applyNumberFormat="1" fontId="7" applyFont="1" fillId="34" applyFill="1" borderId="0" applyBorder="1" xfId="43" applyProtection="1" applyAlignment="1">
      <alignment vertical="center"/>
    </xf>
    <xf numFmtId="0" applyNumberFormat="1" fontId="8" applyFont="1" fillId="29" applyFill="1" borderId="0" applyBorder="1" xfId="44" applyProtection="1" applyAlignment="1">
      <alignment vertical="center"/>
    </xf>
    <xf numFmtId="0" applyNumberFormat="1" fontId="7" applyFont="1" fillId="31" applyFill="1" borderId="0" applyBorder="1" xfId="45" applyProtection="1" applyAlignment="1">
      <alignment vertical="center"/>
    </xf>
    <xf numFmtId="0" applyNumberFormat="1" fontId="7" applyFont="1" fillId="36" applyFill="1" borderId="0" applyBorder="1" xfId="46" applyProtection="1" applyAlignment="1">
      <alignment vertical="center"/>
    </xf>
    <xf numFmtId="0" applyNumberFormat="1" fontId="8" applyFont="1" fillId="33" applyFill="1" borderId="0" applyBorder="1" xfId="47" applyProtection="1" applyAlignment="1">
      <alignment vertical="center"/>
    </xf>
    <xf numFmtId="0" applyNumberFormat="1" fontId="7" applyFont="1" fillId="35" applyFill="1" borderId="0" applyBorder="1" xfId="48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1" applyFont="1" fillId="0" applyFill="1" borderId="0" applyBorder="1" xfId="0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3" applyFill="1" borderId="0" applyBorder="1" xfId="0" applyProtection="1" applyAlignment="1">
      <alignment vertical="center"/>
    </xf>
    <xf numFmtId="0" applyNumberFormat="1" fontId="1" applyFont="1" fillId="4" applyFill="1" borderId="0" applyBorder="1" xfId="0" applyProtection="1" applyAlignment="1">
      <alignment vertical="center"/>
    </xf>
    <xf numFmtId="0" applyNumberFormat="1" fontId="1" applyFont="1" fillId="5" applyFill="1" borderId="0" applyBorder="1" xfId="0" applyProtection="1" applyAlignment="1">
      <alignment vertical="center"/>
    </xf>
    <xf numFmtId="0" applyNumberFormat="1" fontId="1" applyFont="1" fillId="4" applyFill="1" borderId="1" applyBorder="1" xfId="0" applyProtection="1" applyAlignment="1">
      <alignment vertical="center"/>
    </xf>
    <xf numFmtId="0" applyNumberFormat="1" fontId="2" applyFont="1" fillId="6" applyFill="1" borderId="2" applyBorder="1" xfId="26" applyProtection="1" applyAlignment="1">
      <alignment vertical="center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1" applyFont="1" fillId="0" applyFill="1" borderId="1" applyBorder="1" xfId="0" applyProtection="1" applyAlignment="1">
      <alignment horizontal="center" vertical="center"/>
    </xf>
    <xf numFmtId="0" applyNumberFormat="1" fontId="1" applyFont="1" fillId="5" applyFill="1" borderId="1" applyBorder="1" xfId="0" applyProtection="1" applyAlignment="1">
      <alignment vertical="center"/>
    </xf>
    <xf numFmtId="43" applyNumberFormat="1" fontId="1" applyFont="1" fillId="0" applyFill="1" borderId="1" applyBorder="1" xfId="8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49" applyNumberFormat="1" fontId="1" applyFont="1" fillId="0" applyFill="1" borderId="1" applyBorder="1" xfId="0" applyProtection="1" applyAlignment="1">
      <alignment horizontal="center" vertical="center"/>
    </xf>
    <xf numFmtId="43" applyNumberFormat="1" fontId="1" applyFont="1" fillId="4" applyFill="1" borderId="1" applyBorder="1" xfId="8" applyProtection="1" applyAlignment="1">
      <alignment vertical="center"/>
    </xf>
    <xf numFmtId="14" applyNumberFormat="1" fontId="1" applyFont="1" fillId="4" applyFill="1" borderId="1" applyBorder="1" xfId="0" applyProtection="1" applyAlignment="1">
      <alignment vertical="center"/>
    </xf>
    <xf numFmtId="49" applyNumberFormat="1" fontId="1" applyFont="1" fillId="4" applyFill="1" borderId="1" applyBorder="1" xfId="0" applyProtection="1" applyAlignment="1">
      <alignment vertical="center"/>
    </xf>
    <xf numFmtId="43" applyNumberFormat="1" fontId="1" applyFont="1" fillId="5" applyFill="1" borderId="1" applyBorder="1" xfId="8" applyProtection="1" applyAlignment="1">
      <alignment vertical="center"/>
    </xf>
    <xf numFmtId="14" applyNumberFormat="1" fontId="1" applyFont="1" fillId="5" applyFill="1" borderId="1" applyBorder="1" xfId="0" applyProtection="1" applyAlignment="1">
      <alignment vertical="center"/>
    </xf>
    <xf numFmtId="49" applyNumberFormat="1" fontId="1" applyFont="1" fillId="5" applyFill="1" borderId="1" applyBorder="1" xfId="0" applyProtection="1" applyAlignment="1">
      <alignment vertical="center"/>
    </xf>
    <xf numFmtId="43" applyNumberFormat="1" fontId="1" applyFont="1" fillId="4" applyFill="1" borderId="0" applyBorder="1" xfId="8" applyProtection="1" applyAlignment="1">
      <alignment vertical="center"/>
    </xf>
    <xf numFmtId="14" applyNumberFormat="1" fontId="1" applyFont="1" fillId="4" applyFill="1" borderId="4" applyBorder="1" xfId="0" applyProtection="1" applyAlignment="1">
      <alignment vertical="center"/>
    </xf>
    <xf numFmtId="0" applyNumberFormat="1" fontId="1" applyFont="1" fillId="4" applyFill="1" borderId="4" applyBorder="1" xfId="0" applyProtection="1" applyAlignment="1">
      <alignment vertical="center"/>
    </xf>
    <xf numFmtId="49" applyNumberFormat="1" fontId="1" applyFont="1" fillId="4" applyFill="1" borderId="4" applyBorder="1" xfId="0" applyProtection="1" applyAlignment="1">
      <alignment vertical="center"/>
    </xf>
    <xf numFmtId="43" applyNumberFormat="1" fontId="1" applyFont="1" fillId="5" applyFill="1" borderId="0" applyBorder="1" xfId="8" applyProtection="1" applyAlignment="1">
      <alignment vertical="center"/>
    </xf>
    <xf numFmtId="14" applyNumberFormat="1" fontId="1" applyFont="1" fillId="5" applyFill="1" borderId="4" applyBorder="1" xfId="0" applyProtection="1" applyAlignment="1">
      <alignment vertical="center"/>
    </xf>
    <xf numFmtId="0" applyNumberFormat="1" fontId="1" applyFont="1" fillId="5" applyFill="1" borderId="4" applyBorder="1" xfId="0" applyProtection="1" applyAlignment="1">
      <alignment vertical="center"/>
    </xf>
    <xf numFmtId="49" applyNumberFormat="1" fontId="1" applyFont="1" fillId="5" applyFill="1" borderId="4" applyBorder="1" xfId="0" applyProtection="1" applyAlignment="1">
      <alignment vertical="center"/>
    </xf>
    <xf numFmtId="0" applyNumberFormat="1" fontId="3" applyFont="1" fillId="6" applyFill="1" borderId="2" applyBorder="1" xfId="26" applyProtection="1" applyAlignment="1">
      <alignment horizontal="center" vertical="center"/>
    </xf>
    <xf numFmtId="10" applyNumberFormat="1" fontId="1" applyFont="1" fillId="4" applyFill="1" borderId="1" applyBorder="1" xfId="0" applyProtection="1" applyAlignment="1">
      <alignment vertical="center"/>
    </xf>
    <xf numFmtId="10" applyNumberFormat="1" fontId="2" applyFont="1" fillId="6" applyFill="1" borderId="2" applyBorder="1" xfId="26" applyProtection="1" applyAlignment="1">
      <alignment vertical="center"/>
    </xf>
    <xf numFmtId="10" applyNumberFormat="1" fontId="1" applyFont="1" fillId="5" applyFill="1" borderId="1" applyBorder="1" xfId="0" applyProtection="1" applyAlignment="1">
      <alignment vertical="center"/>
    </xf>
    <xf numFmtId="10" applyNumberFormat="1" fontId="1" applyFont="1" fillId="4" applyFill="1" borderId="4" applyBorder="1" xfId="0" applyProtection="1" applyAlignment="1">
      <alignment vertical="center"/>
    </xf>
    <xf numFmtId="43" applyNumberFormat="1" fontId="1" applyFont="1" fillId="4" applyFill="1" borderId="4" applyBorder="1" xfId="8" applyProtection="1" applyAlignment="1">
      <alignment vertical="center"/>
    </xf>
    <xf numFmtId="10" applyNumberFormat="1" fontId="1" applyFont="1" fillId="5" applyFill="1" borderId="4" applyBorder="1" xfId="0" applyProtection="1" applyAlignment="1">
      <alignment vertical="center"/>
    </xf>
    <xf numFmtId="43" applyNumberFormat="1" fontId="1" applyFont="1" fillId="5" applyFill="1" borderId="4" applyBorder="1" xfId="8" applyProtection="1" applyAlignment="1">
      <alignment vertical="center"/>
    </xf>
    <xf numFmtId="43" applyNumberFormat="1" fontId="3" applyFont="1" fillId="6" applyFill="1" borderId="2" applyBorder="1" xfId="26" applyProtection="1" applyAlignment="1">
      <alignment horizontal="center" vertical="center"/>
    </xf>
    <xf numFmtId="14" applyNumberFormat="1" fontId="1" applyFont="1" fillId="0" applyFill="1" borderId="0" applyBorder="1" xfId="0" applyProtection="1" applyAlignment="1">
      <alignment vertical="center"/>
    </xf>
    <xf numFmtId="43" applyNumberFormat="1" fontId="2" applyFont="1" fillId="6" applyFill="1" borderId="2" applyBorder="1" xfId="26" applyProtection="1" applyAlignment="1">
      <alignment vertical="center"/>
    </xf>
    <xf numFmtId="14" applyNumberFormat="1" fontId="1" applyFont="1" fillId="2" applyFill="1" borderId="1" applyBorder="1" xfId="0" applyProtection="1" applyAlignment="1">
      <alignment vertical="center"/>
    </xf>
    <xf numFmtId="14" applyNumberFormat="1" fontId="1" applyFont="1" fillId="3" applyFill="1" borderId="0" applyBorder="1" xfId="0" applyProtection="1" applyAlignment="1">
      <alignment vertical="center"/>
    </xf>
    <xf numFmtId="14" applyNumberFormat="1" fontId="1" applyFont="1" fillId="4" applyFill="1" borderId="0" applyBorder="1" xfId="0" applyProtection="1" applyAlignment="1">
      <alignment vertical="center"/>
    </xf>
    <xf numFmtId="14" applyNumberFormat="1" fontId="1" applyFont="1" fillId="5" applyFill="1" borderId="0" applyBorder="1" xfId="0" applyProtection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1"/>
  <sheetViews>
    <sheetView tabSelected="1" workbookViewId="0">
      <selection activeCell="I31" sqref="I31"/>
    </sheetView>
  </sheetViews>
  <sheetFormatPr defaultColWidth="9" defaultRowHeight="15"/>
  <cols>
    <col min="1" max="1" width="17.25" customWidth="1" style="50"/>
    <col min="2" max="3" width="9.5" customWidth="1" style="50"/>
    <col min="4" max="6" width="11.625" customWidth="1" style="50"/>
    <col min="7" max="8" width="9.5" customWidth="1" style="50"/>
    <col min="9" max="9" width="11.5" customWidth="1" style="50"/>
    <col min="10" max="10" width="18.375" customWidth="1" style="50"/>
    <col min="12" max="12" width="10.5" customWidth="1" style="50"/>
    <col min="13" max="13" width="18.375" customWidth="1" style="50"/>
    <col min="15" max="15" width="8.5" customWidth="1" style="50"/>
    <col min="16" max="16" width="9.5" customWidth="1" style="50"/>
    <col min="17" max="17" width="6.75" customWidth="1" style="50"/>
    <col min="20" max="20" width="8.875" customWidth="1" style="57"/>
    <col min="21" max="21" width="16.125" customWidth="1" style="50"/>
    <col min="22" max="22" width="13.875" customWidth="1" style="50"/>
    <col min="24" max="24" width="16.125" customWidth="1" style="50"/>
    <col min="25" max="25" width="15.375" customWidth="1" style="57"/>
    <col min="26" max="26" width="18.375" customWidth="1" style="50"/>
    <col min="27" max="27" width="8.875" customWidth="1" style="57"/>
  </cols>
  <sheetData>
    <row r="1" s="51" customFormat="1">
      <c r="A1" s="58" t="s">
        <v>0</v>
      </c>
      <c r="B1" s="58" t="s">
        <v>1</v>
      </c>
      <c r="C1" s="58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61" t="s">
        <v>9</v>
      </c>
      <c r="K1" s="61" t="s">
        <v>10</v>
      </c>
      <c r="L1" s="62" t="s">
        <v>11</v>
      </c>
      <c r="M1" s="59" t="s">
        <v>12</v>
      </c>
      <c r="N1" s="59" t="s">
        <v>13</v>
      </c>
      <c r="O1" s="59" t="s">
        <v>14</v>
      </c>
      <c r="P1" s="63" t="s">
        <v>15</v>
      </c>
      <c r="Q1" s="63" t="s">
        <v>16</v>
      </c>
      <c r="R1" s="59" t="s">
        <v>17</v>
      </c>
      <c r="S1" s="59" t="s">
        <v>18</v>
      </c>
      <c r="T1" s="78" t="s">
        <v>19</v>
      </c>
      <c r="U1" s="61" t="s">
        <v>20</v>
      </c>
      <c r="V1" s="61" t="s">
        <v>21</v>
      </c>
      <c r="W1" s="61" t="s">
        <v>22</v>
      </c>
      <c r="X1" s="61" t="s">
        <v>23</v>
      </c>
      <c r="Y1" s="86" t="s">
        <v>24</v>
      </c>
      <c r="Z1" s="61" t="s">
        <v>25</v>
      </c>
      <c r="AA1" s="26" t="s">
        <v>26</v>
      </c>
      <c r="AB1" s="87" t="s">
        <v>27</v>
      </c>
      <c r="AC1" s="87" t="s">
        <v>28</v>
      </c>
    </row>
    <row r="2" s="52" customFormat="1">
      <c r="A2" s="56" t="s">
        <v>29</v>
      </c>
      <c r="B2" s="56" t="s">
        <v>30</v>
      </c>
      <c r="C2" s="56" t="s">
        <v>31</v>
      </c>
      <c r="D2" s="56" t="s">
        <v>32</v>
      </c>
      <c r="E2" s="56" t="s">
        <v>33</v>
      </c>
      <c r="F2" s="56" t="s">
        <v>34</v>
      </c>
      <c r="G2" s="56" t="s">
        <v>35</v>
      </c>
      <c r="H2" s="56" t="s">
        <v>36</v>
      </c>
      <c r="I2" s="56" t="s">
        <v>37</v>
      </c>
      <c r="J2" s="64" t="s">
        <v>38</v>
      </c>
      <c r="K2" s="64" t="s">
        <v>39</v>
      </c>
      <c r="L2" s="65" t="s">
        <v>40</v>
      </c>
      <c r="M2" s="65" t="s">
        <v>41</v>
      </c>
      <c r="N2" s="56" t="s">
        <v>42</v>
      </c>
      <c r="O2" s="56" t="s">
        <v>33</v>
      </c>
      <c r="P2" s="66" t="s">
        <v>34</v>
      </c>
      <c r="Q2" s="66" t="s">
        <v>43</v>
      </c>
      <c r="R2" s="79" t="s">
        <v>44</v>
      </c>
      <c r="S2" s="79" t="s">
        <v>45</v>
      </c>
      <c r="T2" s="80" t="s">
        <v>46</v>
      </c>
      <c r="U2" s="64" t="s">
        <v>47</v>
      </c>
      <c r="V2" s="64" t="s">
        <v>48</v>
      </c>
      <c r="W2" s="64" t="s">
        <v>49</v>
      </c>
      <c r="X2" s="64" t="s">
        <v>50</v>
      </c>
      <c r="Y2" s="88" t="s">
        <v>51</v>
      </c>
      <c r="Z2" s="64" t="s">
        <v>51</v>
      </c>
      <c r="AA2" s="57"/>
      <c r="AB2" s="89"/>
      <c r="AC2" s="89"/>
    </row>
    <row r="3" s="52" customFormat="1">
      <c r="A3" s="56" t="s">
        <v>52</v>
      </c>
      <c r="B3" s="56" t="s">
        <v>53</v>
      </c>
      <c r="C3" s="56" t="s">
        <v>54</v>
      </c>
      <c r="D3" s="56" t="s">
        <v>55</v>
      </c>
      <c r="E3" s="56" t="s">
        <v>56</v>
      </c>
      <c r="F3" s="56"/>
      <c r="G3" s="56" t="s">
        <v>57</v>
      </c>
      <c r="H3" s="56"/>
      <c r="I3" s="56"/>
      <c r="J3" s="64">
        <v>150000000</v>
      </c>
      <c r="K3" s="64"/>
      <c r="L3" s="65">
        <v>43473</v>
      </c>
      <c r="M3" s="65">
        <v>43810</v>
      </c>
      <c r="N3" s="56">
        <v>0</v>
      </c>
      <c r="O3" s="56">
        <f ref="O3:O19" t="shared" si="0">M3-L3+N3</f>
        <v>337</v>
      </c>
      <c r="P3" s="66" t="s">
        <v>58</v>
      </c>
      <c r="Q3" s="66" t="s">
        <v>59</v>
      </c>
      <c r="R3" s="79">
        <v>0.0325</v>
      </c>
      <c r="S3" s="79">
        <f ref="S3:S19" t="shared" si="1">P3+Q3</f>
        <v>0.0365</v>
      </c>
      <c r="T3" s="80">
        <f ref="T3:T19" t="shared" si="2">S3-R3</f>
        <v>0.004</v>
      </c>
      <c r="U3" s="64">
        <f ref="U3:U19" t="shared" si="3">J3*P3*O3/360</f>
        <v>779027.78</v>
      </c>
      <c r="V3" s="64">
        <f ref="V3:V19" t="shared" si="4">J3*Q3*O3/360</f>
        <v>280833.333333333</v>
      </c>
      <c r="W3" s="64"/>
      <c r="X3" s="64">
        <f ref="X3:X19" t="shared" si="5">U3+V3+W3</f>
        <v>1059861.11333333</v>
      </c>
      <c r="Y3" s="88">
        <f ref="Y3:Y19" t="shared" si="6">J3*T3*O3/360</f>
        <v>561666.666666667</v>
      </c>
      <c r="Z3" s="64">
        <f ref="Z3:Z19" t="shared" si="7">J3-X3</f>
        <v>148940138.886667</v>
      </c>
      <c r="AA3" s="88"/>
      <c r="AB3" s="89"/>
      <c r="AC3" s="89"/>
    </row>
    <row r="4" s="52" customFormat="1">
      <c r="A4" s="60" t="s">
        <v>60</v>
      </c>
      <c r="B4" s="60" t="s">
        <v>61</v>
      </c>
      <c r="C4" s="60" t="s">
        <v>61</v>
      </c>
      <c r="D4" s="60" t="s">
        <v>62</v>
      </c>
      <c r="E4" s="60" t="s">
        <v>56</v>
      </c>
      <c r="F4" s="60"/>
      <c r="G4" s="60" t="s">
        <v>63</v>
      </c>
      <c r="H4" s="60"/>
      <c r="I4" s="60"/>
      <c r="J4" s="67">
        <v>5000000</v>
      </c>
      <c r="K4" s="67"/>
      <c r="L4" s="65">
        <v>43475</v>
      </c>
      <c r="M4" s="68">
        <v>43838</v>
      </c>
      <c r="N4" s="60">
        <v>0</v>
      </c>
      <c r="O4" s="60">
        <f t="shared" si="0"/>
        <v>363</v>
      </c>
      <c r="P4" s="69" t="s">
        <v>58</v>
      </c>
      <c r="Q4" s="69" t="s">
        <v>64</v>
      </c>
      <c r="R4" s="81">
        <v>0.0325</v>
      </c>
      <c r="S4" s="81">
        <f t="shared" si="1"/>
        <v>0.038</v>
      </c>
      <c r="T4" s="80">
        <f t="shared" si="2"/>
        <v>0.0055</v>
      </c>
      <c r="U4" s="67">
        <f t="shared" si="3"/>
        <v>173937.5</v>
      </c>
      <c r="V4" s="67">
        <f t="shared" si="4"/>
        <v>17645.8333333333</v>
      </c>
      <c r="W4" s="67"/>
      <c r="X4" s="67">
        <f t="shared" si="5"/>
        <v>191583.333333333</v>
      </c>
      <c r="Y4" s="88">
        <f t="shared" si="6"/>
        <v>27729.1666666667</v>
      </c>
      <c r="Z4" s="67">
        <f t="shared" si="7"/>
        <v>4808416.66666667</v>
      </c>
      <c r="AA4" s="88"/>
      <c r="AB4" s="89"/>
      <c r="AC4" s="89"/>
    </row>
    <row r="5" s="52" customFormat="1">
      <c r="A5" s="56" t="s">
        <v>65</v>
      </c>
      <c r="B5" s="56" t="s">
        <v>66</v>
      </c>
      <c r="C5" s="56" t="s">
        <v>66</v>
      </c>
      <c r="D5" s="56" t="s">
        <v>67</v>
      </c>
      <c r="E5" s="56" t="s">
        <v>56</v>
      </c>
      <c r="F5" s="56"/>
      <c r="G5" s="56" t="s">
        <v>68</v>
      </c>
      <c r="H5" s="56"/>
      <c r="I5" s="56"/>
      <c r="J5" s="64">
        <v>9985000</v>
      </c>
      <c r="K5" s="64"/>
      <c r="L5" s="65">
        <v>43475</v>
      </c>
      <c r="M5" s="65">
        <v>43802</v>
      </c>
      <c r="N5" s="56">
        <v>0</v>
      </c>
      <c r="O5" s="56">
        <f t="shared" si="0"/>
        <v>327</v>
      </c>
      <c r="P5" s="66" t="s">
        <v>58</v>
      </c>
      <c r="Q5" s="66" t="s">
        <v>69</v>
      </c>
      <c r="R5" s="79">
        <v>0.0325</v>
      </c>
      <c r="S5" s="79">
        <f t="shared" si="1"/>
        <v>0.0345</v>
      </c>
      <c r="T5" s="80">
        <f t="shared" si="2"/>
        <v>0.002</v>
      </c>
      <c r="U5" s="64">
        <f t="shared" si="3"/>
        <v>312904.9375</v>
      </c>
      <c r="V5" s="64">
        <f t="shared" si="4"/>
        <v>0</v>
      </c>
      <c r="W5" s="64"/>
      <c r="X5" s="64">
        <f t="shared" si="5"/>
        <v>312904.9375</v>
      </c>
      <c r="Y5" s="88">
        <f t="shared" si="6"/>
        <v>18139.4166666667</v>
      </c>
      <c r="Z5" s="64">
        <f t="shared" si="7"/>
        <v>9672095.0625</v>
      </c>
      <c r="AA5" s="88"/>
      <c r="AB5" s="89"/>
      <c r="AC5" s="89"/>
    </row>
    <row r="6" s="53" customFormat="1">
      <c r="A6" s="54" t="s">
        <v>70</v>
      </c>
      <c r="B6" s="54" t="s">
        <v>71</v>
      </c>
      <c r="C6" s="54" t="s">
        <v>71</v>
      </c>
      <c r="D6" s="54" t="s">
        <v>72</v>
      </c>
      <c r="E6" s="54" t="s">
        <v>56</v>
      </c>
      <c r="F6" s="54"/>
      <c r="G6" s="54" t="s">
        <v>73</v>
      </c>
      <c r="H6" s="54"/>
      <c r="I6" s="54"/>
      <c r="J6" s="70">
        <v>147000000</v>
      </c>
      <c r="K6" s="70"/>
      <c r="L6" s="65">
        <v>43476</v>
      </c>
      <c r="M6" s="71">
        <v>43656</v>
      </c>
      <c r="N6" s="72">
        <v>0</v>
      </c>
      <c r="O6" s="72">
        <f t="shared" si="0"/>
        <v>180</v>
      </c>
      <c r="P6" s="73" t="s">
        <v>58</v>
      </c>
      <c r="Q6" s="73" t="s">
        <v>59</v>
      </c>
      <c r="R6" s="82">
        <v>0.0325</v>
      </c>
      <c r="S6" s="82">
        <f t="shared" si="1"/>
        <v>0.0365</v>
      </c>
      <c r="T6" s="80">
        <f t="shared" si="2"/>
        <v>0.004</v>
      </c>
      <c r="U6" s="83">
        <f t="shared" si="3"/>
        <v>2535750</v>
      </c>
      <c r="V6" s="83">
        <f t="shared" si="4"/>
        <v>147000</v>
      </c>
      <c r="W6" s="83"/>
      <c r="X6" s="83">
        <f t="shared" si="5"/>
        <v>2682750</v>
      </c>
      <c r="Y6" s="88">
        <f t="shared" si="6"/>
        <v>294000</v>
      </c>
      <c r="Z6" s="83">
        <f t="shared" si="7"/>
        <v>144317250</v>
      </c>
      <c r="AA6" s="88"/>
      <c r="AB6" s="90"/>
      <c r="AC6" s="90"/>
    </row>
    <row r="7" s="53" customFormat="1">
      <c r="A7" s="55" t="s">
        <v>74</v>
      </c>
      <c r="B7" s="55" t="s">
        <v>75</v>
      </c>
      <c r="C7" s="55" t="s">
        <v>75</v>
      </c>
      <c r="D7" s="55" t="s">
        <v>76</v>
      </c>
      <c r="E7" s="55" t="s">
        <v>56</v>
      </c>
      <c r="F7" s="55"/>
      <c r="G7" s="55" t="s">
        <v>77</v>
      </c>
      <c r="H7" s="55"/>
      <c r="I7" s="55"/>
      <c r="J7" s="74">
        <v>30000000</v>
      </c>
      <c r="K7" s="74"/>
      <c r="L7" s="65">
        <v>43476</v>
      </c>
      <c r="M7" s="75">
        <v>43840</v>
      </c>
      <c r="N7" s="76">
        <v>0</v>
      </c>
      <c r="O7" s="76">
        <f t="shared" si="0"/>
        <v>364</v>
      </c>
      <c r="P7" s="77" t="s">
        <v>58</v>
      </c>
      <c r="Q7" s="77" t="s">
        <v>78</v>
      </c>
      <c r="R7" s="84">
        <v>0.0325</v>
      </c>
      <c r="S7" s="84">
        <f t="shared" si="1"/>
        <v>0.042</v>
      </c>
      <c r="T7" s="80">
        <f t="shared" si="2"/>
        <v>0.0095</v>
      </c>
      <c r="U7" s="85">
        <f t="shared" si="3"/>
        <v>1046500</v>
      </c>
      <c r="V7" s="85">
        <f t="shared" si="4"/>
        <v>227500</v>
      </c>
      <c r="W7" s="85"/>
      <c r="X7" s="85">
        <f t="shared" si="5"/>
        <v>1274000</v>
      </c>
      <c r="Y7" s="88">
        <f t="shared" si="6"/>
        <v>288166.666666667</v>
      </c>
      <c r="Z7" s="85">
        <f t="shared" si="7"/>
        <v>28726000</v>
      </c>
      <c r="AA7" s="88"/>
      <c r="AB7" s="90"/>
      <c r="AC7" s="90"/>
    </row>
    <row r="8" s="54" customFormat="1">
      <c r="A8" s="56" t="s">
        <v>79</v>
      </c>
      <c r="B8" s="56" t="s">
        <v>61</v>
      </c>
      <c r="C8" s="56" t="s">
        <v>61</v>
      </c>
      <c r="D8" s="56" t="s">
        <v>80</v>
      </c>
      <c r="E8" s="56" t="s">
        <v>56</v>
      </c>
      <c r="F8" s="56"/>
      <c r="G8" s="56" t="s">
        <v>81</v>
      </c>
      <c r="J8" s="64">
        <v>30000000</v>
      </c>
      <c r="K8" s="64"/>
      <c r="L8" s="65">
        <v>43481</v>
      </c>
      <c r="M8" s="65">
        <v>43844</v>
      </c>
      <c r="N8" s="56">
        <v>0</v>
      </c>
      <c r="O8" s="56">
        <f t="shared" si="0"/>
        <v>363</v>
      </c>
      <c r="P8" s="66" t="s">
        <v>58</v>
      </c>
      <c r="Q8" s="66" t="s">
        <v>82</v>
      </c>
      <c r="R8" s="79">
        <v>0.0325</v>
      </c>
      <c r="S8" s="79">
        <f t="shared" si="1"/>
        <v>0.037</v>
      </c>
      <c r="T8" s="80">
        <f t="shared" si="2"/>
        <v>0.0045</v>
      </c>
      <c r="U8" s="64">
        <f t="shared" si="3"/>
        <v>1043625</v>
      </c>
      <c r="V8" s="64">
        <f t="shared" si="4"/>
        <v>75625</v>
      </c>
      <c r="W8" s="64"/>
      <c r="X8" s="64">
        <f t="shared" si="5"/>
        <v>1119250</v>
      </c>
      <c r="Y8" s="88">
        <f t="shared" si="6"/>
        <v>136125</v>
      </c>
      <c r="Z8" s="64">
        <f t="shared" si="7"/>
        <v>28880750</v>
      </c>
      <c r="AA8" s="88"/>
      <c r="AB8" s="91"/>
      <c r="AC8" s="91"/>
    </row>
    <row r="9" s="54" customFormat="1">
      <c r="A9" s="56" t="s">
        <v>83</v>
      </c>
      <c r="B9" s="56" t="s">
        <v>61</v>
      </c>
      <c r="C9" s="56" t="s">
        <v>61</v>
      </c>
      <c r="D9" s="56" t="s">
        <v>84</v>
      </c>
      <c r="E9" s="56" t="s">
        <v>56</v>
      </c>
      <c r="F9" s="56"/>
      <c r="G9" s="56" t="s">
        <v>81</v>
      </c>
      <c r="J9" s="64">
        <v>30000000</v>
      </c>
      <c r="K9" s="64"/>
      <c r="L9" s="65">
        <v>43481</v>
      </c>
      <c r="M9" s="65">
        <v>43844</v>
      </c>
      <c r="N9" s="56">
        <v>0</v>
      </c>
      <c r="O9" s="56">
        <f t="shared" si="0"/>
        <v>363</v>
      </c>
      <c r="P9" s="66" t="s">
        <v>58</v>
      </c>
      <c r="Q9" s="66" t="s">
        <v>82</v>
      </c>
      <c r="R9" s="79">
        <v>0.0325</v>
      </c>
      <c r="S9" s="79">
        <f t="shared" si="1"/>
        <v>0.037</v>
      </c>
      <c r="T9" s="80">
        <f t="shared" si="2"/>
        <v>0.0045</v>
      </c>
      <c r="U9" s="64">
        <f t="shared" si="3"/>
        <v>1043625</v>
      </c>
      <c r="V9" s="64">
        <f t="shared" si="4"/>
        <v>75625</v>
      </c>
      <c r="W9" s="64"/>
      <c r="X9" s="64">
        <f t="shared" si="5"/>
        <v>1119250</v>
      </c>
      <c r="Y9" s="88">
        <f t="shared" si="6"/>
        <v>136125</v>
      </c>
      <c r="Z9" s="64">
        <f t="shared" si="7"/>
        <v>28880750</v>
      </c>
      <c r="AA9" s="57"/>
      <c r="AB9" s="91"/>
      <c r="AC9" s="91"/>
    </row>
    <row r="10" s="54" customFormat="1">
      <c r="A10" s="56" t="s">
        <v>85</v>
      </c>
      <c r="B10" s="56" t="s">
        <v>61</v>
      </c>
      <c r="C10" s="56" t="s">
        <v>61</v>
      </c>
      <c r="D10" s="56" t="s">
        <v>84</v>
      </c>
      <c r="E10" s="56" t="s">
        <v>56</v>
      </c>
      <c r="F10" s="56"/>
      <c r="G10" s="56" t="s">
        <v>81</v>
      </c>
      <c r="J10" s="64">
        <v>30000000</v>
      </c>
      <c r="K10" s="64"/>
      <c r="L10" s="65">
        <v>43481</v>
      </c>
      <c r="M10" s="65">
        <v>43844</v>
      </c>
      <c r="N10" s="56">
        <v>0</v>
      </c>
      <c r="O10" s="56">
        <f t="shared" si="0"/>
        <v>363</v>
      </c>
      <c r="P10" s="66" t="s">
        <v>58</v>
      </c>
      <c r="Q10" s="66" t="s">
        <v>82</v>
      </c>
      <c r="R10" s="79">
        <v>0.0325</v>
      </c>
      <c r="S10" s="79">
        <f t="shared" si="1"/>
        <v>0.037</v>
      </c>
      <c r="T10" s="80">
        <f t="shared" si="2"/>
        <v>0.0045</v>
      </c>
      <c r="U10" s="64">
        <f t="shared" si="3"/>
        <v>1043625</v>
      </c>
      <c r="V10" s="64">
        <f t="shared" si="4"/>
        <v>75625</v>
      </c>
      <c r="W10" s="64"/>
      <c r="X10" s="64">
        <f t="shared" si="5"/>
        <v>1119250</v>
      </c>
      <c r="Y10" s="88">
        <f t="shared" si="6"/>
        <v>136125</v>
      </c>
      <c r="Z10" s="64">
        <f t="shared" si="7"/>
        <v>28880750</v>
      </c>
      <c r="AA10" s="57"/>
      <c r="AB10" s="91"/>
      <c r="AC10" s="91"/>
    </row>
    <row r="11" s="53" customFormat="1">
      <c r="A11" s="54" t="s">
        <v>86</v>
      </c>
      <c r="B11" s="54" t="s">
        <v>87</v>
      </c>
      <c r="C11" s="54" t="s">
        <v>88</v>
      </c>
      <c r="D11" s="54" t="s">
        <v>89</v>
      </c>
      <c r="E11" s="54" t="s">
        <v>56</v>
      </c>
      <c r="F11" s="54"/>
      <c r="G11" s="54" t="s">
        <v>90</v>
      </c>
      <c r="H11" s="54"/>
      <c r="I11" s="54"/>
      <c r="J11" s="70">
        <v>100200000</v>
      </c>
      <c r="K11" s="70"/>
      <c r="L11" s="65">
        <v>43486</v>
      </c>
      <c r="M11" s="71">
        <v>43606</v>
      </c>
      <c r="N11" s="72">
        <v>0</v>
      </c>
      <c r="O11" s="72">
        <f t="shared" si="0"/>
        <v>120</v>
      </c>
      <c r="P11" s="73" t="s">
        <v>91</v>
      </c>
      <c r="Q11" s="73" t="s">
        <v>69</v>
      </c>
      <c r="R11" s="82">
        <v>0.0325</v>
      </c>
      <c r="S11" s="82">
        <f t="shared" si="1"/>
        <v>0.036</v>
      </c>
      <c r="T11" s="80">
        <f t="shared" si="2"/>
        <v>0.0035</v>
      </c>
      <c r="U11" s="83">
        <f t="shared" si="3"/>
        <v>1202400</v>
      </c>
      <c r="V11" s="83">
        <f t="shared" si="4"/>
        <v>0</v>
      </c>
      <c r="W11" s="83"/>
      <c r="X11" s="83">
        <f t="shared" si="5"/>
        <v>1202400</v>
      </c>
      <c r="Y11" s="88">
        <f t="shared" si="6"/>
        <v>116900</v>
      </c>
      <c r="Z11" s="83">
        <f t="shared" si="7"/>
        <v>98997600</v>
      </c>
      <c r="AA11" s="88"/>
      <c r="AB11" s="90"/>
      <c r="AC11" s="90"/>
    </row>
    <row r="12" s="53" customFormat="1">
      <c r="A12" s="54" t="s">
        <v>85</v>
      </c>
      <c r="B12" s="54" t="s">
        <v>92</v>
      </c>
      <c r="C12" s="54" t="s">
        <v>93</v>
      </c>
      <c r="D12" s="54" t="s">
        <v>94</v>
      </c>
      <c r="E12" s="54" t="s">
        <v>56</v>
      </c>
      <c r="F12" s="54"/>
      <c r="G12" s="54" t="s">
        <v>81</v>
      </c>
      <c r="H12" s="54"/>
      <c r="I12" s="54"/>
      <c r="J12" s="70">
        <v>180000000</v>
      </c>
      <c r="K12" s="70"/>
      <c r="L12" s="65">
        <v>43487</v>
      </c>
      <c r="M12" s="71">
        <v>43846</v>
      </c>
      <c r="N12" s="72">
        <v>0</v>
      </c>
      <c r="O12" s="72">
        <f t="shared" si="0"/>
        <v>359</v>
      </c>
      <c r="P12" s="73" t="s">
        <v>58</v>
      </c>
      <c r="Q12" s="73" t="s">
        <v>95</v>
      </c>
      <c r="R12" s="82">
        <v>0.0325</v>
      </c>
      <c r="S12" s="82">
        <f t="shared" si="1"/>
        <v>0.036</v>
      </c>
      <c r="T12" s="80">
        <f t="shared" si="2"/>
        <v>0.0035</v>
      </c>
      <c r="U12" s="83">
        <f t="shared" si="3"/>
        <v>6192750</v>
      </c>
      <c r="V12" s="83">
        <f t="shared" si="4"/>
        <v>269250</v>
      </c>
      <c r="W12" s="83"/>
      <c r="X12" s="83">
        <f t="shared" si="5"/>
        <v>6462000</v>
      </c>
      <c r="Y12" s="88">
        <f t="shared" si="6"/>
        <v>628250.000000001</v>
      </c>
      <c r="Z12" s="83">
        <f t="shared" si="7"/>
        <v>173538000</v>
      </c>
      <c r="AA12" s="88"/>
      <c r="AB12" s="90"/>
      <c r="AC12" s="90"/>
    </row>
    <row r="13" s="52" customFormat="1">
      <c r="A13" s="56" t="s">
        <v>96</v>
      </c>
      <c r="B13" s="56" t="s">
        <v>87</v>
      </c>
      <c r="C13" s="56" t="s">
        <v>88</v>
      </c>
      <c r="D13" s="56" t="s">
        <v>97</v>
      </c>
      <c r="E13" s="56" t="s">
        <v>56</v>
      </c>
      <c r="F13" s="56"/>
      <c r="G13" s="56" t="s">
        <v>90</v>
      </c>
      <c r="H13" s="56"/>
      <c r="I13" s="56"/>
      <c r="J13" s="64">
        <v>100200000</v>
      </c>
      <c r="K13" s="64"/>
      <c r="L13" s="65">
        <v>43487</v>
      </c>
      <c r="M13" s="65">
        <v>43606</v>
      </c>
      <c r="N13" s="56">
        <v>0</v>
      </c>
      <c r="O13" s="56">
        <f t="shared" si="0"/>
        <v>119</v>
      </c>
      <c r="P13" s="66" t="s">
        <v>98</v>
      </c>
      <c r="Q13" s="66" t="s">
        <v>69</v>
      </c>
      <c r="R13" s="79">
        <v>0.0325</v>
      </c>
      <c r="S13" s="79">
        <f t="shared" si="1"/>
        <v>0.037</v>
      </c>
      <c r="T13" s="80">
        <f t="shared" si="2"/>
        <v>0.0045</v>
      </c>
      <c r="U13" s="64">
        <f t="shared" si="3"/>
        <v>1225501.66666667</v>
      </c>
      <c r="V13" s="64">
        <f t="shared" si="4"/>
        <v>0</v>
      </c>
      <c r="W13" s="64"/>
      <c r="X13" s="64">
        <f t="shared" si="5"/>
        <v>1225501.66666667</v>
      </c>
      <c r="Y13" s="88">
        <f t="shared" si="6"/>
        <v>149047.5</v>
      </c>
      <c r="Z13" s="64">
        <f t="shared" si="7"/>
        <v>98974498.3333333</v>
      </c>
      <c r="AA13" s="88"/>
      <c r="AB13" s="89"/>
      <c r="AC13" s="89"/>
    </row>
    <row r="14" s="53" customFormat="1">
      <c r="A14" s="54" t="s">
        <v>99</v>
      </c>
      <c r="B14" s="54" t="s">
        <v>61</v>
      </c>
      <c r="C14" s="54" t="s">
        <v>61</v>
      </c>
      <c r="D14" s="54" t="s">
        <v>100</v>
      </c>
      <c r="E14" s="54" t="s">
        <v>56</v>
      </c>
      <c r="F14" s="54"/>
      <c r="G14" s="54" t="s">
        <v>101</v>
      </c>
      <c r="H14" s="54"/>
      <c r="I14" s="54"/>
      <c r="J14" s="70">
        <v>25500000</v>
      </c>
      <c r="K14" s="70"/>
      <c r="L14" s="65">
        <v>43487</v>
      </c>
      <c r="M14" s="71">
        <v>43847</v>
      </c>
      <c r="N14" s="72">
        <v>0</v>
      </c>
      <c r="O14" s="72">
        <f t="shared" si="0"/>
        <v>360</v>
      </c>
      <c r="P14" s="73" t="s">
        <v>58</v>
      </c>
      <c r="Q14" s="73" t="s">
        <v>59</v>
      </c>
      <c r="R14" s="82">
        <v>0.0325</v>
      </c>
      <c r="S14" s="82">
        <f t="shared" si="1"/>
        <v>0.0365</v>
      </c>
      <c r="T14" s="80">
        <f t="shared" si="2"/>
        <v>0.004</v>
      </c>
      <c r="U14" s="83">
        <f t="shared" si="3"/>
        <v>879750</v>
      </c>
      <c r="V14" s="83">
        <f t="shared" si="4"/>
        <v>51000</v>
      </c>
      <c r="W14" s="83"/>
      <c r="X14" s="83">
        <f t="shared" si="5"/>
        <v>930750</v>
      </c>
      <c r="Y14" s="88">
        <f t="shared" si="6"/>
        <v>102000</v>
      </c>
      <c r="Z14" s="83">
        <f t="shared" si="7"/>
        <v>24569250</v>
      </c>
      <c r="AA14" s="57"/>
      <c r="AB14" s="90"/>
      <c r="AC14" s="90"/>
    </row>
    <row r="15" s="55" customFormat="1">
      <c r="A15" s="56" t="s">
        <v>102</v>
      </c>
      <c r="B15" s="56" t="s">
        <v>71</v>
      </c>
      <c r="C15" s="56" t="s">
        <v>71</v>
      </c>
      <c r="D15" s="56" t="s">
        <v>103</v>
      </c>
      <c r="E15" s="56" t="s">
        <v>56</v>
      </c>
      <c r="F15" s="56"/>
      <c r="G15" s="56" t="s">
        <v>104</v>
      </c>
      <c r="H15" s="56"/>
      <c r="I15" s="56"/>
      <c r="J15" s="64">
        <v>133500000</v>
      </c>
      <c r="K15" s="64"/>
      <c r="L15" s="65">
        <v>43487</v>
      </c>
      <c r="M15" s="65">
        <v>43851</v>
      </c>
      <c r="N15" s="56">
        <v>0</v>
      </c>
      <c r="O15" s="56">
        <f t="shared" si="0"/>
        <v>364</v>
      </c>
      <c r="P15" s="66" t="s">
        <v>58</v>
      </c>
      <c r="Q15" s="66" t="s">
        <v>59</v>
      </c>
      <c r="R15" s="79">
        <v>0.0325</v>
      </c>
      <c r="S15" s="79">
        <f t="shared" si="1"/>
        <v>0.0365</v>
      </c>
      <c r="T15" s="80">
        <f t="shared" si="2"/>
        <v>0.004</v>
      </c>
      <c r="U15" s="64">
        <f t="shared" si="3"/>
        <v>4656925</v>
      </c>
      <c r="V15" s="64">
        <f t="shared" si="4"/>
        <v>269966.666666667</v>
      </c>
      <c r="W15" s="64"/>
      <c r="X15" s="64">
        <f t="shared" si="5"/>
        <v>4926891.66666667</v>
      </c>
      <c r="Y15" s="88">
        <f t="shared" si="6"/>
        <v>539933.333333334</v>
      </c>
      <c r="Z15" s="64">
        <f t="shared" si="7"/>
        <v>128573108.333333</v>
      </c>
      <c r="AA15" s="57"/>
      <c r="AB15" s="92"/>
      <c r="AC15" s="92"/>
    </row>
    <row r="16" s="56" customFormat="1">
      <c r="A16" s="60" t="s">
        <v>105</v>
      </c>
      <c r="B16" s="60" t="s">
        <v>106</v>
      </c>
      <c r="C16" s="60" t="s">
        <v>107</v>
      </c>
      <c r="D16" s="60" t="s">
        <v>108</v>
      </c>
      <c r="E16" s="60" t="s">
        <v>56</v>
      </c>
      <c r="F16" s="60"/>
      <c r="G16" s="60" t="s">
        <v>109</v>
      </c>
      <c r="H16" s="60"/>
      <c r="I16" s="60"/>
      <c r="J16" s="67">
        <v>15000000</v>
      </c>
      <c r="K16" s="67"/>
      <c r="L16" s="65">
        <v>43488</v>
      </c>
      <c r="M16" s="68">
        <v>43851</v>
      </c>
      <c r="N16" s="60">
        <v>0</v>
      </c>
      <c r="O16" s="60">
        <f t="shared" si="0"/>
        <v>363</v>
      </c>
      <c r="P16" s="69" t="s">
        <v>110</v>
      </c>
      <c r="Q16" s="69" t="s">
        <v>111</v>
      </c>
      <c r="R16" s="81">
        <v>0.032</v>
      </c>
      <c r="S16" s="81">
        <f t="shared" si="1"/>
        <v>0.042</v>
      </c>
      <c r="T16" s="80">
        <f t="shared" si="2"/>
        <v>0.01</v>
      </c>
      <c r="U16" s="67">
        <f t="shared" si="3"/>
        <v>514250</v>
      </c>
      <c r="V16" s="67">
        <f t="shared" si="4"/>
        <v>121000</v>
      </c>
      <c r="W16" s="67"/>
      <c r="X16" s="67">
        <f t="shared" si="5"/>
        <v>635250</v>
      </c>
      <c r="Y16" s="88">
        <f t="shared" si="6"/>
        <v>151250</v>
      </c>
      <c r="Z16" s="67">
        <f t="shared" si="7"/>
        <v>14364750</v>
      </c>
      <c r="AA16" s="88"/>
      <c r="AB16" s="65"/>
      <c r="AC16" s="65"/>
    </row>
    <row r="17" s="55" customFormat="1">
      <c r="A17" s="56" t="s">
        <v>112</v>
      </c>
      <c r="B17" s="56" t="s">
        <v>54</v>
      </c>
      <c r="C17" s="56" t="s">
        <v>54</v>
      </c>
      <c r="D17" s="56" t="s">
        <v>113</v>
      </c>
      <c r="E17" s="56" t="s">
        <v>56</v>
      </c>
      <c r="F17" s="56"/>
      <c r="G17" s="56" t="s">
        <v>114</v>
      </c>
      <c r="H17" s="56"/>
      <c r="I17" s="56"/>
      <c r="J17" s="64">
        <v>100000000</v>
      </c>
      <c r="K17" s="64"/>
      <c r="L17" s="65">
        <v>43489</v>
      </c>
      <c r="M17" s="65">
        <v>43818</v>
      </c>
      <c r="N17" s="56">
        <v>1</v>
      </c>
      <c r="O17" s="56">
        <f t="shared" si="0"/>
        <v>330</v>
      </c>
      <c r="P17" s="66" t="s">
        <v>115</v>
      </c>
      <c r="Q17" s="66" t="s">
        <v>69</v>
      </c>
      <c r="R17" s="79">
        <v>0.032</v>
      </c>
      <c r="S17" s="79">
        <f t="shared" si="1"/>
        <v>0.0331</v>
      </c>
      <c r="T17" s="80">
        <f t="shared" si="2"/>
        <v>0.0011</v>
      </c>
      <c r="U17" s="64">
        <f t="shared" si="3"/>
        <v>3034166.66666667</v>
      </c>
      <c r="V17" s="64">
        <f t="shared" si="4"/>
        <v>0</v>
      </c>
      <c r="W17" s="64"/>
      <c r="X17" s="64">
        <f t="shared" si="5"/>
        <v>3034166.66666667</v>
      </c>
      <c r="Y17" s="88">
        <f t="shared" si="6"/>
        <v>100833.333333333</v>
      </c>
      <c r="Z17" s="64">
        <f t="shared" si="7"/>
        <v>96965833.3333333</v>
      </c>
      <c r="AA17" s="88"/>
      <c r="AB17" s="92"/>
      <c r="AC17" s="92"/>
    </row>
    <row r="18" s="54" customFormat="1">
      <c r="A18" s="56" t="s">
        <v>116</v>
      </c>
      <c r="B18" s="56" t="s">
        <v>87</v>
      </c>
      <c r="C18" s="56" t="s">
        <v>117</v>
      </c>
      <c r="D18" s="56" t="s">
        <v>118</v>
      </c>
      <c r="E18" s="56" t="s">
        <v>56</v>
      </c>
      <c r="F18" s="56"/>
      <c r="G18" s="56" t="s">
        <v>119</v>
      </c>
      <c r="H18" s="56"/>
      <c r="I18" s="56"/>
      <c r="J18" s="64">
        <v>40000000</v>
      </c>
      <c r="K18" s="64"/>
      <c r="L18" s="65">
        <v>43489</v>
      </c>
      <c r="M18" s="65">
        <v>43656</v>
      </c>
      <c r="N18" s="56">
        <v>0</v>
      </c>
      <c r="O18" s="56">
        <f t="shared" si="0"/>
        <v>167</v>
      </c>
      <c r="P18" s="66" t="s">
        <v>98</v>
      </c>
      <c r="Q18" s="66" t="s">
        <v>69</v>
      </c>
      <c r="R18" s="79">
        <v>0.032</v>
      </c>
      <c r="S18" s="79">
        <f t="shared" si="1"/>
        <v>0.037</v>
      </c>
      <c r="T18" s="80">
        <f t="shared" si="2"/>
        <v>0.005</v>
      </c>
      <c r="U18" s="64">
        <f t="shared" si="3"/>
        <v>686555.555555556</v>
      </c>
      <c r="V18" s="64">
        <f t="shared" si="4"/>
        <v>0</v>
      </c>
      <c r="W18" s="64"/>
      <c r="X18" s="64">
        <f t="shared" si="5"/>
        <v>686555.555555556</v>
      </c>
      <c r="Y18" s="88">
        <f t="shared" si="6"/>
        <v>92777.7777777777</v>
      </c>
      <c r="Z18" s="64">
        <f t="shared" si="7"/>
        <v>39313444.4444444</v>
      </c>
      <c r="AA18" s="88"/>
      <c r="AB18" s="91"/>
      <c r="AC18" s="91"/>
    </row>
    <row r="19" s="54" customFormat="1">
      <c r="A19" s="56" t="s">
        <v>120</v>
      </c>
      <c r="B19" s="56" t="s">
        <v>61</v>
      </c>
      <c r="C19" s="56" t="s">
        <v>61</v>
      </c>
      <c r="D19" s="56" t="s">
        <v>121</v>
      </c>
      <c r="E19" s="56" t="s">
        <v>56</v>
      </c>
      <c r="F19" s="56"/>
      <c r="G19" s="56" t="s">
        <v>122</v>
      </c>
      <c r="H19" s="56"/>
      <c r="I19" s="56"/>
      <c r="J19" s="64">
        <v>15000000</v>
      </c>
      <c r="K19" s="64"/>
      <c r="L19" s="65">
        <v>43490</v>
      </c>
      <c r="M19" s="65">
        <v>43854</v>
      </c>
      <c r="N19" s="56">
        <v>0</v>
      </c>
      <c r="O19" s="56">
        <f t="shared" si="0"/>
        <v>364</v>
      </c>
      <c r="P19" s="66" t="s">
        <v>123</v>
      </c>
      <c r="Q19" s="66" t="s">
        <v>124</v>
      </c>
      <c r="R19" s="79">
        <v>0.032</v>
      </c>
      <c r="S19" s="79">
        <f t="shared" si="1"/>
        <v>0.0365</v>
      </c>
      <c r="T19" s="80">
        <f t="shared" si="2"/>
        <v>0.0045</v>
      </c>
      <c r="U19" s="64">
        <f t="shared" si="3"/>
        <v>514150</v>
      </c>
      <c r="V19" s="64">
        <f t="shared" si="4"/>
        <v>39433.3333333333</v>
      </c>
      <c r="W19" s="64"/>
      <c r="X19" s="64">
        <f t="shared" si="5"/>
        <v>553583.333333333</v>
      </c>
      <c r="Y19" s="88">
        <f t="shared" si="6"/>
        <v>68250</v>
      </c>
      <c r="Z19" s="64">
        <f t="shared" si="7"/>
        <v>14446416.6666667</v>
      </c>
      <c r="AA19" s="88"/>
      <c r="AB19" s="91"/>
      <c r="AC19" s="91"/>
    </row>
    <row r="20" s="54" customFormat="1">
      <c r="A20" s="56"/>
      <c r="B20" s="56"/>
      <c r="C20" s="56"/>
      <c r="D20" s="56"/>
      <c r="E20" s="56"/>
      <c r="F20" s="56"/>
      <c r="G20" s="56"/>
      <c r="H20" s="56"/>
      <c r="I20" s="56"/>
      <c r="J20" s="64"/>
      <c r="K20" s="64"/>
      <c r="L20" s="65"/>
      <c r="M20" s="65"/>
      <c r="N20" s="56"/>
      <c r="O20" s="56"/>
      <c r="P20" s="66"/>
      <c r="Q20" s="66"/>
      <c r="R20" s="79"/>
      <c r="S20" s="79"/>
      <c r="T20" s="80"/>
      <c r="U20" s="64"/>
      <c r="V20" s="64"/>
      <c r="W20" s="64"/>
      <c r="X20" s="64"/>
      <c r="Y20" s="88"/>
      <c r="Z20" s="64"/>
      <c r="AA20" s="88"/>
      <c r="AB20" s="91"/>
      <c r="AC20" s="91"/>
    </row>
    <row r="31">
      <c r="A31" s="50" t="s">
        <v>125</v>
      </c>
      <c r="B31" s="50" t="s">
        <v>125</v>
      </c>
      <c r="C31" s="50" t="s">
        <v>125</v>
      </c>
      <c r="D31" s="50" t="s">
        <v>125</v>
      </c>
      <c r="E31" s="50" t="s">
        <v>125</v>
      </c>
      <c r="F31" s="50" t="s">
        <v>125</v>
      </c>
      <c r="G31" s="50" t="s">
        <v>125</v>
      </c>
      <c r="H31" s="50" t="s">
        <v>125</v>
      </c>
      <c r="J31" s="50" t="s">
        <v>125</v>
      </c>
      <c r="K31" s="50" t="s">
        <v>125</v>
      </c>
      <c r="L31" s="50" t="s">
        <v>125</v>
      </c>
      <c r="M31" s="50" t="s">
        <v>125</v>
      </c>
      <c r="N31" s="50" t="s">
        <v>125</v>
      </c>
      <c r="O31" s="50" t="s">
        <v>125</v>
      </c>
      <c r="Q31" s="50" t="s">
        <v>125</v>
      </c>
      <c r="R31" s="50" t="s">
        <v>125</v>
      </c>
      <c r="S31" s="50" t="s">
        <v>125</v>
      </c>
      <c r="T31" s="57" t="s">
        <v>125</v>
      </c>
      <c r="U31" s="50" t="s">
        <v>125</v>
      </c>
      <c r="V31" s="50" t="s">
        <v>125</v>
      </c>
      <c r="X31" s="50" t="s">
        <v>125</v>
      </c>
      <c r="Y31" s="57" t="s">
        <v>125</v>
      </c>
      <c r="Z31" s="50" t="s">
        <v>125</v>
      </c>
      <c r="AA31" s="57" t="s">
        <v>125</v>
      </c>
      <c r="AB31" s="50" t="s">
        <v>125</v>
      </c>
      <c r="AC31" s="50" t="s">
        <v>125</v>
      </c>
    </row>
  </sheetData>
  <dataValidations count="2">
    <dataValidation type="list" allowBlank="1" showInputMessage="1" showErrorMessage="1" sqref="H2 H4:H7 H11:H20 J8:J10">
      <formula1>" ,有,无"</formula1>
    </dataValidation>
    <dataValidation type="list" allowBlank="1" showInputMessage="1" showErrorMessage="1" sqref="I2:I7 I11:I20 K8:K10">
      <formula1>"有,无"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2021-12-30T12:36:56Z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FE21AFD93840487EAD48C2D6BE23567F</vt:lpwstr>
  </property>
  <property fmtid="{D5CDD505-2E9C-101B-9397-08002B2CF9AE}" pid="3" name="KSOProductBuildVer">
    <vt:lpwstr>2052-11.1.0.11194</vt:lpwstr>
  </property>
</Properties>
</file>