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3731B48B-22F8-46F2-8B07-004DA8DEC4F8}" xr6:coauthVersionLast="45" xr6:coauthVersionMax="45" xr10:uidLastSave="{00000000-0000-0000-0000-000000000000}"/>
  <bookViews>
    <workbookView xWindow="-120" yWindow="-120" windowWidth="20730" windowHeight="11175" activeTab="2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7" i="3" l="1"/>
  <c r="AN66" i="3"/>
  <c r="B3" i="3" l="1"/>
  <c r="B2" i="3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 s="1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AW3" i="3" l="1"/>
  <c r="O2" i="3"/>
  <c r="D7" i="4"/>
  <c r="E7" i="4"/>
  <c r="AJ50" i="4"/>
  <c r="AF50" i="4"/>
  <c r="AR2" i="3"/>
  <c r="AQ2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O3" i="3"/>
  <c r="AN3" i="3" s="1"/>
  <c r="AU4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T4" i="3" l="1"/>
  <c r="AN65" i="3"/>
  <c r="BA64" i="3" s="1"/>
  <c r="E68" i="1" s="1"/>
  <c r="AJ86" i="4"/>
  <c r="H88" i="4"/>
  <c r="AF20" i="4"/>
  <c r="AM23" i="4" s="1"/>
  <c r="AU52" i="3"/>
  <c r="R16" i="3"/>
  <c r="BA66" i="3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BA67" i="3" s="1"/>
  <c r="P72" i="1" s="1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G79" i="4"/>
  <c r="AL30" i="4"/>
  <c r="R100" i="4"/>
  <c r="BC100" i="4" s="1"/>
  <c r="P69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E72" i="1" l="1"/>
  <c r="E70" i="1"/>
  <c r="BA63" i="3"/>
  <c r="P68" i="1" s="1"/>
  <c r="BA62" i="3"/>
  <c r="E67" i="1" s="1"/>
  <c r="BC95" i="4"/>
  <c r="P67" i="1" s="1"/>
  <c r="AL23" i="4"/>
  <c r="BC98" i="4"/>
  <c r="E75" i="1" s="1"/>
  <c r="BC99" i="4"/>
  <c r="E76" i="1" s="1"/>
  <c r="BC94" i="4"/>
  <c r="E66" i="1" s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<sst xmlns="http://schemas.openxmlformats.org/spreadsheetml/2006/main" count="2324" uniqueCount="91">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</sst>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0" borderId="0" xfId="0" applyFont="1"/>
    <xf numFmtId="0" fontId="19" fillId="2" borderId="0" xfId="0" applyFont="1" applyFill="1" applyBorder="1"/>
    <xf numFmtId="0" fontId="20" fillId="2" borderId="0" xfId="0" applyFont="1" applyFill="1" applyBorder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2" borderId="0" xfId="0" applyFill="1"/>
    <xf numFmtId="0" fontId="19" fillId="2" borderId="0" xfId="0" applyFont="1" applyFill="1" applyBorder="1" applyAlignment="1">
      <alignment horizontal="left"/>
    </xf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opLeftCell="H34" workbookViewId="0">
      <selection activeCell="K34" sqref="K34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9.899999999999999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9.899999999999999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6" ht="19.899999999999999" customHeight="1" x14ac:dyDescent="0.25">
      <c r="A33" s="70"/>
      <c r="B33" s="70"/>
      <c r="C33" s="2" t="s">
        <v>0</v>
      </c>
      <c r="D33" s="3"/>
      <c r="E33" s="2" t="s">
        <v>0</v>
      </c>
      <c r="F33" s="3"/>
      <c r="G33" s="14"/>
      <c r="H33" s="68"/>
      <c r="I33" s="68"/>
      <c r="J33" s="2" t="s">
        <v>0</v>
      </c>
      <c r="K33" s="3">
        <v>120</v>
      </c>
      <c r="L33" s="2" t="s">
        <v>0</v>
      </c>
      <c r="M33" s="3"/>
    </row>
    <row r="34" spans="1:16" ht="19.899999999999999" customHeight="1" x14ac:dyDescent="0.25">
      <c r="A34" s="70"/>
      <c r="B34" s="70"/>
      <c r="C34" s="2" t="s">
        <v>1</v>
      </c>
      <c r="D34" s="3"/>
      <c r="E34" s="2" t="s">
        <v>1</v>
      </c>
      <c r="F34" s="3"/>
      <c r="G34" s="14"/>
      <c r="H34" s="68"/>
      <c r="I34" s="68"/>
      <c r="J34" s="2" t="s">
        <v>1</v>
      </c>
      <c r="K34" s="3">
        <v>130</v>
      </c>
      <c r="L34" s="2" t="s">
        <v>1</v>
      </c>
      <c r="M34" s="3"/>
    </row>
    <row r="35" spans="1:16" ht="19.899999999999999" customHeight="1" x14ac:dyDescent="0.25">
      <c r="A35" s="70"/>
      <c r="B35" s="70"/>
      <c r="C35" s="2"/>
      <c r="D35" s="3"/>
      <c r="E35" s="2"/>
      <c r="F35" s="3"/>
      <c r="G35" s="14"/>
      <c r="H35" s="68"/>
      <c r="I35" s="68"/>
      <c r="J35" s="2"/>
      <c r="K35" s="3"/>
      <c r="L35" s="2"/>
      <c r="M35" s="3"/>
    </row>
    <row r="36" spans="1:16" ht="19.899999999999999" customHeight="1" x14ac:dyDescent="0.25">
      <c r="A36" s="70"/>
      <c r="B36" s="70"/>
      <c r="C36" s="2" t="s">
        <v>0</v>
      </c>
      <c r="D36" s="3"/>
      <c r="E36" s="2" t="s">
        <v>0</v>
      </c>
      <c r="F36" s="3"/>
      <c r="G36" s="14"/>
      <c r="H36" s="68"/>
      <c r="I36" s="68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70"/>
      <c r="B37" s="70"/>
      <c r="C37" s="2" t="s">
        <v>1</v>
      </c>
      <c r="D37" s="3"/>
      <c r="E37" s="2" t="s">
        <v>1</v>
      </c>
      <c r="F37" s="3"/>
      <c r="G37" s="14"/>
      <c r="H37" s="68"/>
      <c r="I37" s="68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70"/>
      <c r="B38" s="70"/>
      <c r="C38" s="9"/>
      <c r="D38" s="3"/>
      <c r="E38" s="9"/>
      <c r="F38" s="3"/>
      <c r="G38" s="13"/>
      <c r="H38" s="68"/>
      <c r="I38" s="68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70"/>
      <c r="B39" s="70"/>
      <c r="C39" s="2" t="s">
        <v>0</v>
      </c>
      <c r="D39" s="3"/>
      <c r="E39" s="2" t="s">
        <v>0</v>
      </c>
      <c r="F39" s="3"/>
      <c r="G39" s="13"/>
      <c r="H39" s="68"/>
      <c r="I39" s="68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70"/>
      <c r="B40" s="70"/>
      <c r="C40" s="2" t="s">
        <v>1</v>
      </c>
      <c r="D40" s="3"/>
      <c r="E40" s="2" t="s">
        <v>1</v>
      </c>
      <c r="F40" s="3"/>
      <c r="G40" s="13"/>
      <c r="H40" s="68"/>
      <c r="I40" s="68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70"/>
      <c r="B41" s="70"/>
      <c r="C41" s="2"/>
      <c r="D41" s="3"/>
      <c r="E41" s="2"/>
      <c r="F41" s="3"/>
      <c r="G41" s="13"/>
      <c r="H41" s="68"/>
      <c r="I41" s="68"/>
      <c r="J41" s="2"/>
      <c r="K41" s="3"/>
      <c r="L41" s="2"/>
      <c r="M41" s="3"/>
    </row>
    <row r="42" spans="1:16" ht="19.899999999999999" customHeight="1" x14ac:dyDescent="0.25">
      <c r="A42" s="70"/>
      <c r="B42" s="70"/>
      <c r="C42" s="2" t="s">
        <v>0</v>
      </c>
      <c r="D42" s="3"/>
      <c r="E42" s="2" t="s">
        <v>0</v>
      </c>
      <c r="F42" s="3"/>
      <c r="G42" s="13"/>
      <c r="H42" s="68"/>
      <c r="I42" s="68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70"/>
      <c r="B43" s="70"/>
      <c r="C43" s="2" t="s">
        <v>1</v>
      </c>
      <c r="D43" s="3"/>
      <c r="E43" s="2" t="s">
        <v>1</v>
      </c>
      <c r="F43" s="3"/>
      <c r="G43" s="13"/>
      <c r="H43" s="68"/>
      <c r="I43" s="68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70"/>
      <c r="B44" s="70"/>
      <c r="C44" s="9"/>
      <c r="D44" s="3"/>
      <c r="E44" s="9"/>
      <c r="F44" s="3"/>
      <c r="G44" s="13"/>
      <c r="H44" s="68"/>
      <c r="I44" s="68"/>
      <c r="J44" s="9"/>
      <c r="K44" s="3"/>
      <c r="L44" s="9"/>
      <c r="M44" s="3"/>
    </row>
    <row r="45" spans="1:16" ht="19.899999999999999" customHeight="1" x14ac:dyDescent="0.25">
      <c r="A45" s="70"/>
      <c r="B45" s="70"/>
      <c r="C45" s="2" t="s">
        <v>0</v>
      </c>
      <c r="D45" s="3"/>
      <c r="E45" s="2" t="s">
        <v>0</v>
      </c>
      <c r="F45" s="3"/>
      <c r="G45" s="13"/>
      <c r="H45" s="68"/>
      <c r="I45" s="68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70"/>
      <c r="B46" s="70"/>
      <c r="C46" s="2" t="s">
        <v>1</v>
      </c>
      <c r="D46" s="3"/>
      <c r="E46" s="2" t="s">
        <v>1</v>
      </c>
      <c r="F46" s="3"/>
      <c r="G46" s="13"/>
      <c r="H46" s="68"/>
      <c r="I46" s="68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8" spans="1:16" ht="19.899999999999999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</row>
    <row r="49" spans="1:13" ht="19.899999999999999" customHeight="1" x14ac:dyDescent="0.25">
      <c r="A49" s="70"/>
      <c r="B49" s="70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70"/>
      <c r="B50" s="70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70"/>
      <c r="B51" s="70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70"/>
      <c r="B52" s="70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70"/>
      <c r="B53" s="70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70"/>
      <c r="B54" s="70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70"/>
      <c r="B55" s="70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70"/>
      <c r="B56" s="70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70"/>
      <c r="B57" s="70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70"/>
      <c r="B58" s="70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70"/>
      <c r="B59" s="70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70"/>
      <c r="B60" s="70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70"/>
      <c r="B61" s="70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70"/>
      <c r="B62" s="70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</row>
    <row r="64" spans="1:13" ht="19.899999999999999" customHeight="1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022" ht="19.899999999999999" customHeight="1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</row>
    <row r="66" spans="1:1022" s="47" customFormat="1" ht="19.899999999999999" customHeight="1" x14ac:dyDescent="0.3">
      <c r="A66" s="44"/>
      <c r="B66" s="44"/>
      <c r="C66" s="67" t="s">
        <v>2</v>
      </c>
      <c r="D66" s="67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4" t="s">
        <v>3</v>
      </c>
      <c r="D67" s="64"/>
      <c r="E67" s="49">
        <f>Finestre!BA62</f>
        <v>0.58461538461538465</v>
      </c>
      <c r="I67" s="44"/>
      <c r="N67" s="69" t="s">
        <v>4</v>
      </c>
      <c r="O67" s="69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4" t="s">
        <v>5</v>
      </c>
      <c r="D68" s="64"/>
      <c r="E68" s="49">
        <f>Finestre!BA64</f>
        <v>0.17846153846153845</v>
      </c>
      <c r="I68" s="44"/>
      <c r="N68" s="63" t="s">
        <v>4</v>
      </c>
      <c r="O68" s="63"/>
      <c r="P68" s="45">
        <f>Finestre!BA63</f>
        <v>0.72307692307692306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2" t="s">
        <v>4</v>
      </c>
      <c r="D69" s="62"/>
      <c r="E69" s="50">
        <f>P67+P68</f>
        <v>0.72307692307692306</v>
      </c>
      <c r="I69" s="44"/>
      <c r="N69" s="66" t="s">
        <v>6</v>
      </c>
      <c r="O69" s="66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2" t="s">
        <v>7</v>
      </c>
      <c r="D70" s="62"/>
      <c r="E70" s="50">
        <f>P71+P72</f>
        <v>0</v>
      </c>
      <c r="I70" s="44"/>
      <c r="N70" s="63" t="s">
        <v>6</v>
      </c>
      <c r="O70" s="63"/>
      <c r="P70" s="45">
        <f>Finestre!BA65</f>
        <v>0.15230769230769231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7" t="s">
        <v>8</v>
      </c>
      <c r="D71" s="67"/>
      <c r="E71" s="49">
        <f>Persiane!BC96</f>
        <v>0</v>
      </c>
      <c r="I71" s="44"/>
      <c r="N71" s="66" t="s">
        <v>9</v>
      </c>
      <c r="O71" s="66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2" t="s">
        <v>6</v>
      </c>
      <c r="D72" s="62"/>
      <c r="E72" s="50">
        <f>P69+P70</f>
        <v>0.15230769230769231</v>
      </c>
      <c r="I72" s="44"/>
      <c r="J72" s="44"/>
      <c r="N72" s="63" t="s">
        <v>9</v>
      </c>
      <c r="O72" s="63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4" t="s">
        <v>10</v>
      </c>
      <c r="D73" s="64"/>
      <c r="E73" s="49">
        <f>Finestre!BA66</f>
        <v>0.15230769230769231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5" t="s">
        <v>11</v>
      </c>
      <c r="D74" s="65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5" t="s">
        <v>12</v>
      </c>
      <c r="D75" s="65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5" t="s">
        <v>13</v>
      </c>
      <c r="D76" s="65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2" t="s">
        <v>14</v>
      </c>
      <c r="D77" s="62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A49:B62"/>
    <mergeCell ref="A15:M16"/>
    <mergeCell ref="A31:M32"/>
    <mergeCell ref="A33:B46"/>
    <mergeCell ref="H33:I46"/>
    <mergeCell ref="A47:M48"/>
    <mergeCell ref="A63:M65"/>
    <mergeCell ref="C66:D66"/>
    <mergeCell ref="C67:D67"/>
    <mergeCell ref="N67:O67"/>
    <mergeCell ref="C68:D68"/>
    <mergeCell ref="N68:O68"/>
    <mergeCell ref="C69:D69"/>
    <mergeCell ref="N69:O69"/>
    <mergeCell ref="C70:D70"/>
    <mergeCell ref="N70:O70"/>
    <mergeCell ref="C71:D71"/>
    <mergeCell ref="N71:O71"/>
    <mergeCell ref="C77:D77"/>
    <mergeCell ref="C72:D72"/>
    <mergeCell ref="N72:O72"/>
    <mergeCell ref="C73:D73"/>
    <mergeCell ref="C74:D74"/>
    <mergeCell ref="C75:D75"/>
    <mergeCell ref="C76:D76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abSelected="1" workbookViewId="0"/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f>Utente!K17</f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120</v>
      </c>
      <c r="AM2" s="16" t="s">
        <v>30</v>
      </c>
      <c r="AN2" s="23">
        <f>AL2+(2*AL3)</f>
        <v>380</v>
      </c>
      <c r="AP2" s="13" t="s">
        <v>34</v>
      </c>
      <c r="AQ2" s="14">
        <f>IF(AR2&lt;=0,0,AL2-21)</f>
        <v>99</v>
      </c>
      <c r="AR2" s="57">
        <f>AL2-21</f>
        <v>99</v>
      </c>
      <c r="AS2" s="13" t="s">
        <v>31</v>
      </c>
      <c r="AT2" s="14">
        <f>IF(AL2&lt;=0,0,AU2)</f>
        <v>8</v>
      </c>
      <c r="AU2" s="57">
        <v>8</v>
      </c>
      <c r="AV2" s="13" t="s">
        <v>33</v>
      </c>
      <c r="AW2" s="14">
        <f>IF(AL2&lt;=0,0,AX2)</f>
        <v>1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f>Utente!K18</f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130</v>
      </c>
      <c r="AM3" s="16" t="s">
        <v>37</v>
      </c>
      <c r="AN3" s="24">
        <f>IF(AO3&lt;=0,0,((AL2-9)*2)+((AL3-6)*2))</f>
        <v>470</v>
      </c>
      <c r="AO3" s="55">
        <f>((AL2-9)*2)+((AL3-6)*2)</f>
        <v>470</v>
      </c>
      <c r="AP3" s="13" t="s">
        <v>40</v>
      </c>
      <c r="AQ3" s="14">
        <f>IF(AR3&lt;=0,0,AL2-21)</f>
        <v>99</v>
      </c>
      <c r="AR3" s="57">
        <f>AL2-21</f>
        <v>99</v>
      </c>
      <c r="AS3" s="13" t="s">
        <v>38</v>
      </c>
      <c r="AT3" s="14">
        <f>IF(AL2&lt;=0,0,AU3)</f>
        <v>3</v>
      </c>
      <c r="AU3" s="57">
        <v>3</v>
      </c>
      <c r="AV3" s="13" t="s">
        <v>39</v>
      </c>
      <c r="AW3" s="14">
        <f>IF(AL2&lt;=0,0,AX3)</f>
        <v>2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116</v>
      </c>
      <c r="AO4" s="55">
        <f>AL2-4</f>
        <v>116</v>
      </c>
      <c r="AP4" s="16" t="s">
        <v>46</v>
      </c>
      <c r="AQ4" s="23">
        <f>IF(AL2&lt;=0,0,AR4)</f>
        <v>6</v>
      </c>
      <c r="AR4" s="57">
        <v>6</v>
      </c>
      <c r="AS4" s="13" t="s">
        <v>44</v>
      </c>
      <c r="AT4" s="14">
        <f>AN2+AN3</f>
        <v>850</v>
      </c>
      <c r="AU4" s="57">
        <f>AN2+AN3</f>
        <v>850</v>
      </c>
      <c r="AV4" s="13" t="s">
        <v>45</v>
      </c>
      <c r="AW4" s="14">
        <f>IF(AL2&lt;=0,0,AX4)</f>
        <v>1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90</v>
      </c>
      <c r="AU5" s="57">
        <f>AL3-40</f>
        <v>90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2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0.58461538461538465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0.58461538461538465</v>
      </c>
      <c r="AV63"/>
      <c r="AW63"/>
      <c r="AZ63" s="26" t="s">
        <v>54</v>
      </c>
      <c r="BA63" s="27">
        <f>D64+O64+Z64+AN64</f>
        <v>0.72307692307692306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0.72307692307692306</v>
      </c>
      <c r="AV64"/>
      <c r="AW64"/>
      <c r="AZ64" s="26" t="s">
        <v>56</v>
      </c>
      <c r="BA64" s="27">
        <f>D65+O65+Z65+AN65</f>
        <v>0.17846153846153845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0.17846153846153845</v>
      </c>
      <c r="AV65"/>
      <c r="AW65"/>
      <c r="AZ65" s="26" t="s">
        <v>58</v>
      </c>
      <c r="BA65" s="27">
        <f>Z67+AN66</f>
        <v>0.15230769230769231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(AQ2+AQ8+AQ14+AQ20+AQ26+AQ32+AQ38+AQ44+AQ50+AQ56)/650</f>
        <v>0.15230769230769231</v>
      </c>
      <c r="AV66"/>
      <c r="AW66"/>
      <c r="AZ66" s="26" t="s">
        <v>62</v>
      </c>
      <c r="BA66" s="27">
        <f>Z68+AN67</f>
        <v>0.15230769230769231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(AQ3+AQ9+AQ15+AQ21+AQ27+AQ33+AQ39+AQ45+AQ51+AQ57)/650</f>
        <v>0.15230769230769231</v>
      </c>
      <c r="AV67"/>
      <c r="AW67"/>
      <c r="AZ67" s="26" t="s">
        <v>61</v>
      </c>
      <c r="BA67" s="27">
        <f>Z66+D66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0.13846153846153847</v>
      </c>
      <c r="AZ68" s="26" t="s">
        <v>64</v>
      </c>
      <c r="BA68" s="27">
        <f>D67+O66+Z69+AN68</f>
        <v>0.13846153846153847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T1" workbookViewId="0">
      <selection activeCell="Z1" sqref="Z1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26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27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90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2020-09-13T16:11:48Z</dcterms:modified>
</cp:coreProperties>
</file>