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oit/Desktop/"/>
    </mc:Choice>
  </mc:AlternateContent>
  <xr:revisionPtr revIDLastSave="0" documentId="8_{A03498FE-7955-4E33-91A2-465A3557AA90}" xr6:coauthVersionLast="47" xr6:coauthVersionMax="47" xr10:uidLastSave="{00000000-0000-0000-0000-000000000000}"/>
  <bookViews>
    <workbookView xWindow="28800" yWindow="0" windowWidth="38400" windowHeight="21600" firstSheet="1" activeTab="2" xr2:uid="{820F298E-7919-AE4B-903E-F1736FCABFC6}"/>
  </bookViews>
  <sheets>
    <sheet name="OT" sheetId="1" r:id="rId1"/>
    <sheet name="RACI" sheetId="2" r:id="rId2"/>
    <sheet name="Charg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L11" i="3"/>
  <c r="J7" i="3"/>
  <c r="J11" i="3" s="1"/>
  <c r="K7" i="3"/>
  <c r="L7" i="3"/>
  <c r="J10" i="3"/>
  <c r="J8" i="3"/>
  <c r="J9" i="3"/>
  <c r="K10" i="3"/>
  <c r="L10" i="3"/>
  <c r="L8" i="3"/>
  <c r="K8" i="3"/>
  <c r="K9" i="3"/>
  <c r="L9" i="3"/>
  <c r="F7" i="3"/>
  <c r="F8" i="3"/>
  <c r="F9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D17" i="3"/>
  <c r="F17" i="3" s="1"/>
  <c r="C17" i="3"/>
  <c r="D10" i="3"/>
  <c r="F10" i="3" s="1"/>
  <c r="C10" i="3"/>
  <c r="D6" i="3"/>
  <c r="C6" i="3"/>
  <c r="C25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6" i="3"/>
  <c r="F6" i="3" l="1"/>
  <c r="D25" i="3"/>
  <c r="F25" i="3" l="1"/>
  <c r="E25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<sst xmlns="http://schemas.openxmlformats.org/spreadsheetml/2006/main" count="122" uniqueCount="48">
  <si>
    <t>Insérez dans cet onglet un screenshot de votre OT</t>
  </si>
  <si>
    <t>Matrice RACI :</t>
  </si>
  <si>
    <t>Lot</t>
  </si>
  <si>
    <t>Marius Chartier--Le Goff</t>
  </si>
  <si>
    <t>Paolo TOE</t>
  </si>
  <si>
    <t>Raphaël Bardini</t>
  </si>
  <si>
    <t>Mattéo Kervadec</t>
  </si>
  <si>
    <t xml:space="preserve">Lot 10 : </t>
  </si>
  <si>
    <t xml:space="preserve">   Lot 10.1 : Conception</t>
  </si>
  <si>
    <t>R</t>
  </si>
  <si>
    <t xml:space="preserve">      Lot 10.1.1 : Diagramme UML</t>
  </si>
  <si>
    <t>RA</t>
  </si>
  <si>
    <t>A</t>
  </si>
  <si>
    <t>I</t>
  </si>
  <si>
    <t xml:space="preserve">      Lot 10.1.2 : Diagramme d'activité</t>
  </si>
  <si>
    <t xml:space="preserve">      Lot 10.1.3 : Scene Graph IHM</t>
  </si>
  <si>
    <t xml:space="preserve">   Lot 10.2 : Développement</t>
  </si>
  <si>
    <t xml:space="preserve">      Lot 10.2.1 : Classes Java</t>
  </si>
  <si>
    <t xml:space="preserve">         Lot 10.2.1.1 : Création des catégories de spectateurs</t>
  </si>
  <si>
    <t xml:space="preserve">      Lot 10.2.2 : IHM FXML</t>
  </si>
  <si>
    <t xml:space="preserve">         Lot 10.2.2.1 : Affichage de la liste des spectacles triée</t>
  </si>
  <si>
    <t xml:space="preserve">         Lot 10.2.2.2 : Affichage Planning des représentations</t>
  </si>
  <si>
    <t xml:space="preserve">         Lot 10.2.2.3 : Affichage de la liste des catégories de spectateur</t>
  </si>
  <si>
    <t>CI</t>
  </si>
  <si>
    <t xml:space="preserve">   Lot 10.3 : Recette</t>
  </si>
  <si>
    <t xml:space="preserve">      Lot 10.3.1 : Tests Spectateur (Java)</t>
  </si>
  <si>
    <t xml:space="preserve">         Lot 10.3.1.1 : Tests unitaires</t>
  </si>
  <si>
    <t xml:space="preserve">         Lot 10.3.1.2 : Tests d'intégration</t>
  </si>
  <si>
    <t xml:space="preserve">      Lot 10.3.2 : Tests IHM (vérification manuelle de la concordance de l'affichage)</t>
  </si>
  <si>
    <t xml:space="preserve">         Lot 10.3.2.1 : Test Affichage de la liste des spectacles triée</t>
  </si>
  <si>
    <t xml:space="preserve">         Lot 10.3.2.2 : Test Affichage Planning des représentations</t>
  </si>
  <si>
    <t xml:space="preserve">         Lot 10.3.2.3 : Test Affichage de la liste des catégories de spectateur</t>
  </si>
  <si>
    <t>Diagrammes des charges :</t>
  </si>
  <si>
    <t>Charge positive</t>
  </si>
  <si>
    <t>Charge négative</t>
  </si>
  <si>
    <t>Charge moyenne</t>
  </si>
  <si>
    <t>Coût</t>
  </si>
  <si>
    <t>Homme-heures</t>
  </si>
  <si>
    <t>Euros</t>
  </si>
  <si>
    <t>Acteur/Charge</t>
  </si>
  <si>
    <t>Pos</t>
  </si>
  <si>
    <t>Neg</t>
  </si>
  <si>
    <t>Moy</t>
  </si>
  <si>
    <t xml:space="preserve">      Lot 10.1.3 : Scene graph IHM</t>
  </si>
  <si>
    <t xml:space="preserve">      Lot 10.2.1 : Classes java</t>
  </si>
  <si>
    <t>Écart max.</t>
  </si>
  <si>
    <t xml:space="preserve">      Lot 10.3.1 : Tests Java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</si>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</sst>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font>
        <b val="0"/>
      </font>
      <alignment horizontal="general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BEFCC-CD0E-3441-AC1B-B6F30CE6BD9E}" name="Tableau1" displayName="Tableau1" ref="B4:F24" totalsRowShown="0" headerRowDxfId="13" dataDxfId="12">
  <autoFilter ref="B4:F24" xr:uid="{D42BEFCC-CD0E-3441-AC1B-B6F30CE6BD9E}"/>
  <tableColumns count="5">
    <tableColumn id="1" xr3:uid="{AFC9C308-52CF-614B-80DB-C29BAFF63AD9}" name="Lot" dataDxfId="11"/>
    <tableColumn id="3" xr3:uid="{67F3B4FF-6629-5E4C-98D8-2EFBA783622E}" name="Marius Chartier--Le Goff" dataDxfId="10"/>
    <tableColumn id="4" xr3:uid="{302C8388-6282-1742-B0FD-9AE5B94F00FC}" name="Paolo TOE" dataDxfId="9"/>
    <tableColumn id="5" xr3:uid="{342CBACA-03FB-854F-BFB9-95EC1509D679}" name="Raphaël Bardini" dataDxfId="8"/>
    <tableColumn id="6" xr3:uid="{76188944-40BE-7E4F-BCE2-999C0AD48CC5}" name="Mattéo Kervadec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59406E-3C82-45C1-91E1-DD3C720463F9}" name="Tableau13" displayName="Tableau13" ref="B4:F25" totalsRowShown="0" headerRowDxfId="6" dataDxfId="5">
  <autoFilter ref="B4:F25" xr:uid="{4159406E-3C82-45C1-91E1-DD3C720463F9}"/>
  <tableColumns count="5">
    <tableColumn id="3" xr3:uid="{4940CD2C-256B-4F81-B876-17921FB56A2E}" name="Lot" dataDxfId="4"/>
    <tableColumn id="11" xr3:uid="{9D122B72-5C5A-4488-A6D8-3AD43874A545}" name="Charge positive" dataDxfId="3"/>
    <tableColumn id="12" xr3:uid="{E539CE62-A5D0-4FFD-9478-900D827B132A}" name="Charge négative" dataDxfId="2"/>
    <tableColumn id="13" xr3:uid="{58CE579E-4BB5-4B7A-B766-6B70A3BBE853}" name="Charge moyenne" dataDxfId="1"/>
    <tableColumn id="1" xr3:uid="{CADF78A0-F03E-4CA3-B11C-3FF9417D474A}" name="Coû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F649-AD09-3E46-9B8C-8234920CAC9D}">
  <dimension ref="B2:R60"/>
  <sheetViews>
    <sheetView topLeftCell="A35" workbookViewId="0">
      <selection activeCell="B60" sqref="B60"/>
    </sheetView>
  </sheetViews>
  <sheetFormatPr defaultColWidth="10.875" defaultRowHeight="15.95"/>
  <cols>
    <col min="1" max="16384" width="10.875" style="2"/>
  </cols>
  <sheetData>
    <row r="2" spans="2:18" ht="29.1">
      <c r="B2" s="1" t="s">
        <v>0</v>
      </c>
    </row>
    <row r="5" spans="2:18" ht="15.75"/>
    <row r="6" spans="2:18" ht="15.95" customHeight="1">
      <c r="B6" s="22" t="e" vm="1">
        <v>#VALUE!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2:18" ht="15.95" customHeight="1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2:18" ht="15.95" customHeight="1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2:18" ht="15.95" customHeight="1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2:18" ht="15.95" customHeight="1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2:18" ht="15.95" customHeight="1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2:18" ht="15.95" customHeight="1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2:18" ht="15.95" customHeight="1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2:18" ht="15.95" customHeight="1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2:18" ht="15.95" customHeight="1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2:18" ht="15.95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2:18" ht="15.9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2:18" ht="15.95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18" ht="15.95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2:18" ht="15.95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2:18" ht="15.9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2:18" ht="15.95" customHeight="1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2:18" ht="15.95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spans="2:18" ht="15.95" customHeight="1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2:18" ht="15.95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2:18" ht="15.95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2:18" ht="15.95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2:18" ht="15.95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2:18" ht="15.9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2:18" ht="15.95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2:18" ht="15.95" customHeight="1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2:18" ht="15.95" customHeight="1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spans="2:18" ht="15.95" customHeight="1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pans="2:18" ht="15.95" customHeight="1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2:18" ht="15.95" customHeight="1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2:18" ht="15.95" customHeight="1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spans="2:18" ht="15.95" customHeight="1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2:18" ht="15.95" customHeight="1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</row>
    <row r="39" spans="2:18" ht="15.95" customHeight="1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  <row r="40" spans="2:18" ht="15.95" customHeight="1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</row>
    <row r="41" spans="2:18" ht="15.95" customHeight="1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</row>
    <row r="42" spans="2:18" ht="15.95" customHeight="1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2:18" ht="15.95" customHeight="1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2:18" ht="15.95" customHeight="1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2:18" ht="15.95" customHeight="1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6" spans="2:18" ht="15.95" customHeight="1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pans="2:18" ht="15.95" customHeight="1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</row>
    <row r="48" spans="2:18" ht="15.95" customHeight="1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</row>
    <row r="49" spans="2:18" ht="15.95" customHeight="1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</row>
    <row r="50" spans="2:18" ht="15.95" customHeight="1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</row>
    <row r="51" spans="2:18" ht="15.95" customHeight="1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</row>
    <row r="52" spans="2:18" ht="15.95" customHeight="1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</row>
    <row r="53" spans="2:18" ht="15.95" customHeight="1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</row>
    <row r="54" spans="2:18" ht="15.95" customHeight="1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</row>
    <row r="55" spans="2:18" ht="15.95" customHeight="1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</row>
    <row r="56" spans="2:18" ht="15.95" customHeight="1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</row>
    <row r="57" spans="2:18" ht="15.95" customHeight="1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spans="2:18" ht="15.95" customHeight="1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</row>
    <row r="59" spans="2:18" ht="15.95" customHeight="1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</row>
    <row r="60" spans="2:18" ht="15.75"/>
  </sheetData>
  <mergeCells count="1">
    <mergeCell ref="B6:R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3FAF-0AF2-5742-A6DC-13153EB009CC}">
  <dimension ref="B2:F24"/>
  <sheetViews>
    <sheetView workbookViewId="0">
      <selection activeCell="D23" sqref="D23"/>
    </sheetView>
  </sheetViews>
  <sheetFormatPr defaultColWidth="10.875" defaultRowHeight="15.75" customHeight="1"/>
  <cols>
    <col min="1" max="1" width="10.875" style="2"/>
    <col min="2" max="2" width="73.25" style="2" customWidth="1"/>
    <col min="3" max="3" width="25.625" style="3" customWidth="1"/>
    <col min="4" max="4" width="13.875" style="3" customWidth="1"/>
    <col min="5" max="5" width="18.375" style="3" customWidth="1"/>
    <col min="6" max="6" width="19.625" style="3" customWidth="1"/>
    <col min="7" max="7" width="10.875" style="2" bestFit="1" customWidth="1"/>
    <col min="8" max="16384" width="10.875" style="2"/>
  </cols>
  <sheetData>
    <row r="2" spans="2:6" ht="28.5">
      <c r="B2" s="1" t="s">
        <v>1</v>
      </c>
    </row>
    <row r="4" spans="2:6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2:6">
      <c r="B5" s="12" t="s">
        <v>7</v>
      </c>
      <c r="C5" s="13"/>
      <c r="D5" s="13"/>
      <c r="E5" s="13"/>
      <c r="F5" s="13"/>
    </row>
    <row r="6" spans="2:6">
      <c r="B6" s="6" t="s">
        <v>8</v>
      </c>
      <c r="C6" s="7" t="s">
        <v>9</v>
      </c>
      <c r="D6" s="7"/>
      <c r="E6" s="7"/>
      <c r="F6" s="7"/>
    </row>
    <row r="7" spans="2:6">
      <c r="B7" s="2" t="s">
        <v>10</v>
      </c>
      <c r="C7" s="3" t="s">
        <v>11</v>
      </c>
      <c r="D7" s="3" t="s">
        <v>12</v>
      </c>
      <c r="E7" s="3" t="s">
        <v>13</v>
      </c>
      <c r="F7" s="3" t="s">
        <v>13</v>
      </c>
    </row>
    <row r="8" spans="2:6">
      <c r="B8" s="2" t="s">
        <v>14</v>
      </c>
      <c r="C8" s="3" t="s">
        <v>9</v>
      </c>
      <c r="D8" s="3" t="s">
        <v>13</v>
      </c>
      <c r="E8" s="3" t="s">
        <v>12</v>
      </c>
      <c r="F8" s="3" t="s">
        <v>12</v>
      </c>
    </row>
    <row r="9" spans="2:6">
      <c r="B9" s="8" t="s">
        <v>15</v>
      </c>
      <c r="C9" s="3" t="s">
        <v>11</v>
      </c>
      <c r="D9" s="9" t="s">
        <v>12</v>
      </c>
      <c r="E9" s="3" t="s">
        <v>12</v>
      </c>
      <c r="F9" s="9" t="s">
        <v>12</v>
      </c>
    </row>
    <row r="10" spans="2:6">
      <c r="B10" s="6" t="s">
        <v>16</v>
      </c>
      <c r="C10" s="7"/>
      <c r="D10" s="7"/>
      <c r="E10" s="7" t="s">
        <v>9</v>
      </c>
      <c r="F10" s="7"/>
    </row>
    <row r="11" spans="2:6">
      <c r="B11" s="10" t="s">
        <v>17</v>
      </c>
      <c r="C11" s="11"/>
      <c r="D11" s="11"/>
      <c r="E11" s="11" t="s">
        <v>9</v>
      </c>
      <c r="F11" s="11"/>
    </row>
    <row r="12" spans="2:6">
      <c r="B12" s="2" t="s">
        <v>18</v>
      </c>
      <c r="C12" s="3" t="s">
        <v>13</v>
      </c>
      <c r="D12" s="3" t="s">
        <v>13</v>
      </c>
      <c r="E12" s="3" t="s">
        <v>11</v>
      </c>
      <c r="F12" s="3" t="s">
        <v>13</v>
      </c>
    </row>
    <row r="13" spans="2:6">
      <c r="B13" s="10" t="s">
        <v>19</v>
      </c>
      <c r="C13" s="11"/>
      <c r="D13" s="11"/>
      <c r="E13" s="11"/>
      <c r="F13" s="11" t="s">
        <v>9</v>
      </c>
    </row>
    <row r="14" spans="2:6">
      <c r="B14" s="2" t="s">
        <v>20</v>
      </c>
      <c r="C14" s="3" t="s">
        <v>13</v>
      </c>
      <c r="D14" s="3" t="s">
        <v>12</v>
      </c>
      <c r="E14" s="3" t="s">
        <v>13</v>
      </c>
      <c r="F14" s="3" t="s">
        <v>9</v>
      </c>
    </row>
    <row r="15" spans="2:6">
      <c r="B15" s="2" t="s">
        <v>21</v>
      </c>
      <c r="C15" s="3" t="s">
        <v>12</v>
      </c>
      <c r="D15" s="3" t="s">
        <v>13</v>
      </c>
      <c r="E15" s="3" t="s">
        <v>13</v>
      </c>
      <c r="F15" s="3" t="s">
        <v>9</v>
      </c>
    </row>
    <row r="16" spans="2:6">
      <c r="B16" s="2" t="s">
        <v>22</v>
      </c>
      <c r="C16" s="3" t="s">
        <v>13</v>
      </c>
      <c r="D16" s="3" t="s">
        <v>13</v>
      </c>
      <c r="E16" s="3" t="s">
        <v>23</v>
      </c>
      <c r="F16" s="3" t="s">
        <v>11</v>
      </c>
    </row>
    <row r="17" spans="2:6">
      <c r="B17" s="6" t="s">
        <v>24</v>
      </c>
      <c r="C17" s="7"/>
      <c r="D17" s="7" t="s">
        <v>9</v>
      </c>
      <c r="E17" s="7"/>
      <c r="F17" s="7"/>
    </row>
    <row r="18" spans="2:6" ht="15.75" customHeight="1">
      <c r="B18" s="10" t="s">
        <v>25</v>
      </c>
      <c r="C18" s="11"/>
      <c r="D18" s="11" t="s">
        <v>9</v>
      </c>
      <c r="E18" s="11"/>
      <c r="F18" s="11"/>
    </row>
    <row r="19" spans="2:6" ht="15.75" customHeight="1">
      <c r="B19" s="2" t="s">
        <v>26</v>
      </c>
      <c r="C19" s="3" t="s">
        <v>23</v>
      </c>
      <c r="D19" s="3" t="s">
        <v>11</v>
      </c>
      <c r="E19" s="3" t="s">
        <v>12</v>
      </c>
      <c r="F19" s="3" t="s">
        <v>23</v>
      </c>
    </row>
    <row r="20" spans="2:6" ht="15.75" customHeight="1">
      <c r="B20" s="2" t="s">
        <v>27</v>
      </c>
      <c r="C20" s="3" t="s">
        <v>23</v>
      </c>
      <c r="D20" s="3" t="s">
        <v>11</v>
      </c>
      <c r="E20" s="3" t="s">
        <v>23</v>
      </c>
      <c r="F20" s="3" t="s">
        <v>12</v>
      </c>
    </row>
    <row r="21" spans="2:6" ht="15.75" customHeight="1">
      <c r="B21" s="10" t="s">
        <v>28</v>
      </c>
      <c r="C21" s="11"/>
      <c r="D21" s="11" t="s">
        <v>9</v>
      </c>
      <c r="E21" s="11"/>
      <c r="F21" s="11"/>
    </row>
    <row r="22" spans="2:6" ht="15.75" customHeight="1">
      <c r="B22" s="2" t="s">
        <v>29</v>
      </c>
      <c r="C22" s="3" t="s">
        <v>12</v>
      </c>
      <c r="D22" s="3" t="s">
        <v>9</v>
      </c>
      <c r="E22" s="3" t="s">
        <v>23</v>
      </c>
      <c r="F22" s="3" t="s">
        <v>12</v>
      </c>
    </row>
    <row r="23" spans="2:6" ht="15.75" customHeight="1">
      <c r="B23" s="2" t="s">
        <v>30</v>
      </c>
      <c r="C23" s="3" t="s">
        <v>12</v>
      </c>
      <c r="D23" s="3" t="s">
        <v>9</v>
      </c>
      <c r="E23" s="3" t="s">
        <v>23</v>
      </c>
      <c r="F23" s="3" t="s">
        <v>12</v>
      </c>
    </row>
    <row r="24" spans="2:6" ht="15.75" customHeight="1">
      <c r="B24" s="2" t="s">
        <v>31</v>
      </c>
      <c r="C24" s="3" t="s">
        <v>12</v>
      </c>
      <c r="D24" s="3" t="s">
        <v>9</v>
      </c>
      <c r="E24" s="3" t="s">
        <v>23</v>
      </c>
      <c r="F24" s="3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9D3-60E9-7B40-B7DF-444D148138C6}">
  <dimension ref="B2:M40"/>
  <sheetViews>
    <sheetView tabSelected="1" topLeftCell="B4" workbookViewId="0">
      <selection activeCell="J23" sqref="J23"/>
    </sheetView>
  </sheetViews>
  <sheetFormatPr defaultColWidth="10.875" defaultRowHeight="15.95"/>
  <cols>
    <col min="1" max="1" width="10.875" style="2"/>
    <col min="2" max="2" width="67" style="2" customWidth="1"/>
    <col min="3" max="3" width="22.875" style="2" customWidth="1"/>
    <col min="4" max="4" width="23.125" style="2" customWidth="1"/>
    <col min="5" max="5" width="17.875" style="2" customWidth="1"/>
    <col min="6" max="6" width="20.25" style="2" customWidth="1"/>
    <col min="7" max="7" width="10.875" style="3"/>
    <col min="8" max="8" width="6" style="3" customWidth="1"/>
    <col min="9" max="9" width="23.375" style="2" customWidth="1"/>
    <col min="10" max="16384" width="10.875" style="2"/>
  </cols>
  <sheetData>
    <row r="2" spans="2:13" ht="29.1">
      <c r="B2" s="1" t="s">
        <v>32</v>
      </c>
      <c r="D2" s="3"/>
      <c r="E2" s="3"/>
      <c r="F2" s="3"/>
    </row>
    <row r="3" spans="2:13">
      <c r="D3" s="3"/>
      <c r="E3" s="3"/>
      <c r="F3" s="3"/>
    </row>
    <row r="4" spans="2:13" ht="15.75">
      <c r="B4" s="2" t="s">
        <v>2</v>
      </c>
      <c r="C4" s="2" t="s">
        <v>33</v>
      </c>
      <c r="D4" s="2" t="s">
        <v>34</v>
      </c>
      <c r="E4" s="2" t="s">
        <v>35</v>
      </c>
      <c r="F4" s="2" t="s">
        <v>36</v>
      </c>
    </row>
    <row r="5" spans="2:13" ht="15.75">
      <c r="B5" s="12" t="s">
        <v>7</v>
      </c>
      <c r="C5" s="14" t="s">
        <v>37</v>
      </c>
      <c r="D5" s="14" t="s">
        <v>37</v>
      </c>
      <c r="E5" s="14" t="s">
        <v>37</v>
      </c>
      <c r="F5" s="14" t="s">
        <v>38</v>
      </c>
      <c r="G5" s="4"/>
      <c r="J5" s="5"/>
    </row>
    <row r="6" spans="2:13" ht="15.75">
      <c r="B6" s="6" t="s">
        <v>8</v>
      </c>
      <c r="C6" s="6">
        <f>SUM(C7:C9)</f>
        <v>6.5</v>
      </c>
      <c r="D6" s="6">
        <f>SUM(D7:D9)</f>
        <v>9</v>
      </c>
      <c r="E6" s="6">
        <f>(C6+D6)/2</f>
        <v>7.75</v>
      </c>
      <c r="F6" s="6">
        <f>D6*70</f>
        <v>630</v>
      </c>
      <c r="G6" s="4"/>
      <c r="I6" s="15" t="s">
        <v>39</v>
      </c>
      <c r="J6" s="20" t="s">
        <v>40</v>
      </c>
      <c r="K6" s="18" t="s">
        <v>41</v>
      </c>
      <c r="L6" s="18" t="s">
        <v>42</v>
      </c>
    </row>
    <row r="7" spans="2:13" ht="15.95" customHeight="1">
      <c r="B7" s="2" t="s">
        <v>10</v>
      </c>
      <c r="C7" s="2">
        <v>1.5</v>
      </c>
      <c r="D7" s="2">
        <v>2</v>
      </c>
      <c r="E7" s="2">
        <f>(C7+D7)/2</f>
        <v>1.75</v>
      </c>
      <c r="F7" s="8">
        <f>D7*70</f>
        <v>140</v>
      </c>
      <c r="G7" s="4"/>
      <c r="I7" s="18" t="s">
        <v>6</v>
      </c>
      <c r="J7" s="16">
        <f>C8/2+C9/4+C16+C20/2+C22/2+C23/2+C24/2</f>
        <v>4.25</v>
      </c>
      <c r="K7" s="16">
        <f>D8/2+D9/4+D16+D20/2+D22/2+D23/2+D24/2</f>
        <v>8.25</v>
      </c>
      <c r="L7" s="16">
        <f>E8/2+E9/4+E16+E20/2+E22/2+E23/2+E24/2</f>
        <v>6.25</v>
      </c>
    </row>
    <row r="8" spans="2:13" ht="15.75">
      <c r="B8" s="2" t="s">
        <v>14</v>
      </c>
      <c r="C8" s="2">
        <v>3</v>
      </c>
      <c r="D8" s="2">
        <v>4</v>
      </c>
      <c r="E8" s="2">
        <f>(C8+D8)/2</f>
        <v>3.5</v>
      </c>
      <c r="F8" s="8">
        <f>D8*70</f>
        <v>280</v>
      </c>
      <c r="I8" s="18" t="s">
        <v>5</v>
      </c>
      <c r="J8" s="16">
        <f>C19/2+C8/4+C9+C12/2</f>
        <v>4.25</v>
      </c>
      <c r="K8" s="16">
        <f>D19/2+D8/4+D9+D12/2</f>
        <v>7.5</v>
      </c>
      <c r="L8" s="16">
        <f>E19/2+E8/4+E9+E12/2</f>
        <v>5.875</v>
      </c>
      <c r="M8" s="3"/>
    </row>
    <row r="9" spans="2:13" ht="15.75">
      <c r="B9" s="8" t="s">
        <v>43</v>
      </c>
      <c r="C9" s="2">
        <v>2</v>
      </c>
      <c r="D9" s="2">
        <v>3</v>
      </c>
      <c r="E9" s="2">
        <f>(C9+D9)/2</f>
        <v>2.5</v>
      </c>
      <c r="F9" s="8">
        <f>D9*70</f>
        <v>210</v>
      </c>
      <c r="I9" s="18" t="s">
        <v>3</v>
      </c>
      <c r="J9" s="16">
        <f>C7/2+C9/4+C15+C22/2+C23/2+C24/2</f>
        <v>4</v>
      </c>
      <c r="K9" s="16">
        <f>D7/2+D9/4+D15+D22/2+D23/2+D24/2</f>
        <v>7.25</v>
      </c>
      <c r="L9" s="16">
        <f>E7/2+E9/4+E15+E22/2+E23/2+E24/2</f>
        <v>5.625</v>
      </c>
      <c r="M9" s="3"/>
    </row>
    <row r="10" spans="2:13" ht="15.75">
      <c r="B10" s="6" t="s">
        <v>16</v>
      </c>
      <c r="C10" s="6">
        <f>SUM(C11:C16)</f>
        <v>7</v>
      </c>
      <c r="D10" s="6">
        <f>SUM(D11:D16)</f>
        <v>22</v>
      </c>
      <c r="E10" s="6">
        <f>(C10+D10)/2</f>
        <v>14.5</v>
      </c>
      <c r="F10" s="6">
        <f>D10*70</f>
        <v>1540</v>
      </c>
      <c r="I10" s="19" t="s">
        <v>4</v>
      </c>
      <c r="J10" s="17">
        <f>C7+C9/4+C14+C19/2+C20/2</f>
        <v>4.75</v>
      </c>
      <c r="K10" s="17">
        <f>D7+D9/4+D14+D19/2+D20/2</f>
        <v>8.75</v>
      </c>
      <c r="L10" s="17">
        <f>E7+E9/4+E14+E19/2+E20/2</f>
        <v>6.75</v>
      </c>
      <c r="M10" s="3"/>
    </row>
    <row r="11" spans="2:13" ht="15.75">
      <c r="B11" s="10" t="s">
        <v>44</v>
      </c>
      <c r="C11" s="10">
        <v>0.5</v>
      </c>
      <c r="D11" s="10">
        <v>3</v>
      </c>
      <c r="E11" s="10">
        <f>(C11+D11)/2</f>
        <v>1.75</v>
      </c>
      <c r="F11" s="10">
        <f>D11*70</f>
        <v>210</v>
      </c>
      <c r="I11" s="15" t="s">
        <v>45</v>
      </c>
      <c r="J11" s="21">
        <f>MAX(J7:J10) - MIN(J7:J10)</f>
        <v>0.75</v>
      </c>
      <c r="K11" s="21">
        <f>MAX(K7:K10) - MIN(K7:K10)</f>
        <v>1.5</v>
      </c>
      <c r="L11" s="21">
        <f>MAX(L7:L10) - MIN(L7:L10)</f>
        <v>1.125</v>
      </c>
    </row>
    <row r="12" spans="2:13" ht="15.75">
      <c r="B12" s="2" t="s">
        <v>18</v>
      </c>
      <c r="C12" s="2">
        <v>0.5</v>
      </c>
      <c r="D12" s="2">
        <v>3</v>
      </c>
      <c r="E12" s="2">
        <f>(C12+D12)/2</f>
        <v>1.75</v>
      </c>
      <c r="F12" s="8">
        <f>D12*70</f>
        <v>210</v>
      </c>
    </row>
    <row r="13" spans="2:13" ht="15.75">
      <c r="B13" s="10" t="s">
        <v>19</v>
      </c>
      <c r="C13" s="10">
        <v>3</v>
      </c>
      <c r="D13" s="10">
        <v>8</v>
      </c>
      <c r="E13" s="10">
        <f>(C13+D13)/2</f>
        <v>5.5</v>
      </c>
      <c r="F13" s="10">
        <f>D13*70</f>
        <v>560</v>
      </c>
      <c r="G13" s="4"/>
      <c r="H13" s="5"/>
    </row>
    <row r="14" spans="2:13" ht="15.75">
      <c r="B14" s="2" t="s">
        <v>20</v>
      </c>
      <c r="C14" s="2">
        <v>0.5</v>
      </c>
      <c r="D14" s="2">
        <v>2</v>
      </c>
      <c r="E14" s="2">
        <f>(C14+D14)/2</f>
        <v>1.25</v>
      </c>
      <c r="F14" s="8">
        <f>D14*70</f>
        <v>140</v>
      </c>
    </row>
    <row r="15" spans="2:13" ht="15.75">
      <c r="B15" s="2" t="s">
        <v>21</v>
      </c>
      <c r="C15" s="2">
        <v>2</v>
      </c>
      <c r="D15" s="2">
        <v>4</v>
      </c>
      <c r="E15" s="2">
        <f>(C15+D15)/2</f>
        <v>3</v>
      </c>
      <c r="F15" s="8">
        <f>D15*70</f>
        <v>280</v>
      </c>
    </row>
    <row r="16" spans="2:13" ht="15.75">
      <c r="B16" s="2" t="s">
        <v>22</v>
      </c>
      <c r="C16" s="2">
        <v>0.5</v>
      </c>
      <c r="D16" s="2">
        <v>2</v>
      </c>
      <c r="E16" s="2">
        <f>(C16+D16)/2</f>
        <v>1.25</v>
      </c>
      <c r="F16" s="8">
        <f>D16*70</f>
        <v>140</v>
      </c>
    </row>
    <row r="17" spans="2:8" ht="15.75">
      <c r="B17" s="6" t="s">
        <v>24</v>
      </c>
      <c r="C17" s="6">
        <f>SUM(C18:C24)</f>
        <v>12</v>
      </c>
      <c r="D17" s="6">
        <f>SUM(D18:D24)</f>
        <v>22</v>
      </c>
      <c r="E17" s="6">
        <f>(C17+D17)/2</f>
        <v>17</v>
      </c>
      <c r="F17" s="6">
        <f>D17*70</f>
        <v>1540</v>
      </c>
      <c r="G17" s="2"/>
      <c r="H17" s="2"/>
    </row>
    <row r="18" spans="2:8" ht="15.75">
      <c r="B18" s="10" t="s">
        <v>46</v>
      </c>
      <c r="C18" s="10">
        <v>4.5</v>
      </c>
      <c r="D18" s="10">
        <v>8</v>
      </c>
      <c r="E18" s="10">
        <f>(C18+D18)/2</f>
        <v>6.25</v>
      </c>
      <c r="F18" s="10">
        <f>D18*70</f>
        <v>560</v>
      </c>
      <c r="G18" s="2"/>
      <c r="H18" s="2"/>
    </row>
    <row r="19" spans="2:8" ht="15.75">
      <c r="B19" s="2" t="s">
        <v>26</v>
      </c>
      <c r="C19" s="2">
        <v>2.5</v>
      </c>
      <c r="D19" s="2">
        <v>4</v>
      </c>
      <c r="E19" s="2">
        <f>(C19+D19)/2</f>
        <v>3.25</v>
      </c>
      <c r="F19" s="8">
        <f>D19*70</f>
        <v>280</v>
      </c>
      <c r="G19" s="2"/>
      <c r="H19" s="2"/>
    </row>
    <row r="20" spans="2:8" ht="15.75">
      <c r="B20" s="2" t="s">
        <v>27</v>
      </c>
      <c r="C20" s="2">
        <v>2</v>
      </c>
      <c r="D20" s="2">
        <v>4</v>
      </c>
      <c r="E20" s="2">
        <f>(C20+D20)/2</f>
        <v>3</v>
      </c>
      <c r="F20" s="8">
        <f>D20*70</f>
        <v>280</v>
      </c>
      <c r="G20" s="2"/>
      <c r="H20" s="2"/>
    </row>
    <row r="21" spans="2:8" ht="15.75">
      <c r="B21" s="10" t="s">
        <v>28</v>
      </c>
      <c r="C21" s="10">
        <v>1.5</v>
      </c>
      <c r="D21" s="10">
        <v>3</v>
      </c>
      <c r="E21" s="10">
        <f>(C21+D21)/2</f>
        <v>2.25</v>
      </c>
      <c r="F21" s="10">
        <f>D21*70</f>
        <v>210</v>
      </c>
      <c r="G21" s="2"/>
      <c r="H21" s="2"/>
    </row>
    <row r="22" spans="2:8" ht="15.75">
      <c r="B22" s="2" t="s">
        <v>29</v>
      </c>
      <c r="C22" s="2">
        <v>0.5</v>
      </c>
      <c r="D22" s="2">
        <v>1</v>
      </c>
      <c r="E22" s="2">
        <f>(C22+D22)/2</f>
        <v>0.75</v>
      </c>
      <c r="F22" s="8">
        <f>D22*70</f>
        <v>70</v>
      </c>
      <c r="G22" s="2"/>
      <c r="H22" s="2"/>
    </row>
    <row r="23" spans="2:8" ht="15.75">
      <c r="B23" s="2" t="s">
        <v>30</v>
      </c>
      <c r="C23" s="2">
        <v>0.5</v>
      </c>
      <c r="D23" s="2">
        <v>1</v>
      </c>
      <c r="E23" s="2">
        <f>(C23+D23)/2</f>
        <v>0.75</v>
      </c>
      <c r="F23" s="8">
        <f>D23*70</f>
        <v>70</v>
      </c>
      <c r="G23" s="2"/>
      <c r="H23" s="2"/>
    </row>
    <row r="24" spans="2:8" ht="15.75">
      <c r="B24" s="2" t="s">
        <v>31</v>
      </c>
      <c r="C24" s="2">
        <v>0.5</v>
      </c>
      <c r="D24" s="2">
        <v>1</v>
      </c>
      <c r="E24" s="2">
        <f>(C24+D24)/2</f>
        <v>0.75</v>
      </c>
      <c r="F24" s="8">
        <f>D24*70</f>
        <v>70</v>
      </c>
      <c r="G24" s="2"/>
      <c r="H24" s="2"/>
    </row>
    <row r="25" spans="2:8" ht="15.75">
      <c r="B25" s="12" t="s">
        <v>47</v>
      </c>
      <c r="C25" s="12">
        <f>SUM(C6, C10, C17)</f>
        <v>25.5</v>
      </c>
      <c r="D25" s="12">
        <f>SUM(D6, D10, D17)</f>
        <v>53</v>
      </c>
      <c r="E25" s="12">
        <f>(C25+D25)/2</f>
        <v>39.25</v>
      </c>
      <c r="F25" s="12">
        <f>D25*70</f>
        <v>3710</v>
      </c>
      <c r="G25" s="2"/>
      <c r="H25" s="2"/>
    </row>
    <row r="26" spans="2:8" ht="15.75">
      <c r="G26" s="2"/>
      <c r="H26" s="2"/>
    </row>
    <row r="27" spans="2:8" ht="15.75">
      <c r="G27" s="2"/>
      <c r="H27" s="2"/>
    </row>
    <row r="28" spans="2:8" ht="15.75">
      <c r="G28" s="2"/>
      <c r="H28" s="2"/>
    </row>
    <row r="29" spans="2:8" ht="15.75">
      <c r="G29" s="2"/>
      <c r="H29" s="2"/>
    </row>
    <row r="30" spans="2:8" ht="15.75">
      <c r="H30" s="2"/>
    </row>
    <row r="31" spans="2:8" ht="15.75">
      <c r="H31" s="2"/>
    </row>
    <row r="32" spans="2:8" ht="15.75">
      <c r="F32" s="3"/>
      <c r="H32" s="2"/>
    </row>
    <row r="33" spans="6:8" ht="15.75">
      <c r="F33" s="3"/>
      <c r="H33" s="2"/>
    </row>
    <row r="34" spans="6:8" ht="15.75">
      <c r="F34" s="3"/>
      <c r="H34" s="2"/>
    </row>
    <row r="35" spans="6:8" ht="15.75">
      <c r="F35" s="3"/>
      <c r="H35" s="2"/>
    </row>
    <row r="36" spans="6:8" ht="15.75">
      <c r="F36" s="3"/>
      <c r="H36" s="2"/>
    </row>
    <row r="37" spans="6:8" ht="15.75">
      <c r="F37" s="3"/>
      <c r="H37" s="2"/>
    </row>
    <row r="38" spans="6:8" ht="15.75">
      <c r="F38" s="3"/>
      <c r="H38" s="2"/>
    </row>
    <row r="39" spans="6:8" ht="15.75">
      <c r="F39" s="3"/>
      <c r="H39" s="2"/>
    </row>
    <row r="40" spans="6:8" ht="15.75">
      <c r="F40" s="3"/>
      <c r="H40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2023-05-01T21:11:23Z</dcterms:created>
  <dcterms:modified xsi:type="dcterms:W3CDTF">2024-06-16T17:09:03Z</dcterms:modified>
  <cp:category/>
  <cp:contentStatus/>
</cp:coreProperties>
</file>