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elab\OneDrive\Área de Trabalho\"/>
    </mc:Choice>
  </mc:AlternateContent>
  <xr:revisionPtr revIDLastSave="0" documentId="13_ncr:1_{20541F9A-367D-4DB5-B9C6-17ABA5AAA6B0}" xr6:coauthVersionLast="47" xr6:coauthVersionMax="47" xr10:uidLastSave="{00000000-0000-0000-0000-000000000000}"/>
  <bookViews>
    <workbookView xWindow="-108" yWindow="-108" windowWidth="23256" windowHeight="12576" xr2:uid="{C4618CA2-EC50-4E86-988A-DB3D773B87C6}"/>
  </bookViews>
  <sheets>
    <sheet name="Produtos" sheetId="1" r:id="rId1"/>
    <sheet name="Gráfic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2" l="1"/>
  <c r="D41" i="2"/>
  <c r="D40" i="2"/>
  <c r="D39" i="2"/>
  <c r="D37" i="2"/>
  <c r="D38" i="2"/>
  <c r="D36" i="2"/>
  <c r="D35" i="2"/>
  <c r="D34" i="2"/>
  <c r="D33" i="2"/>
  <c r="D32" i="2"/>
  <c r="D30" i="2"/>
  <c r="D29" i="2"/>
  <c r="D28" i="2"/>
  <c r="D27" i="2"/>
  <c r="D26" i="2"/>
  <c r="D25" i="2"/>
  <c r="N4" i="2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D13" i="2" s="1"/>
  <c r="L18" i="1"/>
  <c r="L19" i="1"/>
  <c r="L20" i="1"/>
  <c r="L21" i="1"/>
  <c r="L22" i="1"/>
  <c r="L23" i="1"/>
  <c r="L24" i="1"/>
  <c r="L25" i="1"/>
  <c r="L26" i="1"/>
  <c r="Q3" i="2" s="1"/>
  <c r="R3" i="2" s="1" a="1"/>
  <c r="R3" i="2" s="1"/>
  <c r="L4" i="1"/>
  <c r="D10" i="2" l="1"/>
  <c r="Q13" i="2"/>
  <c r="Q10" i="2"/>
  <c r="Q11" i="2"/>
  <c r="D11" i="2"/>
  <c r="D12" i="2"/>
  <c r="Q12" i="2"/>
  <c r="I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<sst xmlns="http://schemas.openxmlformats.org/spreadsheetml/2006/main" count="160" uniqueCount="82">
  <si>
    <t>Data</t>
  </si>
  <si>
    <t>Código</t>
  </si>
  <si>
    <t>Valor</t>
  </si>
  <si>
    <t>Produto</t>
  </si>
  <si>
    <t>Loja</t>
  </si>
  <si>
    <t>Marca</t>
  </si>
  <si>
    <t>Vendidos</t>
  </si>
  <si>
    <t>Categoria</t>
  </si>
  <si>
    <t>Redmi Note 12S 8GB RAM 256GB</t>
  </si>
  <si>
    <t>Smartphone</t>
  </si>
  <si>
    <t>Xiaomi</t>
  </si>
  <si>
    <t>Ponto Cell</t>
  </si>
  <si>
    <t>Bairro</t>
  </si>
  <si>
    <t>Valverde</t>
  </si>
  <si>
    <t>S0012</t>
  </si>
  <si>
    <t>Periféricos</t>
  </si>
  <si>
    <t>S0008</t>
  </si>
  <si>
    <t>iPhone 13 128GB</t>
  </si>
  <si>
    <t>iPhone 14 128GB</t>
  </si>
  <si>
    <t>iPhone 11 64GB</t>
  </si>
  <si>
    <t>Galaxy S22 128GB</t>
  </si>
  <si>
    <t>Apple</t>
  </si>
  <si>
    <t>Samsung</t>
  </si>
  <si>
    <t>Pocophone X5 5G 8GB RAM</t>
  </si>
  <si>
    <t xml:space="preserve">Galaxy A54 128GB </t>
  </si>
  <si>
    <t>Galaxy S23 Ultra</t>
  </si>
  <si>
    <t>Teclado Pro K7 Rainbow</t>
  </si>
  <si>
    <t>Fortrek</t>
  </si>
  <si>
    <t>Teclado Mitra k551-1</t>
  </si>
  <si>
    <t>Redragon</t>
  </si>
  <si>
    <t>Teclado PKB95</t>
  </si>
  <si>
    <t>Philco</t>
  </si>
  <si>
    <t>HyperX</t>
  </si>
  <si>
    <t>Headset H2</t>
  </si>
  <si>
    <t xml:space="preserve">HyperX </t>
  </si>
  <si>
    <t>JBL</t>
  </si>
  <si>
    <t>Razer</t>
  </si>
  <si>
    <t>Logitech</t>
  </si>
  <si>
    <t>Headset G335</t>
  </si>
  <si>
    <t>Headset Kraken X Lite</t>
  </si>
  <si>
    <t>Headset Quantum 100</t>
  </si>
  <si>
    <t>Headset Cloud Stinger Core PC</t>
  </si>
  <si>
    <t>Mouse Spider Tarantula OM702</t>
  </si>
  <si>
    <t>Mouse Quickfire MO 236</t>
  </si>
  <si>
    <t>Multilaser</t>
  </si>
  <si>
    <t>Mouse Centrophorus V3</t>
  </si>
  <si>
    <t>Mouse King Cobra M711</t>
  </si>
  <si>
    <t>Mouse G403</t>
  </si>
  <si>
    <t>S1237</t>
  </si>
  <si>
    <t>S0812</t>
  </si>
  <si>
    <t>S1462</t>
  </si>
  <si>
    <t>S0971</t>
  </si>
  <si>
    <t>S1230</t>
  </si>
  <si>
    <t>S9263</t>
  </si>
  <si>
    <t>T9021</t>
  </si>
  <si>
    <t>T0973</t>
  </si>
  <si>
    <t>Teclado Dark Avenger K568-2</t>
  </si>
  <si>
    <t>Teclado Alloy Origins Core</t>
  </si>
  <si>
    <t>T0294</t>
  </si>
  <si>
    <t>T4879</t>
  </si>
  <si>
    <t>T0394</t>
  </si>
  <si>
    <t>H0192</t>
  </si>
  <si>
    <t>H0917</t>
  </si>
  <si>
    <t>H6540</t>
  </si>
  <si>
    <t>H9842</t>
  </si>
  <si>
    <t>H6521</t>
  </si>
  <si>
    <t>M5457</t>
  </si>
  <si>
    <t>M1289</t>
  </si>
  <si>
    <t>M5983</t>
  </si>
  <si>
    <t>M0946</t>
  </si>
  <si>
    <t>M7642</t>
  </si>
  <si>
    <t>Tech Linus</t>
  </si>
  <si>
    <t>Armagedon</t>
  </si>
  <si>
    <t>Techpen Eletrônicos</t>
  </si>
  <si>
    <t>Jardim das Flores</t>
  </si>
  <si>
    <t>Vila Gargantua</t>
  </si>
  <si>
    <t>São Thiago</t>
  </si>
  <si>
    <t>Vendas do mês de Dezembro de 2023</t>
  </si>
  <si>
    <t>Faturamento</t>
  </si>
  <si>
    <t>Total de Vendas</t>
  </si>
  <si>
    <t>Em Estoque</t>
  </si>
  <si>
    <t>Produtos Vendidos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</si>
</sst>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$-F400]h:mm:ss\ AM/PM"/>
    <numFmt numFmtId="165" formatCode="h:mm:ss;@"/>
    <numFmt numFmtId="166" formatCode="_-[$R$-416]\ * #,##0.00_-;\-[$R$-416]\ * #,##0.00_-;_-[$R$-416]\ 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7C3F58"/>
      <name val="Calibri"/>
      <family val="2"/>
      <scheme val="minor"/>
    </font>
    <font>
      <b/>
      <sz val="12"/>
      <color rgb="FFFFF6D3"/>
      <name val="Calibri"/>
      <family val="2"/>
      <scheme val="minor"/>
    </font>
    <font>
      <b/>
      <sz val="12"/>
      <color rgb="FF7C3F58"/>
      <name val="Calibri"/>
      <family val="2"/>
      <scheme val="minor"/>
    </font>
    <font>
      <b/>
      <sz val="14"/>
      <color rgb="FFFFF6D3"/>
      <name val="Calibri"/>
      <family val="2"/>
      <scheme val="minor"/>
    </font>
    <font>
      <sz val="11"/>
      <color rgb="FFF9A875"/>
      <name val="Calibri"/>
      <family val="2"/>
      <scheme val="minor"/>
    </font>
    <font>
      <sz val="11"/>
      <color theme="1"/>
      <name val="Baguet Script"/>
    </font>
    <font>
      <sz val="11"/>
      <color rgb="FFFFF6D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C3F58"/>
        <bgColor indexed="64"/>
      </patternFill>
    </fill>
    <fill>
      <patternFill patternType="solid">
        <fgColor rgb="FFEB6B6F"/>
        <bgColor indexed="64"/>
      </patternFill>
    </fill>
    <fill>
      <patternFill patternType="solid">
        <fgColor rgb="FFF9A875"/>
        <bgColor indexed="64"/>
      </patternFill>
    </fill>
    <fill>
      <patternFill patternType="solid">
        <fgColor rgb="FFFFF6D3"/>
        <bgColor indexed="64"/>
      </patternFill>
    </fill>
  </fills>
  <borders count="20">
    <border>
      <left/>
      <right/>
      <top/>
      <bottom/>
      <diagonal/>
    </border>
    <border>
      <left style="medium">
        <color rgb="FF7C3F58"/>
      </left>
      <right style="medium">
        <color rgb="FF7C3F58"/>
      </right>
      <top style="medium">
        <color rgb="FF7C3F58"/>
      </top>
      <bottom style="medium">
        <color rgb="FF7C3F58"/>
      </bottom>
      <diagonal/>
    </border>
    <border>
      <left style="medium">
        <color indexed="64"/>
      </left>
      <right style="medium">
        <color rgb="FF7C3F58"/>
      </right>
      <top/>
      <bottom/>
      <diagonal/>
    </border>
    <border>
      <left/>
      <right/>
      <top/>
      <bottom style="medium">
        <color rgb="FF7C3F58"/>
      </bottom>
      <diagonal/>
    </border>
    <border>
      <left style="medium">
        <color indexed="64"/>
      </left>
      <right style="medium">
        <color rgb="FF7C3F58"/>
      </right>
      <top/>
      <bottom style="medium">
        <color rgb="FF7C3F58"/>
      </bottom>
      <diagonal/>
    </border>
    <border>
      <left style="medium">
        <color rgb="FF7C3F58"/>
      </left>
      <right/>
      <top style="medium">
        <color rgb="FF7C3F58"/>
      </top>
      <bottom style="medium">
        <color rgb="FF7C3F58"/>
      </bottom>
      <diagonal/>
    </border>
    <border>
      <left/>
      <right/>
      <top style="medium">
        <color rgb="FF7C3F58"/>
      </top>
      <bottom style="medium">
        <color rgb="FF7C3F58"/>
      </bottom>
      <diagonal/>
    </border>
    <border>
      <left/>
      <right style="medium">
        <color rgb="FF7C3F58"/>
      </right>
      <top style="medium">
        <color rgb="FF7C3F58"/>
      </top>
      <bottom style="medium">
        <color rgb="FF7C3F58"/>
      </bottom>
      <diagonal/>
    </border>
    <border>
      <left style="medium">
        <color rgb="FF7C3F58"/>
      </left>
      <right style="medium">
        <color rgb="FF7C3F58"/>
      </right>
      <top/>
      <bottom/>
      <diagonal/>
    </border>
    <border>
      <left style="medium">
        <color rgb="FF7C3F58"/>
      </left>
      <right style="medium">
        <color rgb="FF7C3F58"/>
      </right>
      <top/>
      <bottom style="medium">
        <color rgb="FF7C3F58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7C3F58"/>
      </bottom>
      <diagonal/>
    </border>
    <border>
      <left style="thin">
        <color rgb="FF7C3F58"/>
      </left>
      <right/>
      <top style="thin">
        <color rgb="FF7C3F58"/>
      </top>
      <bottom/>
      <diagonal/>
    </border>
    <border>
      <left/>
      <right style="thin">
        <color rgb="FF7C3F58"/>
      </right>
      <top style="thin">
        <color rgb="FF7C3F58"/>
      </top>
      <bottom/>
      <diagonal/>
    </border>
    <border>
      <left style="thin">
        <color rgb="FF7C3F58"/>
      </left>
      <right/>
      <top/>
      <bottom/>
      <diagonal/>
    </border>
    <border>
      <left/>
      <right style="thin">
        <color rgb="FF7C3F58"/>
      </right>
      <top/>
      <bottom/>
      <diagonal/>
    </border>
    <border>
      <left style="thin">
        <color rgb="FF7C3F58"/>
      </left>
      <right/>
      <top/>
      <bottom style="thin">
        <color rgb="FF7C3F58"/>
      </bottom>
      <diagonal/>
    </border>
    <border>
      <left/>
      <right style="thin">
        <color rgb="FF7C3F58"/>
      </right>
      <top/>
      <bottom style="thin">
        <color rgb="FF7C3F58"/>
      </bottom>
      <diagonal/>
    </border>
    <border>
      <left style="thin">
        <color rgb="FF7C3F58"/>
      </left>
      <right/>
      <top style="thin">
        <color rgb="FF7C3F58"/>
      </top>
      <bottom style="thin">
        <color rgb="FF7C3F58"/>
      </bottom>
      <diagonal/>
    </border>
    <border>
      <left/>
      <right style="thin">
        <color rgb="FF7C3F58"/>
      </right>
      <top style="thin">
        <color rgb="FF7C3F58"/>
      </top>
      <bottom style="thin">
        <color rgb="FF7C3F58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1">
    <xf numFmtId="0" fontId="0" fillId="0" borderId="0" xfId="0"/>
    <xf numFmtId="4" fontId="2" fillId="5" borderId="0" xfId="1" applyNumberFormat="1" applyFont="1" applyFill="1" applyBorder="1" applyAlignment="1">
      <alignment horizontal="left" vertical="center"/>
    </xf>
    <xf numFmtId="4" fontId="2" fillId="5" borderId="3" xfId="1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/>
    <xf numFmtId="0" fontId="0" fillId="4" borderId="0" xfId="0" applyFill="1"/>
    <xf numFmtId="0" fontId="2" fillId="4" borderId="0" xfId="0" applyFont="1" applyFill="1"/>
    <xf numFmtId="0" fontId="2" fillId="2" borderId="0" xfId="0" applyFont="1" applyFill="1"/>
    <xf numFmtId="0" fontId="6" fillId="4" borderId="0" xfId="0" applyFont="1" applyFill="1"/>
    <xf numFmtId="0" fontId="6" fillId="4" borderId="12" xfId="0" applyFont="1" applyFill="1" applyBorder="1"/>
    <xf numFmtId="0" fontId="6" fillId="4" borderId="13" xfId="0" applyFont="1" applyFill="1" applyBorder="1"/>
    <xf numFmtId="0" fontId="6" fillId="4" borderId="14" xfId="0" applyFont="1" applyFill="1" applyBorder="1"/>
    <xf numFmtId="0" fontId="6" fillId="4" borderId="15" xfId="0" applyFont="1" applyFill="1" applyBorder="1"/>
    <xf numFmtId="0" fontId="6" fillId="4" borderId="16" xfId="0" applyFont="1" applyFill="1" applyBorder="1"/>
    <xf numFmtId="0" fontId="6" fillId="4" borderId="17" xfId="0" applyFont="1" applyFill="1" applyBorder="1"/>
    <xf numFmtId="14" fontId="6" fillId="4" borderId="0" xfId="0" applyNumberFormat="1" applyFont="1" applyFill="1"/>
    <xf numFmtId="14" fontId="6" fillId="4" borderId="18" xfId="0" applyNumberFormat="1" applyFont="1" applyFill="1" applyBorder="1"/>
    <xf numFmtId="0" fontId="6" fillId="4" borderId="19" xfId="0" applyFont="1" applyFill="1" applyBorder="1"/>
    <xf numFmtId="0" fontId="2" fillId="2" borderId="18" xfId="0" applyFont="1" applyFill="1" applyBorder="1"/>
    <xf numFmtId="0" fontId="2" fillId="2" borderId="19" xfId="0" applyFont="1" applyFill="1" applyBorder="1"/>
    <xf numFmtId="0" fontId="7" fillId="4" borderId="0" xfId="0" applyFont="1" applyFill="1"/>
    <xf numFmtId="0" fontId="2" fillId="5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2" fillId="5" borderId="10" xfId="0" applyFont="1" applyFill="1" applyBorder="1" applyAlignment="1">
      <alignment horizontal="center" vertical="center"/>
    </xf>
    <xf numFmtId="14" fontId="2" fillId="5" borderId="8" xfId="0" applyNumberFormat="1" applyFont="1" applyFill="1" applyBorder="1" applyAlignment="1">
      <alignment horizontal="left" vertical="center"/>
    </xf>
    <xf numFmtId="164" fontId="2" fillId="5" borderId="8" xfId="0" applyNumberFormat="1" applyFont="1" applyFill="1" applyBorder="1" applyAlignment="1">
      <alignment horizontal="left" vertical="center"/>
    </xf>
    <xf numFmtId="165" fontId="2" fillId="5" borderId="0" xfId="0" applyNumberFormat="1" applyFont="1" applyFill="1" applyAlignment="1">
      <alignment horizontal="left" vertical="center"/>
    </xf>
    <xf numFmtId="165" fontId="2" fillId="5" borderId="8" xfId="0" applyNumberFormat="1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14" fontId="2" fillId="5" borderId="3" xfId="0" applyNumberFormat="1" applyFont="1" applyFill="1" applyBorder="1" applyAlignment="1">
      <alignment horizontal="left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66" fontId="2" fillId="5" borderId="0" xfId="1" applyNumberFormat="1" applyFont="1" applyFill="1" applyAlignment="1">
      <alignment horizontal="left" vertical="center" indent="1"/>
    </xf>
    <xf numFmtId="0" fontId="2" fillId="5" borderId="0" xfId="0" applyFont="1" applyFill="1"/>
    <xf numFmtId="4" fontId="2" fillId="5" borderId="0" xfId="0" applyNumberFormat="1" applyFont="1" applyFill="1" applyAlignment="1">
      <alignment horizontal="left" vertical="center"/>
    </xf>
    <xf numFmtId="166" fontId="2" fillId="5" borderId="0" xfId="1" applyNumberFormat="1" applyFont="1" applyFill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166" fontId="4" fillId="4" borderId="6" xfId="1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166" fontId="8" fillId="3" borderId="2" xfId="0" applyNumberFormat="1" applyFont="1" applyFill="1" applyBorder="1" applyAlignment="1">
      <alignment horizontal="center" vertical="center"/>
    </xf>
    <xf numFmtId="166" fontId="8" fillId="3" borderId="4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166" fontId="2" fillId="2" borderId="0" xfId="0" applyNumberFormat="1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EB6B6F"/>
      <color rgb="FFFFF6D3"/>
      <color rgb="FF7C3F58"/>
      <color rgb="FFF9A8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pt-BR">
                <a:solidFill>
                  <a:srgbClr val="7C3F58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Faturamento Total por Bairros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rgbClr val="EB6B6F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.36626589040746205"/>
                  <c:y val="-1.6975106355959307E-1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7D6-48B9-BC17-577A11D7F45B}"/>
                </c:ext>
              </c:extLst>
            </c:dLbl>
            <c:dLbl>
              <c:idx val="1"/>
              <c:layout>
                <c:manualLayout>
                  <c:x val="7.6743498564423071E-2"/>
                  <c:y val="-8.2281150927120666E-1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7D6-48B9-BC17-577A11D7F45B}"/>
                </c:ext>
              </c:extLst>
            </c:dLbl>
            <c:dLbl>
              <c:idx val="2"/>
              <c:layout>
                <c:manualLayout>
                  <c:x val="0.20791645964355887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7D6-48B9-BC17-577A11D7F45B}"/>
                </c:ext>
              </c:extLst>
            </c:dLbl>
            <c:dLbl>
              <c:idx val="3"/>
              <c:layout>
                <c:manualLayout>
                  <c:x val="0.14359298256013936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D6-48B9-BC17-577A11D7F4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Gráficos!$P$10:$P$13</c:f>
              <c:strCache>
                <c:ptCount val="4"/>
                <c:pt idx="0">
                  <c:v>Jardim das Flores</c:v>
                </c:pt>
                <c:pt idx="1">
                  <c:v>São Thiago</c:v>
                </c:pt>
                <c:pt idx="2">
                  <c:v>Valverde</c:v>
                </c:pt>
                <c:pt idx="3">
                  <c:v>Vila Gargantua</c:v>
                </c:pt>
              </c:strCache>
            </c:strRef>
          </c:cat>
          <c:val>
            <c:numRef>
              <c:f>Gráficos!$Q$10:$Q$13</c:f>
              <c:numCache>
                <c:formatCode>General</c:formatCode>
                <c:ptCount val="4"/>
                <c:pt idx="0">
                  <c:v>47664.34</c:v>
                </c:pt>
                <c:pt idx="1">
                  <c:v>867.2</c:v>
                </c:pt>
                <c:pt idx="2">
                  <c:v>16431.66</c:v>
                </c:pt>
                <c:pt idx="3">
                  <c:v>3974.9700000000003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FF-4ADD-94FB-076497C98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96886624"/>
        <c:axId val="1117935599"/>
      </c:barChart>
      <c:catAx>
        <c:axId val="2968866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7C3F58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pt-BR"/>
          </a:p>
        </c:txPr>
        <c:crossAx val="1117935599"/>
        <c:crosses val="autoZero"/>
        <c:auto val="1"/>
        <c:lblAlgn val="ctr"/>
        <c:lblOffset val="100"/>
        <c:noMultiLvlLbl val="0"/>
      </c:catAx>
      <c:valAx>
        <c:axId val="111793559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rgbClr val="7C3F58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pt-BR"/>
          </a:p>
        </c:txPr>
        <c:crossAx val="296886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6D3"/>
    </a:solidFill>
    <a:ln w="9525" cap="rnd" cmpd="sng" algn="ctr">
      <a:solidFill>
        <a:srgbClr val="7C3F58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spc="20" baseline="0">
                <a:solidFill>
                  <a:srgbClr val="7C3F58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pt-BR" sz="1800" b="1">
                <a:solidFill>
                  <a:srgbClr val="7C3F58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FATURAMENTO</a:t>
            </a:r>
            <a:r>
              <a:rPr lang="pt-BR" sz="1800" b="1" baseline="0">
                <a:solidFill>
                  <a:srgbClr val="7C3F58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 TOTAL POR LOJA</a:t>
            </a:r>
            <a:endParaRPr lang="pt-BR" sz="1800" b="1">
              <a:solidFill>
                <a:srgbClr val="7C3F58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spc="20" baseline="0">
              <a:solidFill>
                <a:srgbClr val="7C3F58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32748082874011036"/>
          <c:y val="0.24818777983214271"/>
          <c:w val="0.34503834251977922"/>
          <c:h val="0.57420259025305698"/>
        </c:manualLayout>
      </c:layout>
      <c:doughnutChart>
        <c:varyColors val="1"/>
        <c:ser>
          <c:idx val="0"/>
          <c:order val="0"/>
          <c:spPr>
            <a:ln>
              <a:solidFill>
                <a:srgbClr val="EB6B6F"/>
              </a:solidFill>
            </a:ln>
          </c:spPr>
          <c:dPt>
            <c:idx val="0"/>
            <c:bubble3D val="0"/>
            <c:spPr>
              <a:solidFill>
                <a:srgbClr val="FFF6D3"/>
              </a:solidFill>
              <a:ln w="9525" cap="flat" cmpd="sng" algn="ctr">
                <a:solidFill>
                  <a:srgbClr val="EB6B6F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6CF-41D7-AD44-7786DDE4C1A0}"/>
              </c:ext>
            </c:extLst>
          </c:dPt>
          <c:dPt>
            <c:idx val="1"/>
            <c:bubble3D val="0"/>
            <c:spPr>
              <a:solidFill>
                <a:srgbClr val="F9A875"/>
              </a:solidFill>
              <a:ln w="9525" cap="flat" cmpd="sng" algn="ctr">
                <a:solidFill>
                  <a:srgbClr val="EB6B6F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A6CF-41D7-AD44-7786DDE4C1A0}"/>
              </c:ext>
            </c:extLst>
          </c:dPt>
          <c:dPt>
            <c:idx val="2"/>
            <c:bubble3D val="0"/>
            <c:spPr>
              <a:solidFill>
                <a:srgbClr val="7C3F58"/>
              </a:solidFill>
              <a:ln w="9525" cap="flat" cmpd="sng" algn="ctr">
                <a:solidFill>
                  <a:srgbClr val="EB6B6F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6CF-41D7-AD44-7786DDE4C1A0}"/>
              </c:ext>
            </c:extLst>
          </c:dPt>
          <c:dPt>
            <c:idx val="3"/>
            <c:bubble3D val="0"/>
            <c:spPr>
              <a:solidFill>
                <a:srgbClr val="EB6B6F"/>
              </a:solidFill>
              <a:ln w="9525" cap="flat" cmpd="sng" algn="ctr">
                <a:solidFill>
                  <a:srgbClr val="EB6B6F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A6CF-41D7-AD44-7786DDE4C1A0}"/>
              </c:ext>
            </c:extLst>
          </c:dPt>
          <c:dLbls>
            <c:dLbl>
              <c:idx val="0"/>
              <c:layout>
                <c:manualLayout>
                  <c:x val="-2.7874295268678576E-3"/>
                  <c:y val="-9.26381820160844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6CF-41D7-AD44-7786DDE4C1A0}"/>
                </c:ext>
              </c:extLst>
            </c:dLbl>
            <c:dLbl>
              <c:idx val="1"/>
              <c:layout>
                <c:manualLayout>
                  <c:x val="0.11397579852722758"/>
                  <c:y val="-6.481476746674885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6CF-41D7-AD44-7786DDE4C1A0}"/>
                </c:ext>
              </c:extLst>
            </c:dLbl>
            <c:dLbl>
              <c:idx val="2"/>
              <c:layout>
                <c:manualLayout>
                  <c:x val="0.18569321533923303"/>
                  <c:y val="-0.3009259259259259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6CF-41D7-AD44-7786DDE4C1A0}"/>
                </c:ext>
              </c:extLst>
            </c:dLbl>
            <c:dLbl>
              <c:idx val="3"/>
              <c:layout>
                <c:manualLayout>
                  <c:x val="-0.11366764995083579"/>
                  <c:y val="-6.48148148148148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6CF-41D7-AD44-7786DDE4C1A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6350" cap="flat" cmpd="sng" algn="ctr">
                  <a:solidFill>
                    <a:srgbClr val="7C3F58"/>
                  </a:solidFill>
                  <a:prstDash val="solid"/>
                  <a:miter lim="800000"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Gráficos!$C$10:$C$13</c:f>
              <c:strCache>
                <c:ptCount val="4"/>
                <c:pt idx="0">
                  <c:v>Techpen Eletrônicos</c:v>
                </c:pt>
                <c:pt idx="1">
                  <c:v>Armagedon</c:v>
                </c:pt>
                <c:pt idx="2">
                  <c:v>Tech Linus</c:v>
                </c:pt>
                <c:pt idx="3">
                  <c:v>Ponto Cell</c:v>
                </c:pt>
              </c:strCache>
            </c:strRef>
          </c:cat>
          <c:val>
            <c:numRef>
              <c:f>Gráficos!$D$10:$D$13</c:f>
              <c:numCache>
                <c:formatCode>General</c:formatCode>
                <c:ptCount val="4"/>
                <c:pt idx="0">
                  <c:v>2950.4400000000005</c:v>
                </c:pt>
                <c:pt idx="1">
                  <c:v>4343.87</c:v>
                </c:pt>
                <c:pt idx="2">
                  <c:v>45212.2</c:v>
                </c:pt>
                <c:pt idx="3">
                  <c:v>16431.66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CF-41D7-AD44-7786DDE4C1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rgbClr val="7C3F58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6D3"/>
    </a:solidFill>
    <a:ln w="9525" cap="rnd" cmpd="sng" algn="ctr">
      <a:solidFill>
        <a:srgbClr val="7C3F58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spc="20" baseline="0">
                <a:solidFill>
                  <a:srgbClr val="7C3F58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pt-BR" sz="1800" b="1">
                <a:solidFill>
                  <a:srgbClr val="7C3F58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VENDAS</a:t>
            </a:r>
            <a:r>
              <a:rPr lang="pt-BR" sz="1800" b="1" baseline="0">
                <a:solidFill>
                  <a:srgbClr val="7C3F58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 EM RELAÇÃO AO TEMPO</a:t>
            </a:r>
            <a:endParaRPr lang="pt-BR" sz="1800" b="1">
              <a:solidFill>
                <a:srgbClr val="7C3F58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spc="20" baseline="0">
              <a:solidFill>
                <a:srgbClr val="7C3F58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rgbClr val="EB6B6F"/>
            </a:solidFill>
            <a:ln w="12700" cap="flat" cmpd="sng" algn="ctr">
              <a:solidFill>
                <a:srgbClr val="7C3F58"/>
              </a:solidFill>
              <a:round/>
            </a:ln>
            <a:effectLst/>
          </c:spPr>
          <c:cat>
            <c:numRef>
              <c:f>Gráficos!$C$25:$C$41</c:f>
              <c:numCache>
                <c:formatCode>m/d/yyyy</c:formatCode>
                <c:ptCount val="17"/>
                <c:pt idx="0">
                  <c:v>45266</c:v>
                </c:pt>
                <c:pt idx="1">
                  <c:v>45267</c:v>
                </c:pt>
                <c:pt idx="2">
                  <c:v>45268</c:v>
                </c:pt>
                <c:pt idx="3">
                  <c:v>45269</c:v>
                </c:pt>
                <c:pt idx="4">
                  <c:v>45270</c:v>
                </c:pt>
                <c:pt idx="5">
                  <c:v>45271</c:v>
                </c:pt>
                <c:pt idx="6">
                  <c:v>45272</c:v>
                </c:pt>
                <c:pt idx="7">
                  <c:v>45273</c:v>
                </c:pt>
                <c:pt idx="8">
                  <c:v>45274</c:v>
                </c:pt>
                <c:pt idx="9">
                  <c:v>45275</c:v>
                </c:pt>
                <c:pt idx="10">
                  <c:v>45276</c:v>
                </c:pt>
                <c:pt idx="11">
                  <c:v>45277</c:v>
                </c:pt>
                <c:pt idx="12">
                  <c:v>45278</c:v>
                </c:pt>
                <c:pt idx="13">
                  <c:v>45279</c:v>
                </c:pt>
                <c:pt idx="14">
                  <c:v>45280</c:v>
                </c:pt>
                <c:pt idx="15">
                  <c:v>45281</c:v>
                </c:pt>
                <c:pt idx="16">
                  <c:v>45282</c:v>
                </c:pt>
              </c:numCache>
            </c:numRef>
          </c:cat>
          <c:val>
            <c:numRef>
              <c:f>Gráficos!$D$25:$D$41</c:f>
              <c:numCache>
                <c:formatCode>General</c:formatCode>
                <c:ptCount val="17"/>
                <c:pt idx="0">
                  <c:v>3</c:v>
                </c:pt>
                <c:pt idx="1">
                  <c:v>7</c:v>
                </c:pt>
                <c:pt idx="2">
                  <c:v>2</c:v>
                </c:pt>
                <c:pt idx="3">
                  <c:v>4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5</c:v>
                </c:pt>
                <c:pt idx="8">
                  <c:v>3</c:v>
                </c:pt>
                <c:pt idx="9">
                  <c:v>3</c:v>
                </c:pt>
                <c:pt idx="10">
                  <c:v>5</c:v>
                </c:pt>
                <c:pt idx="11">
                  <c:v>6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27-442D-A94E-8C2D4C1BE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8571583"/>
        <c:axId val="1897003295"/>
      </c:areaChart>
      <c:dateAx>
        <c:axId val="152857158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rgbClr val="7C3F58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pt-BR"/>
          </a:p>
        </c:txPr>
        <c:crossAx val="1897003295"/>
        <c:crosses val="autoZero"/>
        <c:auto val="1"/>
        <c:lblOffset val="100"/>
        <c:baseTimeUnit val="days"/>
      </c:dateAx>
      <c:valAx>
        <c:axId val="189700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7C3F58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pt-BR"/>
          </a:p>
        </c:txPr>
        <c:crossAx val="1528571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6D3"/>
    </a:solidFill>
    <a:ln w="9525" cap="rnd" cmpd="sng" algn="ctr">
      <a:solidFill>
        <a:srgbClr val="7C3F58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0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218371</xdr:colOff>
      <xdr:row>7</xdr:row>
      <xdr:rowOff>1744</xdr:rowOff>
    </xdr:from>
    <xdr:to>
      <xdr:col>19</xdr:col>
      <xdr:colOff>482793</xdr:colOff>
      <xdr:row>22</xdr:row>
      <xdr:rowOff>34738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EBD2000-57F8-0D3F-4ECA-B52B35BB2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215320</xdr:colOff>
      <xdr:row>1</xdr:row>
      <xdr:rowOff>0</xdr:rowOff>
    </xdr:from>
    <xdr:to>
      <xdr:col>10</xdr:col>
      <xdr:colOff>235434</xdr:colOff>
      <xdr:row>5</xdr:row>
      <xdr:rowOff>7620</xdr:rowOff>
    </xdr:to>
    <xdr:sp macro="" textlink="$I$4">
      <xdr:nvSpPr>
        <xdr:cNvPr id="3" name="Retângulo: Cantos Arredondados 2">
          <a:extLst>
            <a:ext uri="{FF2B5EF4-FFF2-40B4-BE49-F238E27FC236}">
              <a16:creationId xmlns:a16="http://schemas.microsoft.com/office/drawing/2014/main" id="{97CFF1FB-84F7-CB1F-0562-D2D6F423114D}"/>
            </a:ext>
          </a:extLst>
        </xdr:cNvPr>
        <xdr:cNvSpPr/>
      </xdr:nvSpPr>
      <xdr:spPr>
        <a:xfrm>
          <a:off x="4504516" y="180680"/>
          <a:ext cx="1858341" cy="730342"/>
        </a:xfrm>
        <a:prstGeom prst="roundRect">
          <a:avLst/>
        </a:prstGeom>
        <a:solidFill>
          <a:srgbClr val="FFF6D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21A2BFD3-D9A3-401A-83EB-E6B430F27749}" type="TxLink">
            <a:rPr lang="en-US" sz="1800" b="0" i="0" u="none" strike="noStrike">
              <a:solidFill>
                <a:srgbClr val="7C3F58"/>
              </a:solidFill>
              <a:latin typeface="Segoe UI" panose="020B0502040204020203" pitchFamily="34" charset="0"/>
              <a:cs typeface="Segoe UI" panose="020B0502040204020203" pitchFamily="34" charset="0"/>
            </a:rPr>
            <a:pPr algn="ctr"/>
            <a:t> R$ 68,938.17 </a:t>
          </a:fld>
          <a:endParaRPr lang="en-US" sz="1800" b="0" i="0" u="none" strike="noStrike">
            <a:solidFill>
              <a:srgbClr val="7C3F58"/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ctr"/>
          <a:r>
            <a:rPr lang="en-US" sz="1000" b="0" i="0" u="none" strike="noStrike">
              <a:solidFill>
                <a:srgbClr val="7C3F58"/>
              </a:solidFill>
              <a:latin typeface="Segoe UI" panose="020B0502040204020203" pitchFamily="34" charset="0"/>
              <a:cs typeface="Segoe UI" panose="020B0502040204020203" pitchFamily="34" charset="0"/>
            </a:rPr>
            <a:t>Faturamento Total</a:t>
          </a:r>
          <a:endParaRPr lang="en-US" sz="1800">
            <a:solidFill>
              <a:srgbClr val="7C3F58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11</xdr:col>
      <xdr:colOff>183693</xdr:colOff>
      <xdr:row>1</xdr:row>
      <xdr:rowOff>3346</xdr:rowOff>
    </xdr:from>
    <xdr:to>
      <xdr:col>14</xdr:col>
      <xdr:colOff>220546</xdr:colOff>
      <xdr:row>5</xdr:row>
      <xdr:rowOff>10817</xdr:rowOff>
    </xdr:to>
    <xdr:sp macro="" textlink="$N$4">
      <xdr:nvSpPr>
        <xdr:cNvPr id="6" name="Retângulo: Cantos Arredondados 5">
          <a:extLst>
            <a:ext uri="{FF2B5EF4-FFF2-40B4-BE49-F238E27FC236}">
              <a16:creationId xmlns:a16="http://schemas.microsoft.com/office/drawing/2014/main" id="{F5C97A8C-8C62-A551-54D9-4170B5700BB8}"/>
            </a:ext>
          </a:extLst>
        </xdr:cNvPr>
        <xdr:cNvSpPr/>
      </xdr:nvSpPr>
      <xdr:spPr>
        <a:xfrm>
          <a:off x="6889293" y="183455"/>
          <a:ext cx="1865653" cy="727907"/>
        </a:xfrm>
        <a:prstGeom prst="roundRect">
          <a:avLst/>
        </a:prstGeom>
        <a:solidFill>
          <a:srgbClr val="FFF6D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F0FEE2B5-9BD0-4036-94DC-ED7930FD2942}" type="TxLink">
            <a:rPr lang="en-US" sz="1800" b="0" i="0" u="none" strike="noStrike">
              <a:solidFill>
                <a:srgbClr val="7C3F58"/>
              </a:solidFill>
              <a:latin typeface="Segoe UI" panose="020B0502040204020203" pitchFamily="34" charset="0"/>
              <a:cs typeface="Segoe UI" panose="020B0502040204020203" pitchFamily="34" charset="0"/>
            </a:rPr>
            <a:pPr algn="ctr"/>
            <a:t>60</a:t>
          </a:fld>
          <a:r>
            <a:rPr lang="en-US" sz="1800" b="0" i="0" u="none" strike="noStrike">
              <a:solidFill>
                <a:srgbClr val="7C3F58"/>
              </a:solidFill>
              <a:latin typeface="Segoe UI" panose="020B0502040204020203" pitchFamily="34" charset="0"/>
              <a:cs typeface="Segoe UI" panose="020B0502040204020203" pitchFamily="34" charset="0"/>
            </a:rPr>
            <a:t> Produtos</a:t>
          </a:r>
        </a:p>
        <a:p>
          <a:pPr algn="ctr"/>
          <a:r>
            <a:rPr lang="en-US" sz="1000" b="0" i="0" u="none" strike="noStrike">
              <a:solidFill>
                <a:srgbClr val="7C3F58"/>
              </a:solidFill>
              <a:latin typeface="Segoe UI" panose="020B0502040204020203" pitchFamily="34" charset="0"/>
              <a:cs typeface="Segoe UI" panose="020B0502040204020203" pitchFamily="34" charset="0"/>
            </a:rPr>
            <a:t>Total de Vendas</a:t>
          </a:r>
        </a:p>
      </xdr:txBody>
    </xdr:sp>
    <xdr:clientData/>
  </xdr:twoCellAnchor>
  <xdr:twoCellAnchor>
    <xdr:from>
      <xdr:col>1</xdr:col>
      <xdr:colOff>583755</xdr:colOff>
      <xdr:row>7</xdr:row>
      <xdr:rowOff>1744</xdr:rowOff>
    </xdr:from>
    <xdr:to>
      <xdr:col>10</xdr:col>
      <xdr:colOff>235434</xdr:colOff>
      <xdr:row>22</xdr:row>
      <xdr:rowOff>34738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BF610E24-7747-23A0-00A7-A1F6FD6604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581319</xdr:colOff>
      <xdr:row>23</xdr:row>
      <xdr:rowOff>50276</xdr:rowOff>
    </xdr:from>
    <xdr:to>
      <xdr:col>11</xdr:col>
      <xdr:colOff>251381</xdr:colOff>
      <xdr:row>34</xdr:row>
      <xdr:rowOff>164967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D62823B3-7DE6-365C-0930-E5C712BF64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168805</xdr:colOff>
      <xdr:row>1</xdr:row>
      <xdr:rowOff>6515</xdr:rowOff>
    </xdr:from>
    <xdr:to>
      <xdr:col>19</xdr:col>
      <xdr:colOff>472033</xdr:colOff>
      <xdr:row>5</xdr:row>
      <xdr:rowOff>14135</xdr:rowOff>
    </xdr:to>
    <xdr:sp macro="" textlink="$R$3">
      <xdr:nvSpPr>
        <xdr:cNvPr id="15" name="Retângulo: Cantos Arredondados 14">
          <a:extLst>
            <a:ext uri="{FF2B5EF4-FFF2-40B4-BE49-F238E27FC236}">
              <a16:creationId xmlns:a16="http://schemas.microsoft.com/office/drawing/2014/main" id="{A612AE85-5B3F-415D-8AD4-2B5CBB74DFA1}"/>
            </a:ext>
          </a:extLst>
        </xdr:cNvPr>
        <xdr:cNvSpPr/>
      </xdr:nvSpPr>
      <xdr:spPr>
        <a:xfrm>
          <a:off x="9312805" y="190291"/>
          <a:ext cx="2741628" cy="742726"/>
        </a:xfrm>
        <a:prstGeom prst="roundRect">
          <a:avLst/>
        </a:prstGeom>
        <a:solidFill>
          <a:srgbClr val="FFF6D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5062E6E1-40D5-4CC1-9BAC-4F84A68524C0}" type="TxLink">
            <a:rPr lang="en-US" sz="1800" b="0" i="0" u="none" strike="noStrike">
              <a:solidFill>
                <a:srgbClr val="7C3F58"/>
              </a:solidFill>
              <a:latin typeface="Segoe UI" panose="020B0502040204020203" pitchFamily="34" charset="0"/>
              <a:cs typeface="Segoe UI" panose="020B0502040204020203" pitchFamily="34" charset="0"/>
            </a:rPr>
            <a:pPr algn="ctr"/>
            <a:t>Galaxy S23 Ultra</a:t>
          </a:fld>
          <a:endParaRPr lang="en-US" sz="1800" b="0" i="0" u="none" strike="noStrike">
            <a:solidFill>
              <a:srgbClr val="7C3F58"/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ctr"/>
          <a:r>
            <a:rPr lang="en-US" sz="1000" b="0" i="0" u="none" strike="noStrike">
              <a:solidFill>
                <a:srgbClr val="7C3F58"/>
              </a:solidFill>
              <a:latin typeface="Segoe UI" panose="020B0502040204020203" pitchFamily="34" charset="0"/>
              <a:cs typeface="Segoe UI" panose="020B0502040204020203" pitchFamily="34" charset="0"/>
            </a:rPr>
            <a:t>Produto Mais Vendido</a:t>
          </a:r>
        </a:p>
      </xdr:txBody>
    </xdr:sp>
    <xdr:clientData/>
  </xdr:twoCellAnchor>
  <xdr:twoCellAnchor>
    <xdr:from>
      <xdr:col>2</xdr:col>
      <xdr:colOff>16213</xdr:colOff>
      <xdr:row>1</xdr:row>
      <xdr:rowOff>0</xdr:rowOff>
    </xdr:from>
    <xdr:to>
      <xdr:col>6</xdr:col>
      <xdr:colOff>0</xdr:colOff>
      <xdr:row>5</xdr:row>
      <xdr:rowOff>0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E253C3CC-9401-664E-31D5-E8AE3E58FB52}"/>
            </a:ext>
          </a:extLst>
        </xdr:cNvPr>
        <xdr:cNvSpPr/>
      </xdr:nvSpPr>
      <xdr:spPr>
        <a:xfrm>
          <a:off x="1232170" y="186447"/>
          <a:ext cx="2415702" cy="745787"/>
        </a:xfrm>
        <a:prstGeom prst="rect">
          <a:avLst/>
        </a:prstGeom>
        <a:solidFill>
          <a:srgbClr val="7C3F58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3600" i="1" spc="50" baseline="0">
              <a:solidFill>
                <a:srgbClr val="FFF6D3"/>
              </a:solidFill>
              <a:latin typeface="Brush Script MT" panose="03060802040406070304" pitchFamily="66" charset="0"/>
            </a:rPr>
            <a:t>D</a:t>
          </a:r>
          <a:r>
            <a:rPr lang="pt-BR" sz="3200" i="1" spc="50" baseline="0">
              <a:solidFill>
                <a:srgbClr val="FFF6D3"/>
              </a:solidFill>
              <a:latin typeface="Baguet Script" panose="020F0502020204030204" pitchFamily="2" charset="0"/>
            </a:rPr>
            <a:t>elabenetta</a:t>
          </a:r>
          <a:endParaRPr lang="pt-BR" sz="1600" i="1" spc="50" baseline="0">
            <a:solidFill>
              <a:srgbClr val="FFF6D3"/>
            </a:solidFill>
            <a:latin typeface="Baguet Script" panose="020F0502020204030204" pitchFamily="2" charset="0"/>
          </a:endParaRPr>
        </a:p>
      </xdr:txBody>
    </xdr:sp>
    <xdr:clientData/>
  </xdr:twoCellAnchor>
  <xdr:twoCellAnchor>
    <xdr:from>
      <xdr:col>4</xdr:col>
      <xdr:colOff>324256</xdr:colOff>
      <xdr:row>3</xdr:row>
      <xdr:rowOff>137809</xdr:rowOff>
    </xdr:from>
    <xdr:to>
      <xdr:col>5</xdr:col>
      <xdr:colOff>526915</xdr:colOff>
      <xdr:row>5</xdr:row>
      <xdr:rowOff>1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D9392861-D6BA-CA48-08B1-2D63D4C16E1E}"/>
            </a:ext>
          </a:extLst>
        </xdr:cNvPr>
        <xdr:cNvSpPr/>
      </xdr:nvSpPr>
      <xdr:spPr>
        <a:xfrm>
          <a:off x="2756171" y="697149"/>
          <a:ext cx="810638" cy="2350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solidFill>
                <a:srgbClr val="FFF6D3"/>
              </a:soli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EXCEL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5A85-B102-42F9-9E3F-F59EF24784C6}">
  <dimension ref="A1:O28"/>
  <sheetViews>
    <sheetView showGridLines="0" tabSelected="1" zoomScaleNormal="100" workbookViewId="0">
      <selection activeCell="D29" sqref="D29"/>
    </sheetView>
  </sheetViews>
  <sheetFormatPr defaultRowHeight="14.4" x14ac:dyDescent="0.3"/>
  <cols>
    <col min="1" max="1" width="8.88671875" style="35" customWidth="1"/>
    <col min="2" max="2" width="10.77734375" style="35" customWidth="1"/>
    <col min="3" max="3" width="30.77734375" style="35" customWidth="1"/>
    <col min="4" max="4" width="15.77734375" style="35" customWidth="1"/>
    <col min="5" max="5" width="10.77734375" style="36" customWidth="1"/>
    <col min="6" max="6" width="10.77734375" style="35" customWidth="1"/>
    <col min="7" max="7" width="20.77734375" style="35" customWidth="1"/>
    <col min="8" max="8" width="15.77734375" style="35" customWidth="1"/>
    <col min="9" max="10" width="10.77734375" style="35" customWidth="1"/>
    <col min="11" max="12" width="15.77734375" style="37" customWidth="1"/>
    <col min="13" max="16384" width="8.88671875" style="37"/>
  </cols>
  <sheetData>
    <row r="1" spans="2:15" ht="15" thickBot="1" x14ac:dyDescent="0.35">
      <c r="C1" s="23"/>
      <c r="D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25.05" customHeight="1" thickBot="1" x14ac:dyDescent="0.35">
      <c r="B2" s="46" t="s">
        <v>77</v>
      </c>
      <c r="C2" s="47"/>
      <c r="D2" s="47"/>
      <c r="E2" s="47"/>
      <c r="F2" s="47"/>
      <c r="G2" s="47"/>
      <c r="H2" s="47"/>
      <c r="I2" s="47"/>
      <c r="J2" s="47"/>
      <c r="K2" s="47"/>
      <c r="L2" s="48"/>
      <c r="M2" s="35"/>
      <c r="N2" s="23"/>
    </row>
    <row r="3" spans="2:15" ht="25.05" customHeight="1" thickBot="1" x14ac:dyDescent="0.35">
      <c r="B3" s="40" t="s">
        <v>1</v>
      </c>
      <c r="C3" s="40" t="s">
        <v>3</v>
      </c>
      <c r="D3" s="40" t="s">
        <v>7</v>
      </c>
      <c r="E3" s="41" t="s">
        <v>2</v>
      </c>
      <c r="F3" s="40" t="s">
        <v>5</v>
      </c>
      <c r="G3" s="42" t="s">
        <v>4</v>
      </c>
      <c r="H3" s="40" t="s">
        <v>12</v>
      </c>
      <c r="I3" s="42" t="s">
        <v>0</v>
      </c>
      <c r="J3" s="40" t="s">
        <v>6</v>
      </c>
      <c r="K3" s="43" t="s">
        <v>80</v>
      </c>
      <c r="L3" s="3" t="s">
        <v>78</v>
      </c>
      <c r="M3" s="23"/>
    </row>
    <row r="4" spans="2:15" x14ac:dyDescent="0.3">
      <c r="B4" s="21" t="s">
        <v>61</v>
      </c>
      <c r="C4" s="22" t="s">
        <v>33</v>
      </c>
      <c r="D4" s="22" t="s">
        <v>15</v>
      </c>
      <c r="E4" s="1">
        <v>65.89</v>
      </c>
      <c r="F4" s="22" t="s">
        <v>27</v>
      </c>
      <c r="G4" s="23" t="s">
        <v>73</v>
      </c>
      <c r="H4" s="22" t="s">
        <v>75</v>
      </c>
      <c r="I4" s="24">
        <v>45270</v>
      </c>
      <c r="J4" s="21">
        <v>2</v>
      </c>
      <c r="K4" s="25">
        <v>5</v>
      </c>
      <c r="L4" s="44">
        <f t="shared" ref="L4:L26" si="0">SUM(E4 * J4)</f>
        <v>131.78</v>
      </c>
      <c r="M4" s="23"/>
      <c r="N4" s="35"/>
    </row>
    <row r="5" spans="2:15" x14ac:dyDescent="0.3">
      <c r="B5" s="21" t="s">
        <v>62</v>
      </c>
      <c r="C5" s="22" t="s">
        <v>41</v>
      </c>
      <c r="D5" s="22" t="s">
        <v>15</v>
      </c>
      <c r="E5" s="1">
        <v>149.80000000000001</v>
      </c>
      <c r="F5" s="22" t="s">
        <v>34</v>
      </c>
      <c r="G5" s="23" t="s">
        <v>72</v>
      </c>
      <c r="H5" s="22" t="s">
        <v>76</v>
      </c>
      <c r="I5" s="24">
        <v>45271</v>
      </c>
      <c r="J5" s="21">
        <v>3</v>
      </c>
      <c r="K5" s="25">
        <v>8</v>
      </c>
      <c r="L5" s="44">
        <f t="shared" si="0"/>
        <v>449.40000000000003</v>
      </c>
      <c r="M5" s="38"/>
      <c r="N5" s="35"/>
    </row>
    <row r="6" spans="2:15" x14ac:dyDescent="0.3">
      <c r="B6" s="21" t="s">
        <v>65</v>
      </c>
      <c r="C6" s="22" t="s">
        <v>38</v>
      </c>
      <c r="D6" s="22" t="s">
        <v>15</v>
      </c>
      <c r="E6" s="1">
        <v>332.5</v>
      </c>
      <c r="F6" s="22" t="s">
        <v>37</v>
      </c>
      <c r="G6" s="23" t="s">
        <v>72</v>
      </c>
      <c r="H6" s="22" t="s">
        <v>74</v>
      </c>
      <c r="I6" s="24">
        <v>45274</v>
      </c>
      <c r="J6" s="21">
        <v>2</v>
      </c>
      <c r="K6" s="25">
        <v>7</v>
      </c>
      <c r="L6" s="44">
        <f t="shared" si="0"/>
        <v>665</v>
      </c>
      <c r="M6" s="23"/>
      <c r="N6" s="35"/>
    </row>
    <row r="7" spans="2:15" x14ac:dyDescent="0.3">
      <c r="B7" s="21" t="s">
        <v>63</v>
      </c>
      <c r="C7" s="22" t="s">
        <v>40</v>
      </c>
      <c r="D7" s="22" t="s">
        <v>15</v>
      </c>
      <c r="E7" s="1">
        <v>168.72</v>
      </c>
      <c r="F7" s="22" t="s">
        <v>35</v>
      </c>
      <c r="G7" s="23" t="s">
        <v>73</v>
      </c>
      <c r="H7" s="22" t="s">
        <v>75</v>
      </c>
      <c r="I7" s="24">
        <v>45272</v>
      </c>
      <c r="J7" s="21">
        <v>3</v>
      </c>
      <c r="K7" s="25">
        <v>7</v>
      </c>
      <c r="L7" s="44">
        <f t="shared" si="0"/>
        <v>506.15999999999997</v>
      </c>
      <c r="M7" s="23"/>
      <c r="N7" s="35"/>
    </row>
    <row r="8" spans="2:15" x14ac:dyDescent="0.3">
      <c r="B8" s="21" t="s">
        <v>64</v>
      </c>
      <c r="C8" s="22" t="s">
        <v>39</v>
      </c>
      <c r="D8" s="22" t="s">
        <v>15</v>
      </c>
      <c r="E8" s="1">
        <v>189.7</v>
      </c>
      <c r="F8" s="22" t="s">
        <v>36</v>
      </c>
      <c r="G8" s="23" t="s">
        <v>73</v>
      </c>
      <c r="H8" s="22" t="s">
        <v>75</v>
      </c>
      <c r="I8" s="24">
        <v>45273</v>
      </c>
      <c r="J8" s="21">
        <v>3</v>
      </c>
      <c r="K8" s="25">
        <v>7</v>
      </c>
      <c r="L8" s="44">
        <f t="shared" si="0"/>
        <v>569.09999999999991</v>
      </c>
      <c r="M8" s="23"/>
      <c r="N8" s="23"/>
    </row>
    <row r="9" spans="2:15" x14ac:dyDescent="0.3">
      <c r="B9" s="21" t="s">
        <v>69</v>
      </c>
      <c r="C9" s="22" t="s">
        <v>46</v>
      </c>
      <c r="D9" s="22" t="s">
        <v>15</v>
      </c>
      <c r="E9" s="1">
        <v>125.7</v>
      </c>
      <c r="F9" s="22" t="s">
        <v>29</v>
      </c>
      <c r="G9" s="23" t="s">
        <v>73</v>
      </c>
      <c r="H9" s="22" t="s">
        <v>75</v>
      </c>
      <c r="I9" s="24">
        <v>45278</v>
      </c>
      <c r="J9" s="21">
        <v>2</v>
      </c>
      <c r="K9" s="25">
        <v>5</v>
      </c>
      <c r="L9" s="44">
        <f t="shared" si="0"/>
        <v>251.4</v>
      </c>
      <c r="M9" s="23"/>
      <c r="N9" s="23"/>
    </row>
    <row r="10" spans="2:15" x14ac:dyDescent="0.3">
      <c r="B10" s="21" t="s">
        <v>67</v>
      </c>
      <c r="C10" s="22" t="s">
        <v>43</v>
      </c>
      <c r="D10" s="22" t="s">
        <v>15</v>
      </c>
      <c r="E10" s="1">
        <v>46.7</v>
      </c>
      <c r="F10" s="22" t="s">
        <v>44</v>
      </c>
      <c r="G10" s="23" t="s">
        <v>71</v>
      </c>
      <c r="H10" s="22" t="s">
        <v>75</v>
      </c>
      <c r="I10" s="24">
        <v>45276</v>
      </c>
      <c r="J10" s="21">
        <v>4</v>
      </c>
      <c r="K10" s="25">
        <v>9</v>
      </c>
      <c r="L10" s="44">
        <f t="shared" si="0"/>
        <v>186.8</v>
      </c>
      <c r="M10" s="23"/>
      <c r="N10" s="23"/>
    </row>
    <row r="11" spans="2:15" x14ac:dyDescent="0.3">
      <c r="B11" s="21" t="s">
        <v>66</v>
      </c>
      <c r="C11" s="22" t="s">
        <v>42</v>
      </c>
      <c r="D11" s="22" t="s">
        <v>15</v>
      </c>
      <c r="E11" s="1">
        <v>59.8</v>
      </c>
      <c r="F11" s="22" t="s">
        <v>27</v>
      </c>
      <c r="G11" s="23" t="s">
        <v>73</v>
      </c>
      <c r="H11" s="22" t="s">
        <v>75</v>
      </c>
      <c r="I11" s="24">
        <v>45275</v>
      </c>
      <c r="J11" s="21">
        <v>3</v>
      </c>
      <c r="K11" s="25">
        <v>8</v>
      </c>
      <c r="L11" s="44">
        <f t="shared" si="0"/>
        <v>179.39999999999998</v>
      </c>
      <c r="M11" s="23"/>
      <c r="N11" s="23"/>
    </row>
    <row r="12" spans="2:15" x14ac:dyDescent="0.3">
      <c r="B12" s="21" t="s">
        <v>68</v>
      </c>
      <c r="C12" s="22" t="s">
        <v>45</v>
      </c>
      <c r="D12" s="22" t="s">
        <v>15</v>
      </c>
      <c r="E12" s="1">
        <v>132.79</v>
      </c>
      <c r="F12" s="22" t="s">
        <v>29</v>
      </c>
      <c r="G12" s="23" t="s">
        <v>71</v>
      </c>
      <c r="H12" s="22" t="s">
        <v>75</v>
      </c>
      <c r="I12" s="24">
        <v>45277</v>
      </c>
      <c r="J12" s="21">
        <v>3</v>
      </c>
      <c r="K12" s="25">
        <v>7</v>
      </c>
      <c r="L12" s="44">
        <f t="shared" si="0"/>
        <v>398.37</v>
      </c>
      <c r="M12" s="24"/>
      <c r="N12" s="23"/>
    </row>
    <row r="13" spans="2:15" x14ac:dyDescent="0.3">
      <c r="B13" s="21" t="s">
        <v>70</v>
      </c>
      <c r="C13" s="22" t="s">
        <v>47</v>
      </c>
      <c r="D13" s="22" t="s">
        <v>15</v>
      </c>
      <c r="E13" s="1">
        <v>208.9</v>
      </c>
      <c r="F13" s="22" t="s">
        <v>37</v>
      </c>
      <c r="G13" s="23" t="s">
        <v>72</v>
      </c>
      <c r="H13" s="22" t="s">
        <v>76</v>
      </c>
      <c r="I13" s="24">
        <v>45279</v>
      </c>
      <c r="J13" s="21">
        <v>2</v>
      </c>
      <c r="K13" s="25">
        <v>3</v>
      </c>
      <c r="L13" s="44">
        <f t="shared" si="0"/>
        <v>417.8</v>
      </c>
      <c r="M13" s="23"/>
      <c r="N13" s="23"/>
    </row>
    <row r="14" spans="2:15" x14ac:dyDescent="0.3">
      <c r="B14" s="21" t="s">
        <v>16</v>
      </c>
      <c r="C14" s="22" t="s">
        <v>17</v>
      </c>
      <c r="D14" s="22" t="s">
        <v>9</v>
      </c>
      <c r="E14" s="1">
        <v>3989</v>
      </c>
      <c r="F14" s="22" t="s">
        <v>21</v>
      </c>
      <c r="G14" s="23" t="s">
        <v>71</v>
      </c>
      <c r="H14" s="22" t="s">
        <v>74</v>
      </c>
      <c r="I14" s="24">
        <v>45281</v>
      </c>
      <c r="J14" s="21">
        <v>3</v>
      </c>
      <c r="K14" s="25">
        <v>5</v>
      </c>
      <c r="L14" s="44">
        <f t="shared" si="0"/>
        <v>11967</v>
      </c>
      <c r="M14" s="23"/>
      <c r="N14" s="23"/>
    </row>
    <row r="15" spans="2:15" x14ac:dyDescent="0.3">
      <c r="B15" s="21" t="s">
        <v>14</v>
      </c>
      <c r="C15" s="26" t="s">
        <v>8</v>
      </c>
      <c r="D15" s="27" t="s">
        <v>9</v>
      </c>
      <c r="E15" s="1">
        <v>1525</v>
      </c>
      <c r="F15" s="27" t="s">
        <v>10</v>
      </c>
      <c r="G15" s="28" t="s">
        <v>11</v>
      </c>
      <c r="H15" s="29" t="s">
        <v>13</v>
      </c>
      <c r="I15" s="24">
        <v>45276</v>
      </c>
      <c r="J15" s="21">
        <v>1</v>
      </c>
      <c r="K15" s="25">
        <v>6</v>
      </c>
      <c r="L15" s="44">
        <f t="shared" si="0"/>
        <v>1525</v>
      </c>
      <c r="M15" s="23"/>
      <c r="N15" s="23"/>
    </row>
    <row r="16" spans="2:15" x14ac:dyDescent="0.3">
      <c r="B16" s="21" t="s">
        <v>49</v>
      </c>
      <c r="C16" s="22" t="s">
        <v>19</v>
      </c>
      <c r="D16" s="22" t="s">
        <v>9</v>
      </c>
      <c r="E16" s="1">
        <v>2249.9899999999998</v>
      </c>
      <c r="F16" s="22" t="s">
        <v>21</v>
      </c>
      <c r="G16" s="28" t="s">
        <v>11</v>
      </c>
      <c r="H16" s="29" t="s">
        <v>13</v>
      </c>
      <c r="I16" s="24">
        <v>45282</v>
      </c>
      <c r="J16" s="21">
        <v>4</v>
      </c>
      <c r="K16" s="25">
        <v>6</v>
      </c>
      <c r="L16" s="44">
        <f t="shared" si="0"/>
        <v>8999.9599999999991</v>
      </c>
      <c r="M16" s="23"/>
      <c r="N16" s="23"/>
    </row>
    <row r="17" spans="2:15" x14ac:dyDescent="0.3">
      <c r="B17" s="21" t="s">
        <v>51</v>
      </c>
      <c r="C17" s="22" t="s">
        <v>23</v>
      </c>
      <c r="D17" s="22" t="s">
        <v>9</v>
      </c>
      <c r="E17" s="1">
        <v>1442.7</v>
      </c>
      <c r="F17" s="22" t="s">
        <v>10</v>
      </c>
      <c r="G17" s="28" t="s">
        <v>11</v>
      </c>
      <c r="H17" s="29" t="s">
        <v>13</v>
      </c>
      <c r="I17" s="24">
        <v>45267</v>
      </c>
      <c r="J17" s="21">
        <v>1</v>
      </c>
      <c r="K17" s="25">
        <v>9</v>
      </c>
      <c r="L17" s="44">
        <f t="shared" si="0"/>
        <v>1442.7</v>
      </c>
      <c r="M17" s="23"/>
      <c r="N17" s="23"/>
    </row>
    <row r="18" spans="2:15" x14ac:dyDescent="0.3">
      <c r="B18" s="21" t="s">
        <v>52</v>
      </c>
      <c r="C18" s="22" t="s">
        <v>24</v>
      </c>
      <c r="D18" s="22" t="s">
        <v>9</v>
      </c>
      <c r="E18" s="1">
        <v>1698.99</v>
      </c>
      <c r="F18" s="22" t="s">
        <v>22</v>
      </c>
      <c r="G18" s="23" t="s">
        <v>71</v>
      </c>
      <c r="H18" s="22" t="s">
        <v>74</v>
      </c>
      <c r="I18" s="24">
        <v>45280</v>
      </c>
      <c r="J18" s="21">
        <v>3</v>
      </c>
      <c r="K18" s="25">
        <v>8</v>
      </c>
      <c r="L18" s="44">
        <f t="shared" si="0"/>
        <v>5096.97</v>
      </c>
      <c r="M18" s="23"/>
      <c r="N18" s="23"/>
    </row>
    <row r="19" spans="2:15" x14ac:dyDescent="0.3">
      <c r="B19" s="21" t="s">
        <v>48</v>
      </c>
      <c r="C19" s="22" t="s">
        <v>18</v>
      </c>
      <c r="D19" s="22" t="s">
        <v>9</v>
      </c>
      <c r="E19" s="1">
        <v>4464</v>
      </c>
      <c r="F19" s="22" t="s">
        <v>21</v>
      </c>
      <c r="G19" s="28" t="s">
        <v>11</v>
      </c>
      <c r="H19" s="29" t="s">
        <v>13</v>
      </c>
      <c r="I19" s="24">
        <v>45274</v>
      </c>
      <c r="J19" s="21">
        <v>1</v>
      </c>
      <c r="K19" s="25">
        <v>9</v>
      </c>
      <c r="L19" s="44">
        <f t="shared" si="0"/>
        <v>4464</v>
      </c>
      <c r="M19" s="23"/>
      <c r="N19" s="23"/>
    </row>
    <row r="20" spans="2:15" x14ac:dyDescent="0.3">
      <c r="B20" s="21" t="s">
        <v>50</v>
      </c>
      <c r="C20" s="22" t="s">
        <v>20</v>
      </c>
      <c r="D20" s="22" t="s">
        <v>9</v>
      </c>
      <c r="E20" s="1">
        <v>2699</v>
      </c>
      <c r="F20" s="22" t="s">
        <v>22</v>
      </c>
      <c r="G20" s="23" t="s">
        <v>71</v>
      </c>
      <c r="H20" s="22" t="s">
        <v>74</v>
      </c>
      <c r="I20" s="24">
        <v>45273</v>
      </c>
      <c r="J20" s="21">
        <v>2</v>
      </c>
      <c r="K20" s="25">
        <v>5</v>
      </c>
      <c r="L20" s="44">
        <f t="shared" si="0"/>
        <v>5398</v>
      </c>
      <c r="M20" s="23"/>
      <c r="N20" s="23"/>
    </row>
    <row r="21" spans="2:15" x14ac:dyDescent="0.3">
      <c r="B21" s="21" t="s">
        <v>53</v>
      </c>
      <c r="C21" s="22" t="s">
        <v>25</v>
      </c>
      <c r="D21" s="22" t="s">
        <v>9</v>
      </c>
      <c r="E21" s="1">
        <v>7241.9</v>
      </c>
      <c r="F21" s="22" t="s">
        <v>22</v>
      </c>
      <c r="G21" s="23" t="s">
        <v>71</v>
      </c>
      <c r="H21" s="22" t="s">
        <v>74</v>
      </c>
      <c r="I21" s="24">
        <v>45277</v>
      </c>
      <c r="J21" s="21">
        <v>3</v>
      </c>
      <c r="K21" s="25">
        <v>9</v>
      </c>
      <c r="L21" s="44">
        <f t="shared" si="0"/>
        <v>21725.699999999997</v>
      </c>
      <c r="M21" s="23"/>
      <c r="N21" s="23"/>
    </row>
    <row r="22" spans="2:15" x14ac:dyDescent="0.3">
      <c r="B22" s="21" t="s">
        <v>58</v>
      </c>
      <c r="C22" s="22" t="s">
        <v>30</v>
      </c>
      <c r="D22" s="22" t="s">
        <v>15</v>
      </c>
      <c r="E22" s="1">
        <v>219.68</v>
      </c>
      <c r="F22" s="22" t="s">
        <v>31</v>
      </c>
      <c r="G22" s="23" t="s">
        <v>71</v>
      </c>
      <c r="H22" s="22" t="s">
        <v>75</v>
      </c>
      <c r="I22" s="24">
        <v>45267</v>
      </c>
      <c r="J22" s="21">
        <v>2</v>
      </c>
      <c r="K22" s="25">
        <v>4</v>
      </c>
      <c r="L22" s="44">
        <f t="shared" si="0"/>
        <v>439.36</v>
      </c>
      <c r="M22" s="23"/>
      <c r="N22" s="23"/>
    </row>
    <row r="23" spans="2:15" x14ac:dyDescent="0.3">
      <c r="B23" s="21" t="s">
        <v>60</v>
      </c>
      <c r="C23" s="22" t="s">
        <v>57</v>
      </c>
      <c r="D23" s="22" t="s">
        <v>15</v>
      </c>
      <c r="E23" s="1">
        <v>544</v>
      </c>
      <c r="F23" s="22" t="s">
        <v>32</v>
      </c>
      <c r="G23" s="23" t="s">
        <v>72</v>
      </c>
      <c r="H23" s="22" t="s">
        <v>74</v>
      </c>
      <c r="I23" s="24">
        <v>45269</v>
      </c>
      <c r="J23" s="21">
        <v>4</v>
      </c>
      <c r="K23" s="25">
        <v>7</v>
      </c>
      <c r="L23" s="44">
        <f t="shared" si="0"/>
        <v>2176</v>
      </c>
      <c r="M23" s="23"/>
      <c r="N23" s="23"/>
    </row>
    <row r="24" spans="2:15" x14ac:dyDescent="0.3">
      <c r="B24" s="21" t="s">
        <v>55</v>
      </c>
      <c r="C24" s="22" t="s">
        <v>28</v>
      </c>
      <c r="D24" s="22" t="s">
        <v>15</v>
      </c>
      <c r="E24" s="1">
        <v>211.89</v>
      </c>
      <c r="F24" s="22" t="s">
        <v>29</v>
      </c>
      <c r="G24" s="23" t="s">
        <v>72</v>
      </c>
      <c r="H24" s="22" t="s">
        <v>74</v>
      </c>
      <c r="I24" s="24">
        <v>45266</v>
      </c>
      <c r="J24" s="21">
        <v>3</v>
      </c>
      <c r="K24" s="25">
        <v>4</v>
      </c>
      <c r="L24" s="44">
        <f t="shared" si="0"/>
        <v>635.66999999999996</v>
      </c>
      <c r="M24" s="23"/>
      <c r="N24" s="23"/>
    </row>
    <row r="25" spans="2:15" x14ac:dyDescent="0.3">
      <c r="B25" s="21" t="s">
        <v>59</v>
      </c>
      <c r="C25" s="22" t="s">
        <v>56</v>
      </c>
      <c r="D25" s="22" t="s">
        <v>15</v>
      </c>
      <c r="E25" s="1">
        <v>262.89999999999998</v>
      </c>
      <c r="F25" s="22" t="s">
        <v>29</v>
      </c>
      <c r="G25" s="23" t="s">
        <v>73</v>
      </c>
      <c r="H25" s="22" t="s">
        <v>75</v>
      </c>
      <c r="I25" s="24">
        <v>45268</v>
      </c>
      <c r="J25" s="21">
        <v>2</v>
      </c>
      <c r="K25" s="25">
        <v>7</v>
      </c>
      <c r="L25" s="44">
        <f t="shared" si="0"/>
        <v>525.79999999999995</v>
      </c>
      <c r="M25" s="23"/>
      <c r="N25" s="23"/>
    </row>
    <row r="26" spans="2:15" ht="15" thickBot="1" x14ac:dyDescent="0.35">
      <c r="B26" s="30" t="s">
        <v>54</v>
      </c>
      <c r="C26" s="31" t="s">
        <v>26</v>
      </c>
      <c r="D26" s="31" t="s">
        <v>15</v>
      </c>
      <c r="E26" s="2">
        <v>196.7</v>
      </c>
      <c r="F26" s="31" t="s">
        <v>27</v>
      </c>
      <c r="G26" s="32" t="s">
        <v>73</v>
      </c>
      <c r="H26" s="31" t="s">
        <v>75</v>
      </c>
      <c r="I26" s="33">
        <v>45267</v>
      </c>
      <c r="J26" s="30">
        <v>4</v>
      </c>
      <c r="K26" s="34">
        <v>6</v>
      </c>
      <c r="L26" s="45">
        <f t="shared" si="0"/>
        <v>786.8</v>
      </c>
      <c r="M26" s="23"/>
      <c r="N26" s="23"/>
      <c r="O26" s="23"/>
    </row>
    <row r="27" spans="2:15" x14ac:dyDescent="0.3">
      <c r="C27" s="23"/>
      <c r="D27" s="23"/>
      <c r="E27" s="39"/>
      <c r="F27" s="39"/>
      <c r="G27" s="23"/>
      <c r="H27" s="23"/>
      <c r="I27" s="23"/>
      <c r="J27" s="23"/>
      <c r="K27" s="23"/>
      <c r="L27" s="23"/>
      <c r="M27" s="23"/>
      <c r="N27" s="23"/>
      <c r="O27" s="23"/>
    </row>
    <row r="28" spans="2:15" x14ac:dyDescent="0.3">
      <c r="E28" s="39"/>
    </row>
  </sheetData>
  <sortState xmlns:xlrd2="http://schemas.microsoft.com/office/spreadsheetml/2017/richdata2" ref="B4:L26">
    <sortCondition ref="B4:B26"/>
  </sortState>
  <mergeCells count="1">
    <mergeCell ref="B2:L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442F-79B5-4E16-A449-B7070042AF89}">
  <dimension ref="A1:R47"/>
  <sheetViews>
    <sheetView zoomScale="98" zoomScaleNormal="100" workbookViewId="0">
      <selection activeCell="W19" sqref="W19"/>
    </sheetView>
  </sheetViews>
  <sheetFormatPr defaultRowHeight="14.4" x14ac:dyDescent="0.3"/>
  <cols>
    <col min="1" max="1" width="8.88671875" style="5"/>
    <col min="2" max="4" width="8.88671875" style="5" customWidth="1"/>
    <col min="5" max="15" width="8.88671875" style="5"/>
    <col min="16" max="17" width="8.88671875" style="5" customWidth="1"/>
    <col min="18" max="16384" width="8.88671875" style="5"/>
  </cols>
  <sheetData>
    <row r="1" spans="1:18" s="4" customFormat="1" x14ac:dyDescent="0.3"/>
    <row r="2" spans="1:18" s="4" customFormat="1" x14ac:dyDescent="0.3"/>
    <row r="3" spans="1:18" s="4" customFormat="1" x14ac:dyDescent="0.3">
      <c r="Q3" s="18">
        <f>LARGE(Produtos!L4:L26, 1)</f>
        <v>21725.699999999997</v>
      </c>
      <c r="R3" s="19" t="str" cm="1">
        <f t="array" ref="R3">_xlfn._xlws.FILTER(Produtos!C4:C26, Produtos!L4:L26=Q3, "Não encontramos o produto")</f>
        <v>Galaxy S23 Ultra</v>
      </c>
    </row>
    <row r="4" spans="1:18" s="4" customFormat="1" x14ac:dyDescent="0.3">
      <c r="H4" s="7" t="s">
        <v>79</v>
      </c>
      <c r="I4" s="49">
        <f>SUM(Produtos!L4:L26)</f>
        <v>68938.17</v>
      </c>
      <c r="J4" s="49"/>
      <c r="M4" s="7" t="s">
        <v>81</v>
      </c>
      <c r="N4" s="50">
        <f>SUM(Produtos!J4:J26)</f>
        <v>60</v>
      </c>
      <c r="O4" s="50"/>
    </row>
    <row r="5" spans="1:18" s="4" customFormat="1" x14ac:dyDescent="0.3"/>
    <row r="6" spans="1:18" s="4" customFormat="1" x14ac:dyDescent="0.3"/>
    <row r="7" spans="1:18" x14ac:dyDescent="0.3">
      <c r="B7" s="20"/>
    </row>
    <row r="9" spans="1:18" x14ac:dyDescent="0.3">
      <c r="B9" s="8"/>
      <c r="C9" s="8"/>
      <c r="D9" s="8"/>
      <c r="E9" s="8"/>
      <c r="O9" s="8"/>
      <c r="P9" s="8"/>
      <c r="Q9" s="8"/>
      <c r="R9" s="8"/>
    </row>
    <row r="10" spans="1:18" x14ac:dyDescent="0.3">
      <c r="B10" s="8"/>
      <c r="C10" s="9" t="s">
        <v>73</v>
      </c>
      <c r="D10" s="10">
        <f>SUMIFS(Produtos!L4:L26, Produtos!G4:G26, Gráficos!C10)</f>
        <v>2950.4400000000005</v>
      </c>
      <c r="E10" s="8"/>
      <c r="O10" s="8"/>
      <c r="P10" s="9" t="s">
        <v>74</v>
      </c>
      <c r="Q10" s="10">
        <f>SUMIFS(Produtos!L4:L26, Produtos!H4:H26, Gráficos!P10)</f>
        <v>47664.34</v>
      </c>
      <c r="R10" s="8"/>
    </row>
    <row r="11" spans="1:18" x14ac:dyDescent="0.3">
      <c r="B11" s="8"/>
      <c r="C11" s="11" t="s">
        <v>72</v>
      </c>
      <c r="D11" s="12">
        <f>SUMIFS(Produtos!L4:L26, Produtos!G4:G26, Gráficos!C11)</f>
        <v>4343.87</v>
      </c>
      <c r="E11" s="8"/>
      <c r="O11" s="8"/>
      <c r="P11" s="11" t="s">
        <v>76</v>
      </c>
      <c r="Q11" s="12">
        <f>SUMIFS(Produtos!L4:L26, Produtos!H4:H26, Gráficos!P11)</f>
        <v>867.2</v>
      </c>
      <c r="R11" s="8"/>
    </row>
    <row r="12" spans="1:18" x14ac:dyDescent="0.3">
      <c r="B12" s="8"/>
      <c r="C12" s="11" t="s">
        <v>71</v>
      </c>
      <c r="D12" s="12">
        <f>SUMIFS(Produtos!L4:L26, Produtos!G4:G26, Gráficos!C12)</f>
        <v>45212.2</v>
      </c>
      <c r="E12" s="8"/>
      <c r="O12" s="8"/>
      <c r="P12" s="11" t="s">
        <v>13</v>
      </c>
      <c r="Q12" s="12">
        <f>SUMIFS(Produtos!L4:L26, Produtos!H4:H26, Gráficos!P12)</f>
        <v>16431.66</v>
      </c>
      <c r="R12" s="8"/>
    </row>
    <row r="13" spans="1:18" x14ac:dyDescent="0.3">
      <c r="B13" s="8"/>
      <c r="C13" s="13" t="s">
        <v>11</v>
      </c>
      <c r="D13" s="14">
        <f>SUMIFS(Produtos!L4:L26, Produtos!G4:G26, Gráficos!C13)</f>
        <v>16431.66</v>
      </c>
      <c r="E13" s="8"/>
      <c r="O13" s="8"/>
      <c r="P13" s="13" t="s">
        <v>75</v>
      </c>
      <c r="Q13" s="14">
        <f>SUMIFS(Produtos!L4:L26, Produtos!H4:H26, Gráficos!P13)</f>
        <v>3974.9700000000003</v>
      </c>
      <c r="R13" s="8"/>
    </row>
    <row r="14" spans="1:18" x14ac:dyDescent="0.3">
      <c r="B14" s="8"/>
      <c r="C14" s="8"/>
      <c r="D14" s="8"/>
      <c r="E14" s="8"/>
      <c r="O14" s="8"/>
      <c r="P14" s="8"/>
      <c r="Q14" s="8"/>
      <c r="R14" s="8"/>
    </row>
    <row r="15" spans="1:18" x14ac:dyDescent="0.3">
      <c r="A15" s="8"/>
      <c r="B15" s="8"/>
      <c r="C15" s="8"/>
      <c r="D15" s="8"/>
      <c r="E15" s="8"/>
      <c r="F15" s="8"/>
      <c r="G15" s="8"/>
      <c r="O15" s="8"/>
      <c r="P15" s="8"/>
      <c r="Q15" s="8"/>
      <c r="R15" s="8"/>
    </row>
    <row r="16" spans="1:18" x14ac:dyDescent="0.3">
      <c r="A16" s="8"/>
      <c r="B16" s="8"/>
      <c r="C16" s="8"/>
      <c r="D16" s="8"/>
      <c r="E16" s="8"/>
      <c r="F16" s="8"/>
      <c r="G16" s="8"/>
      <c r="O16" s="8"/>
      <c r="P16" s="8"/>
      <c r="Q16" s="8"/>
      <c r="R16" s="8"/>
    </row>
    <row r="17" spans="1:18" x14ac:dyDescent="0.3">
      <c r="A17" s="8"/>
      <c r="B17" s="8"/>
      <c r="C17" s="8"/>
      <c r="D17" s="8"/>
      <c r="E17" s="8"/>
      <c r="F17" s="8"/>
      <c r="G17" s="8"/>
      <c r="O17" s="8"/>
      <c r="P17" s="8"/>
      <c r="Q17" s="8"/>
      <c r="R17" s="8"/>
    </row>
    <row r="18" spans="1:18" x14ac:dyDescent="0.3">
      <c r="A18" s="8"/>
      <c r="B18" s="8"/>
      <c r="C18" s="8"/>
      <c r="D18" s="8"/>
      <c r="E18" s="8"/>
      <c r="F18" s="8"/>
      <c r="G18" s="8"/>
    </row>
    <row r="19" spans="1:18" x14ac:dyDescent="0.3">
      <c r="A19" s="8"/>
      <c r="B19" s="8"/>
      <c r="C19" s="8"/>
      <c r="D19" s="8"/>
      <c r="E19" s="8"/>
      <c r="F19" s="8"/>
      <c r="G19" s="8"/>
    </row>
    <row r="24" spans="1:18" x14ac:dyDescent="0.3">
      <c r="B24" s="8"/>
      <c r="C24" s="8"/>
      <c r="D24" s="8"/>
      <c r="E24" s="8"/>
    </row>
    <row r="25" spans="1:18" x14ac:dyDescent="0.3">
      <c r="A25" s="6"/>
      <c r="B25" s="8"/>
      <c r="C25" s="16">
        <v>45266</v>
      </c>
      <c r="D25" s="17">
        <f>SUMIFS(Produtos!J4:J26, Produtos!I4:I26, Gráficos!C25)</f>
        <v>3</v>
      </c>
      <c r="E25" s="8"/>
      <c r="F25" s="6"/>
      <c r="G25" s="6"/>
    </row>
    <row r="26" spans="1:18" x14ac:dyDescent="0.3">
      <c r="A26" s="6"/>
      <c r="B26" s="8"/>
      <c r="C26" s="15">
        <v>45267</v>
      </c>
      <c r="D26" s="8">
        <f>SUMIFS(Produtos!J4:J26, Produtos!I4:I26, Gráficos!C26)</f>
        <v>7</v>
      </c>
      <c r="E26" s="8"/>
      <c r="F26" s="6"/>
      <c r="G26" s="6"/>
    </row>
    <row r="27" spans="1:18" x14ac:dyDescent="0.3">
      <c r="A27" s="6"/>
      <c r="B27" s="8"/>
      <c r="C27" s="15">
        <v>45268</v>
      </c>
      <c r="D27" s="8">
        <f>SUMIFS(Produtos!J4:J26, Produtos!I4:I26, Gráficos!C27)</f>
        <v>2</v>
      </c>
      <c r="E27" s="8"/>
      <c r="F27" s="6"/>
      <c r="G27" s="6"/>
    </row>
    <row r="28" spans="1:18" x14ac:dyDescent="0.3">
      <c r="A28" s="6"/>
      <c r="B28" s="8"/>
      <c r="C28" s="15">
        <v>45269</v>
      </c>
      <c r="D28" s="8">
        <f>SUMIFS(Produtos!J4:J26, Produtos!I4:I26, Gráficos!C28)</f>
        <v>4</v>
      </c>
      <c r="E28" s="8"/>
      <c r="F28" s="6"/>
      <c r="G28" s="6"/>
    </row>
    <row r="29" spans="1:18" x14ac:dyDescent="0.3">
      <c r="A29" s="6"/>
      <c r="B29" s="8"/>
      <c r="C29" s="15">
        <v>45270</v>
      </c>
      <c r="D29" s="8">
        <f>SUMIFS(Produtos!J4:J26, Produtos!I4:I26, Gráficos!C29)</f>
        <v>2</v>
      </c>
      <c r="E29" s="8"/>
      <c r="F29" s="6"/>
      <c r="G29" s="6"/>
    </row>
    <row r="30" spans="1:18" x14ac:dyDescent="0.3">
      <c r="A30" s="6"/>
      <c r="B30" s="8"/>
      <c r="C30" s="15">
        <v>45271</v>
      </c>
      <c r="D30" s="8">
        <f>SUMIFS(Produtos!J4:J26, Produtos!I4:I26, Gráficos!C30)</f>
        <v>3</v>
      </c>
      <c r="E30" s="8"/>
      <c r="F30" s="6"/>
      <c r="G30" s="6"/>
    </row>
    <row r="31" spans="1:18" x14ac:dyDescent="0.3">
      <c r="A31" s="6"/>
      <c r="B31" s="8"/>
      <c r="C31" s="15">
        <v>45272</v>
      </c>
      <c r="D31" s="8">
        <f>SUMIFS(Produtos!J4:J26, Produtos!I4:I26, Gráficos!C31)</f>
        <v>3</v>
      </c>
      <c r="E31" s="8"/>
      <c r="F31" s="6"/>
      <c r="G31" s="6"/>
    </row>
    <row r="32" spans="1:18" x14ac:dyDescent="0.3">
      <c r="A32" s="6"/>
      <c r="B32" s="8"/>
      <c r="C32" s="15">
        <v>45273</v>
      </c>
      <c r="D32" s="8">
        <f>SUMIFS(Produtos!J4:J26, Produtos!I4:I26, Gráficos!C32)</f>
        <v>5</v>
      </c>
      <c r="E32" s="8"/>
      <c r="F32" s="6"/>
      <c r="G32" s="6"/>
    </row>
    <row r="33" spans="1:7" x14ac:dyDescent="0.3">
      <c r="A33" s="6"/>
      <c r="B33" s="8"/>
      <c r="C33" s="15">
        <v>45274</v>
      </c>
      <c r="D33" s="8">
        <f>SUMIFS(Produtos!J4:J26, Produtos!I4:I26, Gráficos!C33)</f>
        <v>3</v>
      </c>
      <c r="E33" s="8"/>
      <c r="F33" s="6"/>
      <c r="G33" s="6"/>
    </row>
    <row r="34" spans="1:7" x14ac:dyDescent="0.3">
      <c r="A34" s="6"/>
      <c r="B34" s="8"/>
      <c r="C34" s="15">
        <v>45275</v>
      </c>
      <c r="D34" s="8">
        <f>SUMIFS(Produtos!J4:J26, Produtos!I4:I26, Gráficos!C34)</f>
        <v>3</v>
      </c>
      <c r="E34" s="8"/>
      <c r="F34" s="6"/>
      <c r="G34" s="6"/>
    </row>
    <row r="35" spans="1:7" x14ac:dyDescent="0.3">
      <c r="A35" s="6"/>
      <c r="B35" s="8"/>
      <c r="C35" s="15">
        <v>45276</v>
      </c>
      <c r="D35" s="8">
        <f>SUMIFS(Produtos!J4:J26, Produtos!I4:I26, Gráficos!C35)</f>
        <v>5</v>
      </c>
      <c r="E35" s="8"/>
      <c r="F35" s="6"/>
      <c r="G35" s="6"/>
    </row>
    <row r="36" spans="1:7" x14ac:dyDescent="0.3">
      <c r="A36" s="6"/>
      <c r="B36" s="8"/>
      <c r="C36" s="15">
        <v>45277</v>
      </c>
      <c r="D36" s="8">
        <f>SUMIFS(Produtos!J4:J26, Produtos!I4:I26, Gráficos!C36)</f>
        <v>6</v>
      </c>
      <c r="E36" s="8"/>
      <c r="F36" s="6"/>
      <c r="G36" s="6"/>
    </row>
    <row r="37" spans="1:7" x14ac:dyDescent="0.3">
      <c r="A37" s="6"/>
      <c r="B37" s="8"/>
      <c r="C37" s="15">
        <v>45278</v>
      </c>
      <c r="D37" s="8">
        <f>SUMIFS(Produtos!J4:J26, Produtos!I4:I26, Gráficos!C37)</f>
        <v>2</v>
      </c>
      <c r="E37" s="8"/>
      <c r="F37" s="6"/>
      <c r="G37" s="6"/>
    </row>
    <row r="38" spans="1:7" x14ac:dyDescent="0.3">
      <c r="A38" s="6"/>
      <c r="B38" s="8"/>
      <c r="C38" s="15">
        <v>45279</v>
      </c>
      <c r="D38" s="8">
        <f>SUMIFS(Produtos!J4:J26, Produtos!I4:I26, Gráficos!C38)</f>
        <v>2</v>
      </c>
      <c r="E38" s="8"/>
      <c r="F38" s="6"/>
      <c r="G38" s="6"/>
    </row>
    <row r="39" spans="1:7" x14ac:dyDescent="0.3">
      <c r="A39" s="6"/>
      <c r="B39" s="8"/>
      <c r="C39" s="15">
        <v>45280</v>
      </c>
      <c r="D39" s="8">
        <f>SUMIFS(Produtos!J4:J26, Produtos!I4:I26, Gráficos!C39)</f>
        <v>3</v>
      </c>
      <c r="E39" s="8"/>
      <c r="F39" s="6"/>
      <c r="G39" s="6"/>
    </row>
    <row r="40" spans="1:7" x14ac:dyDescent="0.3">
      <c r="A40" s="6"/>
      <c r="B40" s="8"/>
      <c r="C40" s="15">
        <v>45281</v>
      </c>
      <c r="D40" s="8">
        <f>SUMIFS(Produtos!J4:J26, Produtos!I4:I26, Gráficos!C40)</f>
        <v>3</v>
      </c>
      <c r="E40" s="8"/>
      <c r="F40" s="6"/>
      <c r="G40" s="6"/>
    </row>
    <row r="41" spans="1:7" x14ac:dyDescent="0.3">
      <c r="A41" s="6"/>
      <c r="B41" s="8"/>
      <c r="C41" s="15">
        <v>45282</v>
      </c>
      <c r="D41" s="8">
        <f>SUMIFS(Produtos!J4:J26, Produtos!I4:I26, Gráficos!C41)</f>
        <v>4</v>
      </c>
      <c r="E41" s="8"/>
      <c r="F41" s="6"/>
      <c r="G41" s="6"/>
    </row>
    <row r="42" spans="1:7" x14ac:dyDescent="0.3">
      <c r="A42" s="6"/>
      <c r="B42" s="8"/>
      <c r="C42" s="8"/>
      <c r="D42" s="8"/>
      <c r="E42" s="8"/>
      <c r="F42" s="6"/>
      <c r="G42" s="6"/>
    </row>
    <row r="43" spans="1:7" x14ac:dyDescent="0.3">
      <c r="A43" s="6"/>
      <c r="B43" s="6"/>
      <c r="C43" s="6"/>
      <c r="D43" s="6"/>
      <c r="E43" s="6"/>
      <c r="F43" s="6"/>
      <c r="G43" s="6"/>
    </row>
    <row r="44" spans="1:7" x14ac:dyDescent="0.3">
      <c r="A44" s="6"/>
      <c r="B44" s="6"/>
      <c r="C44" s="6"/>
      <c r="D44" s="6"/>
      <c r="E44" s="6"/>
      <c r="F44" s="6"/>
      <c r="G44" s="6"/>
    </row>
    <row r="45" spans="1:7" x14ac:dyDescent="0.3">
      <c r="A45" s="6"/>
      <c r="B45" s="6"/>
      <c r="C45" s="6"/>
      <c r="D45" s="6"/>
      <c r="E45" s="6"/>
      <c r="F45" s="6"/>
      <c r="G45" s="6"/>
    </row>
    <row r="46" spans="1:7" x14ac:dyDescent="0.3">
      <c r="A46" s="6"/>
      <c r="B46" s="6"/>
      <c r="C46" s="6"/>
      <c r="D46" s="6"/>
      <c r="E46" s="6"/>
      <c r="F46" s="6"/>
      <c r="G46" s="6"/>
    </row>
    <row r="47" spans="1:7" x14ac:dyDescent="0.3">
      <c r="A47" s="6"/>
      <c r="B47" s="6"/>
      <c r="C47" s="6"/>
      <c r="D47" s="6"/>
      <c r="E47" s="6"/>
      <c r="F47" s="6"/>
      <c r="G47" s="6"/>
    </row>
  </sheetData>
  <sortState xmlns:xlrd2="http://schemas.microsoft.com/office/spreadsheetml/2017/richdata2" ref="P10:P13">
    <sortCondition ref="P13"/>
  </sortState>
  <mergeCells count="2">
    <mergeCell ref="I4:J4"/>
    <mergeCell ref="N4:O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Produtos</vt:lpstr>
      <vt:lpstr>Gráficos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GABRIEL DE SOUZA DELABENETTA</dc:creator>
  <cp:lastModifiedBy>VITOR GABRIEL DE SOUZA DELABENETTA</cp:lastModifiedBy>
  <dcterms:created xsi:type="dcterms:W3CDTF">2023-12-26T23:47:51Z</dcterms:created>
  <dcterms:modified xsi:type="dcterms:W3CDTF">2024-01-02T16:28:39Z</dcterms:modified>
</cp:coreProperties>
</file>