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tor\Desktop\"/>
    </mc:Choice>
  </mc:AlternateContent>
  <bookViews>
    <workbookView xWindow="0" yWindow="0" windowWidth="15945" windowHeight="8520" tabRatio="801" activeTab="1"/>
  </bookViews>
  <sheets>
    <sheet name="DATACOPY" sheetId="8" r:id="rId1"/>
    <sheet name="COMPUTE" sheetId="5" r:id="rId2"/>
  </sheets>
  <calcPr calcId="152511"/>
</workbook>
</file>

<file path=xl/calcChain.xml><?xml version="1.0" encoding="utf-8"?>
<calcChain xmlns="http://schemas.openxmlformats.org/spreadsheetml/2006/main">
  <c r="B9" i="5" l="1"/>
  <c r="B13" i="5"/>
  <c r="B12" i="5" l="1"/>
  <c r="B11" i="5"/>
  <c r="B17" i="5" s="1"/>
  <c r="B8" i="5"/>
  <c r="B7" i="5"/>
  <c r="B16" i="5" s="1"/>
  <c r="B21" i="5" l="1"/>
  <c r="B18" i="5"/>
  <c r="B19" i="5" s="1"/>
  <c r="B20" i="5" s="1"/>
  <c r="E10" i="5"/>
  <c r="E11" i="5" s="1"/>
  <c r="E12" i="5" l="1"/>
  <c r="E16" i="5" s="1"/>
  <c r="B26" i="5"/>
  <c r="B25" i="5"/>
  <c r="B22" i="5"/>
  <c r="E15" i="5"/>
  <c r="B27" i="5" l="1"/>
  <c r="A28" i="5" s="1"/>
</calcChain>
</file>

<file path=xl/sharedStrings.xml><?xml version="1.0" encoding="utf-8"?>
<sst xmlns="http://schemas.openxmlformats.org/spreadsheetml/2006/main" count="38" uniqueCount="33">
  <si>
    <t>Data</t>
  </si>
  <si>
    <t>Hypothesized Difference</t>
  </si>
  <si>
    <t>Level of Significance</t>
  </si>
  <si>
    <t>Population 1 Sample</t>
  </si>
  <si>
    <t>Sample Size</t>
  </si>
  <si>
    <t>Sample Mean</t>
  </si>
  <si>
    <t>Sample Standard Deviation</t>
  </si>
  <si>
    <t>Population 2 Sample</t>
  </si>
  <si>
    <t>Intermediate Calculations</t>
  </si>
  <si>
    <t>Population 1 Sample Degrees of Freedom</t>
  </si>
  <si>
    <t>Population 2 Sample Degrees of Freedom</t>
  </si>
  <si>
    <t>Total Degrees of Freedom</t>
  </si>
  <si>
    <t>Pooled Variance</t>
  </si>
  <si>
    <t>Difference in Sample Means</t>
  </si>
  <si>
    <t>Lower Critical Value</t>
  </si>
  <si>
    <t>Upper Critical Value</t>
  </si>
  <si>
    <t xml:space="preserve">Confidence Interval Estimate </t>
  </si>
  <si>
    <t>Confidence Level</t>
  </si>
  <si>
    <t>Degrees of Freedom</t>
  </si>
  <si>
    <t>Interval Half Width</t>
  </si>
  <si>
    <t>Confidence Interval</t>
  </si>
  <si>
    <t>Interval Lower Limit</t>
  </si>
  <si>
    <t>Interval Upper Limit</t>
  </si>
  <si>
    <t>(assumes equal population variances)</t>
  </si>
  <si>
    <r>
      <t xml:space="preserve">t </t>
    </r>
    <r>
      <rPr>
        <sz val="11"/>
        <rFont val="Calibri"/>
        <family val="2"/>
      </rPr>
      <t>Value</t>
    </r>
  </si>
  <si>
    <r>
      <t xml:space="preserve">t </t>
    </r>
    <r>
      <rPr>
        <sz val="11"/>
        <rFont val="Calibri"/>
        <family val="2"/>
      </rPr>
      <t>Test Statistic</t>
    </r>
  </si>
  <si>
    <t>for the Difference Between Two Means</t>
  </si>
  <si>
    <t>Standard Error</t>
  </si>
  <si>
    <t>Pooled-Variance t Test for Differences in Two Means</t>
  </si>
  <si>
    <t>p-Value</t>
  </si>
  <si>
    <t>Two-Tail Test</t>
  </si>
  <si>
    <t>four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</si>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</sst>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000"/>
  </numFmts>
  <fonts count="6" x14ac:knownFonts="1">
    <font>
      <sz val="10"/>
      <name val="Arial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2" borderId="3" xfId="0" applyFont="1" applyFill="1" applyBorder="1" applyAlignment="1">
      <alignment horizontal="centerContinuous"/>
    </xf>
    <xf numFmtId="0" fontId="3" fillId="0" borderId="0" xfId="0" applyFont="1" applyAlignment="1"/>
    <xf numFmtId="0" fontId="2" fillId="0" borderId="4" xfId="0" applyFont="1" applyBorder="1"/>
    <xf numFmtId="0" fontId="2" fillId="0" borderId="5" xfId="0" applyFont="1" applyBorder="1"/>
    <xf numFmtId="0" fontId="4" fillId="0" borderId="4" xfId="0" applyFont="1" applyBorder="1"/>
    <xf numFmtId="164" fontId="2" fillId="0" borderId="5" xfId="0" applyNumberFormat="1" applyFont="1" applyBorder="1"/>
    <xf numFmtId="0" fontId="2" fillId="0" borderId="0" xfId="0" applyFont="1" applyBorder="1"/>
    <xf numFmtId="0" fontId="3" fillId="0" borderId="0" xfId="0" applyFont="1" applyBorder="1"/>
    <xf numFmtId="0" fontId="2" fillId="0" borderId="3" xfId="0" applyFont="1" applyBorder="1"/>
    <xf numFmtId="0" fontId="4" fillId="0" borderId="0" xfId="0" applyFont="1" applyBorder="1"/>
    <xf numFmtId="0" fontId="3" fillId="3" borderId="3" xfId="0" applyFont="1" applyFill="1" applyBorder="1" applyAlignment="1">
      <alignment horizontal="centerContinuous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Continuous"/>
    </xf>
    <xf numFmtId="0" fontId="2" fillId="2" borderId="3" xfId="0" applyFont="1" applyFill="1" applyBorder="1" applyAlignment="1"/>
    <xf numFmtId="0" fontId="2" fillId="2" borderId="3" xfId="0" applyNumberFormat="1" applyFont="1" applyFill="1" applyBorder="1"/>
    <xf numFmtId="0" fontId="4" fillId="3" borderId="3" xfId="0" applyFont="1" applyFill="1" applyBorder="1"/>
    <xf numFmtId="164" fontId="2" fillId="3" borderId="3" xfId="0" applyNumberFormat="1" applyFont="1" applyFill="1" applyBorder="1"/>
    <xf numFmtId="0" fontId="2" fillId="3" borderId="3" xfId="0" applyFont="1" applyFill="1" applyBorder="1" applyAlignment="1">
      <alignment horizontal="centerContinuous"/>
    </xf>
    <xf numFmtId="0" fontId="2" fillId="3" borderId="3" xfId="0" applyFont="1" applyFill="1" applyBorder="1"/>
    <xf numFmtId="0" fontId="2" fillId="3" borderId="4" xfId="0" applyFont="1" applyFill="1" applyBorder="1"/>
    <xf numFmtId="164" fontId="2" fillId="3" borderId="5" xfId="0" applyNumberFormat="1" applyFont="1" applyFill="1" applyBorder="1"/>
    <xf numFmtId="0" fontId="2" fillId="3" borderId="6" xfId="0" applyFont="1" applyFill="1" applyBorder="1"/>
    <xf numFmtId="164" fontId="2" fillId="3" borderId="7" xfId="0" applyNumberFormat="1" applyFont="1" applyFill="1" applyBorder="1"/>
    <xf numFmtId="0" fontId="2" fillId="2" borderId="4" xfId="0" applyFont="1" applyFill="1" applyBorder="1" applyAlignment="1">
      <alignment horizontal="left"/>
    </xf>
    <xf numFmtId="9" fontId="2" fillId="2" borderId="5" xfId="0" applyNumberFormat="1" applyFont="1" applyFill="1" applyBorder="1"/>
    <xf numFmtId="0" fontId="2" fillId="0" borderId="3" xfId="0" applyFont="1" applyBorder="1" applyAlignment="1"/>
    <xf numFmtId="164" fontId="2" fillId="2" borderId="3" xfId="0" applyNumberFormat="1" applyFont="1" applyFill="1" applyBorder="1"/>
    <xf numFmtId="164" fontId="2" fillId="0" borderId="3" xfId="0" applyNumberFormat="1" applyFont="1" applyBorder="1"/>
    <xf numFmtId="0" fontId="3" fillId="0" borderId="0" xfId="0" applyFont="1" applyAlignment="1">
      <alignment horizontal="left"/>
    </xf>
    <xf numFmtId="0" fontId="3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0" borderId="0" xfId="0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95"/>
  <sheetViews>
    <sheetView workbookViewId="0">
      <selection sqref="A1:B1048576"/>
    </sheetView>
  </sheetViews>
  <sheetFormatPr defaultRowHeight="12.75" x14ac:dyDescent="0.2"/>
  <cols>
    <col min="1" max="1" width="13" customWidth="1"/>
    <col min="2" max="2" width="13.42578125" customWidth="1"/>
  </cols>
  <sheetData>
    <row r="1" spans="1:2" x14ac:dyDescent="0.2">
      <c r="A1" s="47" t="s">
        <v>31</v>
      </c>
      <c r="B1" s="47" t="s">
        <v>32</v>
      </c>
    </row>
    <row r="2" spans="1:2" x14ac:dyDescent="0.2">
      <c r="A2" s="48">
        <v>26995</v>
      </c>
      <c r="B2" s="48">
        <v>31995</v>
      </c>
    </row>
    <row r="3" spans="1:2" x14ac:dyDescent="0.2">
      <c r="A3" s="48">
        <v>28995</v>
      </c>
      <c r="B3" s="48">
        <v>25995</v>
      </c>
    </row>
    <row r="4" spans="1:2" x14ac:dyDescent="0.2">
      <c r="A4" s="48">
        <v>28995</v>
      </c>
      <c r="B4" s="48">
        <v>21995</v>
      </c>
    </row>
    <row r="5" spans="1:2" x14ac:dyDescent="0.2">
      <c r="A5" s="48">
        <v>27995</v>
      </c>
      <c r="B5" s="48">
        <v>25995</v>
      </c>
    </row>
    <row r="6" spans="1:2" x14ac:dyDescent="0.2">
      <c r="A6" s="48">
        <v>28900</v>
      </c>
      <c r="B6" s="48">
        <v>24995</v>
      </c>
    </row>
    <row r="7" spans="1:2" x14ac:dyDescent="0.2">
      <c r="A7" s="48">
        <v>28900</v>
      </c>
      <c r="B7" s="48">
        <v>28995</v>
      </c>
    </row>
    <row r="8" spans="1:2" x14ac:dyDescent="0.2">
      <c r="A8" s="48">
        <v>26900</v>
      </c>
      <c r="B8" s="48">
        <v>28995</v>
      </c>
    </row>
    <row r="9" spans="1:2" x14ac:dyDescent="0.2">
      <c r="A9" s="48">
        <v>28900</v>
      </c>
      <c r="B9" s="48">
        <v>35495</v>
      </c>
    </row>
    <row r="10" spans="1:2" x14ac:dyDescent="0.2">
      <c r="A10" s="48">
        <v>28900</v>
      </c>
      <c r="B10" s="48">
        <v>41575</v>
      </c>
    </row>
    <row r="11" spans="1:2" x14ac:dyDescent="0.2">
      <c r="A11" s="48">
        <v>28990</v>
      </c>
      <c r="B11" s="48">
        <v>30995</v>
      </c>
    </row>
    <row r="12" spans="1:2" x14ac:dyDescent="0.2">
      <c r="A12" s="48">
        <v>31900</v>
      </c>
      <c r="B12" s="48">
        <v>31995</v>
      </c>
    </row>
    <row r="13" spans="1:2" x14ac:dyDescent="0.2">
      <c r="A13" s="48">
        <v>30900</v>
      </c>
      <c r="B13" s="48">
        <v>31900</v>
      </c>
    </row>
    <row r="14" spans="1:2" x14ac:dyDescent="0.2">
      <c r="A14" s="48">
        <v>32900</v>
      </c>
      <c r="B14" s="48">
        <v>32900</v>
      </c>
    </row>
    <row r="15" spans="1:2" x14ac:dyDescent="0.2">
      <c r="A15" s="48">
        <v>31900</v>
      </c>
      <c r="B15" s="48">
        <v>28900</v>
      </c>
    </row>
    <row r="16" spans="1:2" x14ac:dyDescent="0.2">
      <c r="A16" s="48">
        <v>27995</v>
      </c>
      <c r="B16" s="48">
        <v>29900</v>
      </c>
    </row>
    <row r="17" spans="1:2" x14ac:dyDescent="0.2">
      <c r="A17" s="48">
        <v>29995</v>
      </c>
      <c r="B17" s="48">
        <v>29900</v>
      </c>
    </row>
    <row r="18" spans="1:2" x14ac:dyDescent="0.2">
      <c r="A18" s="48">
        <v>34995</v>
      </c>
      <c r="B18" s="48">
        <v>28900</v>
      </c>
    </row>
    <row r="19" spans="1:2" x14ac:dyDescent="0.2">
      <c r="A19" s="48">
        <v>28995</v>
      </c>
      <c r="B19" s="48">
        <v>25900</v>
      </c>
    </row>
    <row r="20" spans="1:2" x14ac:dyDescent="0.2">
      <c r="A20" s="48">
        <v>27995</v>
      </c>
      <c r="B20" s="48">
        <v>31900</v>
      </c>
    </row>
    <row r="21" spans="1:2" x14ac:dyDescent="0.2">
      <c r="A21" s="48">
        <v>32900</v>
      </c>
      <c r="B21" s="48">
        <v>27995</v>
      </c>
    </row>
    <row r="22" spans="1:2" x14ac:dyDescent="0.2">
      <c r="A22" s="48">
        <v>28900</v>
      </c>
      <c r="B22" s="48">
        <v>29995</v>
      </c>
    </row>
    <row r="23" spans="1:2" x14ac:dyDescent="0.2">
      <c r="A23" s="48">
        <v>28900</v>
      </c>
      <c r="B23" s="48">
        <v>29995</v>
      </c>
    </row>
    <row r="24" spans="1:2" x14ac:dyDescent="0.2">
      <c r="A24" s="48">
        <v>28900</v>
      </c>
      <c r="B24" s="48">
        <v>33995</v>
      </c>
    </row>
    <row r="25" spans="1:2" x14ac:dyDescent="0.2">
      <c r="A25" s="48">
        <v>27400</v>
      </c>
      <c r="B25" s="48">
        <v>27900</v>
      </c>
    </row>
    <row r="26" spans="1:2" x14ac:dyDescent="0.2">
      <c r="A26" s="48">
        <v>33600</v>
      </c>
      <c r="B26" s="48">
        <v>19595</v>
      </c>
    </row>
    <row r="27" spans="1:2" x14ac:dyDescent="0.2">
      <c r="A27" s="48">
        <v>29400</v>
      </c>
      <c r="B27" s="48">
        <v>23995</v>
      </c>
    </row>
    <row r="28" spans="1:2" x14ac:dyDescent="0.2">
      <c r="A28" s="48">
        <v>32900</v>
      </c>
      <c r="B28" s="48">
        <v>28995</v>
      </c>
    </row>
    <row r="29" spans="1:2" x14ac:dyDescent="0.2">
      <c r="A29" s="48">
        <v>33600</v>
      </c>
      <c r="B29" s="48">
        <v>24995</v>
      </c>
    </row>
    <row r="30" spans="1:2" x14ac:dyDescent="0.2">
      <c r="A30" s="48">
        <v>35900</v>
      </c>
      <c r="B30" s="48">
        <v>28995</v>
      </c>
    </row>
    <row r="31" spans="1:2" x14ac:dyDescent="0.2">
      <c r="A31" s="48">
        <v>24495</v>
      </c>
      <c r="B31" s="48">
        <v>25900</v>
      </c>
    </row>
    <row r="32" spans="1:2" x14ac:dyDescent="0.2">
      <c r="A32" s="48">
        <v>26495</v>
      </c>
      <c r="B32" s="48">
        <v>27900</v>
      </c>
    </row>
    <row r="33" spans="1:2" x14ac:dyDescent="0.2">
      <c r="A33" s="48">
        <v>31795</v>
      </c>
      <c r="B33" s="48">
        <v>25900</v>
      </c>
    </row>
    <row r="34" spans="1:2" x14ac:dyDescent="0.2">
      <c r="A34" s="48">
        <v>31995</v>
      </c>
      <c r="B34" s="48">
        <v>24900</v>
      </c>
    </row>
    <row r="35" spans="1:2" x14ac:dyDescent="0.2">
      <c r="A35" s="48">
        <v>26900</v>
      </c>
      <c r="B35" s="48">
        <v>27900</v>
      </c>
    </row>
    <row r="36" spans="1:2" x14ac:dyDescent="0.2">
      <c r="A36" s="48">
        <v>26900</v>
      </c>
      <c r="B36" s="48">
        <v>26400</v>
      </c>
    </row>
    <row r="37" spans="1:2" x14ac:dyDescent="0.2">
      <c r="A37" s="48">
        <v>30900</v>
      </c>
      <c r="B37" s="48">
        <v>25900</v>
      </c>
    </row>
    <row r="38" spans="1:2" x14ac:dyDescent="0.2">
      <c r="A38" s="48">
        <v>30898</v>
      </c>
      <c r="B38" s="48">
        <v>25200</v>
      </c>
    </row>
    <row r="39" spans="1:2" x14ac:dyDescent="0.2">
      <c r="A39" s="48">
        <v>31989</v>
      </c>
      <c r="B39" s="48">
        <v>26100</v>
      </c>
    </row>
    <row r="40" spans="1:2" x14ac:dyDescent="0.2">
      <c r="A40" s="48">
        <v>29989</v>
      </c>
      <c r="B40" s="48">
        <v>24900</v>
      </c>
    </row>
    <row r="41" spans="1:2" x14ac:dyDescent="0.2">
      <c r="A41" s="48">
        <v>29989</v>
      </c>
      <c r="B41" s="48">
        <v>29900</v>
      </c>
    </row>
    <row r="42" spans="1:2" x14ac:dyDescent="0.2">
      <c r="A42" s="48">
        <v>33989</v>
      </c>
      <c r="B42" s="48">
        <v>31495</v>
      </c>
    </row>
    <row r="43" spans="1:2" x14ac:dyDescent="0.2">
      <c r="A43" s="48">
        <v>35989</v>
      </c>
      <c r="B43" s="48">
        <v>26995</v>
      </c>
    </row>
    <row r="44" spans="1:2" x14ac:dyDescent="0.2">
      <c r="A44" s="48">
        <v>31989</v>
      </c>
      <c r="B44" s="48">
        <v>28995</v>
      </c>
    </row>
    <row r="45" spans="1:2" x14ac:dyDescent="0.2">
      <c r="A45" s="48">
        <v>35989</v>
      </c>
      <c r="B45" s="48">
        <v>41495</v>
      </c>
    </row>
    <row r="46" spans="1:2" x14ac:dyDescent="0.2">
      <c r="A46" s="48">
        <v>33989</v>
      </c>
      <c r="B46" s="48">
        <v>34995</v>
      </c>
    </row>
    <row r="47" spans="1:2" x14ac:dyDescent="0.2">
      <c r="A47" s="48">
        <v>31989</v>
      </c>
      <c r="B47" s="48">
        <v>39495</v>
      </c>
    </row>
    <row r="48" spans="1:2" x14ac:dyDescent="0.2">
      <c r="A48" s="48">
        <v>29985</v>
      </c>
      <c r="B48" s="48">
        <v>28900</v>
      </c>
    </row>
    <row r="49" spans="1:2" x14ac:dyDescent="0.2">
      <c r="A49" s="48">
        <v>29985</v>
      </c>
      <c r="B49" s="48">
        <v>20900</v>
      </c>
    </row>
    <row r="50" spans="1:2" x14ac:dyDescent="0.2">
      <c r="A50" s="48">
        <v>28985</v>
      </c>
      <c r="B50" s="48">
        <v>24900</v>
      </c>
    </row>
    <row r="51" spans="1:2" x14ac:dyDescent="0.2">
      <c r="A51" s="48">
        <v>27895</v>
      </c>
      <c r="B51" s="48">
        <v>26900</v>
      </c>
    </row>
    <row r="52" spans="1:2" x14ac:dyDescent="0.2">
      <c r="A52" s="48">
        <v>26975</v>
      </c>
      <c r="B52" s="48">
        <v>24900</v>
      </c>
    </row>
    <row r="53" spans="1:2" x14ac:dyDescent="0.2">
      <c r="A53" s="48">
        <v>25985</v>
      </c>
      <c r="B53" s="48">
        <v>26900</v>
      </c>
    </row>
    <row r="54" spans="1:2" x14ac:dyDescent="0.2">
      <c r="A54" s="48">
        <v>29875</v>
      </c>
      <c r="B54" s="48">
        <v>27900</v>
      </c>
    </row>
    <row r="55" spans="1:2" x14ac:dyDescent="0.2">
      <c r="A55" s="48">
        <v>28990</v>
      </c>
      <c r="B55" s="48">
        <v>27900</v>
      </c>
    </row>
    <row r="56" spans="1:2" x14ac:dyDescent="0.2">
      <c r="A56" s="48">
        <v>32995</v>
      </c>
      <c r="B56" s="48">
        <v>32900</v>
      </c>
    </row>
    <row r="57" spans="1:2" x14ac:dyDescent="0.2">
      <c r="A57" s="48">
        <v>29995</v>
      </c>
      <c r="B57" s="48">
        <v>28989</v>
      </c>
    </row>
    <row r="58" spans="1:2" x14ac:dyDescent="0.2">
      <c r="A58" s="48">
        <v>33995</v>
      </c>
      <c r="B58" s="48">
        <v>29989</v>
      </c>
    </row>
    <row r="59" spans="1:2" x14ac:dyDescent="0.2">
      <c r="A59" s="48">
        <v>27990</v>
      </c>
      <c r="B59" s="48">
        <v>28989</v>
      </c>
    </row>
    <row r="60" spans="1:2" x14ac:dyDescent="0.2">
      <c r="A60" s="48">
        <v>27950</v>
      </c>
      <c r="B60" s="48">
        <v>28989</v>
      </c>
    </row>
    <row r="61" spans="1:2" x14ac:dyDescent="0.2">
      <c r="A61" s="48">
        <v>29925</v>
      </c>
      <c r="B61" s="48">
        <v>31989</v>
      </c>
    </row>
    <row r="62" spans="1:2" x14ac:dyDescent="0.2">
      <c r="A62" s="48">
        <v>31990</v>
      </c>
      <c r="B62" s="48">
        <v>39989</v>
      </c>
    </row>
    <row r="63" spans="1:2" x14ac:dyDescent="0.2">
      <c r="B63" s="48">
        <v>24989</v>
      </c>
    </row>
    <row r="64" spans="1:2" x14ac:dyDescent="0.2">
      <c r="B64" s="48">
        <v>24989</v>
      </c>
    </row>
    <row r="65" spans="2:2" x14ac:dyDescent="0.2">
      <c r="B65" s="48">
        <v>35989</v>
      </c>
    </row>
    <row r="66" spans="2:2" x14ac:dyDescent="0.2">
      <c r="B66" s="48">
        <v>26985</v>
      </c>
    </row>
    <row r="67" spans="2:2" x14ac:dyDescent="0.2">
      <c r="B67" s="48">
        <v>22985</v>
      </c>
    </row>
    <row r="68" spans="2:2" x14ac:dyDescent="0.2">
      <c r="B68" s="48">
        <v>25875</v>
      </c>
    </row>
    <row r="69" spans="2:2" x14ac:dyDescent="0.2">
      <c r="B69" s="48">
        <v>24875</v>
      </c>
    </row>
    <row r="70" spans="2:2" x14ac:dyDescent="0.2">
      <c r="B70" s="48">
        <v>25875</v>
      </c>
    </row>
    <row r="71" spans="2:2" x14ac:dyDescent="0.2">
      <c r="B71" s="48">
        <v>26985</v>
      </c>
    </row>
    <row r="72" spans="2:2" x14ac:dyDescent="0.2">
      <c r="B72" s="48">
        <v>28985</v>
      </c>
    </row>
    <row r="73" spans="2:2" x14ac:dyDescent="0.2">
      <c r="B73" s="48">
        <v>31985</v>
      </c>
    </row>
    <row r="74" spans="2:2" x14ac:dyDescent="0.2">
      <c r="B74" s="48">
        <v>29985</v>
      </c>
    </row>
    <row r="75" spans="2:2" x14ac:dyDescent="0.2">
      <c r="B75" s="48">
        <v>33985</v>
      </c>
    </row>
    <row r="76" spans="2:2" x14ac:dyDescent="0.2">
      <c r="B76" s="48">
        <v>32985</v>
      </c>
    </row>
    <row r="77" spans="2:2" x14ac:dyDescent="0.2">
      <c r="B77" s="48">
        <v>29995</v>
      </c>
    </row>
    <row r="78" spans="2:2" x14ac:dyDescent="0.2">
      <c r="B78" s="48">
        <v>27995</v>
      </c>
    </row>
    <row r="79" spans="2:2" x14ac:dyDescent="0.2">
      <c r="B79" s="48">
        <v>32985</v>
      </c>
    </row>
    <row r="80" spans="2:2" x14ac:dyDescent="0.2">
      <c r="B80" s="48">
        <v>29995</v>
      </c>
    </row>
    <row r="81" spans="2:2" x14ac:dyDescent="0.2">
      <c r="B81" s="48">
        <v>22985</v>
      </c>
    </row>
    <row r="82" spans="2:2" x14ac:dyDescent="0.2">
      <c r="B82" s="48">
        <v>25490</v>
      </c>
    </row>
    <row r="83" spans="2:2" x14ac:dyDescent="0.2">
      <c r="B83" s="48">
        <v>24990</v>
      </c>
    </row>
    <row r="84" spans="2:2" x14ac:dyDescent="0.2">
      <c r="B84" s="48">
        <v>24490</v>
      </c>
    </row>
    <row r="85" spans="2:2" x14ac:dyDescent="0.2">
      <c r="B85" s="48">
        <v>28990</v>
      </c>
    </row>
    <row r="86" spans="2:2" x14ac:dyDescent="0.2">
      <c r="B86" s="48">
        <v>28490</v>
      </c>
    </row>
    <row r="87" spans="2:2" x14ac:dyDescent="0.2">
      <c r="B87" s="48">
        <v>28890</v>
      </c>
    </row>
    <row r="88" spans="2:2" x14ac:dyDescent="0.2">
      <c r="B88" s="48">
        <v>25995</v>
      </c>
    </row>
    <row r="89" spans="2:2" x14ac:dyDescent="0.2">
      <c r="B89" s="48">
        <v>22995</v>
      </c>
    </row>
    <row r="90" spans="2:2" x14ac:dyDescent="0.2">
      <c r="B90" s="48">
        <v>27500</v>
      </c>
    </row>
    <row r="91" spans="2:2" x14ac:dyDescent="0.2">
      <c r="B91" s="48">
        <v>28500</v>
      </c>
    </row>
    <row r="92" spans="2:2" x14ac:dyDescent="0.2">
      <c r="B92" s="48">
        <v>31995</v>
      </c>
    </row>
    <row r="93" spans="2:2" x14ac:dyDescent="0.2">
      <c r="B93" s="48">
        <v>24990</v>
      </c>
    </row>
    <row r="94" spans="2:2" x14ac:dyDescent="0.2">
      <c r="B94" s="48">
        <v>22425</v>
      </c>
    </row>
    <row r="95" spans="2:2" x14ac:dyDescent="0.2">
      <c r="B95" s="48">
        <v>23990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E29"/>
  <sheetViews>
    <sheetView tabSelected="1" workbookViewId="0">
      <selection activeCell="E15" sqref="E15"/>
    </sheetView>
  </sheetViews>
  <sheetFormatPr defaultRowHeight="15" x14ac:dyDescent="0.25"/>
  <cols>
    <col min="1" max="1" width="37.85546875" style="3" customWidth="1"/>
    <col min="2" max="2" width="14" style="3" customWidth="1"/>
    <col min="3" max="3" width="3.7109375" style="3" customWidth="1"/>
    <col min="4" max="4" width="22.85546875" style="3" customWidth="1"/>
    <col min="5" max="5" width="13.140625" style="3" customWidth="1"/>
    <col min="6" max="16384" width="9.140625" style="3"/>
  </cols>
  <sheetData>
    <row r="1" spans="1:5" ht="15" customHeight="1" x14ac:dyDescent="0.25">
      <c r="A1" s="34" t="s">
        <v>28</v>
      </c>
      <c r="B1" s="1"/>
      <c r="C1" s="1"/>
      <c r="D1" s="2"/>
    </row>
    <row r="2" spans="1:5" ht="15" customHeight="1" thickBot="1" x14ac:dyDescent="0.3">
      <c r="A2" s="3" t="s">
        <v>23</v>
      </c>
    </row>
    <row r="3" spans="1:5" ht="15" customHeight="1" x14ac:dyDescent="0.25">
      <c r="A3" s="35" t="s">
        <v>0</v>
      </c>
      <c r="B3" s="35"/>
      <c r="D3" s="37" t="s">
        <v>16</v>
      </c>
      <c r="E3" s="38"/>
    </row>
    <row r="4" spans="1:5" ht="15" customHeight="1" x14ac:dyDescent="0.25">
      <c r="A4" s="17" t="s">
        <v>1</v>
      </c>
      <c r="B4" s="17">
        <v>0</v>
      </c>
      <c r="D4" s="39" t="s">
        <v>26</v>
      </c>
      <c r="E4" s="40"/>
    </row>
    <row r="5" spans="1:5" ht="15" customHeight="1" x14ac:dyDescent="0.25">
      <c r="A5" s="17" t="s">
        <v>2</v>
      </c>
      <c r="B5" s="17">
        <v>0.05</v>
      </c>
      <c r="D5" s="4"/>
      <c r="E5" s="5"/>
    </row>
    <row r="6" spans="1:5" ht="15" customHeight="1" x14ac:dyDescent="0.25">
      <c r="A6" s="6" t="s">
        <v>3</v>
      </c>
      <c r="B6" s="18"/>
      <c r="D6" s="43" t="s">
        <v>0</v>
      </c>
      <c r="E6" s="44"/>
    </row>
    <row r="7" spans="1:5" ht="15" customHeight="1" x14ac:dyDescent="0.25">
      <c r="A7" s="17" t="s">
        <v>4</v>
      </c>
      <c r="B7" s="17">
        <f>COUNT(DATACOPY!$A:$A)</f>
        <v>61</v>
      </c>
      <c r="D7" s="29" t="s">
        <v>17</v>
      </c>
      <c r="E7" s="30">
        <v>0.95</v>
      </c>
    </row>
    <row r="8" spans="1:5" ht="15" customHeight="1" x14ac:dyDescent="0.25">
      <c r="A8" s="17" t="s">
        <v>5</v>
      </c>
      <c r="B8" s="19">
        <f>AVERAGE(DATACOPY!$A:$A)</f>
        <v>30233.426229508197</v>
      </c>
      <c r="C8" s="7"/>
      <c r="D8" s="4"/>
      <c r="E8" s="5"/>
    </row>
    <row r="9" spans="1:5" ht="15" customHeight="1" x14ac:dyDescent="0.25">
      <c r="A9" s="17" t="s">
        <v>6</v>
      </c>
      <c r="B9" s="32">
        <f>_xlfn.STDEV.S(DATACOPY!$A:$A)</f>
        <v>2648.6500867361124</v>
      </c>
      <c r="C9" s="7"/>
      <c r="D9" s="41" t="s">
        <v>8</v>
      </c>
      <c r="E9" s="42"/>
    </row>
    <row r="10" spans="1:5" ht="15" customHeight="1" x14ac:dyDescent="0.25">
      <c r="A10" s="6" t="s">
        <v>7</v>
      </c>
      <c r="B10" s="18"/>
      <c r="C10" s="7"/>
      <c r="D10" s="8" t="s">
        <v>18</v>
      </c>
      <c r="E10" s="9">
        <f>B16 + B17</f>
        <v>153</v>
      </c>
    </row>
    <row r="11" spans="1:5" ht="15" customHeight="1" x14ac:dyDescent="0.25">
      <c r="A11" s="17" t="s">
        <v>4</v>
      </c>
      <c r="B11" s="17">
        <f>COUNT(DATACOPY!$B:$B)</f>
        <v>94</v>
      </c>
      <c r="C11" s="2"/>
      <c r="D11" s="10" t="s">
        <v>24</v>
      </c>
      <c r="E11" s="11">
        <f>_xlfn.T.INV.2T(1 - E7, E10)</f>
        <v>1.975590315005247</v>
      </c>
    </row>
    <row r="12" spans="1:5" ht="15" customHeight="1" x14ac:dyDescent="0.25">
      <c r="A12" s="17" t="s">
        <v>5</v>
      </c>
      <c r="B12" s="20">
        <f>AVERAGE(DATACOPY!$B:$B)</f>
        <v>28534.478723404256</v>
      </c>
      <c r="C12" s="12"/>
      <c r="D12" s="8" t="s">
        <v>19</v>
      </c>
      <c r="E12" s="11">
        <f>(E11 * SQRT(B19 * (1/B7 + 1/B11)))</f>
        <v>1183.0093477294695</v>
      </c>
    </row>
    <row r="13" spans="1:5" ht="15" customHeight="1" x14ac:dyDescent="0.25">
      <c r="A13" s="17" t="s">
        <v>6</v>
      </c>
      <c r="B13" s="32">
        <f>_xlfn.STDEV.S(DATACOPY!$B:$B)</f>
        <v>4158.9782314469894</v>
      </c>
      <c r="C13" s="12"/>
      <c r="D13" s="4"/>
      <c r="E13" s="5"/>
    </row>
    <row r="14" spans="1:5" ht="15" customHeight="1" x14ac:dyDescent="0.25">
      <c r="A14" s="13"/>
      <c r="B14" s="13"/>
      <c r="C14" s="13"/>
      <c r="D14" s="45" t="s">
        <v>20</v>
      </c>
      <c r="E14" s="46"/>
    </row>
    <row r="15" spans="1:5" ht="15" customHeight="1" x14ac:dyDescent="0.25">
      <c r="A15" s="36" t="s">
        <v>8</v>
      </c>
      <c r="B15" s="36"/>
      <c r="D15" s="25" t="s">
        <v>21</v>
      </c>
      <c r="E15" s="26">
        <f>B21 - E12</f>
        <v>515.93815837447164</v>
      </c>
    </row>
    <row r="16" spans="1:5" ht="15" customHeight="1" thickBot="1" x14ac:dyDescent="0.3">
      <c r="A16" s="31" t="s">
        <v>9</v>
      </c>
      <c r="B16" s="14">
        <f>B7 - 1</f>
        <v>60</v>
      </c>
      <c r="D16" s="27" t="s">
        <v>22</v>
      </c>
      <c r="E16" s="28">
        <f>B21 + E12</f>
        <v>2881.9568538334106</v>
      </c>
    </row>
    <row r="17" spans="1:5" ht="15" customHeight="1" x14ac:dyDescent="0.25">
      <c r="A17" s="31" t="s">
        <v>10</v>
      </c>
      <c r="B17" s="14">
        <f>B11 - 1</f>
        <v>93</v>
      </c>
      <c r="D17" s="13"/>
      <c r="E17" s="13"/>
    </row>
    <row r="18" spans="1:5" ht="15" customHeight="1" x14ac:dyDescent="0.25">
      <c r="A18" s="14" t="s">
        <v>11</v>
      </c>
      <c r="B18" s="14">
        <f>B16 + B17</f>
        <v>153</v>
      </c>
      <c r="C18" s="2"/>
    </row>
    <row r="19" spans="1:5" ht="15" customHeight="1" x14ac:dyDescent="0.25">
      <c r="A19" s="14" t="s">
        <v>12</v>
      </c>
      <c r="B19" s="33">
        <f>((B16 * B9^2) + (B17 * B13^2))/B18</f>
        <v>13265040.06781357</v>
      </c>
      <c r="C19" s="13"/>
    </row>
    <row r="20" spans="1:5" ht="15" customHeight="1" x14ac:dyDescent="0.25">
      <c r="A20" s="14" t="s">
        <v>27</v>
      </c>
      <c r="B20" s="33">
        <f>SQRT(B19 * (1/B7 + 1/B11))</f>
        <v>598.81309335449316</v>
      </c>
      <c r="C20" s="13"/>
    </row>
    <row r="21" spans="1:5" ht="15" customHeight="1" x14ac:dyDescent="0.25">
      <c r="A21" s="14" t="s">
        <v>13</v>
      </c>
      <c r="B21" s="14">
        <f>B8 - B12</f>
        <v>1698.9475061039411</v>
      </c>
    </row>
    <row r="22" spans="1:5" ht="15" customHeight="1" x14ac:dyDescent="0.25">
      <c r="A22" s="21" t="s">
        <v>25</v>
      </c>
      <c r="B22" s="22">
        <f>(B21 - B4)/B20</f>
        <v>2.8371916462056652</v>
      </c>
      <c r="C22" s="2"/>
    </row>
    <row r="23" spans="1:5" ht="15" customHeight="1" x14ac:dyDescent="0.25">
      <c r="A23" s="15"/>
      <c r="B23" s="12"/>
      <c r="C23" s="2"/>
    </row>
    <row r="24" spans="1:5" ht="15" customHeight="1" x14ac:dyDescent="0.25">
      <c r="A24" s="16" t="s">
        <v>30</v>
      </c>
      <c r="B24" s="23"/>
      <c r="C24" s="13"/>
    </row>
    <row r="25" spans="1:5" ht="15" customHeight="1" x14ac:dyDescent="0.25">
      <c r="A25" s="24" t="s">
        <v>14</v>
      </c>
      <c r="B25" s="22">
        <f>-(_xlfn.T.INV.2T(B5, B18))</f>
        <v>-1.975590315005247</v>
      </c>
      <c r="C25" s="13"/>
    </row>
    <row r="26" spans="1:5" ht="15" customHeight="1" x14ac:dyDescent="0.25">
      <c r="A26" s="24" t="s">
        <v>15</v>
      </c>
      <c r="B26" s="22">
        <f>_xlfn.T.INV.2T(B5, B18)</f>
        <v>1.975590315005247</v>
      </c>
    </row>
    <row r="27" spans="1:5" ht="15" customHeight="1" x14ac:dyDescent="0.25">
      <c r="A27" s="21" t="s">
        <v>29</v>
      </c>
      <c r="B27" s="22">
        <f>_xlfn.T.DIST.2T(ABS(B22), B18)</f>
        <v>5.168372594456956E-3</v>
      </c>
    </row>
    <row r="28" spans="1:5" ht="15" customHeight="1" x14ac:dyDescent="0.25">
      <c r="A28" s="23" t="str">
        <f>IF(B27 &lt; B5, "Reject the null hypothesis", "Do not reject the null hypothesis")</f>
        <v>Reject the null hypothesis</v>
      </c>
      <c r="B28" s="23"/>
    </row>
    <row r="29" spans="1:5" x14ac:dyDescent="0.25">
      <c r="A29" s="12"/>
      <c r="B29" s="12"/>
    </row>
  </sheetData>
  <scenarios current="0" show="0">
    <scenario name="Original Data" locked="1" count="1" user="Levine, Berenson, &amp; Pellissier" comment="Created by the authors.">
      <inputCells r="B9" val="1.30274"/>
    </scenario>
    <scenario name="What if example, section 8.3.5" locked="1" count="1" user="Levine, Berenson, &amp; Pellissier" comment="Created by the authors.">
      <inputCells r="B9" val="2.30274"/>
    </scenario>
  </scenarios>
  <mergeCells count="7">
    <mergeCell ref="A3:B3"/>
    <mergeCell ref="A15:B15"/>
    <mergeCell ref="D3:E3"/>
    <mergeCell ref="D4:E4"/>
    <mergeCell ref="D9:E9"/>
    <mergeCell ref="D6:E6"/>
    <mergeCell ref="D14:E14"/>
  </mergeCells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DATACOPY</vt:lpstr>
      <vt:lpstr>COMPUTE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Pooled-Variance T</dc:title>
  <dc:creator>David</dc:creator>
  <cp:lastModifiedBy>Vitor</cp:lastModifiedBy>
  <dcterms:created xsi:type="dcterms:W3CDTF">2004-06-08T16:33:35Z</dcterms:created>
  <dcterms:modified xsi:type="dcterms:W3CDTF">2016-01-03T19:49:39Z</dcterms:modified>
</cp:coreProperties>
</file>