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Summer MGT 2250 Management Statistics\Lectures\Chapter 17\"/>
    </mc:Choice>
  </mc:AlternateContent>
  <bookViews>
    <workbookView xWindow="0" yWindow="0" windowWidth="12225" windowHeight="10815" activeTab="1"/>
  </bookViews>
  <sheets>
    <sheet name="DATACOPY" sheetId="3" r:id="rId1"/>
    <sheet name="COMPUTE" sheetId="4" r:id="rId2"/>
  </sheets>
  <calcPr calcId="171027"/>
</workbook>
</file>

<file path=xl/calcChain.xml><?xml version="1.0" encoding="utf-8"?>
<calcChain xmlns="http://schemas.openxmlformats.org/spreadsheetml/2006/main">
  <c r="B31" i="4" l="1"/>
  <c r="B13" i="4" l="1"/>
  <c r="B17" i="4" s="1"/>
  <c r="B12" i="4"/>
  <c r="B11" i="4"/>
  <c r="B9" i="4"/>
  <c r="B16" i="4" s="1"/>
  <c r="B8" i="4"/>
  <c r="B25" i="4" s="1"/>
  <c r="B7" i="4"/>
  <c r="B18" i="4" l="1"/>
  <c r="B19" i="4"/>
  <c r="B20" i="4" l="1"/>
  <c r="B21" i="4"/>
  <c r="B24" i="4"/>
  <c r="B26" i="4" l="1"/>
  <c r="B22" i="4"/>
  <c r="B23" i="4" s="1"/>
  <c r="E10" i="4" s="1"/>
  <c r="E11" i="4" s="1"/>
  <c r="E12" i="4" s="1"/>
  <c r="E16" i="4" l="1"/>
  <c r="E15" i="4"/>
  <c r="B29" i="4"/>
  <c r="B30" i="4"/>
  <c r="A32" i="4"/>
</calcChain>
</file>

<file path=xl/sharedStrings.xml><?xml version="1.0" encoding="utf-8"?>
<sst xmlns="http://schemas.openxmlformats.org/spreadsheetml/2006/main" count="42" uniqueCount="36">
  <si>
    <t>Data</t>
  </si>
  <si>
    <t>Hypothesized Difference</t>
  </si>
  <si>
    <t>Level of Significance</t>
  </si>
  <si>
    <t>Population 1 Sample</t>
  </si>
  <si>
    <t>Sample Size</t>
  </si>
  <si>
    <t>Sample Mean</t>
  </si>
  <si>
    <t>Sample Standard Deviation</t>
  </si>
  <si>
    <t>Intermediate Calculations</t>
  </si>
  <si>
    <t>Population 2 Sample</t>
  </si>
  <si>
    <t>Degrees of Freedom</t>
  </si>
  <si>
    <t>Numerator of Degrees of Freedom</t>
  </si>
  <si>
    <t>Denominator of Degrees of Freedom</t>
  </si>
  <si>
    <t>Total Degrees of Freedom</t>
  </si>
  <si>
    <t>Separate Variance Denominator</t>
  </si>
  <si>
    <t>Difference in Sample Means</t>
  </si>
  <si>
    <t>Two-Tail Test</t>
  </si>
  <si>
    <t>Lower Critical Value</t>
  </si>
  <si>
    <t>Upper Critical Value</t>
  </si>
  <si>
    <t>Pop. 1 Sample Variance</t>
  </si>
  <si>
    <t>Pop. 2 Sample Variance</t>
  </si>
  <si>
    <t>Pop. 1 Sample Var./Sample Size</t>
  </si>
  <si>
    <t>Pop. 2 Sample Var./Sample Size</t>
  </si>
  <si>
    <t>(assumes unequal population variances)</t>
  </si>
  <si>
    <r>
      <t>p</t>
    </r>
    <r>
      <rPr>
        <sz val="11"/>
        <rFont val="Calibri"/>
        <family val="2"/>
      </rPr>
      <t>-Value</t>
    </r>
  </si>
  <si>
    <r>
      <t xml:space="preserve">Separate-Variances </t>
    </r>
    <r>
      <rPr>
        <b/>
        <i/>
        <sz val="11"/>
        <rFont val="Calibri"/>
        <family val="2"/>
      </rPr>
      <t>t</t>
    </r>
    <r>
      <rPr>
        <b/>
        <sz val="11"/>
        <rFont val="Calibri"/>
        <family val="2"/>
      </rPr>
      <t xml:space="preserve"> Test</t>
    </r>
  </si>
  <si>
    <r>
      <rPr>
        <i/>
        <sz val="11"/>
        <rFont val="Calibri"/>
        <family val="2"/>
      </rPr>
      <t xml:space="preserve">t </t>
    </r>
    <r>
      <rPr>
        <sz val="11"/>
        <rFont val="Calibri"/>
        <family val="2"/>
      </rPr>
      <t>Test Statistic</t>
    </r>
  </si>
  <si>
    <t>four</t>
  </si>
  <si>
    <t>one</t>
  </si>
  <si>
    <t xml:space="preserve">Confidence Interval Estimate </t>
  </si>
  <si>
    <t>for the Difference Between Two Means</t>
  </si>
  <si>
    <t>Confidence Level</t>
  </si>
  <si>
    <r>
      <t xml:space="preserve">t </t>
    </r>
    <r>
      <rPr>
        <sz val="11"/>
        <rFont val="Calibri"/>
        <family val="2"/>
      </rPr>
      <t>Value</t>
    </r>
  </si>
  <si>
    <t>Interval Half Width</t>
  </si>
  <si>
    <t>Confidence Interval</t>
  </si>
  <si>
    <t>Interval Lower Limit</t>
  </si>
  <si>
    <t>Interval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</si>
</sst>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0"/>
  </numFmts>
  <fonts count="9" x14ac:knownFonts="1"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0" fontId="6" fillId="0" borderId="0" xfId="0" applyFont="1" applyAlignment="1"/>
    <xf numFmtId="0" fontId="6" fillId="0" borderId="0" xfId="0" applyFont="1"/>
    <xf numFmtId="0" fontId="5" fillId="0" borderId="0" xfId="0" applyFont="1" applyBorder="1"/>
    <xf numFmtId="0" fontId="6" fillId="0" borderId="0" xfId="0" applyFont="1" applyBorder="1"/>
    <xf numFmtId="0" fontId="5" fillId="0" borderId="1" xfId="0" applyFont="1" applyBorder="1"/>
    <xf numFmtId="164" fontId="5" fillId="0" borderId="1" xfId="0" applyNumberFormat="1" applyFont="1" applyBorder="1"/>
    <xf numFmtId="0" fontId="7" fillId="0" borderId="0" xfId="0" applyFont="1" applyBorder="1"/>
    <xf numFmtId="0" fontId="6" fillId="3" borderId="1" xfId="0" applyFont="1" applyFill="1" applyBorder="1" applyAlignment="1">
      <alignment horizontal="centerContinuous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Continuous"/>
    </xf>
    <xf numFmtId="0" fontId="5" fillId="2" borderId="1" xfId="0" applyFont="1" applyFill="1" applyBorder="1" applyAlignment="1"/>
    <xf numFmtId="0" fontId="5" fillId="2" borderId="1" xfId="0" applyNumberFormat="1" applyFont="1" applyFill="1" applyBorder="1"/>
    <xf numFmtId="0" fontId="5" fillId="3" borderId="1" xfId="0" applyFont="1" applyFill="1" applyBorder="1"/>
    <xf numFmtId="164" fontId="5" fillId="3" borderId="1" xfId="0" applyNumberFormat="1" applyFont="1" applyFill="1" applyBorder="1"/>
    <xf numFmtId="0" fontId="5" fillId="3" borderId="1" xfId="0" applyFont="1" applyFill="1" applyBorder="1" applyAlignment="1">
      <alignment horizontal="centerContinuous"/>
    </xf>
    <xf numFmtId="0" fontId="7" fillId="3" borderId="1" xfId="0" applyFont="1" applyFill="1" applyBorder="1"/>
    <xf numFmtId="0" fontId="1" fillId="0" borderId="0" xfId="1"/>
    <xf numFmtId="164" fontId="5" fillId="2" borderId="1" xfId="0" applyNumberFormat="1" applyFont="1" applyFill="1" applyBorder="1"/>
    <xf numFmtId="0" fontId="6" fillId="0" borderId="0" xfId="0" applyFont="1" applyAlignment="1">
      <alignment horizontal="left"/>
    </xf>
    <xf numFmtId="0" fontId="2" fillId="3" borderId="1" xfId="0" applyFont="1" applyFill="1" applyBorder="1"/>
    <xf numFmtId="0" fontId="1" fillId="0" borderId="0" xfId="0" applyFont="1"/>
    <xf numFmtId="8" fontId="0" fillId="0" borderId="0" xfId="0" applyNumberFormat="1"/>
    <xf numFmtId="164" fontId="5" fillId="0" borderId="0" xfId="0" applyNumberFormat="1" applyFont="1"/>
    <xf numFmtId="0" fontId="5" fillId="0" borderId="4" xfId="0" applyFont="1" applyBorder="1"/>
    <xf numFmtId="0" fontId="5" fillId="0" borderId="5" xfId="0" applyFont="1" applyBorder="1"/>
    <xf numFmtId="0" fontId="5" fillId="2" borderId="6" xfId="0" applyFont="1" applyFill="1" applyBorder="1" applyAlignment="1">
      <alignment horizontal="left"/>
    </xf>
    <xf numFmtId="9" fontId="5" fillId="2" borderId="7" xfId="0" applyNumberFormat="1" applyFont="1" applyFill="1" applyBorder="1"/>
    <xf numFmtId="0" fontId="5" fillId="0" borderId="6" xfId="0" applyFont="1" applyBorder="1"/>
    <xf numFmtId="0" fontId="5" fillId="0" borderId="7" xfId="0" applyFont="1" applyBorder="1"/>
    <xf numFmtId="0" fontId="7" fillId="0" borderId="6" xfId="0" applyFont="1" applyBorder="1"/>
    <xf numFmtId="164" fontId="5" fillId="0" borderId="7" xfId="0" applyNumberFormat="1" applyFont="1" applyBorder="1"/>
    <xf numFmtId="0" fontId="5" fillId="3" borderId="6" xfId="0" applyFont="1" applyFill="1" applyBorder="1"/>
    <xf numFmtId="164" fontId="5" fillId="3" borderId="7" xfId="0" applyNumberFormat="1" applyFont="1" applyFill="1" applyBorder="1"/>
    <xf numFmtId="0" fontId="5" fillId="3" borderId="8" xfId="0" applyFont="1" applyFill="1" applyBorder="1"/>
    <xf numFmtId="164" fontId="5" fillId="3" borderId="9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sqref="A1:B1048576"/>
    </sheetView>
  </sheetViews>
  <sheetFormatPr defaultRowHeight="12.75" x14ac:dyDescent="0.2"/>
  <cols>
    <col min="1" max="1" width="13" customWidth="1"/>
    <col min="2" max="2" width="13.42578125" customWidth="1"/>
    <col min="3" max="16384" width="9.140625" style="20"/>
  </cols>
  <sheetData>
    <row r="1" spans="1:2" x14ac:dyDescent="0.2">
      <c r="A1" s="24" t="s">
        <v>26</v>
      </c>
      <c r="B1" s="24" t="s">
        <v>27</v>
      </c>
    </row>
    <row r="2" spans="1:2" x14ac:dyDescent="0.2">
      <c r="A2" s="25">
        <v>26995</v>
      </c>
      <c r="B2" s="25">
        <v>31995</v>
      </c>
    </row>
    <row r="3" spans="1:2" x14ac:dyDescent="0.2">
      <c r="A3" s="25">
        <v>28995</v>
      </c>
      <c r="B3" s="25">
        <v>25995</v>
      </c>
    </row>
    <row r="4" spans="1:2" x14ac:dyDescent="0.2">
      <c r="A4" s="25">
        <v>28995</v>
      </c>
      <c r="B4" s="25">
        <v>21995</v>
      </c>
    </row>
    <row r="5" spans="1:2" x14ac:dyDescent="0.2">
      <c r="A5" s="25">
        <v>27995</v>
      </c>
      <c r="B5" s="25">
        <v>25995</v>
      </c>
    </row>
    <row r="6" spans="1:2" x14ac:dyDescent="0.2">
      <c r="A6" s="25">
        <v>28900</v>
      </c>
      <c r="B6" s="25">
        <v>24995</v>
      </c>
    </row>
    <row r="7" spans="1:2" x14ac:dyDescent="0.2">
      <c r="A7" s="25">
        <v>28900</v>
      </c>
      <c r="B7" s="25">
        <v>28995</v>
      </c>
    </row>
    <row r="8" spans="1:2" x14ac:dyDescent="0.2">
      <c r="A8" s="25">
        <v>26900</v>
      </c>
      <c r="B8" s="25">
        <v>28995</v>
      </c>
    </row>
    <row r="9" spans="1:2" x14ac:dyDescent="0.2">
      <c r="A9" s="25">
        <v>28900</v>
      </c>
      <c r="B9" s="25">
        <v>35495</v>
      </c>
    </row>
    <row r="10" spans="1:2" x14ac:dyDescent="0.2">
      <c r="A10" s="25">
        <v>28900</v>
      </c>
      <c r="B10" s="25">
        <v>41575</v>
      </c>
    </row>
    <row r="11" spans="1:2" x14ac:dyDescent="0.2">
      <c r="A11" s="25">
        <v>28990</v>
      </c>
      <c r="B11" s="25">
        <v>30995</v>
      </c>
    </row>
    <row r="12" spans="1:2" x14ac:dyDescent="0.2">
      <c r="A12" s="25">
        <v>31900</v>
      </c>
      <c r="B12" s="25">
        <v>31995</v>
      </c>
    </row>
    <row r="13" spans="1:2" x14ac:dyDescent="0.2">
      <c r="A13" s="25">
        <v>30900</v>
      </c>
      <c r="B13" s="25">
        <v>31900</v>
      </c>
    </row>
    <row r="14" spans="1:2" x14ac:dyDescent="0.2">
      <c r="A14" s="25">
        <v>32900</v>
      </c>
      <c r="B14" s="25">
        <v>32900</v>
      </c>
    </row>
    <row r="15" spans="1:2" x14ac:dyDescent="0.2">
      <c r="A15" s="25">
        <v>31900</v>
      </c>
      <c r="B15" s="25">
        <v>28900</v>
      </c>
    </row>
    <row r="16" spans="1:2" x14ac:dyDescent="0.2">
      <c r="A16" s="25">
        <v>27995</v>
      </c>
      <c r="B16" s="25">
        <v>29900</v>
      </c>
    </row>
    <row r="17" spans="1:2" x14ac:dyDescent="0.2">
      <c r="A17" s="25">
        <v>29995</v>
      </c>
      <c r="B17" s="25">
        <v>29900</v>
      </c>
    </row>
    <row r="18" spans="1:2" x14ac:dyDescent="0.2">
      <c r="A18" s="25">
        <v>34995</v>
      </c>
      <c r="B18" s="25">
        <v>28900</v>
      </c>
    </row>
    <row r="19" spans="1:2" x14ac:dyDescent="0.2">
      <c r="A19" s="25">
        <v>28995</v>
      </c>
      <c r="B19" s="25">
        <v>25900</v>
      </c>
    </row>
    <row r="20" spans="1:2" x14ac:dyDescent="0.2">
      <c r="A20" s="25">
        <v>27995</v>
      </c>
      <c r="B20" s="25">
        <v>31900</v>
      </c>
    </row>
    <row r="21" spans="1:2" x14ac:dyDescent="0.2">
      <c r="A21" s="25">
        <v>32900</v>
      </c>
      <c r="B21" s="25">
        <v>27995</v>
      </c>
    </row>
    <row r="22" spans="1:2" x14ac:dyDescent="0.2">
      <c r="A22" s="25">
        <v>28900</v>
      </c>
      <c r="B22" s="25">
        <v>29995</v>
      </c>
    </row>
    <row r="23" spans="1:2" x14ac:dyDescent="0.2">
      <c r="A23" s="25">
        <v>28900</v>
      </c>
      <c r="B23" s="25">
        <v>29995</v>
      </c>
    </row>
    <row r="24" spans="1:2" x14ac:dyDescent="0.2">
      <c r="A24" s="25">
        <v>28900</v>
      </c>
      <c r="B24" s="25">
        <v>33995</v>
      </c>
    </row>
    <row r="25" spans="1:2" x14ac:dyDescent="0.2">
      <c r="A25" s="25">
        <v>27400</v>
      </c>
      <c r="B25" s="25">
        <v>27900</v>
      </c>
    </row>
    <row r="26" spans="1:2" x14ac:dyDescent="0.2">
      <c r="A26" s="25">
        <v>33600</v>
      </c>
      <c r="B26" s="25">
        <v>19595</v>
      </c>
    </row>
    <row r="27" spans="1:2" x14ac:dyDescent="0.2">
      <c r="A27" s="25">
        <v>29400</v>
      </c>
      <c r="B27" s="25">
        <v>23995</v>
      </c>
    </row>
    <row r="28" spans="1:2" x14ac:dyDescent="0.2">
      <c r="A28" s="25">
        <v>32900</v>
      </c>
      <c r="B28" s="25">
        <v>28995</v>
      </c>
    </row>
    <row r="29" spans="1:2" x14ac:dyDescent="0.2">
      <c r="A29" s="25">
        <v>33600</v>
      </c>
      <c r="B29" s="25">
        <v>24995</v>
      </c>
    </row>
    <row r="30" spans="1:2" x14ac:dyDescent="0.2">
      <c r="A30" s="25">
        <v>35900</v>
      </c>
      <c r="B30" s="25">
        <v>28995</v>
      </c>
    </row>
    <row r="31" spans="1:2" x14ac:dyDescent="0.2">
      <c r="A31" s="25">
        <v>24495</v>
      </c>
      <c r="B31" s="25">
        <v>25900</v>
      </c>
    </row>
    <row r="32" spans="1:2" x14ac:dyDescent="0.2">
      <c r="A32" s="25">
        <v>26495</v>
      </c>
      <c r="B32" s="25">
        <v>27900</v>
      </c>
    </row>
    <row r="33" spans="1:2" x14ac:dyDescent="0.2">
      <c r="A33" s="25">
        <v>31795</v>
      </c>
      <c r="B33" s="25">
        <v>25900</v>
      </c>
    </row>
    <row r="34" spans="1:2" x14ac:dyDescent="0.2">
      <c r="A34" s="25">
        <v>31995</v>
      </c>
      <c r="B34" s="25">
        <v>24900</v>
      </c>
    </row>
    <row r="35" spans="1:2" x14ac:dyDescent="0.2">
      <c r="A35" s="25">
        <v>26900</v>
      </c>
      <c r="B35" s="25">
        <v>27900</v>
      </c>
    </row>
    <row r="36" spans="1:2" x14ac:dyDescent="0.2">
      <c r="A36" s="25">
        <v>26900</v>
      </c>
      <c r="B36" s="25">
        <v>26400</v>
      </c>
    </row>
    <row r="37" spans="1:2" x14ac:dyDescent="0.2">
      <c r="A37" s="25">
        <v>30900</v>
      </c>
      <c r="B37" s="25">
        <v>25900</v>
      </c>
    </row>
    <row r="38" spans="1:2" x14ac:dyDescent="0.2">
      <c r="A38" s="25">
        <v>30898</v>
      </c>
      <c r="B38" s="25">
        <v>25200</v>
      </c>
    </row>
    <row r="39" spans="1:2" x14ac:dyDescent="0.2">
      <c r="A39" s="25">
        <v>31989</v>
      </c>
      <c r="B39" s="25">
        <v>26100</v>
      </c>
    </row>
    <row r="40" spans="1:2" x14ac:dyDescent="0.2">
      <c r="A40" s="25">
        <v>29989</v>
      </c>
      <c r="B40" s="25">
        <v>24900</v>
      </c>
    </row>
    <row r="41" spans="1:2" x14ac:dyDescent="0.2">
      <c r="A41" s="25">
        <v>29989</v>
      </c>
      <c r="B41" s="25">
        <v>29900</v>
      </c>
    </row>
    <row r="42" spans="1:2" x14ac:dyDescent="0.2">
      <c r="A42" s="25">
        <v>33989</v>
      </c>
      <c r="B42" s="25">
        <v>31495</v>
      </c>
    </row>
    <row r="43" spans="1:2" x14ac:dyDescent="0.2">
      <c r="A43" s="25">
        <v>35989</v>
      </c>
      <c r="B43" s="25">
        <v>26995</v>
      </c>
    </row>
    <row r="44" spans="1:2" x14ac:dyDescent="0.2">
      <c r="A44" s="25">
        <v>31989</v>
      </c>
      <c r="B44" s="25">
        <v>28995</v>
      </c>
    </row>
    <row r="45" spans="1:2" x14ac:dyDescent="0.2">
      <c r="A45" s="25">
        <v>35989</v>
      </c>
      <c r="B45" s="25">
        <v>41495</v>
      </c>
    </row>
    <row r="46" spans="1:2" x14ac:dyDescent="0.2">
      <c r="A46" s="25">
        <v>33989</v>
      </c>
      <c r="B46" s="25">
        <v>34995</v>
      </c>
    </row>
    <row r="47" spans="1:2" x14ac:dyDescent="0.2">
      <c r="A47" s="25">
        <v>31989</v>
      </c>
      <c r="B47" s="25">
        <v>39495</v>
      </c>
    </row>
    <row r="48" spans="1:2" x14ac:dyDescent="0.2">
      <c r="A48" s="25">
        <v>29985</v>
      </c>
      <c r="B48" s="25">
        <v>28900</v>
      </c>
    </row>
    <row r="49" spans="1:2" x14ac:dyDescent="0.2">
      <c r="A49" s="25">
        <v>29985</v>
      </c>
      <c r="B49" s="25">
        <v>20900</v>
      </c>
    </row>
    <row r="50" spans="1:2" x14ac:dyDescent="0.2">
      <c r="A50" s="25">
        <v>28985</v>
      </c>
      <c r="B50" s="25">
        <v>24900</v>
      </c>
    </row>
    <row r="51" spans="1:2" x14ac:dyDescent="0.2">
      <c r="A51" s="25">
        <v>27895</v>
      </c>
      <c r="B51" s="25">
        <v>26900</v>
      </c>
    </row>
    <row r="52" spans="1:2" x14ac:dyDescent="0.2">
      <c r="A52" s="25">
        <v>26975</v>
      </c>
      <c r="B52" s="25">
        <v>24900</v>
      </c>
    </row>
    <row r="53" spans="1:2" x14ac:dyDescent="0.2">
      <c r="A53" s="25">
        <v>25985</v>
      </c>
      <c r="B53" s="25">
        <v>26900</v>
      </c>
    </row>
    <row r="54" spans="1:2" x14ac:dyDescent="0.2">
      <c r="A54" s="25">
        <v>29875</v>
      </c>
      <c r="B54" s="25">
        <v>27900</v>
      </c>
    </row>
    <row r="55" spans="1:2" x14ac:dyDescent="0.2">
      <c r="A55" s="25">
        <v>28990</v>
      </c>
      <c r="B55" s="25">
        <v>27900</v>
      </c>
    </row>
    <row r="56" spans="1:2" x14ac:dyDescent="0.2">
      <c r="A56" s="25">
        <v>32995</v>
      </c>
      <c r="B56" s="25">
        <v>32900</v>
      </c>
    </row>
    <row r="57" spans="1:2" x14ac:dyDescent="0.2">
      <c r="A57" s="25">
        <v>29995</v>
      </c>
      <c r="B57" s="25">
        <v>28989</v>
      </c>
    </row>
    <row r="58" spans="1:2" x14ac:dyDescent="0.2">
      <c r="A58" s="25">
        <v>33995</v>
      </c>
      <c r="B58" s="25">
        <v>29989</v>
      </c>
    </row>
    <row r="59" spans="1:2" x14ac:dyDescent="0.2">
      <c r="A59" s="25">
        <v>27990</v>
      </c>
      <c r="B59" s="25">
        <v>28989</v>
      </c>
    </row>
    <row r="60" spans="1:2" x14ac:dyDescent="0.2">
      <c r="A60" s="25">
        <v>27950</v>
      </c>
      <c r="B60" s="25">
        <v>28989</v>
      </c>
    </row>
    <row r="61" spans="1:2" x14ac:dyDescent="0.2">
      <c r="A61" s="25">
        <v>29925</v>
      </c>
      <c r="B61" s="25">
        <v>31989</v>
      </c>
    </row>
    <row r="62" spans="1:2" x14ac:dyDescent="0.2">
      <c r="A62" s="25">
        <v>31990</v>
      </c>
      <c r="B62" s="25">
        <v>39989</v>
      </c>
    </row>
    <row r="63" spans="1:2" x14ac:dyDescent="0.2">
      <c r="B63" s="25">
        <v>24989</v>
      </c>
    </row>
    <row r="64" spans="1:2" x14ac:dyDescent="0.2">
      <c r="B64" s="25">
        <v>24989</v>
      </c>
    </row>
    <row r="65" spans="2:2" x14ac:dyDescent="0.2">
      <c r="B65" s="25">
        <v>35989</v>
      </c>
    </row>
    <row r="66" spans="2:2" x14ac:dyDescent="0.2">
      <c r="B66" s="25">
        <v>26985</v>
      </c>
    </row>
    <row r="67" spans="2:2" x14ac:dyDescent="0.2">
      <c r="B67" s="25">
        <v>22985</v>
      </c>
    </row>
    <row r="68" spans="2:2" x14ac:dyDescent="0.2">
      <c r="B68" s="25">
        <v>25875</v>
      </c>
    </row>
    <row r="69" spans="2:2" x14ac:dyDescent="0.2">
      <c r="B69" s="25">
        <v>24875</v>
      </c>
    </row>
    <row r="70" spans="2:2" x14ac:dyDescent="0.2">
      <c r="B70" s="25">
        <v>25875</v>
      </c>
    </row>
    <row r="71" spans="2:2" x14ac:dyDescent="0.2">
      <c r="B71" s="25">
        <v>26985</v>
      </c>
    </row>
    <row r="72" spans="2:2" x14ac:dyDescent="0.2">
      <c r="B72" s="25">
        <v>28985</v>
      </c>
    </row>
    <row r="73" spans="2:2" x14ac:dyDescent="0.2">
      <c r="B73" s="25">
        <v>31985</v>
      </c>
    </row>
    <row r="74" spans="2:2" x14ac:dyDescent="0.2">
      <c r="B74" s="25">
        <v>29985</v>
      </c>
    </row>
    <row r="75" spans="2:2" x14ac:dyDescent="0.2">
      <c r="B75" s="25">
        <v>33985</v>
      </c>
    </row>
    <row r="76" spans="2:2" x14ac:dyDescent="0.2">
      <c r="B76" s="25">
        <v>32985</v>
      </c>
    </row>
    <row r="77" spans="2:2" x14ac:dyDescent="0.2">
      <c r="B77" s="25">
        <v>29995</v>
      </c>
    </row>
    <row r="78" spans="2:2" x14ac:dyDescent="0.2">
      <c r="B78" s="25">
        <v>27995</v>
      </c>
    </row>
    <row r="79" spans="2:2" x14ac:dyDescent="0.2">
      <c r="B79" s="25">
        <v>32985</v>
      </c>
    </row>
    <row r="80" spans="2:2" x14ac:dyDescent="0.2">
      <c r="B80" s="25">
        <v>29995</v>
      </c>
    </row>
    <row r="81" spans="2:2" x14ac:dyDescent="0.2">
      <c r="B81" s="25">
        <v>22985</v>
      </c>
    </row>
    <row r="82" spans="2:2" x14ac:dyDescent="0.2">
      <c r="B82" s="25">
        <v>25490</v>
      </c>
    </row>
    <row r="83" spans="2:2" x14ac:dyDescent="0.2">
      <c r="B83" s="25">
        <v>24990</v>
      </c>
    </row>
    <row r="84" spans="2:2" x14ac:dyDescent="0.2">
      <c r="B84" s="25">
        <v>24490</v>
      </c>
    </row>
    <row r="85" spans="2:2" x14ac:dyDescent="0.2">
      <c r="B85" s="25">
        <v>28990</v>
      </c>
    </row>
    <row r="86" spans="2:2" x14ac:dyDescent="0.2">
      <c r="B86" s="25">
        <v>28490</v>
      </c>
    </row>
    <row r="87" spans="2:2" x14ac:dyDescent="0.2">
      <c r="B87" s="25">
        <v>28890</v>
      </c>
    </row>
    <row r="88" spans="2:2" x14ac:dyDescent="0.2">
      <c r="B88" s="25">
        <v>25995</v>
      </c>
    </row>
    <row r="89" spans="2:2" x14ac:dyDescent="0.2">
      <c r="B89" s="25">
        <v>22995</v>
      </c>
    </row>
    <row r="90" spans="2:2" x14ac:dyDescent="0.2">
      <c r="B90" s="25">
        <v>27500</v>
      </c>
    </row>
    <row r="91" spans="2:2" x14ac:dyDescent="0.2">
      <c r="B91" s="25">
        <v>28500</v>
      </c>
    </row>
    <row r="92" spans="2:2" x14ac:dyDescent="0.2">
      <c r="B92" s="25">
        <v>31995</v>
      </c>
    </row>
    <row r="93" spans="2:2" x14ac:dyDescent="0.2">
      <c r="B93" s="25">
        <v>24990</v>
      </c>
    </row>
    <row r="94" spans="2:2" x14ac:dyDescent="0.2">
      <c r="B94" s="25">
        <v>22425</v>
      </c>
    </row>
    <row r="95" spans="2:2" x14ac:dyDescent="0.2">
      <c r="B95" s="25">
        <v>23990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tabSelected="1" topLeftCell="A4" workbookViewId="0">
      <selection activeCell="E28" sqref="E28:G31"/>
    </sheetView>
  </sheetViews>
  <sheetFormatPr defaultRowHeight="15" x14ac:dyDescent="0.25"/>
  <cols>
    <col min="1" max="1" width="35.28515625" style="2" customWidth="1"/>
    <col min="2" max="2" width="17.140625" style="2" customWidth="1"/>
    <col min="3" max="3" width="2.5703125" style="2" customWidth="1"/>
    <col min="4" max="4" width="20.5703125" style="2" customWidth="1"/>
    <col min="5" max="5" width="19.42578125" style="2" customWidth="1"/>
    <col min="6" max="6" width="9.140625" style="2"/>
    <col min="7" max="7" width="9.5703125" style="2" bestFit="1" customWidth="1"/>
    <col min="8" max="16384" width="9.140625" style="2"/>
  </cols>
  <sheetData>
    <row r="1" spans="1:5" ht="15" customHeight="1" x14ac:dyDescent="0.25">
      <c r="A1" s="22" t="s">
        <v>24</v>
      </c>
      <c r="B1" s="1"/>
      <c r="C1" s="1"/>
    </row>
    <row r="2" spans="1:5" ht="15" customHeight="1" thickBot="1" x14ac:dyDescent="0.3">
      <c r="A2" s="2" t="s">
        <v>22</v>
      </c>
    </row>
    <row r="3" spans="1:5" ht="15" customHeight="1" x14ac:dyDescent="0.25">
      <c r="A3" s="39" t="s">
        <v>0</v>
      </c>
      <c r="B3" s="39"/>
      <c r="D3" s="41" t="s">
        <v>28</v>
      </c>
      <c r="E3" s="42"/>
    </row>
    <row r="4" spans="1:5" ht="15" customHeight="1" x14ac:dyDescent="0.25">
      <c r="A4" s="12" t="s">
        <v>1</v>
      </c>
      <c r="B4" s="12">
        <v>0</v>
      </c>
      <c r="D4" s="43" t="s">
        <v>29</v>
      </c>
      <c r="E4" s="44"/>
    </row>
    <row r="5" spans="1:5" ht="15" customHeight="1" x14ac:dyDescent="0.25">
      <c r="A5" s="12" t="s">
        <v>2</v>
      </c>
      <c r="B5" s="12">
        <v>0.05</v>
      </c>
      <c r="D5" s="27"/>
      <c r="E5" s="28"/>
    </row>
    <row r="6" spans="1:5" ht="15" customHeight="1" x14ac:dyDescent="0.25">
      <c r="A6" s="3" t="s">
        <v>3</v>
      </c>
      <c r="B6" s="13"/>
      <c r="D6" s="45" t="s">
        <v>0</v>
      </c>
      <c r="E6" s="46"/>
    </row>
    <row r="7" spans="1:5" ht="15" customHeight="1" x14ac:dyDescent="0.25">
      <c r="A7" s="12" t="s">
        <v>4</v>
      </c>
      <c r="B7" s="12">
        <f>COUNT(DATACOPY!$A:$A)</f>
        <v>61</v>
      </c>
      <c r="D7" s="29" t="s">
        <v>30</v>
      </c>
      <c r="E7" s="30">
        <v>0.95</v>
      </c>
    </row>
    <row r="8" spans="1:5" ht="15" customHeight="1" x14ac:dyDescent="0.25">
      <c r="A8" s="12" t="s">
        <v>5</v>
      </c>
      <c r="B8" s="14">
        <f>AVERAGE(DATACOPY!$A:$A)</f>
        <v>30233.426229508197</v>
      </c>
      <c r="C8" s="4"/>
      <c r="D8" s="27"/>
      <c r="E8" s="28"/>
    </row>
    <row r="9" spans="1:5" ht="15" customHeight="1" x14ac:dyDescent="0.25">
      <c r="A9" s="12" t="s">
        <v>6</v>
      </c>
      <c r="B9" s="21">
        <f>STDEV(DATACOPY!$A:$A)</f>
        <v>2648.6500867361124</v>
      </c>
      <c r="C9" s="4"/>
      <c r="D9" s="47" t="s">
        <v>7</v>
      </c>
      <c r="E9" s="48"/>
    </row>
    <row r="10" spans="1:5" ht="15" customHeight="1" x14ac:dyDescent="0.25">
      <c r="A10" s="3" t="s">
        <v>8</v>
      </c>
      <c r="B10" s="13"/>
      <c r="C10" s="4"/>
      <c r="D10" s="31" t="s">
        <v>9</v>
      </c>
      <c r="E10" s="32">
        <f>B23</f>
        <v>152</v>
      </c>
    </row>
    <row r="11" spans="1:5" ht="15" customHeight="1" x14ac:dyDescent="0.25">
      <c r="A11" s="12" t="s">
        <v>4</v>
      </c>
      <c r="B11" s="12">
        <f>COUNT(DATACOPY!$B:$B)</f>
        <v>94</v>
      </c>
      <c r="C11" s="5"/>
      <c r="D11" s="33" t="s">
        <v>31</v>
      </c>
      <c r="E11" s="34">
        <f>_xlfn.T.INV.2T(1 - E7, E10)</f>
        <v>1.9756939278152725</v>
      </c>
    </row>
    <row r="12" spans="1:5" ht="15" customHeight="1" x14ac:dyDescent="0.25">
      <c r="A12" s="12" t="s">
        <v>5</v>
      </c>
      <c r="B12" s="15">
        <f>AVERAGE(DATACOPY!$B:$B)</f>
        <v>28534.478723404256</v>
      </c>
      <c r="C12" s="6"/>
      <c r="D12" s="31" t="s">
        <v>32</v>
      </c>
      <c r="E12" s="34">
        <f>E11*B24</f>
        <v>1080.3584958875699</v>
      </c>
    </row>
    <row r="13" spans="1:5" ht="15" customHeight="1" x14ac:dyDescent="0.25">
      <c r="A13" s="12" t="s">
        <v>6</v>
      </c>
      <c r="B13" s="21">
        <f>STDEV(DATACOPY!$B:$B)</f>
        <v>4158.9782314469894</v>
      </c>
      <c r="C13" s="6"/>
      <c r="D13" s="27"/>
      <c r="E13" s="28"/>
    </row>
    <row r="14" spans="1:5" ht="15" customHeight="1" x14ac:dyDescent="0.25">
      <c r="A14" s="7"/>
      <c r="B14" s="7"/>
      <c r="C14" s="7"/>
      <c r="D14" s="49" t="s">
        <v>33</v>
      </c>
      <c r="E14" s="50"/>
    </row>
    <row r="15" spans="1:5" ht="15" customHeight="1" x14ac:dyDescent="0.25">
      <c r="A15" s="40" t="s">
        <v>7</v>
      </c>
      <c r="B15" s="40"/>
      <c r="D15" s="35" t="s">
        <v>34</v>
      </c>
      <c r="E15" s="36">
        <f>B25 - E12</f>
        <v>618.58901021637121</v>
      </c>
    </row>
    <row r="16" spans="1:5" ht="15" customHeight="1" thickBot="1" x14ac:dyDescent="0.3">
      <c r="A16" s="8" t="s">
        <v>18</v>
      </c>
      <c r="B16" s="9">
        <f>B9^2</f>
        <v>7015347.2819672152</v>
      </c>
      <c r="D16" s="37" t="s">
        <v>35</v>
      </c>
      <c r="E16" s="38">
        <f>B25 + E12</f>
        <v>2779.306001991511</v>
      </c>
    </row>
    <row r="17" spans="1:7" ht="15" customHeight="1" x14ac:dyDescent="0.25">
      <c r="A17" s="8" t="s">
        <v>19</v>
      </c>
      <c r="B17" s="9">
        <f>B13^2</f>
        <v>17297099.929649927</v>
      </c>
    </row>
    <row r="18" spans="1:7" ht="15" customHeight="1" x14ac:dyDescent="0.25">
      <c r="A18" s="8" t="s">
        <v>20</v>
      </c>
      <c r="B18" s="9">
        <f>B16/B7</f>
        <v>115005.69314700353</v>
      </c>
    </row>
    <row r="19" spans="1:7" ht="15" customHeight="1" x14ac:dyDescent="0.25">
      <c r="A19" s="8" t="s">
        <v>21</v>
      </c>
      <c r="B19" s="9">
        <f>B17/B11</f>
        <v>184011.70137925455</v>
      </c>
    </row>
    <row r="20" spans="1:7" ht="15" customHeight="1" x14ac:dyDescent="0.25">
      <c r="A20" s="8" t="s">
        <v>10</v>
      </c>
      <c r="B20" s="9">
        <f>(B18 + B19)^2</f>
        <v>89411402229.271896</v>
      </c>
      <c r="C20" s="7"/>
    </row>
    <row r="21" spans="1:7" ht="15" customHeight="1" x14ac:dyDescent="0.25">
      <c r="A21" s="8" t="s">
        <v>11</v>
      </c>
      <c r="B21" s="9">
        <f>(B18^2)/(B7 - 1) + (B19^2)/(B11 - 1)</f>
        <v>584527805.39390528</v>
      </c>
    </row>
    <row r="22" spans="1:7" ht="15" customHeight="1" x14ac:dyDescent="0.25">
      <c r="A22" s="8" t="s">
        <v>12</v>
      </c>
      <c r="B22" s="9">
        <f>B20/B21</f>
        <v>152.96347137672737</v>
      </c>
      <c r="C22" s="5"/>
    </row>
    <row r="23" spans="1:7" ht="15" customHeight="1" x14ac:dyDescent="0.25">
      <c r="A23" s="8" t="s">
        <v>9</v>
      </c>
      <c r="B23" s="8">
        <f>INT(B22)</f>
        <v>152</v>
      </c>
      <c r="C23" s="5"/>
    </row>
    <row r="24" spans="1:7" ht="15" customHeight="1" x14ac:dyDescent="0.25">
      <c r="A24" s="8" t="s">
        <v>13</v>
      </c>
      <c r="B24" s="9">
        <f>SQRT(B18 + B19)</f>
        <v>546.82482983699458</v>
      </c>
      <c r="C24" s="7"/>
    </row>
    <row r="25" spans="1:7" x14ac:dyDescent="0.25">
      <c r="A25" s="8" t="s">
        <v>14</v>
      </c>
      <c r="B25" s="8">
        <f>B8 - B12</f>
        <v>1698.9475061039411</v>
      </c>
      <c r="C25" s="7"/>
    </row>
    <row r="26" spans="1:7" x14ac:dyDescent="0.25">
      <c r="A26" s="23" t="s">
        <v>25</v>
      </c>
      <c r="B26" s="17">
        <f>(B25 - B4)/B24</f>
        <v>3.1069318973873004</v>
      </c>
    </row>
    <row r="27" spans="1:7" x14ac:dyDescent="0.25">
      <c r="A27" s="10"/>
      <c r="B27" s="6"/>
    </row>
    <row r="28" spans="1:7" x14ac:dyDescent="0.25">
      <c r="A28" s="11" t="s">
        <v>15</v>
      </c>
      <c r="B28" s="18"/>
    </row>
    <row r="29" spans="1:7" x14ac:dyDescent="0.25">
      <c r="A29" s="16" t="s">
        <v>16</v>
      </c>
      <c r="B29" s="17">
        <f>-(_xlfn.T.INV.2T(B5, B23))</f>
        <v>-1.9756939278152725</v>
      </c>
    </row>
    <row r="30" spans="1:7" x14ac:dyDescent="0.25">
      <c r="A30" s="16" t="s">
        <v>17</v>
      </c>
      <c r="B30" s="17">
        <f>_xlfn.T.INV.2T(B5, B23)</f>
        <v>1.9756939278152725</v>
      </c>
      <c r="G30" s="26"/>
    </row>
    <row r="31" spans="1:7" x14ac:dyDescent="0.25">
      <c r="A31" s="19" t="s">
        <v>23</v>
      </c>
      <c r="B31" s="17">
        <f>_xlfn.T.DIST.2T(ABS(B26),B23)</f>
        <v>2.2563894160043049E-3</v>
      </c>
    </row>
    <row r="32" spans="1:7" x14ac:dyDescent="0.25">
      <c r="A32" s="18" t="str">
        <f>IF(B31 &lt; B5,"Reject the null hypothesis","Do not reject the null hypothesis")</f>
        <v>Reject the null hypothesis</v>
      </c>
      <c r="B32" s="18"/>
    </row>
  </sheetData>
  <mergeCells count="7">
    <mergeCell ref="A3:B3"/>
    <mergeCell ref="A15:B15"/>
    <mergeCell ref="D3:E3"/>
    <mergeCell ref="D4:E4"/>
    <mergeCell ref="D6:E6"/>
    <mergeCell ref="D9:E9"/>
    <mergeCell ref="D14:E14"/>
  </mergeCells>
  <printOptions gridLines="1" gridLinesSet="0"/>
  <pageMargins left="0.75" right="0.75" top="1" bottom="1" header="0.5" footer="0.5"/>
  <pageSetup scale="63" orientation="landscape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DATACOPY</vt:lpstr>
      <vt:lpstr>COMPUTE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Vitor</cp:lastModifiedBy>
  <dcterms:created xsi:type="dcterms:W3CDTF">2007-08-07T17:54:01Z</dcterms:created>
  <dcterms:modified xsi:type="dcterms:W3CDTF">2016-07-12T13:50:54Z</dcterms:modified>
</cp:coreProperties>
</file>