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MGT 2250 Management Statistics\Lectures\Chapter 4\"/>
    </mc:Choice>
  </mc:AlternateContent>
  <bookViews>
    <workbookView xWindow="0" yWindow="0" windowWidth="18405" windowHeight="9420" tabRatio="621" activeTab="1"/>
  </bookViews>
  <sheets>
    <sheet name="DATA" sheetId="3" r:id="rId1"/>
    <sheet name="PLOT_DATA" sheetId="5" r:id="rId2"/>
    <sheet name="Sheet1" sheetId="8" r:id="rId3"/>
    <sheet name="Sheet2" sheetId="9" r:id="rId4"/>
  </sheets>
  <calcPr calcId="152511"/>
</workbook>
</file>

<file path=xl/calcChain.xml><?xml version="1.0" encoding="utf-8"?>
<calcChain xmlns="http://schemas.openxmlformats.org/spreadsheetml/2006/main">
  <c r="B6" i="5" l="1"/>
  <c r="D16" i="5" s="1"/>
  <c r="B4" i="5"/>
  <c r="D11" i="5" s="1"/>
  <c r="B2" i="5"/>
  <c r="D18" i="5" s="1"/>
  <c r="C31" i="5"/>
  <c r="C32" i="5" s="1"/>
  <c r="B33" i="5" s="1"/>
  <c r="C26" i="5"/>
  <c r="C27" i="5" s="1"/>
  <c r="D17" i="5" l="1"/>
  <c r="D5" i="5"/>
  <c r="D3" i="5"/>
  <c r="D4" i="5"/>
  <c r="D15" i="5"/>
  <c r="D33" i="5"/>
  <c r="D10" i="5"/>
  <c r="D9" i="5"/>
  <c r="C33" i="5"/>
  <c r="C34" i="5" s="1"/>
  <c r="D34" i="5"/>
  <c r="C28" i="5"/>
  <c r="C29" i="5" s="1"/>
  <c r="D28" i="5"/>
  <c r="D29" i="5" s="1"/>
  <c r="B29" i="5"/>
  <c r="B28" i="5"/>
  <c r="B34" i="5"/>
  <c r="D19" i="5"/>
  <c r="C35" i="5" l="1"/>
  <c r="B5" i="5" s="1"/>
  <c r="D12" i="5" s="1"/>
  <c r="C30" i="5"/>
  <c r="B3" i="5" s="1"/>
  <c r="D20" i="5" s="1"/>
  <c r="D14" i="5" l="1"/>
  <c r="D21" i="5"/>
  <c r="D23" i="5"/>
  <c r="D13" i="5"/>
  <c r="D7" i="5"/>
  <c r="D22" i="5"/>
  <c r="D6" i="5"/>
  <c r="D8" i="5"/>
</calcChain>
</file>

<file path=xl/sharedStrings.xml><?xml version="1.0" encoding="utf-8"?>
<sst xmlns="http://schemas.openxmlformats.org/spreadsheetml/2006/main" count="14" uniqueCount="14">
  <si>
    <t>Five-Number Summary</t>
  </si>
  <si>
    <t>Minimum</t>
  </si>
  <si>
    <t>Value</t>
  </si>
  <si>
    <t>Plot</t>
  </si>
  <si>
    <t>First quartile</t>
  </si>
  <si>
    <t>Median</t>
  </si>
  <si>
    <t>Third quartile</t>
  </si>
  <si>
    <t>Maximum</t>
  </si>
  <si>
    <t>Quartile Calculations (Book Rules)</t>
  </si>
  <si>
    <t>Initial first quartile rank</t>
  </si>
  <si>
    <t>first quartile:</t>
  </si>
  <si>
    <t>Initial third quartile rank</t>
  </si>
  <si>
    <t>third quartile: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</si>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</sst>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0" borderId="0" xfId="1" applyFont="1" applyBorder="1"/>
    <xf numFmtId="0" fontId="4" fillId="0" borderId="1" xfId="1" applyFont="1" applyBorder="1"/>
    <xf numFmtId="0" fontId="4" fillId="0" borderId="0" xfId="1" applyFont="1" applyBorder="1" applyAlignment="1"/>
    <xf numFmtId="0" fontId="4" fillId="0" borderId="2" xfId="1" applyNumberFormat="1" applyFont="1" applyBorder="1" applyAlignment="1">
      <alignment horizontal="right"/>
    </xf>
    <xf numFmtId="0" fontId="4" fillId="0" borderId="3" xfId="1" applyFont="1" applyBorder="1"/>
    <xf numFmtId="0" fontId="2" fillId="0" borderId="0" xfId="0" applyFont="1"/>
    <xf numFmtId="0" fontId="2" fillId="0" borderId="0" xfId="0" applyFont="1" applyProtection="1">
      <protection hidden="1"/>
    </xf>
    <xf numFmtId="2" fontId="2" fillId="0" borderId="0" xfId="0" applyNumberFormat="1" applyFont="1"/>
    <xf numFmtId="0" fontId="2" fillId="0" borderId="2" xfId="0" applyFont="1" applyBorder="1" applyAlignment="1" applyProtection="1">
      <alignment horizontal="center"/>
      <protection hidden="1"/>
    </xf>
    <xf numFmtId="0" fontId="4" fillId="0" borderId="5" xfId="1" applyFont="1" applyBorder="1"/>
    <xf numFmtId="0" fontId="4" fillId="0" borderId="6" xfId="1" applyFont="1" applyBorder="1"/>
    <xf numFmtId="2" fontId="4" fillId="0" borderId="6" xfId="1" applyNumberFormat="1" applyFont="1" applyBorder="1"/>
    <xf numFmtId="0" fontId="4" fillId="0" borderId="7" xfId="1" applyFont="1" applyBorder="1"/>
    <xf numFmtId="0" fontId="4" fillId="0" borderId="0" xfId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2" xfId="1" applyFont="1" applyBorder="1" applyAlignment="1">
      <alignment horizontal="right"/>
    </xf>
    <xf numFmtId="0" fontId="4" fillId="0" borderId="8" xfId="1" applyFont="1" applyBorder="1" applyAlignment="1">
      <alignment horizontal="right"/>
    </xf>
    <xf numFmtId="0" fontId="4" fillId="0" borderId="8" xfId="1" applyFont="1" applyBorder="1"/>
    <xf numFmtId="0" fontId="4" fillId="0" borderId="9" xfId="1" applyFont="1" applyBorder="1"/>
    <xf numFmtId="0" fontId="4" fillId="0" borderId="0" xfId="0" applyFont="1"/>
    <xf numFmtId="0" fontId="2" fillId="2" borderId="4" xfId="0" applyFont="1" applyFill="1" applyBorder="1"/>
    <xf numFmtId="2" fontId="2" fillId="2" borderId="4" xfId="0" applyNumberFormat="1" applyFont="1" applyFill="1" applyBorder="1" applyProtection="1">
      <protection locked="0"/>
    </xf>
    <xf numFmtId="8" fontId="0" fillId="0" borderId="0" xfId="0" applyNumberFormat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b="1"/>
              <a:t>Boxplot</a:t>
            </a:r>
          </a:p>
        </c:rich>
      </c:tx>
      <c:layout>
        <c:manualLayout>
          <c:xMode val="edge"/>
          <c:yMode val="edge"/>
          <c:x val="0.43265348974235363"/>
          <c:y val="3.7800801215637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61277364952725E-2"/>
          <c:y val="0.18900407070201991"/>
          <c:w val="0.89591926012362499"/>
          <c:h val="0.656359590983378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PLOT_DATA!$D$3:$D$5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PLOT_DATA!$E$3:$E$5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yVal>
          <c:smooth val="0"/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PLOT_DATA!$D$6:$D$8</c:f>
              <c:numCache>
                <c:formatCode>General</c:formatCode>
                <c:ptCount val="3"/>
                <c:pt idx="0">
                  <c:v>24.43</c:v>
                </c:pt>
                <c:pt idx="1">
                  <c:v>24.43</c:v>
                </c:pt>
                <c:pt idx="2">
                  <c:v>24.43</c:v>
                </c:pt>
              </c:numCache>
            </c:numRef>
          </c:xVal>
          <c:yVal>
            <c:numRef>
              <c:f>PLOT_DATA!$E$6:$E$8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yVal>
          <c:smooth val="0"/>
        </c:ser>
        <c:ser>
          <c:idx val="2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PLOT_DATA!$D$9:$D$11</c:f>
              <c:numCache>
                <c:formatCode>General</c:formatCode>
                <c:ptCount val="3"/>
                <c:pt idx="0">
                  <c:v>121.98</c:v>
                </c:pt>
                <c:pt idx="1">
                  <c:v>121.98</c:v>
                </c:pt>
                <c:pt idx="2">
                  <c:v>121.98</c:v>
                </c:pt>
              </c:numCache>
            </c:numRef>
          </c:xVal>
          <c:yVal>
            <c:numRef>
              <c:f>PLOT_DATA!$E$9:$E$11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yVal>
          <c:smooth val="0"/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PLOT_DATA!$D$12:$D$14</c:f>
              <c:numCache>
                <c:formatCode>General</c:formatCode>
                <c:ptCount val="3"/>
                <c:pt idx="0">
                  <c:v>332.76</c:v>
                </c:pt>
                <c:pt idx="1">
                  <c:v>332.76</c:v>
                </c:pt>
                <c:pt idx="2">
                  <c:v>332.76</c:v>
                </c:pt>
              </c:numCache>
            </c:numRef>
          </c:xVal>
          <c:yVal>
            <c:numRef>
              <c:f>PLOT_DATA!$E$12:$E$14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yVal>
          <c:smooth val="0"/>
        </c:ser>
        <c:ser>
          <c:idx val="4"/>
          <c:order val="4"/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PLOT_DATA!$D$15:$D$17</c:f>
              <c:numCache>
                <c:formatCode>General</c:formatCode>
                <c:ptCount val="3"/>
                <c:pt idx="0">
                  <c:v>1158.72</c:v>
                </c:pt>
                <c:pt idx="1">
                  <c:v>1158.72</c:v>
                </c:pt>
                <c:pt idx="2">
                  <c:v>1158.72</c:v>
                </c:pt>
              </c:numCache>
            </c:numRef>
          </c:xVal>
          <c:yVal>
            <c:numRef>
              <c:f>PLOT_DATA!$E$15:$E$17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yVal>
          <c:smooth val="0"/>
        </c:ser>
        <c:ser>
          <c:idx val="5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PLOT_DATA!$D$18:$D$19</c:f>
              <c:numCache>
                <c:formatCode>General</c:formatCode>
                <c:ptCount val="2"/>
                <c:pt idx="0">
                  <c:v>0</c:v>
                </c:pt>
                <c:pt idx="1">
                  <c:v>1158.72</c:v>
                </c:pt>
              </c:numCache>
            </c:numRef>
          </c:xVal>
          <c:yVal>
            <c:numRef>
              <c:f>PLOT_DATA!$E$18:$E$19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PLOT_DATA!$D$20:$D$21</c:f>
              <c:numCache>
                <c:formatCode>General</c:formatCode>
                <c:ptCount val="2"/>
                <c:pt idx="0">
                  <c:v>24.43</c:v>
                </c:pt>
                <c:pt idx="1">
                  <c:v>332.76</c:v>
                </c:pt>
              </c:numCache>
            </c:numRef>
          </c:xVal>
          <c:yVal>
            <c:numRef>
              <c:f>PLOT_DATA!$E$20:$E$21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</c:ser>
        <c:ser>
          <c:idx val="7"/>
          <c:order val="7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PLOT_DATA!$D$22:$D$23</c:f>
              <c:numCache>
                <c:formatCode>General</c:formatCode>
                <c:ptCount val="2"/>
                <c:pt idx="0">
                  <c:v>24.43</c:v>
                </c:pt>
                <c:pt idx="1">
                  <c:v>332.76</c:v>
                </c:pt>
              </c:numCache>
            </c:numRef>
          </c:xVal>
          <c:yVal>
            <c:numRef>
              <c:f>PLOT_DATA!$E$22:$E$23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33000"/>
        <c:axId val="431131040"/>
      </c:scatterChart>
      <c:valAx>
        <c:axId val="431133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1131040"/>
        <c:crosses val="autoZero"/>
        <c:crossBetween val="midCat"/>
      </c:valAx>
      <c:valAx>
        <c:axId val="431131040"/>
        <c:scaling>
          <c:orientation val="minMax"/>
          <c:max val="2.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31133000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0</xdr:row>
      <xdr:rowOff>152400</xdr:rowOff>
    </xdr:from>
    <xdr:to>
      <xdr:col>11</xdr:col>
      <xdr:colOff>390525</xdr:colOff>
      <xdr:row>22</xdr:row>
      <xdr:rowOff>161926</xdr:rowOff>
    </xdr:to>
    <xdr:graphicFrame macro="">
      <xdr:nvGraphicFramePr>
        <xdr:cNvPr id="133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7</xdr:row>
      <xdr:rowOff>47625</xdr:rowOff>
    </xdr:from>
    <xdr:to>
      <xdr:col>2</xdr:col>
      <xdr:colOff>57150</xdr:colOff>
      <xdr:row>16</xdr:row>
      <xdr:rowOff>104775</xdr:rowOff>
    </xdr:to>
    <xdr:sp macro="" textlink="">
      <xdr:nvSpPr>
        <xdr:cNvPr id="3" name="TextBox 2"/>
        <xdr:cNvSpPr txBox="1"/>
      </xdr:nvSpPr>
      <xdr:spPr>
        <a:xfrm>
          <a:off x="104775" y="1381125"/>
          <a:ext cx="1743075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Note: Paste your data into</a:t>
          </a:r>
          <a:r>
            <a:rPr lang="en-US" sz="1100" baseline="0"/>
            <a:t> column A of the DATA worksheet to create a five-number summary and boxplot of that data.</a:t>
          </a:r>
        </a:p>
        <a:p>
          <a:endParaRPr lang="en-US" sz="1100" baseline="0"/>
        </a:p>
        <a:p>
          <a:pPr>
            <a:lnSpc>
              <a:spcPts val="1200"/>
            </a:lnSpc>
          </a:pPr>
          <a:r>
            <a:rPr lang="en-US" sz="1100" baseline="0"/>
            <a:t>(No alterations of this worksheet are required.)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5"/>
  <sheetViews>
    <sheetView workbookViewId="0">
      <selection activeCell="A2" sqref="A2:A24"/>
    </sheetView>
  </sheetViews>
  <sheetFormatPr defaultRowHeight="15" x14ac:dyDescent="0.25"/>
  <cols>
    <col min="1" max="1" width="13.140625" customWidth="1"/>
    <col min="2" max="16384" width="9.140625" style="20"/>
  </cols>
  <sheetData>
    <row r="1" spans="1:1" x14ac:dyDescent="0.25">
      <c r="A1" t="s">
        <v>13</v>
      </c>
    </row>
    <row r="2" spans="1:1" x14ac:dyDescent="0.25">
      <c r="A2" s="23">
        <v>1158.72</v>
      </c>
    </row>
    <row r="3" spans="1:1" x14ac:dyDescent="0.25">
      <c r="A3" s="23">
        <v>1136.8800000000001</v>
      </c>
    </row>
    <row r="4" spans="1:1" x14ac:dyDescent="0.25">
      <c r="A4" s="23">
        <v>1118.95</v>
      </c>
    </row>
    <row r="5" spans="1:1" x14ac:dyDescent="0.25">
      <c r="A5" s="23">
        <v>1082.69</v>
      </c>
    </row>
    <row r="6" spans="1:1" x14ac:dyDescent="0.25">
      <c r="A6" s="23">
        <v>1078.3</v>
      </c>
    </row>
    <row r="7" spans="1:1" x14ac:dyDescent="0.25">
      <c r="A7" s="23">
        <v>1075.46</v>
      </c>
    </row>
    <row r="8" spans="1:1" x14ac:dyDescent="0.25">
      <c r="A8" s="23">
        <v>1043.33</v>
      </c>
    </row>
    <row r="9" spans="1:1" x14ac:dyDescent="0.25">
      <c r="A9" s="23">
        <v>1023.59</v>
      </c>
    </row>
    <row r="10" spans="1:1" x14ac:dyDescent="0.25">
      <c r="A10" s="23">
        <v>1010.05</v>
      </c>
    </row>
    <row r="11" spans="1:1" x14ac:dyDescent="0.25">
      <c r="A11" s="23">
        <v>1002.15</v>
      </c>
    </row>
    <row r="12" spans="1:1" x14ac:dyDescent="0.25">
      <c r="A12" s="23">
        <v>935.95</v>
      </c>
    </row>
    <row r="13" spans="1:1" x14ac:dyDescent="0.25">
      <c r="A13" s="23">
        <v>932.98</v>
      </c>
    </row>
    <row r="14" spans="1:1" x14ac:dyDescent="0.25">
      <c r="A14" s="23">
        <v>928.93</v>
      </c>
    </row>
    <row r="15" spans="1:1" x14ac:dyDescent="0.25">
      <c r="A15" s="23">
        <v>924</v>
      </c>
    </row>
    <row r="16" spans="1:1" x14ac:dyDescent="0.25">
      <c r="A16" s="23">
        <v>920.55</v>
      </c>
    </row>
    <row r="17" spans="1:1" x14ac:dyDescent="0.25">
      <c r="A17" s="23">
        <v>919.19</v>
      </c>
    </row>
    <row r="18" spans="1:1" x14ac:dyDescent="0.25">
      <c r="A18" s="23">
        <v>909.28</v>
      </c>
    </row>
    <row r="19" spans="1:1" x14ac:dyDescent="0.25">
      <c r="A19" s="23">
        <v>887.29</v>
      </c>
    </row>
    <row r="20" spans="1:1" x14ac:dyDescent="0.25">
      <c r="A20" s="23">
        <v>873.22</v>
      </c>
    </row>
    <row r="21" spans="1:1" x14ac:dyDescent="0.25">
      <c r="A21" s="23">
        <v>863.52</v>
      </c>
    </row>
    <row r="22" spans="1:1" x14ac:dyDescent="0.25">
      <c r="A22" s="23">
        <v>784.79</v>
      </c>
    </row>
    <row r="23" spans="1:1" x14ac:dyDescent="0.25">
      <c r="A23" s="23">
        <v>780.65</v>
      </c>
    </row>
    <row r="24" spans="1:1" x14ac:dyDescent="0.25">
      <c r="A24" s="23">
        <v>780.56</v>
      </c>
    </row>
    <row r="25" spans="1:1" x14ac:dyDescent="0.25">
      <c r="A25" s="23">
        <v>776.89</v>
      </c>
    </row>
    <row r="26" spans="1:1" x14ac:dyDescent="0.25">
      <c r="A26" s="23">
        <v>767.19</v>
      </c>
    </row>
    <row r="27" spans="1:1" x14ac:dyDescent="0.25">
      <c r="A27" s="23">
        <v>767.1</v>
      </c>
    </row>
    <row r="28" spans="1:1" x14ac:dyDescent="0.25">
      <c r="A28" s="23">
        <v>764.95</v>
      </c>
    </row>
    <row r="29" spans="1:1" x14ac:dyDescent="0.25">
      <c r="A29" s="23">
        <v>754.01</v>
      </c>
    </row>
    <row r="30" spans="1:1" x14ac:dyDescent="0.25">
      <c r="A30" s="23">
        <v>739.57</v>
      </c>
    </row>
    <row r="31" spans="1:1" x14ac:dyDescent="0.25">
      <c r="A31" s="23">
        <v>713.37</v>
      </c>
    </row>
    <row r="32" spans="1:1" x14ac:dyDescent="0.25">
      <c r="A32" s="23">
        <v>708</v>
      </c>
    </row>
    <row r="33" spans="1:1" x14ac:dyDescent="0.25">
      <c r="A33" s="23">
        <v>687.4</v>
      </c>
    </row>
    <row r="34" spans="1:1" x14ac:dyDescent="0.25">
      <c r="A34" s="23">
        <v>680.58</v>
      </c>
    </row>
    <row r="35" spans="1:1" x14ac:dyDescent="0.25">
      <c r="A35" s="23">
        <v>678.12</v>
      </c>
    </row>
    <row r="36" spans="1:1" x14ac:dyDescent="0.25">
      <c r="A36" s="23">
        <v>665.26</v>
      </c>
    </row>
    <row r="37" spans="1:1" x14ac:dyDescent="0.25">
      <c r="A37" s="23">
        <v>651.33000000000004</v>
      </c>
    </row>
    <row r="38" spans="1:1" x14ac:dyDescent="0.25">
      <c r="A38" s="23">
        <v>651.25</v>
      </c>
    </row>
    <row r="39" spans="1:1" x14ac:dyDescent="0.25">
      <c r="A39" s="23">
        <v>650.08000000000004</v>
      </c>
    </row>
    <row r="40" spans="1:1" x14ac:dyDescent="0.25">
      <c r="A40" s="23">
        <v>641.05999999999995</v>
      </c>
    </row>
    <row r="41" spans="1:1" x14ac:dyDescent="0.25">
      <c r="A41" s="23">
        <v>631.35</v>
      </c>
    </row>
    <row r="42" spans="1:1" x14ac:dyDescent="0.25">
      <c r="A42" s="23">
        <v>626.62</v>
      </c>
    </row>
    <row r="43" spans="1:1" x14ac:dyDescent="0.25">
      <c r="A43" s="23">
        <v>622.21</v>
      </c>
    </row>
    <row r="44" spans="1:1" x14ac:dyDescent="0.25">
      <c r="A44" s="23">
        <v>619.15</v>
      </c>
    </row>
    <row r="45" spans="1:1" x14ac:dyDescent="0.25">
      <c r="A45" s="23">
        <v>617.21</v>
      </c>
    </row>
    <row r="46" spans="1:1" x14ac:dyDescent="0.25">
      <c r="A46" s="23">
        <v>597.46</v>
      </c>
    </row>
    <row r="47" spans="1:1" x14ac:dyDescent="0.25">
      <c r="A47" s="23">
        <v>580.24</v>
      </c>
    </row>
    <row r="48" spans="1:1" x14ac:dyDescent="0.25">
      <c r="A48" s="23">
        <v>558.59</v>
      </c>
    </row>
    <row r="49" spans="1:1" x14ac:dyDescent="0.25">
      <c r="A49" s="23">
        <v>556.83000000000004</v>
      </c>
    </row>
    <row r="50" spans="1:1" x14ac:dyDescent="0.25">
      <c r="A50" s="23">
        <v>555.35</v>
      </c>
    </row>
    <row r="51" spans="1:1" x14ac:dyDescent="0.25">
      <c r="A51" s="23">
        <v>549.38</v>
      </c>
    </row>
    <row r="52" spans="1:1" x14ac:dyDescent="0.25">
      <c r="A52" s="23">
        <v>545.67999999999995</v>
      </c>
    </row>
    <row r="53" spans="1:1" x14ac:dyDescent="0.25">
      <c r="A53" s="23">
        <v>534.52</v>
      </c>
    </row>
    <row r="54" spans="1:1" x14ac:dyDescent="0.25">
      <c r="A54" s="23">
        <v>530.33000000000004</v>
      </c>
    </row>
    <row r="55" spans="1:1" x14ac:dyDescent="0.25">
      <c r="A55" s="23">
        <v>526.80999999999995</v>
      </c>
    </row>
    <row r="56" spans="1:1" x14ac:dyDescent="0.25">
      <c r="A56" s="23">
        <v>491.26</v>
      </c>
    </row>
    <row r="57" spans="1:1" x14ac:dyDescent="0.25">
      <c r="A57" s="23">
        <v>487.31</v>
      </c>
    </row>
    <row r="58" spans="1:1" x14ac:dyDescent="0.25">
      <c r="A58" s="23">
        <v>477.66</v>
      </c>
    </row>
    <row r="59" spans="1:1" x14ac:dyDescent="0.25">
      <c r="A59" s="23">
        <v>459.55</v>
      </c>
    </row>
    <row r="60" spans="1:1" x14ac:dyDescent="0.25">
      <c r="A60" s="23">
        <v>454.58</v>
      </c>
    </row>
    <row r="61" spans="1:1" x14ac:dyDescent="0.25">
      <c r="A61" s="23">
        <v>452.19</v>
      </c>
    </row>
    <row r="62" spans="1:1" x14ac:dyDescent="0.25">
      <c r="A62" s="23">
        <v>451.97</v>
      </c>
    </row>
    <row r="63" spans="1:1" x14ac:dyDescent="0.25">
      <c r="A63" s="23">
        <v>447.32</v>
      </c>
    </row>
    <row r="64" spans="1:1" x14ac:dyDescent="0.25">
      <c r="A64" s="23">
        <v>441.75</v>
      </c>
    </row>
    <row r="65" spans="1:1" x14ac:dyDescent="0.25">
      <c r="A65" s="23">
        <v>430.8</v>
      </c>
    </row>
    <row r="66" spans="1:1" x14ac:dyDescent="0.25">
      <c r="A66" s="23">
        <v>420.05</v>
      </c>
    </row>
    <row r="67" spans="1:1" x14ac:dyDescent="0.25">
      <c r="A67" s="23">
        <v>418.42</v>
      </c>
    </row>
    <row r="68" spans="1:1" x14ac:dyDescent="0.25">
      <c r="A68" s="23">
        <v>409.7</v>
      </c>
    </row>
    <row r="69" spans="1:1" x14ac:dyDescent="0.25">
      <c r="A69" s="23">
        <v>408.5</v>
      </c>
    </row>
    <row r="70" spans="1:1" x14ac:dyDescent="0.25">
      <c r="A70" s="23">
        <v>407.7</v>
      </c>
    </row>
    <row r="71" spans="1:1" x14ac:dyDescent="0.25">
      <c r="A71" s="23">
        <v>405.24</v>
      </c>
    </row>
    <row r="72" spans="1:1" x14ac:dyDescent="0.25">
      <c r="A72" s="23">
        <v>404.74</v>
      </c>
    </row>
    <row r="73" spans="1:1" x14ac:dyDescent="0.25">
      <c r="A73" s="23">
        <v>401.73</v>
      </c>
    </row>
    <row r="74" spans="1:1" x14ac:dyDescent="0.25">
      <c r="A74" s="23">
        <v>401.45</v>
      </c>
    </row>
    <row r="75" spans="1:1" x14ac:dyDescent="0.25">
      <c r="A75" s="23">
        <v>391.45</v>
      </c>
    </row>
    <row r="76" spans="1:1" x14ac:dyDescent="0.25">
      <c r="A76" s="23">
        <v>383.37</v>
      </c>
    </row>
    <row r="77" spans="1:1" x14ac:dyDescent="0.25">
      <c r="A77" s="23">
        <v>376.76</v>
      </c>
    </row>
    <row r="78" spans="1:1" x14ac:dyDescent="0.25">
      <c r="A78" s="23">
        <v>375.24</v>
      </c>
    </row>
    <row r="79" spans="1:1" x14ac:dyDescent="0.25">
      <c r="A79" s="23">
        <v>362.55</v>
      </c>
    </row>
    <row r="80" spans="1:1" x14ac:dyDescent="0.25">
      <c r="A80" s="23">
        <v>361.15</v>
      </c>
    </row>
    <row r="81" spans="1:1" x14ac:dyDescent="0.25">
      <c r="A81" s="23">
        <v>348.17</v>
      </c>
    </row>
    <row r="82" spans="1:1" x14ac:dyDescent="0.25">
      <c r="A82" s="23">
        <v>346.06</v>
      </c>
    </row>
    <row r="83" spans="1:1" x14ac:dyDescent="0.25">
      <c r="A83" s="23">
        <v>346</v>
      </c>
    </row>
    <row r="84" spans="1:1" x14ac:dyDescent="0.25">
      <c r="A84" s="23">
        <v>341.52</v>
      </c>
    </row>
    <row r="85" spans="1:1" x14ac:dyDescent="0.25">
      <c r="A85" s="23">
        <v>336.6</v>
      </c>
    </row>
    <row r="86" spans="1:1" x14ac:dyDescent="0.25">
      <c r="A86" s="23">
        <v>334.84</v>
      </c>
    </row>
    <row r="87" spans="1:1" x14ac:dyDescent="0.25">
      <c r="A87" s="23">
        <v>332.76</v>
      </c>
    </row>
    <row r="88" spans="1:1" x14ac:dyDescent="0.25">
      <c r="A88" s="23">
        <v>330.35</v>
      </c>
    </row>
    <row r="89" spans="1:1" x14ac:dyDescent="0.25">
      <c r="A89" s="23">
        <v>328.91</v>
      </c>
    </row>
    <row r="90" spans="1:1" x14ac:dyDescent="0.25">
      <c r="A90" s="23">
        <v>327.08999999999997</v>
      </c>
    </row>
    <row r="91" spans="1:1" x14ac:dyDescent="0.25">
      <c r="A91" s="23">
        <v>322.2</v>
      </c>
    </row>
    <row r="92" spans="1:1" x14ac:dyDescent="0.25">
      <c r="A92" s="23">
        <v>316.98</v>
      </c>
    </row>
    <row r="93" spans="1:1" x14ac:dyDescent="0.25">
      <c r="A93" s="23">
        <v>314.77999999999997</v>
      </c>
    </row>
    <row r="94" spans="1:1" x14ac:dyDescent="0.25">
      <c r="A94" s="23">
        <v>313.35000000000002</v>
      </c>
    </row>
    <row r="95" spans="1:1" x14ac:dyDescent="0.25">
      <c r="A95" s="23">
        <v>302.87</v>
      </c>
    </row>
    <row r="96" spans="1:1" x14ac:dyDescent="0.25">
      <c r="A96" s="23">
        <v>300.93</v>
      </c>
    </row>
    <row r="97" spans="1:1" x14ac:dyDescent="0.25">
      <c r="A97" s="23">
        <v>292.94</v>
      </c>
    </row>
    <row r="98" spans="1:1" x14ac:dyDescent="0.25">
      <c r="A98" s="23">
        <v>287.27</v>
      </c>
    </row>
    <row r="99" spans="1:1" x14ac:dyDescent="0.25">
      <c r="A99" s="23">
        <v>283.5</v>
      </c>
    </row>
    <row r="100" spans="1:1" x14ac:dyDescent="0.25">
      <c r="A100" s="23">
        <v>279.91000000000003</v>
      </c>
    </row>
    <row r="101" spans="1:1" x14ac:dyDescent="0.25">
      <c r="A101" s="23">
        <v>279.64999999999998</v>
      </c>
    </row>
    <row r="102" spans="1:1" x14ac:dyDescent="0.25">
      <c r="A102" s="23">
        <v>279.60000000000002</v>
      </c>
    </row>
    <row r="103" spans="1:1" x14ac:dyDescent="0.25">
      <c r="A103" s="23">
        <v>273.72000000000003</v>
      </c>
    </row>
    <row r="104" spans="1:1" x14ac:dyDescent="0.25">
      <c r="A104" s="23">
        <v>265.58999999999997</v>
      </c>
    </row>
    <row r="105" spans="1:1" x14ac:dyDescent="0.25">
      <c r="A105" s="23">
        <v>263.42</v>
      </c>
    </row>
    <row r="106" spans="1:1" x14ac:dyDescent="0.25">
      <c r="A106" s="23">
        <v>263.33</v>
      </c>
    </row>
    <row r="107" spans="1:1" x14ac:dyDescent="0.25">
      <c r="A107" s="23">
        <v>258.87</v>
      </c>
    </row>
    <row r="108" spans="1:1" x14ac:dyDescent="0.25">
      <c r="A108" s="23">
        <v>255.39</v>
      </c>
    </row>
    <row r="109" spans="1:1" x14ac:dyDescent="0.25">
      <c r="A109" s="23">
        <v>254.21</v>
      </c>
    </row>
    <row r="110" spans="1:1" x14ac:dyDescent="0.25">
      <c r="A110" s="23">
        <v>252.94</v>
      </c>
    </row>
    <row r="111" spans="1:1" x14ac:dyDescent="0.25">
      <c r="A111" s="23">
        <v>252.75</v>
      </c>
    </row>
    <row r="112" spans="1:1" x14ac:dyDescent="0.25">
      <c r="A112" s="23">
        <v>251.31</v>
      </c>
    </row>
    <row r="113" spans="1:1" x14ac:dyDescent="0.25">
      <c r="A113" s="23">
        <v>247.17</v>
      </c>
    </row>
    <row r="114" spans="1:1" x14ac:dyDescent="0.25">
      <c r="A114" s="23">
        <v>246.84</v>
      </c>
    </row>
    <row r="115" spans="1:1" x14ac:dyDescent="0.25">
      <c r="A115" s="23">
        <v>245.54</v>
      </c>
    </row>
    <row r="116" spans="1:1" x14ac:dyDescent="0.25">
      <c r="A116" s="23">
        <v>244.16</v>
      </c>
    </row>
    <row r="117" spans="1:1" x14ac:dyDescent="0.25">
      <c r="A117" s="23">
        <v>243.83</v>
      </c>
    </row>
    <row r="118" spans="1:1" x14ac:dyDescent="0.25">
      <c r="A118" s="23">
        <v>243.5</v>
      </c>
    </row>
    <row r="119" spans="1:1" x14ac:dyDescent="0.25">
      <c r="A119" s="23">
        <v>243.19</v>
      </c>
    </row>
    <row r="120" spans="1:1" x14ac:dyDescent="0.25">
      <c r="A120" s="23">
        <v>243.1</v>
      </c>
    </row>
    <row r="121" spans="1:1" x14ac:dyDescent="0.25">
      <c r="A121" s="23">
        <v>237.28</v>
      </c>
    </row>
    <row r="122" spans="1:1" x14ac:dyDescent="0.25">
      <c r="A122" s="23">
        <v>233.25</v>
      </c>
    </row>
    <row r="123" spans="1:1" x14ac:dyDescent="0.25">
      <c r="A123" s="23">
        <v>232.22</v>
      </c>
    </row>
    <row r="124" spans="1:1" x14ac:dyDescent="0.25">
      <c r="A124" s="23">
        <v>230.81</v>
      </c>
    </row>
    <row r="125" spans="1:1" x14ac:dyDescent="0.25">
      <c r="A125" s="23">
        <v>229.82</v>
      </c>
    </row>
    <row r="126" spans="1:1" x14ac:dyDescent="0.25">
      <c r="A126" s="23">
        <v>227.82</v>
      </c>
    </row>
    <row r="127" spans="1:1" x14ac:dyDescent="0.25">
      <c r="A127" s="23">
        <v>227.81</v>
      </c>
    </row>
    <row r="128" spans="1:1" x14ac:dyDescent="0.25">
      <c r="A128" s="23">
        <v>226.52</v>
      </c>
    </row>
    <row r="129" spans="1:1" x14ac:dyDescent="0.25">
      <c r="A129" s="23">
        <v>226.26</v>
      </c>
    </row>
    <row r="130" spans="1:1" x14ac:dyDescent="0.25">
      <c r="A130" s="23">
        <v>220.6</v>
      </c>
    </row>
    <row r="131" spans="1:1" x14ac:dyDescent="0.25">
      <c r="A131" s="23">
        <v>220.01</v>
      </c>
    </row>
    <row r="132" spans="1:1" x14ac:dyDescent="0.25">
      <c r="A132" s="23">
        <v>219.61</v>
      </c>
    </row>
    <row r="133" spans="1:1" x14ac:dyDescent="0.25">
      <c r="A133" s="23">
        <v>216.73</v>
      </c>
    </row>
    <row r="134" spans="1:1" x14ac:dyDescent="0.25">
      <c r="A134" s="23">
        <v>210.7</v>
      </c>
    </row>
    <row r="135" spans="1:1" x14ac:dyDescent="0.25">
      <c r="A135" s="23">
        <v>205.93</v>
      </c>
    </row>
    <row r="136" spans="1:1" x14ac:dyDescent="0.25">
      <c r="A136" s="23">
        <v>204.32</v>
      </c>
    </row>
    <row r="137" spans="1:1" x14ac:dyDescent="0.25">
      <c r="A137" s="23">
        <v>201.2</v>
      </c>
    </row>
    <row r="138" spans="1:1" x14ac:dyDescent="0.25">
      <c r="A138" s="23">
        <v>200.48</v>
      </c>
    </row>
    <row r="139" spans="1:1" x14ac:dyDescent="0.25">
      <c r="A139" s="23">
        <v>199.83</v>
      </c>
    </row>
    <row r="140" spans="1:1" x14ac:dyDescent="0.25">
      <c r="A140" s="23">
        <v>197.5</v>
      </c>
    </row>
    <row r="141" spans="1:1" x14ac:dyDescent="0.25">
      <c r="A141" s="23">
        <v>196.35</v>
      </c>
    </row>
    <row r="142" spans="1:1" x14ac:dyDescent="0.25">
      <c r="A142" s="23">
        <v>194.89</v>
      </c>
    </row>
    <row r="143" spans="1:1" x14ac:dyDescent="0.25">
      <c r="A143" s="23">
        <v>188.27</v>
      </c>
    </row>
    <row r="144" spans="1:1" x14ac:dyDescent="0.25">
      <c r="A144" s="23">
        <v>185.52</v>
      </c>
    </row>
    <row r="145" spans="1:1" x14ac:dyDescent="0.25">
      <c r="A145" s="23">
        <v>183.33</v>
      </c>
    </row>
    <row r="146" spans="1:1" x14ac:dyDescent="0.25">
      <c r="A146" s="23">
        <v>183.3</v>
      </c>
    </row>
    <row r="147" spans="1:1" x14ac:dyDescent="0.25">
      <c r="A147" s="23">
        <v>181.26</v>
      </c>
    </row>
    <row r="148" spans="1:1" x14ac:dyDescent="0.25">
      <c r="A148" s="23">
        <v>175.93</v>
      </c>
    </row>
    <row r="149" spans="1:1" x14ac:dyDescent="0.25">
      <c r="A149" s="23">
        <v>171.16</v>
      </c>
    </row>
    <row r="150" spans="1:1" x14ac:dyDescent="0.25">
      <c r="A150" s="23">
        <v>169.88</v>
      </c>
    </row>
    <row r="151" spans="1:1" x14ac:dyDescent="0.25">
      <c r="A151" s="23">
        <v>167.88</v>
      </c>
    </row>
    <row r="152" spans="1:1" x14ac:dyDescent="0.25">
      <c r="A152" s="23">
        <v>166.34</v>
      </c>
    </row>
    <row r="153" spans="1:1" x14ac:dyDescent="0.25">
      <c r="A153" s="23">
        <v>166.32</v>
      </c>
    </row>
    <row r="154" spans="1:1" x14ac:dyDescent="0.25">
      <c r="A154" s="23">
        <v>165.97</v>
      </c>
    </row>
    <row r="155" spans="1:1" x14ac:dyDescent="0.25">
      <c r="A155" s="23">
        <v>163.78</v>
      </c>
    </row>
    <row r="156" spans="1:1" x14ac:dyDescent="0.25">
      <c r="A156" s="23">
        <v>161.97</v>
      </c>
    </row>
    <row r="157" spans="1:1" x14ac:dyDescent="0.25">
      <c r="A157" s="23">
        <v>161.53</v>
      </c>
    </row>
    <row r="158" spans="1:1" x14ac:dyDescent="0.25">
      <c r="A158" s="23">
        <v>157.99</v>
      </c>
    </row>
    <row r="159" spans="1:1" x14ac:dyDescent="0.25">
      <c r="A159" s="23">
        <v>152.38999999999999</v>
      </c>
    </row>
    <row r="160" spans="1:1" x14ac:dyDescent="0.25">
      <c r="A160" s="23">
        <v>149.51</v>
      </c>
    </row>
    <row r="161" spans="1:1" x14ac:dyDescent="0.25">
      <c r="A161" s="23">
        <v>147.99</v>
      </c>
    </row>
    <row r="162" spans="1:1" x14ac:dyDescent="0.25">
      <c r="A162" s="23">
        <v>140.99</v>
      </c>
    </row>
    <row r="163" spans="1:1" x14ac:dyDescent="0.25">
      <c r="A163" s="23">
        <v>139.46</v>
      </c>
    </row>
    <row r="164" spans="1:1" x14ac:dyDescent="0.25">
      <c r="A164" s="23">
        <v>139.29</v>
      </c>
    </row>
    <row r="165" spans="1:1" x14ac:dyDescent="0.25">
      <c r="A165" s="23">
        <v>137.76</v>
      </c>
    </row>
    <row r="166" spans="1:1" x14ac:dyDescent="0.25">
      <c r="A166" s="23">
        <v>136.12</v>
      </c>
    </row>
    <row r="167" spans="1:1" x14ac:dyDescent="0.25">
      <c r="A167" s="23">
        <v>133.38</v>
      </c>
    </row>
    <row r="168" spans="1:1" x14ac:dyDescent="0.25">
      <c r="A168" s="23">
        <v>132.19</v>
      </c>
    </row>
    <row r="169" spans="1:1" x14ac:dyDescent="0.25">
      <c r="A169" s="23">
        <v>132.01</v>
      </c>
    </row>
    <row r="170" spans="1:1" x14ac:dyDescent="0.25">
      <c r="A170" s="23">
        <v>130.5</v>
      </c>
    </row>
    <row r="171" spans="1:1" x14ac:dyDescent="0.25">
      <c r="A171" s="23">
        <v>130.09</v>
      </c>
    </row>
    <row r="172" spans="1:1" x14ac:dyDescent="0.25">
      <c r="A172" s="23">
        <v>127.82</v>
      </c>
    </row>
    <row r="173" spans="1:1" x14ac:dyDescent="0.25">
      <c r="A173" s="23">
        <v>123.67</v>
      </c>
    </row>
    <row r="174" spans="1:1" x14ac:dyDescent="0.25">
      <c r="A174" s="23">
        <v>120.29</v>
      </c>
    </row>
    <row r="175" spans="1:1" x14ac:dyDescent="0.25">
      <c r="A175" s="23">
        <v>118.32</v>
      </c>
    </row>
    <row r="176" spans="1:1" x14ac:dyDescent="0.25">
      <c r="A176" s="23">
        <v>115.71</v>
      </c>
    </row>
    <row r="177" spans="1:1" x14ac:dyDescent="0.25">
      <c r="A177" s="23">
        <v>112.78</v>
      </c>
    </row>
    <row r="178" spans="1:1" x14ac:dyDescent="0.25">
      <c r="A178" s="23">
        <v>112.72</v>
      </c>
    </row>
    <row r="179" spans="1:1" x14ac:dyDescent="0.25">
      <c r="A179" s="23">
        <v>111.88</v>
      </c>
    </row>
    <row r="180" spans="1:1" x14ac:dyDescent="0.25">
      <c r="A180" s="23">
        <v>111.55</v>
      </c>
    </row>
    <row r="181" spans="1:1" x14ac:dyDescent="0.25">
      <c r="A181" s="23">
        <v>109.86</v>
      </c>
    </row>
    <row r="182" spans="1:1" x14ac:dyDescent="0.25">
      <c r="A182" s="23">
        <v>107.99</v>
      </c>
    </row>
    <row r="183" spans="1:1" x14ac:dyDescent="0.25">
      <c r="A183" s="23">
        <v>106.66</v>
      </c>
    </row>
    <row r="184" spans="1:1" x14ac:dyDescent="0.25">
      <c r="A184" s="23">
        <v>104.4</v>
      </c>
    </row>
    <row r="185" spans="1:1" x14ac:dyDescent="0.25">
      <c r="A185" s="23">
        <v>103.99</v>
      </c>
    </row>
    <row r="186" spans="1:1" x14ac:dyDescent="0.25">
      <c r="A186" s="23">
        <v>98.56</v>
      </c>
    </row>
    <row r="187" spans="1:1" x14ac:dyDescent="0.25">
      <c r="A187" s="23">
        <v>97.97</v>
      </c>
    </row>
    <row r="188" spans="1:1" x14ac:dyDescent="0.25">
      <c r="A188" s="23">
        <v>97.57</v>
      </c>
    </row>
    <row r="189" spans="1:1" x14ac:dyDescent="0.25">
      <c r="A189" s="23">
        <v>97.54</v>
      </c>
    </row>
    <row r="190" spans="1:1" x14ac:dyDescent="0.25">
      <c r="A190" s="23">
        <v>97.09</v>
      </c>
    </row>
    <row r="191" spans="1:1" x14ac:dyDescent="0.25">
      <c r="A191" s="23">
        <v>96.77</v>
      </c>
    </row>
    <row r="192" spans="1:1" x14ac:dyDescent="0.25">
      <c r="A192" s="23">
        <v>96.76</v>
      </c>
    </row>
    <row r="193" spans="1:1" x14ac:dyDescent="0.25">
      <c r="A193" s="23">
        <v>95.62</v>
      </c>
    </row>
    <row r="194" spans="1:1" x14ac:dyDescent="0.25">
      <c r="A194" s="23">
        <v>95.01</v>
      </c>
    </row>
    <row r="195" spans="1:1" x14ac:dyDescent="0.25">
      <c r="A195" s="23">
        <v>94.07</v>
      </c>
    </row>
    <row r="196" spans="1:1" x14ac:dyDescent="0.25">
      <c r="A196" s="23">
        <v>93.34</v>
      </c>
    </row>
    <row r="197" spans="1:1" x14ac:dyDescent="0.25">
      <c r="A197" s="23">
        <v>92.92</v>
      </c>
    </row>
    <row r="198" spans="1:1" x14ac:dyDescent="0.25">
      <c r="A198" s="23">
        <v>92.1</v>
      </c>
    </row>
    <row r="199" spans="1:1" x14ac:dyDescent="0.25">
      <c r="A199" s="23">
        <v>91.9</v>
      </c>
    </row>
    <row r="200" spans="1:1" x14ac:dyDescent="0.25">
      <c r="A200" s="23">
        <v>85.59</v>
      </c>
    </row>
    <row r="201" spans="1:1" x14ac:dyDescent="0.25">
      <c r="A201" s="23">
        <v>84.14</v>
      </c>
    </row>
    <row r="202" spans="1:1" x14ac:dyDescent="0.25">
      <c r="A202" s="23">
        <v>83.34</v>
      </c>
    </row>
    <row r="203" spans="1:1" x14ac:dyDescent="0.25">
      <c r="A203" s="23">
        <v>82.42</v>
      </c>
    </row>
    <row r="204" spans="1:1" x14ac:dyDescent="0.25">
      <c r="A204" s="23">
        <v>82.16</v>
      </c>
    </row>
    <row r="205" spans="1:1" x14ac:dyDescent="0.25">
      <c r="A205" s="23">
        <v>81.44</v>
      </c>
    </row>
    <row r="206" spans="1:1" x14ac:dyDescent="0.25">
      <c r="A206" s="23">
        <v>81.08</v>
      </c>
    </row>
    <row r="207" spans="1:1" x14ac:dyDescent="0.25">
      <c r="A207" s="23">
        <v>80.849999999999994</v>
      </c>
    </row>
    <row r="208" spans="1:1" x14ac:dyDescent="0.25">
      <c r="A208" s="23">
        <v>80.42</v>
      </c>
    </row>
    <row r="209" spans="1:1" x14ac:dyDescent="0.25">
      <c r="A209" s="23">
        <v>80.209999999999994</v>
      </c>
    </row>
    <row r="210" spans="1:1" x14ac:dyDescent="0.25">
      <c r="A210" s="23">
        <v>79.849999999999994</v>
      </c>
    </row>
    <row r="211" spans="1:1" x14ac:dyDescent="0.25">
      <c r="A211" s="23">
        <v>79.62</v>
      </c>
    </row>
    <row r="212" spans="1:1" x14ac:dyDescent="0.25">
      <c r="A212" s="23">
        <v>75.650000000000006</v>
      </c>
    </row>
    <row r="213" spans="1:1" x14ac:dyDescent="0.25">
      <c r="A213" s="23">
        <v>74.78</v>
      </c>
    </row>
    <row r="214" spans="1:1" x14ac:dyDescent="0.25">
      <c r="A214" s="23">
        <v>74.180000000000007</v>
      </c>
    </row>
    <row r="215" spans="1:1" x14ac:dyDescent="0.25">
      <c r="A215" s="23">
        <v>70.88</v>
      </c>
    </row>
    <row r="216" spans="1:1" x14ac:dyDescent="0.25">
      <c r="A216" s="23">
        <v>70.16</v>
      </c>
    </row>
    <row r="217" spans="1:1" x14ac:dyDescent="0.25">
      <c r="A217" s="23">
        <v>69.739999999999995</v>
      </c>
    </row>
    <row r="218" spans="1:1" x14ac:dyDescent="0.25">
      <c r="A218" s="23">
        <v>67.94</v>
      </c>
    </row>
    <row r="219" spans="1:1" x14ac:dyDescent="0.25">
      <c r="A219" s="23">
        <v>65.75</v>
      </c>
    </row>
    <row r="220" spans="1:1" x14ac:dyDescent="0.25">
      <c r="A220" s="23">
        <v>64.349999999999994</v>
      </c>
    </row>
    <row r="221" spans="1:1" x14ac:dyDescent="0.25">
      <c r="A221" s="23">
        <v>63.45</v>
      </c>
    </row>
    <row r="222" spans="1:1" x14ac:dyDescent="0.25">
      <c r="A222" s="23">
        <v>61.51</v>
      </c>
    </row>
    <row r="223" spans="1:1" x14ac:dyDescent="0.25">
      <c r="A223" s="23">
        <v>58.94</v>
      </c>
    </row>
    <row r="224" spans="1:1" x14ac:dyDescent="0.25">
      <c r="A224" s="23">
        <v>57.19</v>
      </c>
    </row>
    <row r="225" spans="1:1" x14ac:dyDescent="0.25">
      <c r="A225" s="23">
        <v>56.73</v>
      </c>
    </row>
    <row r="226" spans="1:1" x14ac:dyDescent="0.25">
      <c r="A226" s="23">
        <v>55.38</v>
      </c>
    </row>
    <row r="227" spans="1:1" x14ac:dyDescent="0.25">
      <c r="A227" s="23">
        <v>51.63</v>
      </c>
    </row>
    <row r="228" spans="1:1" x14ac:dyDescent="0.25">
      <c r="A228" s="23">
        <v>51.53</v>
      </c>
    </row>
    <row r="229" spans="1:1" x14ac:dyDescent="0.25">
      <c r="A229" s="23">
        <v>48.71</v>
      </c>
    </row>
    <row r="230" spans="1:1" x14ac:dyDescent="0.25">
      <c r="A230" s="23">
        <v>47.48</v>
      </c>
    </row>
    <row r="231" spans="1:1" x14ac:dyDescent="0.25">
      <c r="A231" s="23">
        <v>47.21</v>
      </c>
    </row>
    <row r="232" spans="1:1" x14ac:dyDescent="0.25">
      <c r="A232" s="23">
        <v>47.21</v>
      </c>
    </row>
    <row r="233" spans="1:1" x14ac:dyDescent="0.25">
      <c r="A233" s="23">
        <v>46.99</v>
      </c>
    </row>
    <row r="234" spans="1:1" x14ac:dyDescent="0.25">
      <c r="A234" s="23">
        <v>45.57</v>
      </c>
    </row>
    <row r="235" spans="1:1" x14ac:dyDescent="0.25">
      <c r="A235" s="23">
        <v>44.6</v>
      </c>
    </row>
    <row r="236" spans="1:1" x14ac:dyDescent="0.25">
      <c r="A236" s="23">
        <v>44.18</v>
      </c>
    </row>
    <row r="237" spans="1:1" x14ac:dyDescent="0.25">
      <c r="A237" s="23">
        <v>44.05</v>
      </c>
    </row>
    <row r="238" spans="1:1" x14ac:dyDescent="0.25">
      <c r="A238" s="23">
        <v>43.73</v>
      </c>
    </row>
    <row r="239" spans="1:1" x14ac:dyDescent="0.25">
      <c r="A239" s="23">
        <v>43.38</v>
      </c>
    </row>
    <row r="240" spans="1:1" x14ac:dyDescent="0.25">
      <c r="A240" s="23">
        <v>42.48</v>
      </c>
    </row>
    <row r="241" spans="1:1" x14ac:dyDescent="0.25">
      <c r="A241" s="23">
        <v>42.36</v>
      </c>
    </row>
    <row r="242" spans="1:1" x14ac:dyDescent="0.25">
      <c r="A242" s="23">
        <v>41.76</v>
      </c>
    </row>
    <row r="243" spans="1:1" x14ac:dyDescent="0.25">
      <c r="A243" s="23">
        <v>40.85</v>
      </c>
    </row>
    <row r="244" spans="1:1" x14ac:dyDescent="0.25">
      <c r="A244" s="23">
        <v>40.03</v>
      </c>
    </row>
    <row r="245" spans="1:1" x14ac:dyDescent="0.25">
      <c r="A245" s="23">
        <v>39.74</v>
      </c>
    </row>
    <row r="246" spans="1:1" x14ac:dyDescent="0.25">
      <c r="A246" s="23">
        <v>39.49</v>
      </c>
    </row>
    <row r="247" spans="1:1" x14ac:dyDescent="0.25">
      <c r="A247" s="23">
        <v>37.58</v>
      </c>
    </row>
    <row r="248" spans="1:1" x14ac:dyDescent="0.25">
      <c r="A248" s="23">
        <v>36.78</v>
      </c>
    </row>
    <row r="249" spans="1:1" x14ac:dyDescent="0.25">
      <c r="A249" s="23">
        <v>36.68</v>
      </c>
    </row>
    <row r="250" spans="1:1" x14ac:dyDescent="0.25">
      <c r="A250" s="23">
        <v>34.06</v>
      </c>
    </row>
    <row r="251" spans="1:1" x14ac:dyDescent="0.25">
      <c r="A251" s="23">
        <v>33.07</v>
      </c>
    </row>
    <row r="252" spans="1:1" x14ac:dyDescent="0.25">
      <c r="A252" s="23">
        <v>31.92</v>
      </c>
    </row>
    <row r="253" spans="1:1" x14ac:dyDescent="0.25">
      <c r="A253" s="23">
        <v>30.47</v>
      </c>
    </row>
    <row r="254" spans="1:1" x14ac:dyDescent="0.25">
      <c r="A254" s="23">
        <v>29.88</v>
      </c>
    </row>
    <row r="255" spans="1:1" x14ac:dyDescent="0.25">
      <c r="A255" s="23">
        <v>27.55</v>
      </c>
    </row>
    <row r="256" spans="1:1" x14ac:dyDescent="0.25">
      <c r="A256" s="23">
        <v>26.99</v>
      </c>
    </row>
    <row r="257" spans="1:1" x14ac:dyDescent="0.25">
      <c r="A257" s="23">
        <v>25.93</v>
      </c>
    </row>
    <row r="258" spans="1:1" x14ac:dyDescent="0.25">
      <c r="A258" s="23">
        <v>25.31</v>
      </c>
    </row>
    <row r="259" spans="1:1" x14ac:dyDescent="0.25">
      <c r="A259" s="23">
        <v>24.43</v>
      </c>
    </row>
    <row r="260" spans="1:1" x14ac:dyDescent="0.25">
      <c r="A260" s="23">
        <v>24.43</v>
      </c>
    </row>
    <row r="261" spans="1:1" x14ac:dyDescent="0.25">
      <c r="A261" s="23">
        <v>23.56</v>
      </c>
    </row>
    <row r="262" spans="1:1" x14ac:dyDescent="0.25">
      <c r="A262" s="23">
        <v>23.14</v>
      </c>
    </row>
    <row r="263" spans="1:1" x14ac:dyDescent="0.25">
      <c r="A263" s="23">
        <v>21.48</v>
      </c>
    </row>
    <row r="264" spans="1:1" x14ac:dyDescent="0.25">
      <c r="A264" s="23">
        <v>21.39</v>
      </c>
    </row>
    <row r="265" spans="1:1" x14ac:dyDescent="0.25">
      <c r="A265" s="23">
        <v>20.94</v>
      </c>
    </row>
    <row r="266" spans="1:1" x14ac:dyDescent="0.25">
      <c r="A266" s="23">
        <v>20.48</v>
      </c>
    </row>
    <row r="267" spans="1:1" x14ac:dyDescent="0.25">
      <c r="A267" s="23">
        <v>20.36</v>
      </c>
    </row>
    <row r="268" spans="1:1" x14ac:dyDescent="0.25">
      <c r="A268" s="23">
        <v>19.649999999999999</v>
      </c>
    </row>
    <row r="269" spans="1:1" x14ac:dyDescent="0.25">
      <c r="A269" s="23">
        <v>19.47</v>
      </c>
    </row>
    <row r="270" spans="1:1" x14ac:dyDescent="0.25">
      <c r="A270" s="23">
        <v>18.57</v>
      </c>
    </row>
    <row r="271" spans="1:1" x14ac:dyDescent="0.25">
      <c r="A271" s="23">
        <v>18.07</v>
      </c>
    </row>
    <row r="272" spans="1:1" x14ac:dyDescent="0.25">
      <c r="A272" s="23">
        <v>17.72</v>
      </c>
    </row>
    <row r="273" spans="1:1" x14ac:dyDescent="0.25">
      <c r="A273" s="23">
        <v>17.670000000000002</v>
      </c>
    </row>
    <row r="274" spans="1:1" x14ac:dyDescent="0.25">
      <c r="A274" s="23">
        <v>17.46</v>
      </c>
    </row>
    <row r="275" spans="1:1" x14ac:dyDescent="0.25">
      <c r="A275" s="23">
        <v>17.149999999999999</v>
      </c>
    </row>
    <row r="276" spans="1:1" x14ac:dyDescent="0.25">
      <c r="A276" s="23">
        <v>17.09</v>
      </c>
    </row>
    <row r="277" spans="1:1" x14ac:dyDescent="0.25">
      <c r="A277" s="23">
        <v>16.690000000000001</v>
      </c>
    </row>
    <row r="278" spans="1:1" x14ac:dyDescent="0.25">
      <c r="A278" s="23">
        <v>16.079999999999998</v>
      </c>
    </row>
    <row r="279" spans="1:1" x14ac:dyDescent="0.25">
      <c r="A279" s="23">
        <v>15.99</v>
      </c>
    </row>
    <row r="280" spans="1:1" x14ac:dyDescent="0.25">
      <c r="A280" s="23">
        <v>15.77</v>
      </c>
    </row>
    <row r="281" spans="1:1" x14ac:dyDescent="0.25">
      <c r="A281" s="23">
        <v>15.24</v>
      </c>
    </row>
    <row r="282" spans="1:1" x14ac:dyDescent="0.25">
      <c r="A282" s="23">
        <v>14.52</v>
      </c>
    </row>
    <row r="283" spans="1:1" x14ac:dyDescent="0.25">
      <c r="A283" s="23">
        <v>14.2</v>
      </c>
    </row>
    <row r="284" spans="1:1" x14ac:dyDescent="0.25">
      <c r="A284" s="23">
        <v>13.67</v>
      </c>
    </row>
    <row r="285" spans="1:1" x14ac:dyDescent="0.25">
      <c r="A285" s="23">
        <v>13.17</v>
      </c>
    </row>
    <row r="286" spans="1:1" x14ac:dyDescent="0.25">
      <c r="A286" s="23">
        <v>10.88</v>
      </c>
    </row>
    <row r="287" spans="1:1" x14ac:dyDescent="0.25">
      <c r="A287" s="23">
        <v>10.71</v>
      </c>
    </row>
    <row r="288" spans="1:1" x14ac:dyDescent="0.25">
      <c r="A288" s="23">
        <v>10.029999999999999</v>
      </c>
    </row>
    <row r="289" spans="1:1" x14ac:dyDescent="0.25">
      <c r="A289" s="23">
        <v>9.5500000000000007</v>
      </c>
    </row>
    <row r="290" spans="1:1" x14ac:dyDescent="0.25">
      <c r="A290" s="23">
        <v>9.0500000000000007</v>
      </c>
    </row>
    <row r="291" spans="1:1" x14ac:dyDescent="0.25">
      <c r="A291" s="23">
        <v>7.89</v>
      </c>
    </row>
    <row r="292" spans="1:1" x14ac:dyDescent="0.25">
      <c r="A292" s="23">
        <v>7.81</v>
      </c>
    </row>
    <row r="293" spans="1:1" x14ac:dyDescent="0.25">
      <c r="A293" s="23">
        <v>7.52</v>
      </c>
    </row>
    <row r="294" spans="1:1" x14ac:dyDescent="0.25">
      <c r="A294" s="23">
        <v>7.42</v>
      </c>
    </row>
    <row r="295" spans="1:1" x14ac:dyDescent="0.25">
      <c r="A295" s="23">
        <v>7.39</v>
      </c>
    </row>
    <row r="296" spans="1:1" x14ac:dyDescent="0.25">
      <c r="A296" s="23">
        <v>7.31</v>
      </c>
    </row>
    <row r="297" spans="1:1" x14ac:dyDescent="0.25">
      <c r="A297" s="23">
        <v>7.28</v>
      </c>
    </row>
    <row r="298" spans="1:1" x14ac:dyDescent="0.25">
      <c r="A298" s="23">
        <v>7.2</v>
      </c>
    </row>
    <row r="299" spans="1:1" x14ac:dyDescent="0.25">
      <c r="A299" s="23">
        <v>6.81</v>
      </c>
    </row>
    <row r="300" spans="1:1" x14ac:dyDescent="0.25">
      <c r="A300" s="23">
        <v>6.75</v>
      </c>
    </row>
    <row r="301" spans="1:1" x14ac:dyDescent="0.25">
      <c r="A301" s="23">
        <v>6.66</v>
      </c>
    </row>
    <row r="302" spans="1:1" x14ac:dyDescent="0.25">
      <c r="A302" s="23">
        <v>6.6</v>
      </c>
    </row>
    <row r="303" spans="1:1" x14ac:dyDescent="0.25">
      <c r="A303" s="23">
        <v>6.18</v>
      </c>
    </row>
    <row r="304" spans="1:1" x14ac:dyDescent="0.25">
      <c r="A304" s="23">
        <v>6.17</v>
      </c>
    </row>
    <row r="305" spans="1:1" x14ac:dyDescent="0.25">
      <c r="A305" s="23">
        <v>6.09</v>
      </c>
    </row>
    <row r="306" spans="1:1" x14ac:dyDescent="0.25">
      <c r="A306" s="23">
        <v>6.05</v>
      </c>
    </row>
    <row r="307" spans="1:1" x14ac:dyDescent="0.25">
      <c r="A307" s="23">
        <v>5.59</v>
      </c>
    </row>
    <row r="308" spans="1:1" x14ac:dyDescent="0.25">
      <c r="A308" s="23">
        <v>5.54</v>
      </c>
    </row>
    <row r="309" spans="1:1" x14ac:dyDescent="0.25">
      <c r="A309" s="23">
        <v>5.31</v>
      </c>
    </row>
    <row r="310" spans="1:1" x14ac:dyDescent="0.25">
      <c r="A310" s="23">
        <v>4.57</v>
      </c>
    </row>
    <row r="311" spans="1:1" x14ac:dyDescent="0.25">
      <c r="A311" s="23">
        <v>3.86</v>
      </c>
    </row>
    <row r="312" spans="1:1" x14ac:dyDescent="0.25">
      <c r="A312" s="23">
        <v>3.6</v>
      </c>
    </row>
    <row r="313" spans="1:1" x14ac:dyDescent="0.25">
      <c r="A313" s="23">
        <v>3.39</v>
      </c>
    </row>
    <row r="314" spans="1:1" x14ac:dyDescent="0.25">
      <c r="A314" s="23">
        <v>1.78</v>
      </c>
    </row>
    <row r="315" spans="1:1" x14ac:dyDescent="0.25">
      <c r="A315" s="23">
        <v>1.76</v>
      </c>
    </row>
    <row r="316" spans="1:1" x14ac:dyDescent="0.25">
      <c r="A316" s="23">
        <v>1.45</v>
      </c>
    </row>
    <row r="317" spans="1:1" x14ac:dyDescent="0.25">
      <c r="A317" s="23">
        <v>1.38</v>
      </c>
    </row>
    <row r="318" spans="1:1" x14ac:dyDescent="0.25">
      <c r="A318" s="23">
        <v>1.2</v>
      </c>
    </row>
    <row r="319" spans="1:1" x14ac:dyDescent="0.25">
      <c r="A319" s="23">
        <v>0.97</v>
      </c>
    </row>
    <row r="320" spans="1:1" x14ac:dyDescent="0.25">
      <c r="A320" s="23">
        <v>0.79</v>
      </c>
    </row>
    <row r="321" spans="1:1" x14ac:dyDescent="0.25">
      <c r="A321" s="23">
        <v>0.42</v>
      </c>
    </row>
    <row r="322" spans="1:1" x14ac:dyDescent="0.25">
      <c r="A322" s="23">
        <v>0.4</v>
      </c>
    </row>
    <row r="323" spans="1:1" x14ac:dyDescent="0.25">
      <c r="A323" s="23">
        <v>0.39</v>
      </c>
    </row>
    <row r="324" spans="1:1" x14ac:dyDescent="0.25">
      <c r="A324" s="23">
        <v>0.21</v>
      </c>
    </row>
    <row r="325" spans="1:1" x14ac:dyDescent="0.25">
      <c r="A325" s="23">
        <v>0.21</v>
      </c>
    </row>
    <row r="326" spans="1:1" x14ac:dyDescent="0.25">
      <c r="A326" s="23">
        <v>0.15</v>
      </c>
    </row>
    <row r="327" spans="1:1" x14ac:dyDescent="0.25">
      <c r="A327" s="23">
        <v>0.13</v>
      </c>
    </row>
    <row r="328" spans="1:1" x14ac:dyDescent="0.25">
      <c r="A328" s="23">
        <v>0.13</v>
      </c>
    </row>
    <row r="329" spans="1:1" x14ac:dyDescent="0.25">
      <c r="A329" s="23">
        <v>0.08</v>
      </c>
    </row>
    <row r="330" spans="1:1" x14ac:dyDescent="0.25">
      <c r="A330" s="23">
        <v>7.0000000000000007E-2</v>
      </c>
    </row>
    <row r="331" spans="1:1" x14ac:dyDescent="0.25">
      <c r="A331" s="23">
        <v>0.05</v>
      </c>
    </row>
    <row r="332" spans="1:1" x14ac:dyDescent="0.25">
      <c r="A332" s="23">
        <v>0.03</v>
      </c>
    </row>
    <row r="333" spans="1:1" x14ac:dyDescent="0.25">
      <c r="A333" s="23">
        <v>0.02</v>
      </c>
    </row>
    <row r="334" spans="1:1" x14ac:dyDescent="0.25">
      <c r="A334" s="23">
        <v>0</v>
      </c>
    </row>
    <row r="335" spans="1:1" x14ac:dyDescent="0.25">
      <c r="A335" s="23">
        <v>0</v>
      </c>
    </row>
    <row r="336" spans="1:1" x14ac:dyDescent="0.25">
      <c r="A336" s="23">
        <v>0</v>
      </c>
    </row>
    <row r="337" spans="1:1" x14ac:dyDescent="0.25">
      <c r="A337" s="23">
        <v>0</v>
      </c>
    </row>
    <row r="338" spans="1:1" x14ac:dyDescent="0.25">
      <c r="A338" s="23">
        <v>0</v>
      </c>
    </row>
    <row r="339" spans="1:1" x14ac:dyDescent="0.25">
      <c r="A339" s="23">
        <v>0</v>
      </c>
    </row>
    <row r="340" spans="1:1" x14ac:dyDescent="0.25">
      <c r="A340" s="23">
        <v>0</v>
      </c>
    </row>
    <row r="341" spans="1:1" x14ac:dyDescent="0.25">
      <c r="A341" s="23">
        <v>0</v>
      </c>
    </row>
    <row r="342" spans="1:1" x14ac:dyDescent="0.25">
      <c r="A342" s="23">
        <v>0</v>
      </c>
    </row>
    <row r="343" spans="1:1" x14ac:dyDescent="0.25">
      <c r="A343" s="23">
        <v>0</v>
      </c>
    </row>
    <row r="344" spans="1:1" x14ac:dyDescent="0.25">
      <c r="A344" s="23">
        <v>0</v>
      </c>
    </row>
    <row r="345" spans="1:1" x14ac:dyDescent="0.25">
      <c r="A345" s="2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C35" sqref="C35"/>
    </sheetView>
  </sheetViews>
  <sheetFormatPr defaultRowHeight="15" x14ac:dyDescent="0.25"/>
  <cols>
    <col min="1" max="1" width="17.7109375" style="6" customWidth="1"/>
    <col min="2" max="2" width="10.42578125" style="8" customWidth="1"/>
    <col min="3" max="3" width="9.42578125" style="6" customWidth="1"/>
    <col min="4" max="4" width="9.140625" style="7"/>
    <col min="5" max="5" width="5.85546875" style="7" customWidth="1"/>
    <col min="6" max="16384" width="9.140625" style="6"/>
  </cols>
  <sheetData>
    <row r="1" spans="1:5" x14ac:dyDescent="0.25">
      <c r="A1" s="24" t="s">
        <v>0</v>
      </c>
      <c r="B1" s="25"/>
    </row>
    <row r="2" spans="1:5" x14ac:dyDescent="0.25">
      <c r="A2" s="21" t="s">
        <v>1</v>
      </c>
      <c r="B2" s="22">
        <f>MIN(DATA!A:A)</f>
        <v>0</v>
      </c>
      <c r="D2" s="9" t="s">
        <v>2</v>
      </c>
      <c r="E2" s="9" t="s">
        <v>3</v>
      </c>
    </row>
    <row r="3" spans="1:5" x14ac:dyDescent="0.25">
      <c r="A3" s="21" t="s">
        <v>4</v>
      </c>
      <c r="B3" s="22">
        <f>C30</f>
        <v>24.43</v>
      </c>
      <c r="D3" s="7">
        <f>$B$2</f>
        <v>0</v>
      </c>
      <c r="E3" s="7">
        <v>0.5</v>
      </c>
    </row>
    <row r="4" spans="1:5" x14ac:dyDescent="0.25">
      <c r="A4" s="21" t="s">
        <v>5</v>
      </c>
      <c r="B4" s="22">
        <f>MEDIAN(DATA!A:A)</f>
        <v>121.98</v>
      </c>
      <c r="D4" s="7">
        <f>$B$2</f>
        <v>0</v>
      </c>
      <c r="E4" s="7">
        <v>1</v>
      </c>
    </row>
    <row r="5" spans="1:5" x14ac:dyDescent="0.25">
      <c r="A5" s="21" t="s">
        <v>6</v>
      </c>
      <c r="B5" s="22">
        <f>C35</f>
        <v>332.76</v>
      </c>
      <c r="D5" s="7">
        <f>$B$2</f>
        <v>0</v>
      </c>
      <c r="E5" s="7">
        <v>1.5</v>
      </c>
    </row>
    <row r="6" spans="1:5" x14ac:dyDescent="0.25">
      <c r="A6" s="21" t="s">
        <v>7</v>
      </c>
      <c r="B6" s="22">
        <f>MAX(DATA!A:A)</f>
        <v>1158.72</v>
      </c>
      <c r="D6" s="7">
        <f>$B$3</f>
        <v>24.43</v>
      </c>
      <c r="E6" s="7">
        <v>0.5</v>
      </c>
    </row>
    <row r="7" spans="1:5" x14ac:dyDescent="0.25">
      <c r="D7" s="7">
        <f>$B$3</f>
        <v>24.43</v>
      </c>
      <c r="E7" s="7">
        <v>1</v>
      </c>
    </row>
    <row r="8" spans="1:5" x14ac:dyDescent="0.25">
      <c r="D8" s="7">
        <f>$B$3</f>
        <v>24.43</v>
      </c>
      <c r="E8" s="7">
        <v>1.5</v>
      </c>
    </row>
    <row r="9" spans="1:5" x14ac:dyDescent="0.25">
      <c r="D9" s="7">
        <f>$B$4</f>
        <v>121.98</v>
      </c>
      <c r="E9" s="7">
        <v>0.5</v>
      </c>
    </row>
    <row r="10" spans="1:5" x14ac:dyDescent="0.25">
      <c r="D10" s="7">
        <f>$B$4</f>
        <v>121.98</v>
      </c>
      <c r="E10" s="7">
        <v>1</v>
      </c>
    </row>
    <row r="11" spans="1:5" x14ac:dyDescent="0.25">
      <c r="D11" s="7">
        <f>$B$4</f>
        <v>121.98</v>
      </c>
      <c r="E11" s="7">
        <v>1.5</v>
      </c>
    </row>
    <row r="12" spans="1:5" x14ac:dyDescent="0.25">
      <c r="D12" s="7">
        <f>$B$5</f>
        <v>332.76</v>
      </c>
      <c r="E12" s="7">
        <v>0.5</v>
      </c>
    </row>
    <row r="13" spans="1:5" x14ac:dyDescent="0.25">
      <c r="D13" s="7">
        <f>$B$5</f>
        <v>332.76</v>
      </c>
      <c r="E13" s="7">
        <v>1</v>
      </c>
    </row>
    <row r="14" spans="1:5" x14ac:dyDescent="0.25">
      <c r="D14" s="7">
        <f>$B$5</f>
        <v>332.76</v>
      </c>
      <c r="E14" s="7">
        <v>1.5</v>
      </c>
    </row>
    <row r="15" spans="1:5" x14ac:dyDescent="0.25">
      <c r="D15" s="7">
        <f>$B$6</f>
        <v>1158.72</v>
      </c>
      <c r="E15" s="7">
        <v>0.5</v>
      </c>
    </row>
    <row r="16" spans="1:5" x14ac:dyDescent="0.25">
      <c r="D16" s="7">
        <f>$B$6</f>
        <v>1158.72</v>
      </c>
      <c r="E16" s="7">
        <v>1</v>
      </c>
    </row>
    <row r="17" spans="1:5" x14ac:dyDescent="0.25">
      <c r="D17" s="7">
        <f>$B$6</f>
        <v>1158.72</v>
      </c>
      <c r="E17" s="7">
        <v>1.5</v>
      </c>
    </row>
    <row r="18" spans="1:5" x14ac:dyDescent="0.25">
      <c r="D18" s="7">
        <f>$B$2</f>
        <v>0</v>
      </c>
      <c r="E18" s="7">
        <v>1</v>
      </c>
    </row>
    <row r="19" spans="1:5" x14ac:dyDescent="0.25">
      <c r="D19" s="7">
        <f>$B$6</f>
        <v>1158.72</v>
      </c>
      <c r="E19" s="7">
        <v>1</v>
      </c>
    </row>
    <row r="20" spans="1:5" x14ac:dyDescent="0.25">
      <c r="D20" s="7">
        <f>$B$3</f>
        <v>24.43</v>
      </c>
      <c r="E20" s="7">
        <v>0.5</v>
      </c>
    </row>
    <row r="21" spans="1:5" x14ac:dyDescent="0.25">
      <c r="D21" s="7">
        <f>$B$5</f>
        <v>332.76</v>
      </c>
      <c r="E21" s="7">
        <v>0.5</v>
      </c>
    </row>
    <row r="22" spans="1:5" x14ac:dyDescent="0.25">
      <c r="D22" s="7">
        <f>$B$3</f>
        <v>24.43</v>
      </c>
      <c r="E22" s="7">
        <v>1.5</v>
      </c>
    </row>
    <row r="23" spans="1:5" x14ac:dyDescent="0.25">
      <c r="D23" s="7">
        <f>$B$5</f>
        <v>332.76</v>
      </c>
      <c r="E23" s="7">
        <v>1.5</v>
      </c>
    </row>
    <row r="25" spans="1:5" x14ac:dyDescent="0.25">
      <c r="A25" s="26" t="s">
        <v>8</v>
      </c>
      <c r="B25" s="27"/>
      <c r="C25" s="27"/>
      <c r="D25" s="28"/>
      <c r="E25" s="6"/>
    </row>
    <row r="26" spans="1:5" x14ac:dyDescent="0.25">
      <c r="A26" s="11"/>
      <c r="B26" s="14" t="s">
        <v>9</v>
      </c>
      <c r="C26" s="1">
        <f>(COUNT(DATA!A:A)+1)/4</f>
        <v>86.25</v>
      </c>
      <c r="D26" s="2"/>
      <c r="E26" s="6"/>
    </row>
    <row r="27" spans="1:5" x14ac:dyDescent="0.25">
      <c r="A27" s="11"/>
      <c r="B27" s="14"/>
      <c r="C27" s="29" t="str">
        <f>IF(C26=INT(C26),"Rule 1 applies", IF(C26=CEILING(C26,0.5),"Rule 2 applies", "Rule 3 applies"))</f>
        <v>Rule 3 applies</v>
      </c>
      <c r="D27" s="30"/>
      <c r="E27" s="6"/>
    </row>
    <row r="28" spans="1:5" x14ac:dyDescent="0.25">
      <c r="A28" s="11"/>
      <c r="B28" s="14" t="str">
        <f>IF(C27="Rule 2 applies", "average the ranks:", "use rank:")</f>
        <v>use rank:</v>
      </c>
      <c r="C28" s="1">
        <f>IF(C27="Rule 2 applies", FLOOR(C26,1), ROUND(C26,0))</f>
        <v>86</v>
      </c>
      <c r="D28" s="2" t="str">
        <f>IF(C27="Rule 2 applies", CEILING(C26,1), "")</f>
        <v/>
      </c>
      <c r="E28" s="6"/>
    </row>
    <row r="29" spans="1:5" x14ac:dyDescent="0.25">
      <c r="A29" s="11"/>
      <c r="B29" s="14" t="str">
        <f>IF(C27="Rule 2 applies", "average the values:", "value of rank:")</f>
        <v>value of rank:</v>
      </c>
      <c r="C29" s="3">
        <f>SMALL(DATA!A:A,C28)</f>
        <v>24.43</v>
      </c>
      <c r="D29" s="2" t="str">
        <f>IF(C27="Rule 2 applies", SMALL(DATA!A:A,D28), "")</f>
        <v/>
      </c>
      <c r="E29" s="6"/>
    </row>
    <row r="30" spans="1:5" x14ac:dyDescent="0.25">
      <c r="A30" s="11"/>
      <c r="B30" s="14" t="s">
        <v>10</v>
      </c>
      <c r="C30" s="15">
        <f>IF(C27="Rule 2 applies",(C29+D29)/2,C29)</f>
        <v>24.43</v>
      </c>
      <c r="D30" s="2"/>
      <c r="E30" s="6"/>
    </row>
    <row r="31" spans="1:5" x14ac:dyDescent="0.25">
      <c r="A31" s="10"/>
      <c r="B31" s="17" t="s">
        <v>11</v>
      </c>
      <c r="C31" s="18">
        <f>(3*(COUNT(DATA!A:A)+1))/4</f>
        <v>258.75</v>
      </c>
      <c r="D31" s="19"/>
      <c r="E31" s="6"/>
    </row>
    <row r="32" spans="1:5" x14ac:dyDescent="0.25">
      <c r="A32" s="12"/>
      <c r="B32" s="14"/>
      <c r="C32" s="29" t="str">
        <f>IF(C31=INT(C31),"Rule 1 applies", IF(C31=CEILING(C31,0.5),"Rule 2 applies", "Rule 3 applies"))</f>
        <v>Rule 3 applies</v>
      </c>
      <c r="D32" s="30"/>
      <c r="E32" s="6"/>
    </row>
    <row r="33" spans="1:5" x14ac:dyDescent="0.25">
      <c r="A33" s="11"/>
      <c r="B33" s="14" t="str">
        <f>IF(C32="Rule 2 applies", "average the ranks:", "use rank:")</f>
        <v>use rank:</v>
      </c>
      <c r="C33" s="1">
        <f>IF(C32="Rule 2 applies",FLOOR(C31,1),ROUND(C31,0))</f>
        <v>259</v>
      </c>
      <c r="D33" s="2" t="str">
        <f>IF(C32="Rule 2 applies", CEILING(C31,1), "")</f>
        <v/>
      </c>
      <c r="E33" s="6"/>
    </row>
    <row r="34" spans="1:5" x14ac:dyDescent="0.25">
      <c r="A34" s="11"/>
      <c r="B34" s="14" t="str">
        <f>IF(C32="Rule 2 applies", "average the values:", "value of rank:")</f>
        <v>value of rank:</v>
      </c>
      <c r="C34" s="3">
        <f>SMALL(DATA!A:A,C33)</f>
        <v>332.76</v>
      </c>
      <c r="D34" s="2" t="str">
        <f>IF(C32="Rule 2 applies",SMALL(DATA!A:A,D33),"")</f>
        <v/>
      </c>
      <c r="E34" s="6"/>
    </row>
    <row r="35" spans="1:5" x14ac:dyDescent="0.25">
      <c r="A35" s="13"/>
      <c r="B35" s="16" t="s">
        <v>12</v>
      </c>
      <c r="C35" s="4">
        <f>IF(C32="Rule 2 applies",(C34+D34)/2,C34)</f>
        <v>332.76</v>
      </c>
      <c r="D35" s="5"/>
      <c r="E35" s="6"/>
    </row>
  </sheetData>
  <mergeCells count="4">
    <mergeCell ref="A1:B1"/>
    <mergeCell ref="A25:D25"/>
    <mergeCell ref="C27:D27"/>
    <mergeCell ref="C32:D32"/>
  </mergeCells>
  <pageMargins left="0.75" right="0.75" top="1" bottom="1" header="0.5" footer="0.5"/>
  <headerFooter alignWithMargins="0"/>
  <ignoredErrors>
    <ignoredError sqref="B2:B6" unlocked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PLOT_DATA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Boxplot</dc:title>
  <dc:creator>David</dc:creator>
  <cp:lastModifiedBy>Vitor</cp:lastModifiedBy>
  <dcterms:created xsi:type="dcterms:W3CDTF">2006-06-21T19:49:28Z</dcterms:created>
  <dcterms:modified xsi:type="dcterms:W3CDTF">2016-01-19T00:10:02Z</dcterms:modified>
</cp:coreProperties>
</file>