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vera_rsilva_sicredi_com_br/Documents/Desktop/"/>
    </mc:Choice>
  </mc:AlternateContent>
  <xr:revisionPtr revIDLastSave="106" documentId="13_ncr:1_{D1EF1571-CE15-4407-BE81-5D64D3B4E912}" xr6:coauthVersionLast="47" xr6:coauthVersionMax="47" xr10:uidLastSave="{0DD3CE1F-C648-4F61-9AB6-EDF4D0974BE5}"/>
  <bookViews>
    <workbookView xWindow="-120" yWindow="-120" windowWidth="20730" windowHeight="11160" activeTab="4" xr2:uid="{EA7B5401-189F-4495-A85D-3F010CF7F2B9}"/>
  </bookViews>
  <sheets>
    <sheet name="DV do campo livre" sheetId="1" r:id="rId1"/>
    <sheet name="Fator de vencimento" sheetId="4" r:id="rId2"/>
    <sheet name="DV do 1º campo" sheetId="5" r:id="rId3"/>
    <sheet name="DV do 2º campo" sheetId="6" r:id="rId4"/>
    <sheet name="DV do 3º campo" sheetId="3" r:id="rId5"/>
    <sheet name="DV Geral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6" l="1"/>
  <c r="E30" i="6" s="1"/>
  <c r="K9" i="6"/>
  <c r="B22" i="6" s="1"/>
  <c r="J9" i="6"/>
  <c r="J26" i="6" s="1"/>
  <c r="F9" i="6"/>
  <c r="F26" i="6" s="1"/>
  <c r="E9" i="6"/>
  <c r="C9" i="6"/>
  <c r="B14" i="6" s="1"/>
  <c r="B9" i="6"/>
  <c r="B26" i="6" s="1"/>
  <c r="I9" i="6"/>
  <c r="H9" i="6"/>
  <c r="H26" i="6" s="1"/>
  <c r="G9" i="6"/>
  <c r="D9" i="6"/>
  <c r="D26" i="6" s="1"/>
  <c r="L24" i="5"/>
  <c r="A16" i="5"/>
  <c r="A14" i="5"/>
  <c r="D14" i="5" s="1"/>
  <c r="F9" i="5"/>
  <c r="F22" i="5" s="1"/>
  <c r="D9" i="5"/>
  <c r="D22" i="5" s="1"/>
  <c r="C9" i="5"/>
  <c r="B9" i="5"/>
  <c r="B22" i="5" s="1"/>
  <c r="A9" i="5"/>
  <c r="I9" i="5"/>
  <c r="H9" i="5"/>
  <c r="H22" i="5" s="1"/>
  <c r="G9" i="5"/>
  <c r="G22" i="5" s="1"/>
  <c r="E5" i="5"/>
  <c r="E9" i="5" s="1"/>
  <c r="E22" i="5" s="1"/>
  <c r="D9" i="4"/>
  <c r="N28" i="3"/>
  <c r="E30" i="3" s="1"/>
  <c r="B20" i="3"/>
  <c r="B16" i="3"/>
  <c r="K9" i="3"/>
  <c r="B22" i="3" s="1"/>
  <c r="J9" i="3"/>
  <c r="J26" i="3" s="1"/>
  <c r="I9" i="3"/>
  <c r="I26" i="3" s="1"/>
  <c r="H9" i="3"/>
  <c r="H26" i="3" s="1"/>
  <c r="G9" i="3"/>
  <c r="F9" i="3"/>
  <c r="F26" i="3" s="1"/>
  <c r="E9" i="3"/>
  <c r="E26" i="3" s="1"/>
  <c r="D9" i="3"/>
  <c r="D26" i="3" s="1"/>
  <c r="C9" i="3"/>
  <c r="B14" i="3" s="1"/>
  <c r="B9" i="3"/>
  <c r="B26" i="3" s="1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I10" i="2"/>
  <c r="H10" i="2"/>
  <c r="G10" i="2"/>
  <c r="F10" i="2"/>
  <c r="E10" i="2"/>
  <c r="Z10" i="2"/>
  <c r="S10" i="2"/>
  <c r="K10" i="2"/>
  <c r="J10" i="2"/>
  <c r="D10" i="2"/>
  <c r="C10" i="2"/>
  <c r="B10" i="2"/>
  <c r="A10" i="2"/>
  <c r="B20" i="6" l="1"/>
  <c r="I26" i="6"/>
  <c r="D22" i="6"/>
  <c r="G22" i="6" s="1"/>
  <c r="K26" i="6" s="1"/>
  <c r="E22" i="6"/>
  <c r="E14" i="6"/>
  <c r="D14" i="6"/>
  <c r="G14" i="6" s="1"/>
  <c r="B18" i="6"/>
  <c r="B16" i="6"/>
  <c r="C26" i="6"/>
  <c r="A18" i="5"/>
  <c r="I22" i="5"/>
  <c r="F16" i="5"/>
  <c r="C22" i="5" s="1"/>
  <c r="C16" i="5"/>
  <c r="D16" i="5"/>
  <c r="D26" i="5"/>
  <c r="C14" i="5"/>
  <c r="F14" i="5" s="1"/>
  <c r="A22" i="5" s="1"/>
  <c r="D22" i="3"/>
  <c r="G22" i="3" s="1"/>
  <c r="E22" i="3"/>
  <c r="D14" i="3"/>
  <c r="G14" i="3" s="1"/>
  <c r="C26" i="3" s="1"/>
  <c r="E14" i="3"/>
  <c r="D16" i="3"/>
  <c r="G16" i="3" s="1"/>
  <c r="D20" i="3"/>
  <c r="G20" i="3" s="1"/>
  <c r="K26" i="3"/>
  <c r="E16" i="3"/>
  <c r="E20" i="3"/>
  <c r="B18" i="3"/>
  <c r="M12" i="2"/>
  <c r="R12" i="2" s="1"/>
  <c r="X12" i="2" s="1"/>
  <c r="Z12" i="2" s="1"/>
  <c r="T14" i="2" s="1"/>
  <c r="S14" i="1"/>
  <c r="V12" i="1"/>
  <c r="X8" i="1"/>
  <c r="W8" i="1"/>
  <c r="V8" i="1"/>
  <c r="U8" i="1"/>
  <c r="T8" i="1"/>
  <c r="S8" i="1"/>
  <c r="R8" i="1"/>
  <c r="Q8" i="1"/>
  <c r="P8" i="1"/>
  <c r="O8" i="1"/>
  <c r="N8" i="1"/>
  <c r="M8" i="1"/>
  <c r="L8" i="1"/>
  <c r="I8" i="1"/>
  <c r="H8" i="1"/>
  <c r="G8" i="1"/>
  <c r="F8" i="1"/>
  <c r="E8" i="1"/>
  <c r="D8" i="1"/>
  <c r="C8" i="1"/>
  <c r="B8" i="1"/>
  <c r="K8" i="1"/>
  <c r="J8" i="1"/>
  <c r="A8" i="1"/>
  <c r="E18" i="6" l="1"/>
  <c r="D18" i="6"/>
  <c r="G18" i="6" s="1"/>
  <c r="G26" i="6" s="1"/>
  <c r="E20" i="6"/>
  <c r="D20" i="6"/>
  <c r="G20" i="6" s="1"/>
  <c r="E16" i="6"/>
  <c r="D16" i="6"/>
  <c r="G16" i="6" s="1"/>
  <c r="E26" i="6" s="1"/>
  <c r="L22" i="5"/>
  <c r="F26" i="5" s="1"/>
  <c r="H26" i="5" s="1"/>
  <c r="F28" i="5" s="1"/>
  <c r="D18" i="5"/>
  <c r="C18" i="5"/>
  <c r="F18" i="5" s="1"/>
  <c r="D18" i="3"/>
  <c r="G18" i="3" s="1"/>
  <c r="G26" i="3" s="1"/>
  <c r="N26" i="3" s="1"/>
  <c r="G30" i="3" s="1"/>
  <c r="I30" i="3" s="1"/>
  <c r="G32" i="3" s="1"/>
  <c r="E18" i="3"/>
  <c r="S11" i="1"/>
  <c r="L11" i="1"/>
  <c r="N26" i="6" l="1"/>
  <c r="G30" i="6" s="1"/>
  <c r="I30" i="6" s="1"/>
  <c r="G32" i="6" s="1"/>
  <c r="X11" i="1"/>
  <c r="S12" i="1" s="1"/>
  <c r="X12" i="1" s="1"/>
  <c r="V13" i="1" s="1"/>
  <c r="S13" i="1"/>
  <c r="X13" i="1" l="1"/>
  <c r="V14" i="1" l="1"/>
  <c r="X14" i="1" s="1"/>
  <c r="U16" i="1" s="1"/>
</calcChain>
</file>

<file path=xl/sharedStrings.xml><?xml version="1.0" encoding="utf-8"?>
<sst xmlns="http://schemas.openxmlformats.org/spreadsheetml/2006/main" count="347" uniqueCount="79">
  <si>
    <t>Cálculo para encontrar o DV do campo livre – Módulo 11</t>
  </si>
  <si>
    <t>Tipo de cobrança 1=Com Registro 3=Sem Registro</t>
  </si>
  <si>
    <t>Tipo de carteira "sempre 1"</t>
  </si>
  <si>
    <t>Nosso número</t>
  </si>
  <si>
    <t>Agência</t>
  </si>
  <si>
    <t>Posto</t>
  </si>
  <si>
    <t>Cedente</t>
  </si>
  <si>
    <t>1=com valor 0=sem valor</t>
  </si>
  <si>
    <t>Sempre zero</t>
  </si>
  <si>
    <t></t>
  </si>
  <si>
    <t>CAMPO LIVRE</t>
  </si>
  <si>
    <t>X</t>
  </si>
  <si>
    <t>PESOS</t>
  </si>
  <si>
    <t>=</t>
  </si>
  <si>
    <t>MULTIPLICAÇÕES</t>
  </si>
  <si>
    <t xml:space="preserve">Soma das multiplicações = </t>
  </si>
  <si>
    <t></t>
  </si>
  <si>
    <t>/</t>
  </si>
  <si>
    <t>-</t>
  </si>
  <si>
    <t>DV</t>
  </si>
  <si>
    <t>FÓRMULA PARA CÁLCULO DO DV GERAL – Módulo 11</t>
  </si>
  <si>
    <t>Ver legenda</t>
  </si>
  <si>
    <t>Banco</t>
  </si>
  <si>
    <t>Fator de vencimento</t>
  </si>
  <si>
    <t>Valor do Título</t>
  </si>
  <si>
    <t>1 ou 3</t>
  </si>
  <si>
    <t xml:space="preserve"> agência </t>
  </si>
  <si>
    <t>Código do cedente</t>
  </si>
  <si>
    <t>1 ou 0</t>
  </si>
  <si>
    <t>Digito verificador do campo livre</t>
  </si>
  <si>
    <t>Código de barras sem o DV geral e DV de cada campo</t>
  </si>
  <si>
    <t>Pesos 2 a 9 da direita para esquerda</t>
  </si>
  <si>
    <t>Multiplicação dos valores da linha 6 pela linha 5</t>
  </si>
  <si>
    <t>&gt;&gt;&gt;</t>
  </si>
  <si>
    <t xml:space="preserve">DV = </t>
  </si>
  <si>
    <t>Legenda de Dados (código de barras) para o Cálculo do DV Geral</t>
  </si>
  <si>
    <t>Identificação do banco (sempre 748)</t>
  </si>
  <si>
    <t>Código da moeda (sempre 9)</t>
  </si>
  <si>
    <t>Valor do título</t>
  </si>
  <si>
    <t>Tipo de carteira (sempre 1 = carteira simples)</t>
  </si>
  <si>
    <t>Código da agência onde o cedente possui a conta</t>
  </si>
  <si>
    <t>Posto da agência onde o cedente possui a conta</t>
  </si>
  <si>
    <t>Código do cedente = número da conta sem o DV</t>
  </si>
  <si>
    <t>Tipo de cobrança (1 = com registro)</t>
  </si>
  <si>
    <t>Condição de valor: 1</t>
  </si>
  <si>
    <t>Cálculo para encontrar o DV do 3º campo – Módulo 10</t>
  </si>
  <si>
    <t>DV do campo livre</t>
  </si>
  <si>
    <t>Dados do 3º campo</t>
  </si>
  <si>
    <t>Pesos</t>
  </si>
  <si>
    <t>Multiplicações</t>
  </si>
  <si>
    <t>Se o resultado da multiplicação for maior ou igual a 10, os dois dígitos devem ser somados.</t>
  </si>
  <si>
    <t>C7</t>
  </si>
  <si>
    <t>E7</t>
  </si>
  <si>
    <t>G7</t>
  </si>
  <si>
    <t>I7</t>
  </si>
  <si>
    <t>K7</t>
  </si>
  <si>
    <t>Substituindo os valores com dois dígitos pela soma deles:</t>
  </si>
  <si>
    <t>Somatório</t>
  </si>
  <si>
    <t>Digite o múltiplo de 10 que seja maior ou igual ao somatório:</t>
  </si>
  <si>
    <t>Subtraindo:</t>
  </si>
  <si>
    <t xml:space="preserve">DV do 3º campo: </t>
  </si>
  <si>
    <t>Cálculo para encontrar o Fator de Vencimento</t>
  </si>
  <si>
    <t>Digite a data de vencimento com as barras.</t>
  </si>
  <si>
    <t>Vencimento</t>
  </si>
  <si>
    <t>&lt;- preencher com o vencimento desejado e teclar “enter”</t>
  </si>
  <si>
    <t>Data Base</t>
  </si>
  <si>
    <t>Cálculo para encontrar o DV do 1º campo – Módulo 10</t>
  </si>
  <si>
    <t>Número do banco (sempre 748)</t>
  </si>
  <si>
    <t>Moeda (sempre 9)</t>
  </si>
  <si>
    <t>Tipo cobrança 1=Com registro 3=Sem registro</t>
  </si>
  <si>
    <t>Tipo de carteira (sempre 1)</t>
  </si>
  <si>
    <t>Três primeiros dígitos do nosso número</t>
  </si>
  <si>
    <t>Dados do 1º campo</t>
  </si>
  <si>
    <t xml:space="preserve">DV do 1º campo: </t>
  </si>
  <si>
    <t>Cálculo para encontrar o DV do 2º campo – Módulo 10</t>
  </si>
  <si>
    <t>Seis últimas posições do nosso número (5 sequenciais e 1 DV)</t>
  </si>
  <si>
    <t>Código de agência</t>
  </si>
  <si>
    <t>Dados do 2º campo</t>
  </si>
  <si>
    <t xml:space="preserve">DV do 2º campo: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</si>
</sst>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Wingdings"/>
      <charset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sz val="11"/>
      <name val="Arial"/>
      <family val="2"/>
    </font>
    <font>
      <sz val="10"/>
      <name val="Wingdings"/>
      <charset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26"/>
      <color indexed="8"/>
      <name val="Arial"/>
      <family val="2"/>
    </font>
    <font>
      <b/>
      <sz val="2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sz val="9"/>
      <color indexed="8"/>
      <name val="Arial Black"/>
      <family val="2"/>
      <charset val="1"/>
    </font>
    <font>
      <sz val="9"/>
      <name val="Arial"/>
      <family val="2"/>
      <charset val="1"/>
    </font>
    <font>
      <sz val="9"/>
      <name val="Arial Black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b/>
      <sz val="9"/>
      <color indexed="8"/>
      <name val="Arial"/>
      <family val="2"/>
      <charset val="1"/>
    </font>
    <font>
      <b/>
      <sz val="9"/>
      <color indexed="8"/>
      <name val="Arial Black"/>
      <family val="2"/>
      <charset val="1"/>
    </font>
    <font>
      <sz val="9"/>
      <color indexed="18"/>
      <name val="Arial Black"/>
      <family val="2"/>
      <charset val="1"/>
    </font>
    <font>
      <b/>
      <sz val="18"/>
      <color indexed="8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4"/>
      <color indexed="8"/>
      <name val="Arial"/>
      <family val="2"/>
    </font>
    <font>
      <sz val="9"/>
      <color indexed="8"/>
      <name val="Arial"/>
      <family val="2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53"/>
        <bgColor indexed="10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51"/>
      </patternFill>
    </fill>
    <fill>
      <patternFill patternType="solid">
        <fgColor indexed="29"/>
        <bgColor indexed="45"/>
      </patternFill>
    </fill>
    <fill>
      <patternFill patternType="solid">
        <fgColor rgb="FFFFFF00"/>
        <bgColor indexed="26"/>
      </patternFill>
    </fill>
    <fill>
      <patternFill patternType="solid">
        <fgColor rgb="FF0070C0"/>
        <bgColor indexed="34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2" tint="-9.9978637043366805E-2"/>
        <bgColor indexed="26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2" fillId="0" borderId="3" xfId="0" applyNumberFormat="1" applyFont="1" applyFill="1" applyBorder="1"/>
    <xf numFmtId="0" fontId="8" fillId="3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9" fillId="4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/>
    <xf numFmtId="0" fontId="1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17" fillId="6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/>
    </xf>
    <xf numFmtId="0" fontId="19" fillId="6" borderId="0" xfId="0" applyNumberFormat="1" applyFont="1" applyFill="1" applyBorder="1" applyAlignment="1">
      <alignment horizontal="center"/>
    </xf>
    <xf numFmtId="0" fontId="18" fillId="6" borderId="0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8" borderId="1" xfId="0" applyNumberFormat="1" applyFont="1" applyFill="1" applyBorder="1" applyAlignment="1">
      <alignment horizontal="center" vertical="center"/>
    </xf>
    <xf numFmtId="0" fontId="21" fillId="6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/>
    </xf>
    <xf numFmtId="0" fontId="19" fillId="6" borderId="0" xfId="0" applyNumberFormat="1" applyFont="1" applyFill="1" applyBorder="1" applyAlignment="1">
      <alignment horizontal="center" vertical="center"/>
    </xf>
    <xf numFmtId="0" fontId="17" fillId="5" borderId="7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7" fillId="5" borderId="2" xfId="0" applyNumberFormat="1" applyFont="1" applyFill="1" applyBorder="1" applyAlignment="1">
      <alignment horizontal="center" vertical="center"/>
    </xf>
    <xf numFmtId="0" fontId="17" fillId="5" borderId="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9" fillId="8" borderId="0" xfId="0" applyFont="1" applyFill="1"/>
    <xf numFmtId="0" fontId="0" fillId="0" borderId="0" xfId="0" applyFont="1" applyAlignment="1">
      <alignment horizontal="center"/>
    </xf>
    <xf numFmtId="0" fontId="30" fillId="0" borderId="0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2" borderId="1" xfId="0" applyFont="1" applyFill="1" applyBorder="1" applyAlignment="1" applyProtection="1">
      <alignment horizontal="center"/>
      <protection locked="0"/>
    </xf>
    <xf numFmtId="0" fontId="11" fillId="0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5" borderId="1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30" fillId="0" borderId="0" xfId="0" applyFont="1"/>
    <xf numFmtId="0" fontId="14" fillId="12" borderId="0" xfId="0" applyFont="1" applyFill="1" applyBorder="1" applyAlignment="1">
      <alignment horizontal="center"/>
    </xf>
    <xf numFmtId="0" fontId="12" fillId="12" borderId="0" xfId="0" applyNumberFormat="1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30" fillId="2" borderId="1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6" fillId="2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/>
    <xf numFmtId="0" fontId="11" fillId="4" borderId="0" xfId="0" applyNumberFormat="1" applyFont="1" applyFill="1" applyBorder="1"/>
    <xf numFmtId="0" fontId="12" fillId="0" borderId="1" xfId="0" applyNumberFormat="1" applyFont="1" applyFill="1" applyBorder="1"/>
    <xf numFmtId="0" fontId="12" fillId="0" borderId="1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center"/>
    </xf>
    <xf numFmtId="0" fontId="15" fillId="5" borderId="0" xfId="0" applyNumberFormat="1" applyFont="1" applyFill="1" applyBorder="1" applyAlignment="1">
      <alignment horizontal="center" vertical="center"/>
    </xf>
    <xf numFmtId="0" fontId="16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8" fillId="6" borderId="0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left" vertical="center"/>
    </xf>
    <xf numFmtId="0" fontId="29" fillId="8" borderId="0" xfId="0" applyFont="1" applyFill="1" applyBorder="1"/>
    <xf numFmtId="0" fontId="24" fillId="2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7" fillId="5" borderId="2" xfId="0" applyNumberFormat="1" applyFont="1" applyFill="1" applyBorder="1" applyAlignment="1">
      <alignment horizontal="center" vertical="center"/>
    </xf>
    <xf numFmtId="0" fontId="17" fillId="5" borderId="8" xfId="0" applyNumberFormat="1" applyFont="1" applyFill="1" applyBorder="1" applyAlignment="1">
      <alignment horizontal="center" vertical="center"/>
    </xf>
    <xf numFmtId="0" fontId="27" fillId="5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1" fillId="5" borderId="0" xfId="0" applyFont="1" applyFill="1"/>
    <xf numFmtId="0" fontId="11" fillId="0" borderId="0" xfId="0" applyFont="1"/>
    <xf numFmtId="0" fontId="14" fillId="3" borderId="1" xfId="0" applyFont="1" applyFill="1" applyBorder="1" applyAlignment="1">
      <alignment horizontal="center"/>
    </xf>
    <xf numFmtId="14" fontId="33" fillId="3" borderId="1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3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12" borderId="0" xfId="0" applyFont="1" applyFill="1" applyAlignment="1">
      <alignment horizontal="center"/>
    </xf>
    <xf numFmtId="0" fontId="11" fillId="13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13" borderId="9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 applyProtection="1">
      <alignment horizontal="center"/>
      <protection locked="0"/>
    </xf>
    <xf numFmtId="0" fontId="11" fillId="2" borderId="12" xfId="0" applyFont="1" applyFill="1" applyBorder="1" applyAlignment="1" applyProtection="1">
      <alignment horizontal="center"/>
      <protection locked="0"/>
    </xf>
    <xf numFmtId="0" fontId="11" fillId="13" borderId="13" xfId="0" applyFon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11" fillId="13" borderId="7" xfId="0" applyFont="1" applyFill="1" applyBorder="1" applyAlignment="1" applyProtection="1">
      <alignment horizontal="center"/>
      <protection locked="0"/>
    </xf>
    <xf numFmtId="0" fontId="4" fillId="13" borderId="2" xfId="0" applyNumberFormat="1" applyFont="1" applyFill="1" applyBorder="1" applyAlignment="1" applyProtection="1">
      <alignment horizontal="center"/>
      <protection locked="0"/>
    </xf>
    <xf numFmtId="14" fontId="33" fillId="13" borderId="1" xfId="0" applyNumberFormat="1" applyFont="1" applyFill="1" applyBorder="1" applyAlignment="1" applyProtection="1">
      <alignment horizontal="center"/>
      <protection locked="0"/>
    </xf>
    <xf numFmtId="0" fontId="24" fillId="16" borderId="1" xfId="0" applyNumberFormat="1" applyFont="1" applyFill="1" applyBorder="1" applyAlignment="1" applyProtection="1">
      <alignment horizontal="center" vertical="center"/>
      <protection locked="0"/>
    </xf>
    <xf numFmtId="0" fontId="20" fillId="7" borderId="12" xfId="0" applyNumberFormat="1" applyFont="1" applyFill="1" applyBorder="1" applyAlignment="1">
      <alignment horizontal="center" vertical="center"/>
    </xf>
    <xf numFmtId="0" fontId="20" fillId="8" borderId="12" xfId="0" applyNumberFormat="1" applyFont="1" applyFill="1" applyBorder="1" applyAlignment="1">
      <alignment horizontal="center" vertical="center"/>
    </xf>
    <xf numFmtId="0" fontId="20" fillId="9" borderId="12" xfId="0" applyNumberFormat="1" applyFont="1" applyFill="1" applyBorder="1" applyAlignment="1">
      <alignment horizontal="center" vertical="center"/>
    </xf>
    <xf numFmtId="0" fontId="20" fillId="10" borderId="12" xfId="0" applyNumberFormat="1" applyFont="1" applyFill="1" applyBorder="1" applyAlignment="1">
      <alignment horizontal="center" vertical="center"/>
    </xf>
    <xf numFmtId="0" fontId="24" fillId="17" borderId="14" xfId="0" applyNumberFormat="1" applyFont="1" applyFill="1" applyBorder="1" applyAlignment="1" applyProtection="1">
      <alignment horizontal="center" vertical="center"/>
      <protection locked="0"/>
    </xf>
    <xf numFmtId="0" fontId="24" fillId="13" borderId="14" xfId="0" applyNumberFormat="1" applyFont="1" applyFill="1" applyBorder="1" applyAlignment="1" applyProtection="1">
      <alignment horizontal="center" vertical="center"/>
      <protection locked="0"/>
    </xf>
    <xf numFmtId="0" fontId="20" fillId="0" borderId="9" xfId="0" applyNumberFormat="1" applyFont="1" applyFill="1" applyBorder="1" applyAlignment="1">
      <alignment horizontal="center" vertical="center"/>
    </xf>
    <xf numFmtId="0" fontId="20" fillId="0" borderId="9" xfId="0" applyNumberFormat="1" applyFont="1" applyFill="1" applyBorder="1" applyAlignment="1">
      <alignment horizontal="center" vertical="center"/>
    </xf>
    <xf numFmtId="0" fontId="22" fillId="0" borderId="9" xfId="0" applyNumberFormat="1" applyFont="1" applyFill="1" applyBorder="1" applyAlignment="1">
      <alignment horizontal="center" vertical="center"/>
    </xf>
    <xf numFmtId="0" fontId="23" fillId="0" borderId="9" xfId="0" applyNumberFormat="1" applyFont="1" applyFill="1" applyBorder="1" applyAlignment="1">
      <alignment horizontal="center" vertical="center"/>
    </xf>
    <xf numFmtId="0" fontId="20" fillId="11" borderId="12" xfId="0" applyNumberFormat="1" applyFont="1" applyFill="1" applyBorder="1" applyAlignment="1">
      <alignment horizontal="center" vertical="center"/>
    </xf>
    <xf numFmtId="0" fontId="20" fillId="3" borderId="12" xfId="0" applyNumberFormat="1" applyFont="1" applyFill="1" applyBorder="1" applyAlignment="1">
      <alignment horizontal="center" vertical="center"/>
    </xf>
    <xf numFmtId="0" fontId="20" fillId="15" borderId="12" xfId="0" applyNumberFormat="1" applyFont="1" applyFill="1" applyBorder="1" applyAlignment="1">
      <alignment horizontal="center" vertical="center"/>
    </xf>
    <xf numFmtId="0" fontId="20" fillId="14" borderId="12" xfId="0" applyNumberFormat="1" applyFont="1" applyFill="1" applyBorder="1" applyAlignment="1">
      <alignment horizontal="center" vertical="center"/>
    </xf>
    <xf numFmtId="0" fontId="22" fillId="0" borderId="9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11" fillId="13" borderId="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%20todos%20DV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NN"/>
      <sheetName val="DV Campo Livre"/>
      <sheetName val="Fator de Vencimento"/>
      <sheetName val="DV Geral"/>
      <sheetName val="DV do 1º campo"/>
      <sheetName val="DV do 2ºcampo"/>
      <sheetName val="DV do 3º campo"/>
      <sheetName val="Bloque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BC28">
            <v>40</v>
          </cell>
        </row>
        <row r="31">
          <cell r="BC31">
            <v>30</v>
          </cell>
        </row>
        <row r="34">
          <cell r="G3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A599-090E-4452-804C-8BC3340A1420}">
  <dimension ref="A1:AD18"/>
  <sheetViews>
    <sheetView workbookViewId="0">
      <selection activeCell="C4" sqref="C4:V4"/>
    </sheetView>
  </sheetViews>
  <sheetFormatPr defaultRowHeight="15" x14ac:dyDescent="0.25"/>
  <cols>
    <col min="1" max="1" width="9.42578125" customWidth="1"/>
    <col min="3" max="11" width="9.140625" customWidth="1"/>
  </cols>
  <sheetData>
    <row r="1" spans="1:30" ht="18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7.5" x14ac:dyDescent="0.25">
      <c r="A3" s="2" t="s">
        <v>1</v>
      </c>
      <c r="B3" s="2" t="s">
        <v>2</v>
      </c>
      <c r="C3" s="84" t="s">
        <v>3</v>
      </c>
      <c r="D3" s="84"/>
      <c r="E3" s="84"/>
      <c r="F3" s="84"/>
      <c r="G3" s="84"/>
      <c r="H3" s="84"/>
      <c r="I3" s="84"/>
      <c r="J3" s="84"/>
      <c r="K3" s="84"/>
      <c r="L3" s="84" t="s">
        <v>4</v>
      </c>
      <c r="M3" s="84"/>
      <c r="N3" s="84"/>
      <c r="O3" s="84"/>
      <c r="P3" s="84" t="s">
        <v>5</v>
      </c>
      <c r="Q3" s="84"/>
      <c r="R3" s="84" t="s">
        <v>6</v>
      </c>
      <c r="S3" s="84"/>
      <c r="T3" s="84"/>
      <c r="U3" s="84"/>
      <c r="V3" s="84"/>
      <c r="W3" s="2" t="s">
        <v>7</v>
      </c>
      <c r="X3" s="2" t="s">
        <v>8</v>
      </c>
      <c r="Y3" s="1"/>
      <c r="Z3" s="1"/>
      <c r="AA3" s="1"/>
      <c r="AB3" s="1"/>
      <c r="AC3" s="1"/>
      <c r="AD3" s="1"/>
    </row>
    <row r="4" spans="1:30" x14ac:dyDescent="0.25">
      <c r="A4" s="3">
        <v>1</v>
      </c>
      <c r="B4" s="3">
        <v>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3">
        <v>1</v>
      </c>
      <c r="X4" s="3">
        <v>0</v>
      </c>
      <c r="Y4" s="4" t="s">
        <v>9</v>
      </c>
      <c r="Z4" s="82" t="s">
        <v>10</v>
      </c>
      <c r="AA4" s="82"/>
      <c r="AB4" s="82"/>
      <c r="AC4" s="82"/>
      <c r="AD4" s="1"/>
    </row>
    <row r="5" spans="1:30" x14ac:dyDescent="0.2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11</v>
      </c>
      <c r="U5" s="5" t="s">
        <v>11</v>
      </c>
      <c r="V5" s="5" t="s">
        <v>11</v>
      </c>
      <c r="W5" s="5" t="s">
        <v>11</v>
      </c>
      <c r="X5" s="5" t="s">
        <v>11</v>
      </c>
      <c r="Y5" s="6"/>
      <c r="Z5" s="7"/>
      <c r="AA5" s="7"/>
      <c r="AB5" s="7"/>
      <c r="AC5" s="7"/>
      <c r="AD5" s="7"/>
    </row>
    <row r="6" spans="1:30" x14ac:dyDescent="0.25">
      <c r="A6" s="8">
        <v>9</v>
      </c>
      <c r="B6" s="8">
        <v>8</v>
      </c>
      <c r="C6" s="8">
        <v>7</v>
      </c>
      <c r="D6" s="8">
        <v>6</v>
      </c>
      <c r="E6" s="8">
        <v>5</v>
      </c>
      <c r="F6" s="8">
        <v>4</v>
      </c>
      <c r="G6" s="8">
        <v>3</v>
      </c>
      <c r="H6" s="8">
        <v>2</v>
      </c>
      <c r="I6" s="8">
        <v>9</v>
      </c>
      <c r="J6" s="8">
        <v>8</v>
      </c>
      <c r="K6" s="8">
        <v>7</v>
      </c>
      <c r="L6" s="8">
        <v>6</v>
      </c>
      <c r="M6" s="8">
        <v>5</v>
      </c>
      <c r="N6" s="8">
        <v>4</v>
      </c>
      <c r="O6" s="8">
        <v>3</v>
      </c>
      <c r="P6" s="8">
        <v>2</v>
      </c>
      <c r="Q6" s="8">
        <v>9</v>
      </c>
      <c r="R6" s="8">
        <v>8</v>
      </c>
      <c r="S6" s="8">
        <v>7</v>
      </c>
      <c r="T6" s="8">
        <v>6</v>
      </c>
      <c r="U6" s="8">
        <v>5</v>
      </c>
      <c r="V6" s="8">
        <v>4</v>
      </c>
      <c r="W6" s="8">
        <v>3</v>
      </c>
      <c r="X6" s="8">
        <v>2</v>
      </c>
      <c r="Y6" s="9" t="s">
        <v>9</v>
      </c>
      <c r="Z6" s="85" t="s">
        <v>12</v>
      </c>
      <c r="AA6" s="85"/>
      <c r="AB6" s="10"/>
      <c r="AC6" s="10"/>
      <c r="AD6" s="1"/>
    </row>
    <row r="7" spans="1:30" x14ac:dyDescent="0.25">
      <c r="A7" s="11" t="s">
        <v>13</v>
      </c>
      <c r="B7" s="12" t="s">
        <v>13</v>
      </c>
      <c r="C7" s="12" t="s">
        <v>13</v>
      </c>
      <c r="D7" s="12" t="s">
        <v>13</v>
      </c>
      <c r="E7" s="13" t="s">
        <v>13</v>
      </c>
      <c r="F7" s="13" t="s">
        <v>13</v>
      </c>
      <c r="G7" s="14" t="s">
        <v>13</v>
      </c>
      <c r="H7" s="13" t="s">
        <v>13</v>
      </c>
      <c r="I7" s="11" t="s">
        <v>13</v>
      </c>
      <c r="J7" s="13" t="s">
        <v>13</v>
      </c>
      <c r="K7" s="11" t="s">
        <v>13</v>
      </c>
      <c r="L7" s="13" t="s">
        <v>13</v>
      </c>
      <c r="M7" s="11" t="s">
        <v>13</v>
      </c>
      <c r="N7" s="13" t="s">
        <v>13</v>
      </c>
      <c r="O7" s="11" t="s">
        <v>13</v>
      </c>
      <c r="P7" s="13" t="s">
        <v>13</v>
      </c>
      <c r="Q7" s="11" t="s">
        <v>13</v>
      </c>
      <c r="R7" s="13" t="s">
        <v>13</v>
      </c>
      <c r="S7" s="14" t="s">
        <v>13</v>
      </c>
      <c r="T7" s="11" t="s">
        <v>13</v>
      </c>
      <c r="U7" s="13" t="s">
        <v>13</v>
      </c>
      <c r="V7" s="11" t="s">
        <v>13</v>
      </c>
      <c r="W7" s="13" t="s">
        <v>13</v>
      </c>
      <c r="X7" s="14" t="s">
        <v>13</v>
      </c>
      <c r="Y7" s="15"/>
      <c r="Z7" s="16"/>
      <c r="AA7" s="16"/>
      <c r="AB7" s="1"/>
      <c r="AC7" s="1"/>
      <c r="AD7" s="1"/>
    </row>
    <row r="8" spans="1:30" x14ac:dyDescent="0.25">
      <c r="A8" s="17">
        <f t="shared" ref="A8:X8" si="0">A4*A6</f>
        <v>9</v>
      </c>
      <c r="B8" s="17">
        <f t="shared" si="0"/>
        <v>8</v>
      </c>
      <c r="C8" s="17">
        <f t="shared" si="0"/>
        <v>0</v>
      </c>
      <c r="D8" s="17">
        <f t="shared" si="0"/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3</v>
      </c>
      <c r="X8" s="17">
        <f t="shared" si="0"/>
        <v>0</v>
      </c>
      <c r="Y8" s="18" t="s">
        <v>9</v>
      </c>
      <c r="Z8" s="86" t="s">
        <v>14</v>
      </c>
      <c r="AA8" s="86"/>
      <c r="AB8" s="86"/>
      <c r="AC8" s="86"/>
      <c r="AD8" s="19"/>
    </row>
    <row r="9" spans="1:30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"/>
      <c r="Z9" s="1"/>
      <c r="AA9" s="1"/>
      <c r="AB9" s="1"/>
      <c r="AC9" s="1"/>
      <c r="AD9" s="1"/>
    </row>
    <row r="10" spans="1:30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"/>
      <c r="Z10" s="1"/>
      <c r="AA10" s="1"/>
      <c r="AB10" s="1"/>
      <c r="AC10" s="1"/>
      <c r="AD10" s="1"/>
    </row>
    <row r="11" spans="1:30" ht="15.75" x14ac:dyDescent="0.25">
      <c r="A11" s="1"/>
      <c r="B11" s="1"/>
      <c r="C11" s="1"/>
      <c r="D11" s="87" t="s">
        <v>15</v>
      </c>
      <c r="E11" s="87"/>
      <c r="F11" s="87"/>
      <c r="G11" s="87"/>
      <c r="H11" s="87"/>
      <c r="I11" s="87"/>
      <c r="J11" s="87"/>
      <c r="K11" s="87"/>
      <c r="L11" s="88">
        <f>SUM(A8:X8)</f>
        <v>20</v>
      </c>
      <c r="M11" s="88"/>
      <c r="N11" s="16"/>
      <c r="O11" s="16"/>
      <c r="P11" s="1"/>
      <c r="Q11" s="1"/>
      <c r="R11" s="15" t="s">
        <v>16</v>
      </c>
      <c r="S11" s="89">
        <f>SUM(A8:X8)</f>
        <v>20</v>
      </c>
      <c r="T11" s="89"/>
      <c r="U11" s="21" t="s">
        <v>17</v>
      </c>
      <c r="V11" s="21">
        <v>11</v>
      </c>
      <c r="W11" s="21" t="s">
        <v>13</v>
      </c>
      <c r="X11" s="90">
        <f>S11/V11</f>
        <v>1.8181818181818181</v>
      </c>
      <c r="Y11" s="90"/>
      <c r="Z11" s="22"/>
      <c r="AA11" s="23"/>
      <c r="AB11" s="23"/>
      <c r="AC11" s="23"/>
      <c r="AD11" s="23"/>
    </row>
    <row r="12" spans="1:30" ht="15.75" x14ac:dyDescent="0.25">
      <c r="A12" s="20"/>
      <c r="B12" s="20"/>
      <c r="C12" s="20"/>
      <c r="D12" s="2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" t="s">
        <v>16</v>
      </c>
      <c r="S12" s="94">
        <f>INT(X11)</f>
        <v>1</v>
      </c>
      <c r="T12" s="94"/>
      <c r="U12" s="21" t="s">
        <v>11</v>
      </c>
      <c r="V12" s="21">
        <f>V11</f>
        <v>11</v>
      </c>
      <c r="W12" s="21" t="s">
        <v>13</v>
      </c>
      <c r="X12" s="89">
        <f>S12*V12</f>
        <v>11</v>
      </c>
      <c r="Y12" s="89"/>
      <c r="Z12" s="22"/>
      <c r="AA12" s="23"/>
      <c r="AB12" s="23"/>
      <c r="AC12" s="23"/>
      <c r="AD12" s="23"/>
    </row>
    <row r="13" spans="1:30" ht="15.75" x14ac:dyDescent="0.25">
      <c r="A13" s="20"/>
      <c r="B13" s="20"/>
      <c r="C13" s="20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"/>
      <c r="R13" s="15" t="s">
        <v>16</v>
      </c>
      <c r="S13" s="89">
        <f>S11</f>
        <v>20</v>
      </c>
      <c r="T13" s="89"/>
      <c r="U13" s="21" t="s">
        <v>18</v>
      </c>
      <c r="V13" s="21">
        <f>X12</f>
        <v>11</v>
      </c>
      <c r="W13" s="21" t="s">
        <v>13</v>
      </c>
      <c r="X13" s="89">
        <f>S13-V13</f>
        <v>9</v>
      </c>
      <c r="Y13" s="89"/>
      <c r="Z13" s="22"/>
      <c r="AA13" s="23"/>
      <c r="AB13" s="23"/>
      <c r="AC13" s="23"/>
      <c r="AD13" s="23"/>
    </row>
    <row r="14" spans="1:30" ht="15.75" x14ac:dyDescent="0.25">
      <c r="A14" s="20"/>
      <c r="B14" s="20"/>
      <c r="C14" s="20"/>
      <c r="D14" s="1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0"/>
      <c r="R14" s="15" t="s">
        <v>16</v>
      </c>
      <c r="S14" s="89">
        <f>V11</f>
        <v>11</v>
      </c>
      <c r="T14" s="89"/>
      <c r="U14" s="21" t="s">
        <v>18</v>
      </c>
      <c r="V14" s="21">
        <f>X13</f>
        <v>9</v>
      </c>
      <c r="W14" s="21" t="s">
        <v>13</v>
      </c>
      <c r="X14" s="89">
        <f>S14-V14</f>
        <v>2</v>
      </c>
      <c r="Y14" s="89"/>
      <c r="Z14" s="22"/>
      <c r="AA14" s="23"/>
      <c r="AB14" s="23"/>
      <c r="AC14" s="23"/>
      <c r="AD14" s="23"/>
    </row>
    <row r="15" spans="1:30" ht="15.75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1"/>
      <c r="X15" s="21"/>
      <c r="Y15" s="22"/>
      <c r="Z15" s="22"/>
      <c r="AA15" s="23"/>
      <c r="AB15" s="23"/>
      <c r="AC15" s="23"/>
      <c r="AD15" s="23"/>
    </row>
    <row r="16" spans="1:30" ht="15.75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92" t="s">
        <v>19</v>
      </c>
      <c r="S16" s="92"/>
      <c r="T16" s="93" t="s">
        <v>13</v>
      </c>
      <c r="U16" s="92">
        <f>IF(OR(X13&lt;=1),0,X14)</f>
        <v>2</v>
      </c>
      <c r="V16" s="92"/>
      <c r="W16" s="92"/>
      <c r="X16" s="21"/>
      <c r="Y16" s="22"/>
      <c r="Z16" s="22"/>
      <c r="AA16" s="23"/>
      <c r="AB16" s="23"/>
      <c r="AC16" s="23"/>
      <c r="AD16" s="23"/>
    </row>
    <row r="17" spans="1:3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92"/>
      <c r="S17" s="92"/>
      <c r="T17" s="93"/>
      <c r="U17" s="92"/>
      <c r="V17" s="92"/>
      <c r="W17" s="92"/>
      <c r="X17" s="25"/>
      <c r="Y17" s="25"/>
      <c r="Z17" s="25"/>
      <c r="AA17" s="25"/>
      <c r="AB17" s="25"/>
      <c r="AC17" s="25"/>
      <c r="AD17" s="25"/>
    </row>
    <row r="18" spans="1:3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</sheetData>
  <mergeCells count="22">
    <mergeCell ref="R16:S17"/>
    <mergeCell ref="T16:T17"/>
    <mergeCell ref="U16:W17"/>
    <mergeCell ref="S12:T12"/>
    <mergeCell ref="X12:Y12"/>
    <mergeCell ref="D13:P13"/>
    <mergeCell ref="S13:T13"/>
    <mergeCell ref="X13:Y13"/>
    <mergeCell ref="S14:T14"/>
    <mergeCell ref="X14:Y14"/>
    <mergeCell ref="Z6:AA6"/>
    <mergeCell ref="Z8:AC8"/>
    <mergeCell ref="D11:K11"/>
    <mergeCell ref="L11:M11"/>
    <mergeCell ref="S11:T11"/>
    <mergeCell ref="X11:Y11"/>
    <mergeCell ref="Z4:AC4"/>
    <mergeCell ref="A1:AD1"/>
    <mergeCell ref="C3:K3"/>
    <mergeCell ref="L3:O3"/>
    <mergeCell ref="P3:Q3"/>
    <mergeCell ref="R3:V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7001-93E6-4A8B-9369-7AE15674012F}">
  <dimension ref="A1:F9"/>
  <sheetViews>
    <sheetView workbookViewId="0">
      <selection activeCell="G17" sqref="G17"/>
    </sheetView>
  </sheetViews>
  <sheetFormatPr defaultRowHeight="15" x14ac:dyDescent="0.25"/>
  <cols>
    <col min="3" max="3" width="26.28515625" customWidth="1"/>
    <col min="4" max="4" width="22.140625" customWidth="1"/>
  </cols>
  <sheetData>
    <row r="1" spans="1:6" ht="18" x14ac:dyDescent="0.25">
      <c r="A1" s="117" t="s">
        <v>61</v>
      </c>
      <c r="B1" s="117"/>
      <c r="C1" s="117"/>
      <c r="D1" s="117"/>
      <c r="E1" s="117"/>
      <c r="F1" s="117"/>
    </row>
    <row r="2" spans="1:6" x14ac:dyDescent="0.25">
      <c r="C2" s="78"/>
      <c r="D2" s="118"/>
    </row>
    <row r="3" spans="1:6" x14ac:dyDescent="0.25">
      <c r="C3" s="78"/>
      <c r="D3" s="118"/>
    </row>
    <row r="4" spans="1:6" x14ac:dyDescent="0.25">
      <c r="C4" s="119" t="s">
        <v>62</v>
      </c>
      <c r="D4" s="119"/>
      <c r="E4" s="119"/>
    </row>
    <row r="5" spans="1:6" x14ac:dyDescent="0.25">
      <c r="C5" s="78"/>
      <c r="D5" s="118"/>
    </row>
    <row r="6" spans="1:6" ht="15.75" x14ac:dyDescent="0.25">
      <c r="C6" s="80" t="s">
        <v>63</v>
      </c>
      <c r="D6" s="165"/>
      <c r="E6" s="125" t="s">
        <v>64</v>
      </c>
    </row>
    <row r="7" spans="1:6" ht="15.75" x14ac:dyDescent="0.25">
      <c r="C7" s="121" t="s">
        <v>65</v>
      </c>
      <c r="D7" s="122">
        <v>35710</v>
      </c>
    </row>
    <row r="8" spans="1:6" ht="15.75" x14ac:dyDescent="0.25">
      <c r="C8" s="123"/>
      <c r="D8" s="123"/>
    </row>
    <row r="9" spans="1:6" ht="15.75" x14ac:dyDescent="0.25">
      <c r="C9" s="124" t="s">
        <v>23</v>
      </c>
      <c r="D9" s="124">
        <f>(D6-D7)</f>
        <v>-35710</v>
      </c>
    </row>
  </sheetData>
  <mergeCells count="2">
    <mergeCell ref="A1:F1"/>
    <mergeCell ref="C4:E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62E9-225C-4C54-BA1E-280303CE678E}">
  <dimension ref="A1:M28"/>
  <sheetViews>
    <sheetView topLeftCell="A4" workbookViewId="0">
      <selection activeCell="K16" sqref="K16"/>
    </sheetView>
  </sheetViews>
  <sheetFormatPr defaultRowHeight="15" x14ac:dyDescent="0.25"/>
  <cols>
    <col min="1" max="1" width="10.28515625" customWidth="1"/>
    <col min="3" max="3" width="13.140625" customWidth="1"/>
    <col min="4" max="4" width="11.7109375" customWidth="1"/>
    <col min="6" max="6" width="13.140625" customWidth="1"/>
    <col min="11" max="11" width="18.5703125" customWidth="1"/>
  </cols>
  <sheetData>
    <row r="1" spans="1:13" ht="18" x14ac:dyDescent="0.25">
      <c r="A1" s="126" t="s">
        <v>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18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ht="18" x14ac:dyDescent="0.25">
      <c r="A3" s="128" t="s">
        <v>67</v>
      </c>
      <c r="B3" s="128"/>
      <c r="C3" s="128"/>
      <c r="D3" s="129" t="s">
        <v>68</v>
      </c>
      <c r="E3" s="129" t="s">
        <v>69</v>
      </c>
      <c r="F3" s="150" t="s">
        <v>70</v>
      </c>
      <c r="G3" s="151" t="s">
        <v>71</v>
      </c>
      <c r="H3" s="151"/>
      <c r="I3" s="151"/>
      <c r="J3" s="127"/>
      <c r="K3" s="127"/>
      <c r="L3" s="127"/>
      <c r="M3" s="127"/>
    </row>
    <row r="4" spans="1:13" x14ac:dyDescent="0.25">
      <c r="A4" s="128"/>
      <c r="B4" s="128"/>
      <c r="C4" s="128"/>
      <c r="D4" s="129"/>
      <c r="E4" s="129"/>
      <c r="F4" s="150"/>
      <c r="G4" s="151"/>
      <c r="H4" s="151"/>
      <c r="I4" s="151"/>
      <c r="J4" s="130"/>
      <c r="K4" s="130"/>
      <c r="L4" s="130"/>
    </row>
    <row r="5" spans="1:13" x14ac:dyDescent="0.25">
      <c r="A5" s="153">
        <v>7</v>
      </c>
      <c r="B5" s="154">
        <v>4</v>
      </c>
      <c r="C5" s="155">
        <v>8</v>
      </c>
      <c r="D5" s="156">
        <v>9</v>
      </c>
      <c r="E5" s="156">
        <f>[1]Bloqueto!G34</f>
        <v>1</v>
      </c>
      <c r="F5" s="153">
        <v>1</v>
      </c>
      <c r="G5" s="157"/>
      <c r="H5" s="157"/>
      <c r="I5" s="157"/>
      <c r="J5" s="131" t="s">
        <v>72</v>
      </c>
      <c r="K5" s="131"/>
      <c r="L5" s="78"/>
      <c r="M5" s="120"/>
    </row>
    <row r="6" spans="1:13" x14ac:dyDescent="0.25">
      <c r="A6" s="158" t="s">
        <v>11</v>
      </c>
      <c r="B6" s="158" t="s">
        <v>11</v>
      </c>
      <c r="C6" s="158" t="s">
        <v>11</v>
      </c>
      <c r="D6" s="158" t="s">
        <v>11</v>
      </c>
      <c r="E6" s="158" t="s">
        <v>11</v>
      </c>
      <c r="F6" s="158" t="s">
        <v>11</v>
      </c>
      <c r="G6" s="158" t="s">
        <v>11</v>
      </c>
      <c r="H6" s="158" t="s">
        <v>11</v>
      </c>
      <c r="I6" s="158" t="s">
        <v>11</v>
      </c>
      <c r="J6" s="130"/>
      <c r="K6" s="130"/>
      <c r="L6" s="130"/>
    </row>
    <row r="7" spans="1:13" x14ac:dyDescent="0.25">
      <c r="A7" s="159">
        <v>2</v>
      </c>
      <c r="B7" s="159">
        <v>1</v>
      </c>
      <c r="C7" s="159">
        <v>2</v>
      </c>
      <c r="D7" s="159">
        <v>1</v>
      </c>
      <c r="E7" s="159">
        <v>2</v>
      </c>
      <c r="F7" s="159">
        <v>1</v>
      </c>
      <c r="G7" s="159">
        <v>2</v>
      </c>
      <c r="H7" s="159">
        <v>1</v>
      </c>
      <c r="I7" s="159">
        <v>2</v>
      </c>
      <c r="J7" s="133" t="s">
        <v>48</v>
      </c>
      <c r="K7" s="133"/>
      <c r="L7" s="130"/>
    </row>
    <row r="8" spans="1:13" x14ac:dyDescent="0.25">
      <c r="A8" s="160" t="s">
        <v>13</v>
      </c>
      <c r="B8" s="160" t="s">
        <v>13</v>
      </c>
      <c r="C8" s="160" t="s">
        <v>13</v>
      </c>
      <c r="D8" s="160" t="s">
        <v>13</v>
      </c>
      <c r="E8" s="160" t="s">
        <v>13</v>
      </c>
      <c r="F8" s="160" t="s">
        <v>13</v>
      </c>
      <c r="G8" s="160" t="s">
        <v>13</v>
      </c>
      <c r="H8" s="160" t="s">
        <v>13</v>
      </c>
      <c r="I8" s="160" t="s">
        <v>13</v>
      </c>
      <c r="J8" s="137"/>
      <c r="K8" s="130"/>
      <c r="L8" s="130"/>
    </row>
    <row r="9" spans="1:13" x14ac:dyDescent="0.25">
      <c r="A9" s="161">
        <f t="shared" ref="A9:I9" si="0">A7*A5</f>
        <v>14</v>
      </c>
      <c r="B9" s="161">
        <f t="shared" si="0"/>
        <v>4</v>
      </c>
      <c r="C9" s="161">
        <f t="shared" si="0"/>
        <v>16</v>
      </c>
      <c r="D9" s="161">
        <f t="shared" si="0"/>
        <v>9</v>
      </c>
      <c r="E9" s="161">
        <f t="shared" si="0"/>
        <v>2</v>
      </c>
      <c r="F9" s="161">
        <f t="shared" si="0"/>
        <v>1</v>
      </c>
      <c r="G9" s="161">
        <f t="shared" si="0"/>
        <v>0</v>
      </c>
      <c r="H9" s="161">
        <f t="shared" si="0"/>
        <v>0</v>
      </c>
      <c r="I9" s="161">
        <f t="shared" si="0"/>
        <v>0</v>
      </c>
      <c r="J9" s="139" t="s">
        <v>49</v>
      </c>
      <c r="K9" s="139"/>
      <c r="L9" s="130"/>
    </row>
    <row r="10" spans="1:13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78"/>
      <c r="K10" s="130"/>
      <c r="L10" s="130"/>
    </row>
    <row r="11" spans="1:13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78"/>
      <c r="K11" s="130"/>
      <c r="L11" s="130"/>
    </row>
    <row r="12" spans="1:13" x14ac:dyDescent="0.25">
      <c r="A12" s="114" t="s">
        <v>50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30"/>
      <c r="L12" s="130"/>
    </row>
    <row r="13" spans="1:13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78"/>
      <c r="K13" s="130"/>
      <c r="L13" s="130"/>
    </row>
    <row r="14" spans="1:13" x14ac:dyDescent="0.25">
      <c r="A14" s="140">
        <f>A9</f>
        <v>14</v>
      </c>
      <c r="B14" s="136" t="s">
        <v>13</v>
      </c>
      <c r="C14" s="58">
        <f>VALUE(LEFT(A14,1))</f>
        <v>1</v>
      </c>
      <c r="D14" s="59">
        <f>VALUE(RIGHT(A14,1))</f>
        <v>4</v>
      </c>
      <c r="E14" s="136" t="s">
        <v>13</v>
      </c>
      <c r="F14" s="106">
        <f>IF(A14&lt;10,A14,SUM(C14:D14))</f>
        <v>5</v>
      </c>
      <c r="G14" s="106"/>
      <c r="H14" s="130"/>
      <c r="I14" s="130"/>
      <c r="J14" s="130"/>
      <c r="K14" s="130"/>
      <c r="L14" s="130"/>
      <c r="M14" s="130"/>
    </row>
    <row r="15" spans="1:13" x14ac:dyDescent="0.25">
      <c r="D15" s="141"/>
      <c r="E15" s="130"/>
      <c r="F15" s="130"/>
      <c r="G15" s="130"/>
      <c r="H15" s="130"/>
      <c r="I15" s="130"/>
      <c r="J15" s="130"/>
      <c r="K15" s="130"/>
      <c r="L15" s="130"/>
    </row>
    <row r="16" spans="1:13" x14ac:dyDescent="0.25">
      <c r="A16" s="140">
        <f>C9</f>
        <v>16</v>
      </c>
      <c r="B16" s="135" t="s">
        <v>13</v>
      </c>
      <c r="C16" s="58">
        <f>VALUE(LEFT(A16,1))</f>
        <v>1</v>
      </c>
      <c r="D16" s="59">
        <f>VALUE(RIGHT(A16,1))</f>
        <v>6</v>
      </c>
      <c r="E16" s="136" t="s">
        <v>13</v>
      </c>
      <c r="F16" s="106">
        <f>IF(A16&lt;10,A16,SUM(C16:D16))</f>
        <v>7</v>
      </c>
      <c r="G16" s="106"/>
      <c r="H16" s="130"/>
      <c r="I16" s="130"/>
      <c r="J16" s="130"/>
      <c r="K16" s="130"/>
      <c r="L16" s="130"/>
    </row>
    <row r="17" spans="1:13" x14ac:dyDescent="0.25">
      <c r="A17" s="142"/>
      <c r="B17" s="143"/>
      <c r="C17" s="144"/>
      <c r="D17" s="144"/>
      <c r="E17" s="143"/>
      <c r="F17" s="144"/>
      <c r="G17" s="130"/>
      <c r="H17" s="130"/>
      <c r="I17" s="130"/>
      <c r="J17" s="130"/>
      <c r="K17" s="130"/>
      <c r="L17" s="130"/>
    </row>
    <row r="18" spans="1:13" x14ac:dyDescent="0.25">
      <c r="A18" s="140" t="b">
        <f>IF(I9&gt;9,I9)</f>
        <v>0</v>
      </c>
      <c r="B18" s="136" t="s">
        <v>13</v>
      </c>
      <c r="C18" s="58" t="e">
        <f>VALUE(LEFT(A18,1))</f>
        <v>#VALUE!</v>
      </c>
      <c r="D18" s="59" t="e">
        <f>VALUE(RIGHT(A18,1))</f>
        <v>#VALUE!</v>
      </c>
      <c r="E18" s="136" t="s">
        <v>13</v>
      </c>
      <c r="F18" s="106" t="e">
        <f>IF(A18&lt;10,A18,SUM(C18:D18))</f>
        <v>#VALUE!</v>
      </c>
      <c r="G18" s="106"/>
      <c r="H18" s="130"/>
      <c r="I18" s="130"/>
      <c r="J18" s="130"/>
      <c r="K18" s="130"/>
      <c r="L18" s="130"/>
    </row>
    <row r="19" spans="1:13" x14ac:dyDescent="0.25">
      <c r="A19" s="142"/>
      <c r="B19" s="143"/>
      <c r="C19" s="144"/>
      <c r="D19" s="144"/>
      <c r="E19" s="143"/>
      <c r="F19" s="144"/>
      <c r="G19" s="130"/>
      <c r="H19" s="130"/>
      <c r="I19" s="130"/>
      <c r="J19" s="130"/>
      <c r="K19" s="130"/>
      <c r="L19" s="130"/>
    </row>
    <row r="20" spans="1:13" ht="15.75" x14ac:dyDescent="0.25">
      <c r="A20" s="145" t="s">
        <v>56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69"/>
    </row>
    <row r="21" spans="1:13" ht="15.75" x14ac:dyDescent="0.25">
      <c r="A21" s="146"/>
      <c r="B21" s="147"/>
      <c r="C21" s="68"/>
      <c r="D21" s="68"/>
      <c r="E21" s="147"/>
      <c r="F21" s="68"/>
      <c r="G21" s="68"/>
      <c r="H21" s="68"/>
      <c r="I21" s="68"/>
      <c r="J21" s="68"/>
      <c r="K21" s="68"/>
      <c r="L21" s="68"/>
      <c r="M21" s="69"/>
    </row>
    <row r="22" spans="1:13" ht="15.75" x14ac:dyDescent="0.25">
      <c r="A22" s="73">
        <f>F14</f>
        <v>5</v>
      </c>
      <c r="B22" s="148">
        <f>B9</f>
        <v>4</v>
      </c>
      <c r="C22" s="73">
        <f>F16</f>
        <v>7</v>
      </c>
      <c r="D22" s="73">
        <f>D9</f>
        <v>9</v>
      </c>
      <c r="E22" s="148">
        <f>E9</f>
        <v>2</v>
      </c>
      <c r="F22" s="73">
        <f>F9</f>
        <v>1</v>
      </c>
      <c r="G22" s="73">
        <f>G9</f>
        <v>0</v>
      </c>
      <c r="H22" s="73">
        <f>H9</f>
        <v>0</v>
      </c>
      <c r="I22" s="73">
        <f>IF(I9&gt;9,F18,I9)</f>
        <v>0</v>
      </c>
      <c r="J22" s="68"/>
      <c r="K22" s="74" t="s">
        <v>57</v>
      </c>
      <c r="L22" s="74">
        <f>SUM(A22:I22)</f>
        <v>28</v>
      </c>
      <c r="M22" s="69"/>
    </row>
    <row r="23" spans="1:13" x14ac:dyDescent="0.25">
      <c r="A23" s="130"/>
      <c r="B23" s="137"/>
      <c r="C23" s="141"/>
      <c r="D23" s="141"/>
      <c r="E23" s="137"/>
      <c r="F23" s="141"/>
      <c r="G23" s="130"/>
      <c r="H23" s="130"/>
      <c r="I23" s="130"/>
      <c r="J23" s="130"/>
      <c r="K23" s="130"/>
      <c r="L23" s="130"/>
    </row>
    <row r="24" spans="1:13" ht="18" x14ac:dyDescent="0.25">
      <c r="A24" s="115" t="s">
        <v>58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75">
        <f>[1]Bloqueto!BC28</f>
        <v>40</v>
      </c>
    </row>
    <row r="25" spans="1:13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</row>
    <row r="26" spans="1:13" ht="18" x14ac:dyDescent="0.25">
      <c r="A26" s="69" t="s">
        <v>59</v>
      </c>
      <c r="B26" s="76"/>
      <c r="C26" s="76"/>
      <c r="D26" s="76">
        <f>L24</f>
        <v>40</v>
      </c>
      <c r="E26" s="68" t="s">
        <v>18</v>
      </c>
      <c r="F26" s="68">
        <f>L22</f>
        <v>28</v>
      </c>
      <c r="G26" s="147" t="s">
        <v>13</v>
      </c>
      <c r="H26" s="68">
        <f>L24-F26</f>
        <v>12</v>
      </c>
      <c r="I26" s="77"/>
      <c r="J26" s="77"/>
      <c r="K26" s="78"/>
      <c r="L26" s="65"/>
    </row>
    <row r="27" spans="1:13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</row>
    <row r="28" spans="1:13" ht="18" x14ac:dyDescent="0.25">
      <c r="A28" s="130"/>
      <c r="B28" s="116" t="s">
        <v>73</v>
      </c>
      <c r="C28" s="116"/>
      <c r="D28" s="116"/>
      <c r="E28" s="116"/>
      <c r="F28" s="81">
        <f>H26</f>
        <v>12</v>
      </c>
      <c r="G28" s="130"/>
      <c r="H28" s="130"/>
      <c r="I28" s="130"/>
      <c r="J28" s="130"/>
      <c r="K28" s="130"/>
      <c r="L28" s="130"/>
    </row>
  </sheetData>
  <mergeCells count="16">
    <mergeCell ref="F18:G18"/>
    <mergeCell ref="A20:L20"/>
    <mergeCell ref="A24:K24"/>
    <mergeCell ref="B28:E28"/>
    <mergeCell ref="J5:K5"/>
    <mergeCell ref="J7:K7"/>
    <mergeCell ref="J9:K9"/>
    <mergeCell ref="A12:J12"/>
    <mergeCell ref="F14:G14"/>
    <mergeCell ref="F16:G16"/>
    <mergeCell ref="A1:M1"/>
    <mergeCell ref="A3:C4"/>
    <mergeCell ref="D3:D4"/>
    <mergeCell ref="E3:E4"/>
    <mergeCell ref="F3:F4"/>
    <mergeCell ref="G3:I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8A77-2683-4263-839D-BE4E832B977D}">
  <dimension ref="A1:N32"/>
  <sheetViews>
    <sheetView topLeftCell="A16" workbookViewId="0">
      <selection activeCell="M19" sqref="M19"/>
    </sheetView>
  </sheetViews>
  <sheetFormatPr defaultRowHeight="15" x14ac:dyDescent="0.25"/>
  <sheetData>
    <row r="1" spans="1:14" ht="18" x14ac:dyDescent="0.25">
      <c r="A1" s="117" t="s">
        <v>74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30"/>
    </row>
    <row r="2" spans="1:14" ht="18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130"/>
    </row>
    <row r="3" spans="1:14" ht="18" x14ac:dyDescent="0.25">
      <c r="A3" s="182"/>
      <c r="B3" s="183" t="s">
        <v>75</v>
      </c>
      <c r="C3" s="183"/>
      <c r="D3" s="183"/>
      <c r="E3" s="183"/>
      <c r="F3" s="183"/>
      <c r="G3" s="183"/>
      <c r="H3" s="183" t="s">
        <v>76</v>
      </c>
      <c r="I3" s="183"/>
      <c r="J3" s="183"/>
      <c r="K3" s="183"/>
      <c r="L3" s="65"/>
      <c r="M3" s="65"/>
      <c r="N3" s="130"/>
    </row>
    <row r="4" spans="1:14" x14ac:dyDescent="0.25">
      <c r="A4" s="130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30"/>
      <c r="M4" s="130"/>
      <c r="N4" s="130"/>
    </row>
    <row r="5" spans="1:14" x14ac:dyDescent="0.25">
      <c r="A5" s="78"/>
      <c r="B5" s="149"/>
      <c r="C5" s="149"/>
      <c r="D5" s="149"/>
      <c r="E5" s="149"/>
      <c r="F5" s="149"/>
      <c r="G5" s="184"/>
      <c r="H5" s="149"/>
      <c r="I5" s="149"/>
      <c r="J5" s="149"/>
      <c r="K5" s="149"/>
      <c r="L5" s="131" t="s">
        <v>77</v>
      </c>
      <c r="M5" s="131"/>
      <c r="N5" s="78"/>
    </row>
    <row r="6" spans="1:14" x14ac:dyDescent="0.25">
      <c r="A6" s="130"/>
      <c r="B6" s="130" t="s">
        <v>11</v>
      </c>
      <c r="C6" s="130" t="s">
        <v>11</v>
      </c>
      <c r="D6" s="130" t="s">
        <v>11</v>
      </c>
      <c r="E6" s="130" t="s">
        <v>11</v>
      </c>
      <c r="F6" s="130" t="s">
        <v>11</v>
      </c>
      <c r="G6" s="130" t="s">
        <v>11</v>
      </c>
      <c r="H6" s="130" t="s">
        <v>11</v>
      </c>
      <c r="I6" s="130" t="s">
        <v>11</v>
      </c>
      <c r="J6" s="130" t="s">
        <v>11</v>
      </c>
      <c r="K6" s="130" t="s">
        <v>11</v>
      </c>
      <c r="L6" s="130"/>
      <c r="M6" s="130"/>
      <c r="N6" s="130"/>
    </row>
    <row r="7" spans="1:14" x14ac:dyDescent="0.25">
      <c r="A7" s="130"/>
      <c r="B7" s="132">
        <v>1</v>
      </c>
      <c r="C7" s="132">
        <v>2</v>
      </c>
      <c r="D7" s="132">
        <v>1</v>
      </c>
      <c r="E7" s="132">
        <v>2</v>
      </c>
      <c r="F7" s="132">
        <v>1</v>
      </c>
      <c r="G7" s="132">
        <v>2</v>
      </c>
      <c r="H7" s="132">
        <v>1</v>
      </c>
      <c r="I7" s="132">
        <v>2</v>
      </c>
      <c r="J7" s="132">
        <v>1</v>
      </c>
      <c r="K7" s="132">
        <v>2</v>
      </c>
      <c r="L7" s="133" t="s">
        <v>48</v>
      </c>
      <c r="M7" s="133"/>
      <c r="N7" s="130"/>
    </row>
    <row r="8" spans="1:14" x14ac:dyDescent="0.25">
      <c r="A8" s="130"/>
      <c r="B8" s="134" t="s">
        <v>13</v>
      </c>
      <c r="C8" s="135" t="s">
        <v>13</v>
      </c>
      <c r="D8" s="135" t="s">
        <v>13</v>
      </c>
      <c r="E8" s="136" t="s">
        <v>13</v>
      </c>
      <c r="F8" s="135" t="s">
        <v>13</v>
      </c>
      <c r="G8" s="137" t="s">
        <v>13</v>
      </c>
      <c r="H8" s="135" t="s">
        <v>13</v>
      </c>
      <c r="I8" s="137" t="s">
        <v>13</v>
      </c>
      <c r="J8" s="135" t="s">
        <v>13</v>
      </c>
      <c r="K8" s="135" t="s">
        <v>13</v>
      </c>
      <c r="L8" s="137"/>
      <c r="M8" s="130"/>
      <c r="N8" s="130"/>
    </row>
    <row r="9" spans="1:14" x14ac:dyDescent="0.25">
      <c r="A9" s="130"/>
      <c r="B9" s="138">
        <f t="shared" ref="B9:K9" si="0">B7*B5</f>
        <v>0</v>
      </c>
      <c r="C9" s="138">
        <f t="shared" si="0"/>
        <v>0</v>
      </c>
      <c r="D9" s="138">
        <f t="shared" si="0"/>
        <v>0</v>
      </c>
      <c r="E9" s="138">
        <f t="shared" si="0"/>
        <v>0</v>
      </c>
      <c r="F9" s="138">
        <f t="shared" si="0"/>
        <v>0</v>
      </c>
      <c r="G9" s="138">
        <f t="shared" si="0"/>
        <v>0</v>
      </c>
      <c r="H9" s="138">
        <f t="shared" si="0"/>
        <v>0</v>
      </c>
      <c r="I9" s="138">
        <f t="shared" si="0"/>
        <v>0</v>
      </c>
      <c r="J9" s="138">
        <f t="shared" si="0"/>
        <v>0</v>
      </c>
      <c r="K9" s="138">
        <f t="shared" si="0"/>
        <v>0</v>
      </c>
      <c r="L9" s="139" t="s">
        <v>49</v>
      </c>
      <c r="M9" s="139"/>
      <c r="N9" s="130"/>
    </row>
    <row r="10" spans="1:14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78"/>
      <c r="M10" s="130"/>
      <c r="N10" s="130"/>
    </row>
    <row r="11" spans="1:14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78"/>
      <c r="M11" s="130"/>
      <c r="N11" s="130"/>
    </row>
    <row r="12" spans="1:14" x14ac:dyDescent="0.25">
      <c r="A12" s="130"/>
      <c r="B12" s="114" t="s">
        <v>50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30"/>
      <c r="N12" s="130"/>
    </row>
    <row r="13" spans="1:14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78"/>
      <c r="M13" s="130"/>
      <c r="N13" s="130"/>
    </row>
    <row r="14" spans="1:14" x14ac:dyDescent="0.25">
      <c r="A14" s="130" t="s">
        <v>51</v>
      </c>
      <c r="B14" s="140" t="b">
        <f>IF(C9&gt;9,C9)</f>
        <v>0</v>
      </c>
      <c r="C14" s="136" t="s">
        <v>13</v>
      </c>
      <c r="D14" s="58" t="e">
        <f>VALUE(LEFT(B14,1))</f>
        <v>#VALUE!</v>
      </c>
      <c r="E14" s="59" t="e">
        <f>VALUE(RIGHT(B14,1))</f>
        <v>#VALUE!</v>
      </c>
      <c r="F14" s="136" t="s">
        <v>13</v>
      </c>
      <c r="G14" s="106" t="e">
        <f>IF(B14&lt;10,B14,SUM(D14:E14))</f>
        <v>#VALUE!</v>
      </c>
      <c r="H14" s="106"/>
      <c r="I14" s="130"/>
      <c r="J14" s="130"/>
      <c r="K14" s="130"/>
      <c r="L14" s="130"/>
      <c r="M14" s="130"/>
      <c r="N14" s="130"/>
    </row>
    <row r="15" spans="1:14" x14ac:dyDescent="0.25">
      <c r="A15" s="130"/>
      <c r="E15" s="141"/>
      <c r="F15" s="130"/>
      <c r="G15" s="130"/>
      <c r="H15" s="130"/>
      <c r="I15" s="130"/>
      <c r="J15" s="130"/>
      <c r="K15" s="130"/>
      <c r="L15" s="130"/>
      <c r="M15" s="130"/>
      <c r="N15" s="130"/>
    </row>
    <row r="16" spans="1:14" x14ac:dyDescent="0.25">
      <c r="A16" s="130" t="s">
        <v>52</v>
      </c>
      <c r="B16" s="140" t="b">
        <f>IF(E9&gt;9,E9)</f>
        <v>0</v>
      </c>
      <c r="C16" s="135" t="s">
        <v>13</v>
      </c>
      <c r="D16" s="58" t="e">
        <f>VALUE(LEFT(B16,1))</f>
        <v>#VALUE!</v>
      </c>
      <c r="E16" s="59" t="e">
        <f>VALUE(RIGHT(B16,1))</f>
        <v>#VALUE!</v>
      </c>
      <c r="F16" s="136" t="s">
        <v>13</v>
      </c>
      <c r="G16" s="106" t="e">
        <f>IF(B16&lt;10,B16,SUM(D16:E16))</f>
        <v>#VALUE!</v>
      </c>
      <c r="H16" s="106"/>
      <c r="I16" s="130"/>
      <c r="J16" s="130"/>
      <c r="K16" s="130"/>
      <c r="L16" s="130"/>
      <c r="M16" s="130"/>
      <c r="N16" s="130"/>
    </row>
    <row r="17" spans="1:14" x14ac:dyDescent="0.25">
      <c r="A17" s="130"/>
      <c r="B17" s="142"/>
      <c r="C17" s="143"/>
      <c r="D17" s="144"/>
      <c r="E17" s="144"/>
      <c r="F17" s="143"/>
      <c r="G17" s="144"/>
      <c r="H17" s="130"/>
      <c r="I17" s="130"/>
      <c r="J17" s="130"/>
      <c r="K17" s="130"/>
      <c r="L17" s="130"/>
      <c r="M17" s="130"/>
      <c r="N17" s="130"/>
    </row>
    <row r="18" spans="1:14" x14ac:dyDescent="0.25">
      <c r="A18" s="130" t="s">
        <v>53</v>
      </c>
      <c r="B18" s="140" t="b">
        <f>IF(G9&gt;9,G9)</f>
        <v>0</v>
      </c>
      <c r="C18" s="136" t="s">
        <v>13</v>
      </c>
      <c r="D18" s="58" t="e">
        <f>VALUE(LEFT(B18,1))</f>
        <v>#VALUE!</v>
      </c>
      <c r="E18" s="59" t="e">
        <f>VALUE(RIGHT(B18,1))</f>
        <v>#VALUE!</v>
      </c>
      <c r="F18" s="136" t="s">
        <v>13</v>
      </c>
      <c r="G18" s="106" t="e">
        <f>IF(B18&lt;10,B18,SUM(D18:E18))</f>
        <v>#VALUE!</v>
      </c>
      <c r="H18" s="106"/>
      <c r="I18" s="130"/>
      <c r="J18" s="130"/>
      <c r="K18" s="130"/>
      <c r="L18" s="130"/>
      <c r="M18" s="130"/>
      <c r="N18" s="130"/>
    </row>
    <row r="19" spans="1:14" x14ac:dyDescent="0.25">
      <c r="A19" s="130"/>
      <c r="B19" s="130"/>
      <c r="C19" s="137"/>
      <c r="D19" s="141"/>
      <c r="E19" s="141"/>
      <c r="F19" s="137"/>
      <c r="G19" s="141"/>
      <c r="H19" s="130"/>
      <c r="I19" s="130"/>
      <c r="J19" s="130"/>
      <c r="K19" s="130"/>
      <c r="L19" s="130"/>
      <c r="M19" s="130"/>
      <c r="N19" s="130"/>
    </row>
    <row r="20" spans="1:14" x14ac:dyDescent="0.25">
      <c r="A20" s="130" t="s">
        <v>54</v>
      </c>
      <c r="B20" s="140" t="b">
        <f>IF(I9&gt;9,I9)</f>
        <v>0</v>
      </c>
      <c r="C20" s="136" t="s">
        <v>13</v>
      </c>
      <c r="D20" s="58" t="e">
        <f>VALUE(LEFT(B20,1))</f>
        <v>#VALUE!</v>
      </c>
      <c r="E20" s="59" t="e">
        <f>VALUE(RIGHT(B20,1))</f>
        <v>#VALUE!</v>
      </c>
      <c r="F20" s="136" t="s">
        <v>13</v>
      </c>
      <c r="G20" s="106" t="e">
        <f>IF(B20&lt;10,B20,SUM(D20:E20))</f>
        <v>#VALUE!</v>
      </c>
      <c r="H20" s="106"/>
      <c r="I20" s="130"/>
      <c r="J20" s="130"/>
      <c r="K20" s="130"/>
      <c r="L20" s="130"/>
      <c r="M20" s="130"/>
      <c r="N20" s="130"/>
    </row>
    <row r="21" spans="1:14" x14ac:dyDescent="0.25">
      <c r="A21" s="130"/>
      <c r="B21" s="130"/>
      <c r="C21" s="137"/>
      <c r="D21" s="141"/>
      <c r="E21" s="141"/>
      <c r="F21" s="137"/>
      <c r="G21" s="141"/>
      <c r="H21" s="130"/>
      <c r="I21" s="130"/>
      <c r="J21" s="130"/>
      <c r="K21" s="130"/>
      <c r="L21" s="130"/>
      <c r="M21" s="130"/>
      <c r="N21" s="130"/>
    </row>
    <row r="22" spans="1:14" x14ac:dyDescent="0.25">
      <c r="A22" s="130" t="s">
        <v>55</v>
      </c>
      <c r="B22" s="140" t="b">
        <f>IF(K9&gt;9,K9)</f>
        <v>0</v>
      </c>
      <c r="C22" s="136" t="s">
        <v>13</v>
      </c>
      <c r="D22" s="58" t="e">
        <f>VALUE(LEFT(B22,1))</f>
        <v>#VALUE!</v>
      </c>
      <c r="E22" s="59" t="e">
        <f>VALUE(RIGHT(B22,1))</f>
        <v>#VALUE!</v>
      </c>
      <c r="F22" s="136" t="s">
        <v>13</v>
      </c>
      <c r="G22" s="106" t="e">
        <f>IF(B22&lt;10,B22,SUM(D22:E22))</f>
        <v>#VALUE!</v>
      </c>
      <c r="H22" s="106"/>
      <c r="I22" s="130"/>
      <c r="J22" s="130"/>
      <c r="K22" s="130"/>
      <c r="L22" s="130"/>
      <c r="M22" s="130"/>
      <c r="N22" s="130"/>
    </row>
    <row r="23" spans="1:14" x14ac:dyDescent="0.25">
      <c r="A23" s="130"/>
      <c r="B23" s="130"/>
      <c r="C23" s="137"/>
      <c r="D23" s="141"/>
      <c r="E23" s="141"/>
      <c r="F23" s="137"/>
      <c r="G23" s="141"/>
      <c r="H23" s="130"/>
      <c r="I23" s="130"/>
      <c r="J23" s="130"/>
      <c r="K23" s="130"/>
      <c r="L23" s="130"/>
      <c r="M23" s="130"/>
      <c r="N23" s="130"/>
    </row>
    <row r="24" spans="1:14" ht="18" x14ac:dyDescent="0.25">
      <c r="A24" s="65"/>
      <c r="B24" s="146" t="s">
        <v>56</v>
      </c>
      <c r="C24" s="147"/>
      <c r="D24" s="68"/>
      <c r="E24" s="68"/>
      <c r="F24" s="147"/>
      <c r="G24" s="68"/>
      <c r="H24" s="68"/>
      <c r="I24" s="68"/>
      <c r="J24" s="68"/>
      <c r="K24" s="68"/>
      <c r="L24" s="68"/>
      <c r="M24" s="68"/>
      <c r="N24" s="68"/>
    </row>
    <row r="25" spans="1:14" ht="18" x14ac:dyDescent="0.25">
      <c r="A25" s="65"/>
      <c r="B25" s="146"/>
      <c r="C25" s="147"/>
      <c r="D25" s="68"/>
      <c r="E25" s="68"/>
      <c r="F25" s="147"/>
      <c r="G25" s="68"/>
      <c r="H25" s="68"/>
      <c r="I25" s="68"/>
      <c r="J25" s="68"/>
      <c r="K25" s="68"/>
      <c r="L25" s="68"/>
      <c r="M25" s="68"/>
      <c r="N25" s="68"/>
    </row>
    <row r="26" spans="1:14" ht="15.75" x14ac:dyDescent="0.25">
      <c r="A26" s="68"/>
      <c r="B26" s="73">
        <f>B9</f>
        <v>0</v>
      </c>
      <c r="C26" s="148">
        <f>IF(C9&gt;9,G14,C9)</f>
        <v>0</v>
      </c>
      <c r="D26" s="73">
        <f>D9</f>
        <v>0</v>
      </c>
      <c r="E26" s="148">
        <f>IF(E9&gt;9,G16,E9)</f>
        <v>0</v>
      </c>
      <c r="F26" s="148">
        <f>F9</f>
        <v>0</v>
      </c>
      <c r="G26" s="73">
        <f>IF(G9&gt;9,G18,G9)</f>
        <v>0</v>
      </c>
      <c r="H26" s="73">
        <f>H9</f>
        <v>0</v>
      </c>
      <c r="I26" s="73">
        <f>IF(I9&gt;9,G20,I9)</f>
        <v>0</v>
      </c>
      <c r="J26" s="73">
        <f>J9</f>
        <v>0</v>
      </c>
      <c r="K26" s="73">
        <f>IF(K9&gt;9,G22,K9)</f>
        <v>0</v>
      </c>
      <c r="L26" s="68"/>
      <c r="M26" s="74" t="s">
        <v>57</v>
      </c>
      <c r="N26" s="74">
        <f>SUM(B26:K26)</f>
        <v>0</v>
      </c>
    </row>
    <row r="27" spans="1:14" x14ac:dyDescent="0.25">
      <c r="A27" s="130"/>
      <c r="B27" s="130"/>
      <c r="C27" s="137"/>
      <c r="D27" s="141"/>
      <c r="E27" s="141"/>
      <c r="F27" s="137"/>
      <c r="G27" s="141"/>
      <c r="H27" s="130"/>
      <c r="I27" s="130"/>
      <c r="J27" s="130"/>
      <c r="K27" s="130"/>
      <c r="L27" s="130"/>
      <c r="M27" s="130"/>
      <c r="N27" s="130"/>
    </row>
    <row r="28" spans="1:14" ht="18" x14ac:dyDescent="0.25">
      <c r="A28" s="130"/>
      <c r="B28" s="115" t="s">
        <v>58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75">
        <f>[1]Bloqueto!BC31</f>
        <v>30</v>
      </c>
    </row>
    <row r="29" spans="1:14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</row>
    <row r="30" spans="1:14" ht="18" x14ac:dyDescent="0.25">
      <c r="A30" s="130"/>
      <c r="B30" s="69" t="s">
        <v>59</v>
      </c>
      <c r="C30" s="76"/>
      <c r="D30" s="76"/>
      <c r="E30" s="76">
        <f>N28</f>
        <v>30</v>
      </c>
      <c r="F30" s="68" t="s">
        <v>18</v>
      </c>
      <c r="G30" s="68">
        <f>N26</f>
        <v>0</v>
      </c>
      <c r="H30" s="147" t="s">
        <v>13</v>
      </c>
      <c r="I30" s="68">
        <f>N28-G30</f>
        <v>30</v>
      </c>
      <c r="J30" s="77"/>
      <c r="K30" s="77"/>
      <c r="L30" s="77"/>
      <c r="M30" s="78"/>
      <c r="N30" s="65"/>
    </row>
    <row r="31" spans="1:14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</row>
    <row r="32" spans="1:14" ht="18" x14ac:dyDescent="0.25">
      <c r="A32" s="130"/>
      <c r="B32" s="130"/>
      <c r="C32" s="116" t="s">
        <v>78</v>
      </c>
      <c r="D32" s="116"/>
      <c r="E32" s="116"/>
      <c r="F32" s="116"/>
      <c r="G32" s="81">
        <f>I30</f>
        <v>30</v>
      </c>
      <c r="H32" s="130"/>
      <c r="I32" s="130"/>
      <c r="J32" s="130"/>
      <c r="K32" s="130"/>
      <c r="L32" s="130"/>
      <c r="M32" s="130"/>
      <c r="N32" s="130"/>
    </row>
  </sheetData>
  <mergeCells count="14">
    <mergeCell ref="B28:M28"/>
    <mergeCell ref="C32:F32"/>
    <mergeCell ref="B12:L12"/>
    <mergeCell ref="G14:H14"/>
    <mergeCell ref="G16:H16"/>
    <mergeCell ref="G18:H18"/>
    <mergeCell ref="G20:H20"/>
    <mergeCell ref="G22:H22"/>
    <mergeCell ref="A1:M1"/>
    <mergeCell ref="B3:G4"/>
    <mergeCell ref="H3:K4"/>
    <mergeCell ref="L5:M5"/>
    <mergeCell ref="L7:M7"/>
    <mergeCell ref="L9:M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1FEE-D25E-4B2F-8294-6E74224C47E5}">
  <dimension ref="A1:Q32"/>
  <sheetViews>
    <sheetView tabSelected="1" workbookViewId="0">
      <selection activeCell="Q21" sqref="Q21"/>
    </sheetView>
  </sheetViews>
  <sheetFormatPr defaultRowHeight="15" x14ac:dyDescent="0.25"/>
  <cols>
    <col min="1" max="1" width="5.85546875" style="48" customWidth="1"/>
    <col min="2" max="2" width="8.5703125" style="25" customWidth="1"/>
    <col min="3" max="3" width="7.42578125" style="25" customWidth="1"/>
    <col min="4" max="4" width="12.140625" style="25" customWidth="1"/>
    <col min="5" max="5" width="11.7109375" style="25" customWidth="1"/>
    <col min="6" max="6" width="8.85546875" style="25" customWidth="1"/>
    <col min="7" max="7" width="10.7109375" style="25" customWidth="1"/>
    <col min="8" max="8" width="9.140625" style="25" customWidth="1"/>
    <col min="9" max="9" width="9.85546875" style="25" customWidth="1"/>
    <col min="10" max="10" width="6" style="25" customWidth="1"/>
    <col min="11" max="11" width="9.5703125" style="25" customWidth="1"/>
    <col min="12" max="12" width="11.7109375" style="25"/>
    <col min="13" max="13" width="19" style="25" customWidth="1"/>
    <col min="14" max="14" width="12.5703125" style="25" customWidth="1"/>
    <col min="15" max="15" width="3.140625" style="25" customWidth="1"/>
    <col min="16" max="16" width="4.7109375" style="25" customWidth="1"/>
    <col min="17" max="17" width="2.85546875" style="25" customWidth="1"/>
  </cols>
  <sheetData>
    <row r="1" spans="1:17" ht="18" x14ac:dyDescent="0.25">
      <c r="A1" s="107" t="s">
        <v>45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48"/>
    </row>
    <row r="2" spans="1:17" ht="18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8"/>
    </row>
    <row r="3" spans="1:17" ht="18" x14ac:dyDescent="0.25">
      <c r="A3" s="49"/>
      <c r="B3" s="108" t="s">
        <v>5</v>
      </c>
      <c r="C3" s="108"/>
      <c r="D3" s="108" t="s">
        <v>27</v>
      </c>
      <c r="E3" s="108"/>
      <c r="F3" s="108"/>
      <c r="G3" s="108"/>
      <c r="H3" s="108"/>
      <c r="I3" s="109" t="s">
        <v>7</v>
      </c>
      <c r="J3" s="109" t="s">
        <v>8</v>
      </c>
      <c r="K3" s="110" t="s">
        <v>46</v>
      </c>
      <c r="L3" s="49"/>
      <c r="M3" s="49"/>
      <c r="N3" s="48"/>
    </row>
    <row r="4" spans="1:17" x14ac:dyDescent="0.25">
      <c r="B4" s="108"/>
      <c r="C4" s="162"/>
      <c r="D4" s="108"/>
      <c r="E4" s="108"/>
      <c r="F4" s="108"/>
      <c r="G4" s="108"/>
      <c r="H4" s="108"/>
      <c r="I4" s="109"/>
      <c r="J4" s="109"/>
      <c r="K4" s="110"/>
      <c r="L4" s="48"/>
      <c r="M4" s="48"/>
      <c r="N4" s="48"/>
    </row>
    <row r="5" spans="1:17" x14ac:dyDescent="0.25">
      <c r="A5" s="50"/>
      <c r="B5" s="149"/>
      <c r="C5" s="152"/>
      <c r="D5" s="163"/>
      <c r="E5" s="149"/>
      <c r="F5" s="149"/>
      <c r="G5" s="149"/>
      <c r="H5" s="149"/>
      <c r="I5" s="51">
        <v>1</v>
      </c>
      <c r="J5" s="51">
        <v>0</v>
      </c>
      <c r="K5" s="51">
        <v>1</v>
      </c>
      <c r="L5" s="111" t="s">
        <v>47</v>
      </c>
      <c r="M5" s="111"/>
      <c r="N5" s="50"/>
      <c r="O5" s="52"/>
      <c r="P5" s="52"/>
      <c r="Q5" s="52"/>
    </row>
    <row r="6" spans="1:17" x14ac:dyDescent="0.25">
      <c r="B6" s="48" t="s">
        <v>11</v>
      </c>
      <c r="C6" s="48" t="s">
        <v>11</v>
      </c>
      <c r="D6" s="48" t="s">
        <v>11</v>
      </c>
      <c r="E6" s="48" t="s">
        <v>11</v>
      </c>
      <c r="F6" s="48" t="s">
        <v>11</v>
      </c>
      <c r="G6" s="48" t="s">
        <v>11</v>
      </c>
      <c r="H6" s="48" t="s">
        <v>11</v>
      </c>
      <c r="I6" s="48" t="s">
        <v>11</v>
      </c>
      <c r="J6" s="48" t="s">
        <v>11</v>
      </c>
      <c r="K6" s="48" t="s">
        <v>11</v>
      </c>
      <c r="L6" s="48"/>
      <c r="M6" s="48"/>
      <c r="N6" s="48"/>
    </row>
    <row r="7" spans="1:17" x14ac:dyDescent="0.25">
      <c r="B7" s="53">
        <v>1</v>
      </c>
      <c r="C7" s="53">
        <v>2</v>
      </c>
      <c r="D7" s="53">
        <v>1</v>
      </c>
      <c r="E7" s="53">
        <v>2</v>
      </c>
      <c r="F7" s="53">
        <v>1</v>
      </c>
      <c r="G7" s="53">
        <v>2</v>
      </c>
      <c r="H7" s="53">
        <v>1</v>
      </c>
      <c r="I7" s="53">
        <v>2</v>
      </c>
      <c r="J7" s="53">
        <v>1</v>
      </c>
      <c r="K7" s="53">
        <v>2</v>
      </c>
      <c r="L7" s="112" t="s">
        <v>48</v>
      </c>
      <c r="M7" s="112"/>
      <c r="N7" s="48"/>
    </row>
    <row r="8" spans="1:17" x14ac:dyDescent="0.25">
      <c r="B8" s="12" t="s">
        <v>13</v>
      </c>
      <c r="C8" s="13" t="s">
        <v>13</v>
      </c>
      <c r="D8" s="13" t="s">
        <v>13</v>
      </c>
      <c r="E8" s="14" t="s">
        <v>13</v>
      </c>
      <c r="F8" s="13" t="s">
        <v>13</v>
      </c>
      <c r="G8" s="11" t="s">
        <v>13</v>
      </c>
      <c r="H8" s="13" t="s">
        <v>13</v>
      </c>
      <c r="I8" s="11" t="s">
        <v>13</v>
      </c>
      <c r="J8" s="13" t="s">
        <v>13</v>
      </c>
      <c r="K8" s="13" t="s">
        <v>13</v>
      </c>
      <c r="L8" s="11"/>
      <c r="M8" s="48"/>
      <c r="N8" s="48"/>
    </row>
    <row r="9" spans="1:17" x14ac:dyDescent="0.25">
      <c r="B9" s="54">
        <f t="shared" ref="B9:K9" si="0">B7*B5</f>
        <v>0</v>
      </c>
      <c r="C9" s="54">
        <f t="shared" si="0"/>
        <v>0</v>
      </c>
      <c r="D9" s="54">
        <f t="shared" si="0"/>
        <v>0</v>
      </c>
      <c r="E9" s="54">
        <f t="shared" si="0"/>
        <v>0</v>
      </c>
      <c r="F9" s="54">
        <f t="shared" si="0"/>
        <v>0</v>
      </c>
      <c r="G9" s="54">
        <f t="shared" si="0"/>
        <v>0</v>
      </c>
      <c r="H9" s="54">
        <f t="shared" si="0"/>
        <v>0</v>
      </c>
      <c r="I9" s="54">
        <f t="shared" si="0"/>
        <v>2</v>
      </c>
      <c r="J9" s="54">
        <f t="shared" si="0"/>
        <v>0</v>
      </c>
      <c r="K9" s="54">
        <f t="shared" si="0"/>
        <v>2</v>
      </c>
      <c r="L9" s="113" t="s">
        <v>49</v>
      </c>
      <c r="M9" s="113"/>
      <c r="N9" s="48"/>
    </row>
    <row r="10" spans="1:17" x14ac:dyDescent="0.2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0"/>
      <c r="M10" s="48"/>
      <c r="N10" s="48"/>
    </row>
    <row r="11" spans="1:17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0"/>
      <c r="M11" s="55"/>
      <c r="N11" s="55"/>
      <c r="O11" s="56"/>
      <c r="P11" s="56"/>
      <c r="Q11" s="56"/>
    </row>
    <row r="12" spans="1:17" x14ac:dyDescent="0.25">
      <c r="A12" s="55"/>
      <c r="B12" s="114" t="s">
        <v>50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55"/>
      <c r="N12" s="55"/>
      <c r="O12" s="56"/>
      <c r="P12" s="56"/>
      <c r="Q12" s="56"/>
    </row>
    <row r="13" spans="1:17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0"/>
      <c r="M13" s="55"/>
      <c r="N13" s="55"/>
      <c r="O13" s="56"/>
      <c r="P13" s="56"/>
      <c r="Q13" s="56"/>
    </row>
    <row r="14" spans="1:17" x14ac:dyDescent="0.25">
      <c r="A14" s="48" t="s">
        <v>51</v>
      </c>
      <c r="B14" s="57" t="b">
        <f>IF(C9&gt;9,C9)</f>
        <v>0</v>
      </c>
      <c r="C14" s="14" t="s">
        <v>13</v>
      </c>
      <c r="D14" s="58" t="e">
        <f>VALUE(LEFT(B14,1))</f>
        <v>#VALUE!</v>
      </c>
      <c r="E14" s="59" t="e">
        <f>VALUE(RIGHT(B14,1))</f>
        <v>#VALUE!</v>
      </c>
      <c r="F14" s="14" t="s">
        <v>13</v>
      </c>
      <c r="G14" s="106" t="e">
        <f>IF(B14&lt;10,B14,SUM(D14:E14))</f>
        <v>#VALUE!</v>
      </c>
      <c r="H14" s="106"/>
      <c r="I14" s="48"/>
      <c r="J14" s="48"/>
      <c r="K14" s="48"/>
      <c r="L14" s="48"/>
      <c r="M14" s="48"/>
      <c r="N14" s="48"/>
      <c r="O14" s="48"/>
      <c r="P14" s="48"/>
      <c r="Q14" s="48"/>
    </row>
    <row r="15" spans="1:17" x14ac:dyDescent="0.25">
      <c r="E15" s="60"/>
      <c r="F15" s="48"/>
      <c r="G15" s="48"/>
      <c r="H15" s="48"/>
      <c r="I15" s="48"/>
      <c r="J15" s="48"/>
      <c r="K15" s="48"/>
      <c r="L15" s="48"/>
      <c r="M15" s="48"/>
      <c r="N15" s="48"/>
    </row>
    <row r="16" spans="1:17" x14ac:dyDescent="0.25">
      <c r="A16" s="48" t="s">
        <v>52</v>
      </c>
      <c r="B16" s="57" t="b">
        <f>IF(E9&gt;9,E9)</f>
        <v>0</v>
      </c>
      <c r="C16" s="13" t="s">
        <v>13</v>
      </c>
      <c r="D16" s="58" t="e">
        <f>VALUE(LEFT(B16,1))</f>
        <v>#VALUE!</v>
      </c>
      <c r="E16" s="59" t="e">
        <f>VALUE(RIGHT(B16,1))</f>
        <v>#VALUE!</v>
      </c>
      <c r="F16" s="14" t="s">
        <v>13</v>
      </c>
      <c r="G16" s="106" t="e">
        <f>IF(B16&lt;10,B16,SUM(D16:E16))</f>
        <v>#VALUE!</v>
      </c>
      <c r="H16" s="106"/>
      <c r="I16" s="48"/>
      <c r="J16" s="48"/>
      <c r="K16" s="48"/>
      <c r="L16" s="48"/>
      <c r="M16" s="48"/>
      <c r="N16" s="48"/>
    </row>
    <row r="17" spans="1:17" x14ac:dyDescent="0.25">
      <c r="B17" s="61"/>
      <c r="C17" s="62"/>
      <c r="D17" s="63"/>
      <c r="E17" s="63"/>
      <c r="F17" s="62"/>
      <c r="G17" s="63"/>
      <c r="H17" s="48"/>
      <c r="I17" s="48"/>
      <c r="J17" s="48"/>
      <c r="K17" s="48"/>
      <c r="L17" s="48"/>
      <c r="M17" s="48"/>
      <c r="N17" s="48"/>
    </row>
    <row r="18" spans="1:17" x14ac:dyDescent="0.25">
      <c r="A18" s="48" t="s">
        <v>53</v>
      </c>
      <c r="B18" s="57" t="b">
        <f>IF(G9&gt;9,G9)</f>
        <v>0</v>
      </c>
      <c r="C18" s="14" t="s">
        <v>13</v>
      </c>
      <c r="D18" s="58" t="e">
        <f>VALUE(LEFT(B18,1))</f>
        <v>#VALUE!</v>
      </c>
      <c r="E18" s="59" t="e">
        <f>VALUE(RIGHT(B18,1))</f>
        <v>#VALUE!</v>
      </c>
      <c r="F18" s="14" t="s">
        <v>13</v>
      </c>
      <c r="G18" s="106" t="e">
        <f>IF(B18&lt;10,B18,SUM(D18:E18))</f>
        <v>#VALUE!</v>
      </c>
      <c r="H18" s="106"/>
      <c r="I18" s="48"/>
      <c r="J18" s="48"/>
      <c r="K18" s="48"/>
      <c r="L18" s="48"/>
      <c r="M18" s="48"/>
      <c r="N18" s="48"/>
    </row>
    <row r="19" spans="1:17" x14ac:dyDescent="0.25">
      <c r="B19" s="64"/>
      <c r="C19" s="11"/>
      <c r="D19" s="60"/>
      <c r="E19" s="60"/>
      <c r="F19" s="11"/>
      <c r="G19" s="60"/>
      <c r="H19" s="48"/>
      <c r="I19" s="48"/>
      <c r="J19" s="48"/>
      <c r="K19" s="48"/>
      <c r="L19" s="48"/>
      <c r="M19" s="48"/>
      <c r="N19" s="48"/>
    </row>
    <row r="20" spans="1:17" x14ac:dyDescent="0.25">
      <c r="A20" s="48" t="s">
        <v>54</v>
      </c>
      <c r="B20" s="57" t="b">
        <f>IF(I11&gt;9,I11)</f>
        <v>0</v>
      </c>
      <c r="C20" s="14" t="s">
        <v>13</v>
      </c>
      <c r="D20" s="58" t="e">
        <f>VALUE(LEFT(B20,1))</f>
        <v>#VALUE!</v>
      </c>
      <c r="E20" s="59" t="e">
        <f>VALUE(RIGHT(B20,1))</f>
        <v>#VALUE!</v>
      </c>
      <c r="F20" s="14" t="s">
        <v>13</v>
      </c>
      <c r="G20" s="106" t="e">
        <f>IF(B20&lt;10,B20,SUM(D20:E20))</f>
        <v>#VALUE!</v>
      </c>
      <c r="H20" s="106"/>
      <c r="I20" s="48"/>
      <c r="J20" s="48"/>
      <c r="K20" s="48"/>
      <c r="L20" s="48"/>
      <c r="M20" s="48"/>
      <c r="N20" s="48"/>
    </row>
    <row r="21" spans="1:17" x14ac:dyDescent="0.25">
      <c r="B21" s="64"/>
      <c r="C21" s="11"/>
      <c r="D21" s="60"/>
      <c r="E21" s="60"/>
      <c r="F21" s="11"/>
      <c r="G21" s="60"/>
      <c r="H21" s="48"/>
      <c r="I21" s="48"/>
      <c r="J21" s="48"/>
      <c r="K21" s="48"/>
      <c r="L21" s="48"/>
      <c r="M21" s="48"/>
      <c r="N21" s="48"/>
    </row>
    <row r="22" spans="1:17" x14ac:dyDescent="0.25">
      <c r="A22" s="48" t="s">
        <v>55</v>
      </c>
      <c r="B22" s="57" t="b">
        <f>IF(K9&gt;9,K9)</f>
        <v>0</v>
      </c>
      <c r="C22" s="14" t="s">
        <v>13</v>
      </c>
      <c r="D22" s="58" t="e">
        <f>VALUE(LEFT(B22,1))</f>
        <v>#VALUE!</v>
      </c>
      <c r="E22" s="59" t="e">
        <f>VALUE(RIGHT(B22,1))</f>
        <v>#VALUE!</v>
      </c>
      <c r="F22" s="14" t="s">
        <v>13</v>
      </c>
      <c r="G22" s="106" t="e">
        <f>IF(B22&lt;10,B22,SUM(D22:E22))</f>
        <v>#VALUE!</v>
      </c>
      <c r="H22" s="106"/>
      <c r="I22" s="48"/>
      <c r="J22" s="48"/>
      <c r="K22" s="48"/>
      <c r="L22" s="48"/>
      <c r="M22" s="48"/>
      <c r="N22" s="48"/>
    </row>
    <row r="23" spans="1:17" x14ac:dyDescent="0.25">
      <c r="B23" s="64"/>
      <c r="C23" s="11"/>
      <c r="D23" s="60"/>
      <c r="E23" s="60"/>
      <c r="F23" s="11"/>
      <c r="G23" s="60"/>
      <c r="H23" s="48"/>
      <c r="I23" s="48"/>
      <c r="J23" s="48"/>
      <c r="K23" s="48"/>
      <c r="L23" s="48"/>
      <c r="M23" s="48"/>
      <c r="N23" s="48"/>
    </row>
    <row r="24" spans="1:17" ht="18" x14ac:dyDescent="0.25">
      <c r="A24" s="65"/>
      <c r="B24" s="66" t="s">
        <v>56</v>
      </c>
      <c r="C24" s="27"/>
      <c r="D24" s="67"/>
      <c r="E24" s="67"/>
      <c r="F24" s="27"/>
      <c r="G24" s="67"/>
      <c r="H24" s="68"/>
      <c r="I24" s="68"/>
      <c r="J24" s="68"/>
      <c r="K24" s="68"/>
      <c r="L24" s="68"/>
      <c r="M24" s="68"/>
      <c r="N24" s="68"/>
      <c r="O24" s="69"/>
      <c r="P24" s="69"/>
      <c r="Q24" s="70"/>
    </row>
    <row r="25" spans="1:17" ht="18" x14ac:dyDescent="0.25">
      <c r="A25" s="65"/>
      <c r="B25" s="66"/>
      <c r="C25" s="27"/>
      <c r="D25" s="67"/>
      <c r="E25" s="67"/>
      <c r="F25" s="27"/>
      <c r="G25" s="67"/>
      <c r="H25" s="68"/>
      <c r="I25" s="68"/>
      <c r="J25" s="68"/>
      <c r="K25" s="68"/>
      <c r="L25" s="68"/>
      <c r="M25" s="68"/>
      <c r="N25" s="68"/>
      <c r="O25" s="69"/>
      <c r="P25" s="69"/>
      <c r="Q25" s="70"/>
    </row>
    <row r="26" spans="1:17" ht="15.75" x14ac:dyDescent="0.25">
      <c r="A26" s="68"/>
      <c r="B26" s="71">
        <f>B9</f>
        <v>0</v>
      </c>
      <c r="C26" s="72">
        <f>IF(C9&gt;9,G14,C9)</f>
        <v>0</v>
      </c>
      <c r="D26" s="71">
        <f>D9</f>
        <v>0</v>
      </c>
      <c r="E26" s="72">
        <f>IF(E9&gt;9,G16,E9)</f>
        <v>0</v>
      </c>
      <c r="F26" s="72">
        <f>F9</f>
        <v>0</v>
      </c>
      <c r="G26" s="71">
        <f>IF(G9&gt;9,G18,G9)</f>
        <v>0</v>
      </c>
      <c r="H26" s="73">
        <f>H9</f>
        <v>0</v>
      </c>
      <c r="I26" s="73">
        <f>IF(I9&gt;9,G20,I9)</f>
        <v>2</v>
      </c>
      <c r="J26" s="73">
        <f>J9</f>
        <v>0</v>
      </c>
      <c r="K26" s="73">
        <f>IF(K9&gt;9,G22,K9)</f>
        <v>2</v>
      </c>
      <c r="L26" s="68"/>
      <c r="M26" s="74" t="s">
        <v>57</v>
      </c>
      <c r="N26" s="74">
        <f>SUM(B26:K26)</f>
        <v>4</v>
      </c>
      <c r="O26" s="69"/>
      <c r="P26" s="69"/>
      <c r="Q26" s="69"/>
    </row>
    <row r="27" spans="1:17" x14ac:dyDescent="0.25">
      <c r="B27" s="64"/>
      <c r="C27" s="11"/>
      <c r="D27" s="60"/>
      <c r="E27" s="60"/>
      <c r="F27" s="11"/>
      <c r="G27" s="60"/>
      <c r="H27" s="48"/>
      <c r="I27" s="48"/>
      <c r="J27" s="48"/>
      <c r="K27" s="48"/>
      <c r="L27" s="48"/>
      <c r="M27" s="48"/>
      <c r="N27" s="48"/>
    </row>
    <row r="28" spans="1:17" ht="18" x14ac:dyDescent="0.25">
      <c r="B28" s="115" t="s">
        <v>58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75" t="e">
        <f>#REF!</f>
        <v>#REF!</v>
      </c>
    </row>
    <row r="29" spans="1:17" x14ac:dyDescent="0.25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7" ht="18" x14ac:dyDescent="0.25">
      <c r="B30" s="69" t="s">
        <v>59</v>
      </c>
      <c r="C30" s="76"/>
      <c r="D30" s="76"/>
      <c r="E30" s="76" t="e">
        <f>N28</f>
        <v>#REF!</v>
      </c>
      <c r="F30" s="68" t="s">
        <v>18</v>
      </c>
      <c r="G30" s="68">
        <f>N26</f>
        <v>4</v>
      </c>
      <c r="H30" s="27" t="s">
        <v>13</v>
      </c>
      <c r="I30" s="68" t="e">
        <f>N28-G30</f>
        <v>#REF!</v>
      </c>
      <c r="J30" s="77"/>
      <c r="K30" s="77"/>
      <c r="L30" s="77"/>
      <c r="M30" s="78"/>
      <c r="N30" s="65"/>
    </row>
    <row r="31" spans="1:17" x14ac:dyDescent="0.25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7" ht="18" x14ac:dyDescent="0.25">
      <c r="B32" s="48"/>
      <c r="C32" s="116" t="s">
        <v>60</v>
      </c>
      <c r="D32" s="116"/>
      <c r="E32" s="116"/>
      <c r="F32" s="116"/>
      <c r="G32" s="79" t="e">
        <f>I30</f>
        <v>#REF!</v>
      </c>
      <c r="H32" s="48"/>
      <c r="I32" s="48"/>
      <c r="J32" s="48"/>
      <c r="K32" s="48"/>
      <c r="L32" s="48"/>
      <c r="M32" s="48"/>
      <c r="N32" s="48"/>
    </row>
  </sheetData>
  <mergeCells count="17">
    <mergeCell ref="G18:H18"/>
    <mergeCell ref="G20:H20"/>
    <mergeCell ref="G22:H22"/>
    <mergeCell ref="B28:M28"/>
    <mergeCell ref="C32:F32"/>
    <mergeCell ref="G16:H16"/>
    <mergeCell ref="A1:M1"/>
    <mergeCell ref="B3:C4"/>
    <mergeCell ref="D3:H4"/>
    <mergeCell ref="I3:I4"/>
    <mergeCell ref="J3:J4"/>
    <mergeCell ref="K3:K4"/>
    <mergeCell ref="L5:M5"/>
    <mergeCell ref="L7:M7"/>
    <mergeCell ref="L9:M9"/>
    <mergeCell ref="B12:L12"/>
    <mergeCell ref="G14:H14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29EF-8221-4383-873D-0090BB8FF4A8}">
  <dimension ref="A1:BH32"/>
  <sheetViews>
    <sheetView topLeftCell="K1" workbookViewId="0">
      <selection activeCell="X16" sqref="X16"/>
    </sheetView>
  </sheetViews>
  <sheetFormatPr defaultRowHeight="15" x14ac:dyDescent="0.25"/>
  <sheetData>
    <row r="1" spans="1:60" s="28" customFormat="1" ht="18.399999999999999" customHeight="1" x14ac:dyDescent="0.3">
      <c r="A1" s="9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60" s="28" customFormat="1" ht="18.399999999999999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</row>
    <row r="3" spans="1:60" s="32" customFormat="1" ht="18.399999999999999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1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</row>
    <row r="4" spans="1:60" s="34" customFormat="1" ht="18.399999999999999" customHeight="1" x14ac:dyDescent="0.3">
      <c r="A4" s="167">
        <v>1</v>
      </c>
      <c r="B4" s="167">
        <v>1</v>
      </c>
      <c r="C4" s="167">
        <v>1</v>
      </c>
      <c r="D4" s="168">
        <v>2</v>
      </c>
      <c r="E4" s="169">
        <v>3</v>
      </c>
      <c r="F4" s="169">
        <v>3</v>
      </c>
      <c r="G4" s="169">
        <v>3</v>
      </c>
      <c r="H4" s="169">
        <v>3</v>
      </c>
      <c r="I4" s="170">
        <v>4</v>
      </c>
      <c r="J4" s="170">
        <v>4</v>
      </c>
      <c r="K4" s="170">
        <v>4</v>
      </c>
      <c r="L4" s="170">
        <v>4</v>
      </c>
      <c r="M4" s="170">
        <v>4</v>
      </c>
      <c r="N4" s="170">
        <v>4</v>
      </c>
      <c r="O4" s="170">
        <v>4</v>
      </c>
      <c r="P4" s="170">
        <v>4</v>
      </c>
      <c r="Q4" s="170">
        <v>4</v>
      </c>
      <c r="R4" s="170">
        <v>4</v>
      </c>
      <c r="S4" s="168">
        <v>5</v>
      </c>
      <c r="T4" s="169">
        <v>6</v>
      </c>
      <c r="U4" s="177">
        <v>7</v>
      </c>
      <c r="V4" s="177">
        <v>7</v>
      </c>
      <c r="W4" s="177">
        <v>7</v>
      </c>
      <c r="X4" s="177">
        <v>7</v>
      </c>
      <c r="Y4" s="177">
        <v>7</v>
      </c>
      <c r="Z4" s="177">
        <v>7</v>
      </c>
      <c r="AA4" s="177">
        <v>7</v>
      </c>
      <c r="AB4" s="177">
        <v>7</v>
      </c>
      <c r="AC4" s="177">
        <v>7</v>
      </c>
      <c r="AD4" s="178">
        <v>8</v>
      </c>
      <c r="AE4" s="178">
        <v>8</v>
      </c>
      <c r="AF4" s="178">
        <v>8</v>
      </c>
      <c r="AG4" s="178">
        <v>8</v>
      </c>
      <c r="AH4" s="179">
        <v>9</v>
      </c>
      <c r="AI4" s="179">
        <v>9</v>
      </c>
      <c r="AJ4" s="180">
        <v>10</v>
      </c>
      <c r="AK4" s="180">
        <v>10</v>
      </c>
      <c r="AL4" s="180">
        <v>10</v>
      </c>
      <c r="AM4" s="180">
        <v>10</v>
      </c>
      <c r="AN4" s="180">
        <v>10</v>
      </c>
      <c r="AO4" s="168">
        <v>11</v>
      </c>
      <c r="AP4" s="168">
        <v>12</v>
      </c>
      <c r="AQ4" s="33">
        <v>13</v>
      </c>
      <c r="AR4" s="96" t="s">
        <v>21</v>
      </c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</row>
    <row r="5" spans="1:60" s="34" customFormat="1" ht="18.399999999999999" customHeight="1" x14ac:dyDescent="0.3">
      <c r="A5" s="173" t="s">
        <v>22</v>
      </c>
      <c r="B5" s="173"/>
      <c r="C5" s="173"/>
      <c r="D5" s="174">
        <v>9</v>
      </c>
      <c r="E5" s="175" t="s">
        <v>23</v>
      </c>
      <c r="F5" s="175"/>
      <c r="G5" s="175"/>
      <c r="H5" s="175"/>
      <c r="I5" s="173" t="s">
        <v>24</v>
      </c>
      <c r="J5" s="173"/>
      <c r="K5" s="173"/>
      <c r="L5" s="173"/>
      <c r="M5" s="173"/>
      <c r="N5" s="173"/>
      <c r="O5" s="173"/>
      <c r="P5" s="173"/>
      <c r="Q5" s="173"/>
      <c r="R5" s="173"/>
      <c r="S5" s="176" t="s">
        <v>25</v>
      </c>
      <c r="T5" s="174">
        <v>1</v>
      </c>
      <c r="U5" s="173" t="s">
        <v>3</v>
      </c>
      <c r="V5" s="173"/>
      <c r="W5" s="173"/>
      <c r="X5" s="173"/>
      <c r="Y5" s="173"/>
      <c r="Z5" s="173"/>
      <c r="AA5" s="173"/>
      <c r="AB5" s="173"/>
      <c r="AC5" s="173"/>
      <c r="AD5" s="173" t="s">
        <v>26</v>
      </c>
      <c r="AE5" s="173"/>
      <c r="AF5" s="173"/>
      <c r="AG5" s="173"/>
      <c r="AH5" s="173" t="s">
        <v>5</v>
      </c>
      <c r="AI5" s="173"/>
      <c r="AJ5" s="173" t="s">
        <v>27</v>
      </c>
      <c r="AK5" s="173"/>
      <c r="AL5" s="173"/>
      <c r="AM5" s="173"/>
      <c r="AN5" s="173"/>
      <c r="AO5" s="181" t="s">
        <v>28</v>
      </c>
      <c r="AP5" s="174">
        <v>0</v>
      </c>
      <c r="AQ5" s="97" t="s">
        <v>29</v>
      </c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</row>
    <row r="6" spans="1:60" s="35" customFormat="1" ht="18.399999999999999" customHeight="1" x14ac:dyDescent="0.3">
      <c r="A6" s="171">
        <v>7</v>
      </c>
      <c r="B6" s="171">
        <v>4</v>
      </c>
      <c r="C6" s="171">
        <v>8</v>
      </c>
      <c r="D6" s="171">
        <v>8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1">
        <v>1</v>
      </c>
      <c r="T6" s="171">
        <v>1</v>
      </c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1">
        <v>1</v>
      </c>
      <c r="AP6" s="171">
        <v>0</v>
      </c>
      <c r="AQ6" s="166"/>
      <c r="AR6" s="99" t="s">
        <v>30</v>
      </c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</row>
    <row r="7" spans="1:60" s="37" customFormat="1" ht="18.399999999999999" customHeight="1" x14ac:dyDescent="0.3">
      <c r="A7" s="36" t="s">
        <v>11</v>
      </c>
      <c r="B7" s="36" t="s">
        <v>11</v>
      </c>
      <c r="C7" s="36" t="s">
        <v>11</v>
      </c>
      <c r="D7" s="36" t="s">
        <v>11</v>
      </c>
      <c r="E7" s="36" t="s">
        <v>11</v>
      </c>
      <c r="F7" s="36" t="s">
        <v>11</v>
      </c>
      <c r="G7" s="36" t="s">
        <v>11</v>
      </c>
      <c r="H7" s="36" t="s">
        <v>11</v>
      </c>
      <c r="I7" s="36" t="s">
        <v>11</v>
      </c>
      <c r="J7" s="36" t="s">
        <v>11</v>
      </c>
      <c r="K7" s="36" t="s">
        <v>11</v>
      </c>
      <c r="L7" s="36" t="s">
        <v>11</v>
      </c>
      <c r="M7" s="36" t="s">
        <v>11</v>
      </c>
      <c r="N7" s="36" t="s">
        <v>11</v>
      </c>
      <c r="O7" s="36" t="s">
        <v>11</v>
      </c>
      <c r="P7" s="36" t="s">
        <v>11</v>
      </c>
      <c r="Q7" s="36" t="s">
        <v>11</v>
      </c>
      <c r="R7" s="36" t="s">
        <v>11</v>
      </c>
      <c r="S7" s="36" t="s">
        <v>11</v>
      </c>
      <c r="T7" s="36" t="s">
        <v>11</v>
      </c>
      <c r="U7" s="36" t="s">
        <v>11</v>
      </c>
      <c r="V7" s="36" t="s">
        <v>11</v>
      </c>
      <c r="W7" s="36" t="s">
        <v>11</v>
      </c>
      <c r="X7" s="36" t="s">
        <v>11</v>
      </c>
      <c r="Y7" s="36" t="s">
        <v>11</v>
      </c>
      <c r="Z7" s="36" t="s">
        <v>11</v>
      </c>
      <c r="AA7" s="36" t="s">
        <v>11</v>
      </c>
      <c r="AB7" s="36" t="s">
        <v>11</v>
      </c>
      <c r="AC7" s="36" t="s">
        <v>11</v>
      </c>
      <c r="AD7" s="36" t="s">
        <v>11</v>
      </c>
      <c r="AE7" s="36" t="s">
        <v>11</v>
      </c>
      <c r="AF7" s="36" t="s">
        <v>11</v>
      </c>
      <c r="AG7" s="36" t="s">
        <v>11</v>
      </c>
      <c r="AH7" s="36" t="s">
        <v>11</v>
      </c>
      <c r="AI7" s="36" t="s">
        <v>11</v>
      </c>
      <c r="AJ7" s="36" t="s">
        <v>11</v>
      </c>
      <c r="AK7" s="36" t="s">
        <v>11</v>
      </c>
      <c r="AL7" s="36" t="s">
        <v>11</v>
      </c>
      <c r="AM7" s="36" t="s">
        <v>11</v>
      </c>
      <c r="AN7" s="36" t="s">
        <v>11</v>
      </c>
      <c r="AO7" s="36" t="s">
        <v>11</v>
      </c>
      <c r="AP7" s="36" t="s">
        <v>11</v>
      </c>
      <c r="AQ7" s="36" t="s">
        <v>11</v>
      </c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</row>
    <row r="8" spans="1:60" s="37" customFormat="1" ht="18.399999999999999" customHeight="1" x14ac:dyDescent="0.3">
      <c r="A8" s="38">
        <v>4</v>
      </c>
      <c r="B8" s="38">
        <v>3</v>
      </c>
      <c r="C8" s="38">
        <v>2</v>
      </c>
      <c r="D8" s="38">
        <v>9</v>
      </c>
      <c r="E8" s="38">
        <v>8</v>
      </c>
      <c r="F8" s="38">
        <v>7</v>
      </c>
      <c r="G8" s="38">
        <v>6</v>
      </c>
      <c r="H8" s="38">
        <v>5</v>
      </c>
      <c r="I8" s="38">
        <v>4</v>
      </c>
      <c r="J8" s="38">
        <v>3</v>
      </c>
      <c r="K8" s="38">
        <v>2</v>
      </c>
      <c r="L8" s="38">
        <v>9</v>
      </c>
      <c r="M8" s="38">
        <v>8</v>
      </c>
      <c r="N8" s="38">
        <v>7</v>
      </c>
      <c r="O8" s="38">
        <v>6</v>
      </c>
      <c r="P8" s="38">
        <v>5</v>
      </c>
      <c r="Q8" s="38">
        <v>4</v>
      </c>
      <c r="R8" s="38">
        <v>3</v>
      </c>
      <c r="S8" s="38">
        <v>2</v>
      </c>
      <c r="T8" s="38">
        <v>9</v>
      </c>
      <c r="U8" s="38">
        <v>8</v>
      </c>
      <c r="V8" s="38">
        <v>7</v>
      </c>
      <c r="W8" s="38">
        <v>6</v>
      </c>
      <c r="X8" s="38">
        <v>5</v>
      </c>
      <c r="Y8" s="38">
        <v>4</v>
      </c>
      <c r="Z8" s="38">
        <v>3</v>
      </c>
      <c r="AA8" s="38">
        <v>2</v>
      </c>
      <c r="AB8" s="38">
        <v>9</v>
      </c>
      <c r="AC8" s="38">
        <v>8</v>
      </c>
      <c r="AD8" s="38">
        <v>7</v>
      </c>
      <c r="AE8" s="38">
        <v>6</v>
      </c>
      <c r="AF8" s="38">
        <v>5</v>
      </c>
      <c r="AG8" s="38">
        <v>4</v>
      </c>
      <c r="AH8" s="38">
        <v>3</v>
      </c>
      <c r="AI8" s="38">
        <v>2</v>
      </c>
      <c r="AJ8" s="38">
        <v>9</v>
      </c>
      <c r="AK8" s="38">
        <v>8</v>
      </c>
      <c r="AL8" s="38">
        <v>7</v>
      </c>
      <c r="AM8" s="38">
        <v>6</v>
      </c>
      <c r="AN8" s="38">
        <v>5</v>
      </c>
      <c r="AO8" s="38">
        <v>4</v>
      </c>
      <c r="AP8" s="38">
        <v>3</v>
      </c>
      <c r="AQ8" s="38">
        <v>2</v>
      </c>
      <c r="AR8" s="100" t="s">
        <v>31</v>
      </c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</row>
    <row r="9" spans="1:60" s="28" customFormat="1" ht="18.399999999999999" customHeight="1" x14ac:dyDescent="0.3">
      <c r="A9" s="11" t="s">
        <v>13</v>
      </c>
      <c r="B9" s="12" t="s">
        <v>13</v>
      </c>
      <c r="C9" s="12" t="s">
        <v>13</v>
      </c>
      <c r="D9" s="12" t="s">
        <v>13</v>
      </c>
      <c r="E9" s="13" t="s">
        <v>13</v>
      </c>
      <c r="F9" s="13" t="s">
        <v>13</v>
      </c>
      <c r="G9" s="14" t="s">
        <v>13</v>
      </c>
      <c r="H9" s="13" t="s">
        <v>13</v>
      </c>
      <c r="I9" s="11" t="s">
        <v>13</v>
      </c>
      <c r="J9" s="13" t="s">
        <v>13</v>
      </c>
      <c r="K9" s="11" t="s">
        <v>13</v>
      </c>
      <c r="L9" s="13" t="s">
        <v>13</v>
      </c>
      <c r="M9" s="11" t="s">
        <v>13</v>
      </c>
      <c r="N9" s="13" t="s">
        <v>13</v>
      </c>
      <c r="O9" s="11" t="s">
        <v>13</v>
      </c>
      <c r="P9" s="13" t="s">
        <v>13</v>
      </c>
      <c r="Q9" s="11" t="s">
        <v>13</v>
      </c>
      <c r="R9" s="13" t="s">
        <v>13</v>
      </c>
      <c r="S9" s="14" t="s">
        <v>13</v>
      </c>
      <c r="T9" s="11" t="s">
        <v>13</v>
      </c>
      <c r="U9" s="13" t="s">
        <v>13</v>
      </c>
      <c r="V9" s="11" t="s">
        <v>13</v>
      </c>
      <c r="W9" s="13" t="s">
        <v>13</v>
      </c>
      <c r="X9" s="14" t="s">
        <v>13</v>
      </c>
      <c r="Y9" s="11" t="s">
        <v>13</v>
      </c>
      <c r="Z9" s="12" t="s">
        <v>13</v>
      </c>
      <c r="AA9" s="12" t="s">
        <v>13</v>
      </c>
      <c r="AB9" s="12" t="s">
        <v>13</v>
      </c>
      <c r="AC9" s="13" t="s">
        <v>13</v>
      </c>
      <c r="AD9" s="13" t="s">
        <v>13</v>
      </c>
      <c r="AE9" s="14" t="s">
        <v>13</v>
      </c>
      <c r="AF9" s="13" t="s">
        <v>13</v>
      </c>
      <c r="AG9" s="11" t="s">
        <v>13</v>
      </c>
      <c r="AH9" s="13" t="s">
        <v>13</v>
      </c>
      <c r="AI9" s="11" t="s">
        <v>13</v>
      </c>
      <c r="AJ9" s="13" t="s">
        <v>13</v>
      </c>
      <c r="AK9" s="11" t="s">
        <v>13</v>
      </c>
      <c r="AL9" s="13" t="s">
        <v>13</v>
      </c>
      <c r="AM9" s="11" t="s">
        <v>13</v>
      </c>
      <c r="AN9" s="13" t="s">
        <v>13</v>
      </c>
      <c r="AO9" s="11" t="s">
        <v>13</v>
      </c>
      <c r="AP9" s="13" t="s">
        <v>13</v>
      </c>
      <c r="AQ9" s="14" t="s">
        <v>13</v>
      </c>
      <c r="AR9" s="11"/>
      <c r="AS9" s="13"/>
      <c r="AT9" s="11"/>
      <c r="AU9" s="13"/>
      <c r="AV9" s="14"/>
    </row>
    <row r="10" spans="1:60" s="40" customFormat="1" ht="18.399999999999999" customHeight="1" x14ac:dyDescent="0.3">
      <c r="A10" s="39">
        <f t="shared" ref="A10:AQ10" si="0">A8*A6</f>
        <v>28</v>
      </c>
      <c r="B10" s="39">
        <f t="shared" si="0"/>
        <v>12</v>
      </c>
      <c r="C10" s="39">
        <f t="shared" si="0"/>
        <v>16</v>
      </c>
      <c r="D10" s="39">
        <f t="shared" si="0"/>
        <v>72</v>
      </c>
      <c r="E10" s="39">
        <f t="shared" si="0"/>
        <v>0</v>
      </c>
      <c r="F10" s="39">
        <f t="shared" si="0"/>
        <v>0</v>
      </c>
      <c r="G10" s="39">
        <f t="shared" si="0"/>
        <v>0</v>
      </c>
      <c r="H10" s="39">
        <f t="shared" si="0"/>
        <v>0</v>
      </c>
      <c r="I10" s="39">
        <f t="shared" si="0"/>
        <v>0</v>
      </c>
      <c r="J10" s="39">
        <f t="shared" si="0"/>
        <v>0</v>
      </c>
      <c r="K10" s="39">
        <f t="shared" si="0"/>
        <v>0</v>
      </c>
      <c r="L10" s="39">
        <f t="shared" si="0"/>
        <v>0</v>
      </c>
      <c r="M10" s="39">
        <f t="shared" si="0"/>
        <v>0</v>
      </c>
      <c r="N10" s="39">
        <f t="shared" si="0"/>
        <v>0</v>
      </c>
      <c r="O10" s="39">
        <f t="shared" si="0"/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2</v>
      </c>
      <c r="T10" s="39">
        <f t="shared" si="0"/>
        <v>9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9">
        <f t="shared" si="0"/>
        <v>0</v>
      </c>
      <c r="Z10" s="39">
        <f t="shared" si="0"/>
        <v>0</v>
      </c>
      <c r="AA10" s="39">
        <f t="shared" si="0"/>
        <v>0</v>
      </c>
      <c r="AB10" s="39">
        <f t="shared" si="0"/>
        <v>0</v>
      </c>
      <c r="AC10" s="39">
        <f t="shared" si="0"/>
        <v>0</v>
      </c>
      <c r="AD10" s="39">
        <f t="shared" si="0"/>
        <v>0</v>
      </c>
      <c r="AE10" s="39">
        <f t="shared" si="0"/>
        <v>0</v>
      </c>
      <c r="AF10" s="39">
        <f t="shared" si="0"/>
        <v>0</v>
      </c>
      <c r="AG10" s="39">
        <f t="shared" si="0"/>
        <v>0</v>
      </c>
      <c r="AH10" s="39">
        <f t="shared" si="0"/>
        <v>0</v>
      </c>
      <c r="AI10" s="39">
        <f t="shared" si="0"/>
        <v>0</v>
      </c>
      <c r="AJ10" s="39">
        <f t="shared" si="0"/>
        <v>0</v>
      </c>
      <c r="AK10" s="39">
        <f t="shared" si="0"/>
        <v>0</v>
      </c>
      <c r="AL10" s="39">
        <f t="shared" si="0"/>
        <v>0</v>
      </c>
      <c r="AM10" s="39">
        <f t="shared" si="0"/>
        <v>0</v>
      </c>
      <c r="AN10" s="39">
        <f t="shared" si="0"/>
        <v>0</v>
      </c>
      <c r="AO10" s="39">
        <f t="shared" si="0"/>
        <v>4</v>
      </c>
      <c r="AP10" s="39">
        <f t="shared" si="0"/>
        <v>0</v>
      </c>
      <c r="AQ10" s="39">
        <f t="shared" si="0"/>
        <v>0</v>
      </c>
      <c r="AR10" s="101" t="s">
        <v>32</v>
      </c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</row>
    <row r="11" spans="1:60" s="28" customFormat="1" ht="18.399999999999999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41"/>
    </row>
    <row r="12" spans="1:60" s="28" customFormat="1" ht="18.399999999999999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2">
        <f>SUM(A10:AQ10)</f>
        <v>143</v>
      </c>
      <c r="N12" s="102"/>
      <c r="O12" s="42" t="s">
        <v>17</v>
      </c>
      <c r="P12" s="42">
        <v>11</v>
      </c>
      <c r="Q12" s="42" t="s">
        <v>13</v>
      </c>
      <c r="R12" s="103">
        <f>MOD(M12,P12)</f>
        <v>0</v>
      </c>
      <c r="S12" s="103"/>
      <c r="T12" s="43" t="s">
        <v>33</v>
      </c>
      <c r="U12" s="44"/>
      <c r="V12" s="42">
        <v>11</v>
      </c>
      <c r="W12" s="42" t="s">
        <v>18</v>
      </c>
      <c r="X12" s="42">
        <f>R12</f>
        <v>0</v>
      </c>
      <c r="Y12" s="42" t="s">
        <v>13</v>
      </c>
      <c r="Z12" s="45">
        <f>V12-X12</f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41"/>
    </row>
    <row r="13" spans="1:60" s="28" customFormat="1" ht="18.399999999999999" customHeigh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41"/>
    </row>
    <row r="14" spans="1:60" s="28" customFormat="1" ht="18.399999999999999" customHeight="1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104" t="s">
        <v>34</v>
      </c>
      <c r="R14" s="104"/>
      <c r="S14" s="104"/>
      <c r="T14" s="104">
        <f>IF(OR(Z12&lt;2,Z12&gt;9),1,Z12)</f>
        <v>1</v>
      </c>
      <c r="U14" s="104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41"/>
    </row>
    <row r="15" spans="1:60" s="32" customFormat="1" ht="18.399999999999999" customHeight="1" x14ac:dyDescent="0.3">
      <c r="Q15" s="104"/>
      <c r="R15" s="104"/>
      <c r="S15" s="104"/>
      <c r="T15" s="104"/>
      <c r="U15" s="104"/>
      <c r="AD15" s="46"/>
    </row>
    <row r="19" spans="1:43" ht="15.75" x14ac:dyDescent="0.25">
      <c r="A19" s="105" t="s">
        <v>35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</row>
    <row r="20" spans="1:43" x14ac:dyDescent="0.25">
      <c r="A20" s="47">
        <v>1</v>
      </c>
      <c r="B20" s="47"/>
      <c r="C20" s="98" t="s">
        <v>36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</row>
    <row r="21" spans="1:43" x14ac:dyDescent="0.25">
      <c r="A21" s="47">
        <v>2</v>
      </c>
      <c r="B21" s="47"/>
      <c r="C21" s="98" t="s">
        <v>37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</row>
    <row r="22" spans="1:43" x14ac:dyDescent="0.25">
      <c r="A22" s="47">
        <v>3</v>
      </c>
      <c r="B22" s="47"/>
      <c r="C22" s="98" t="s">
        <v>23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</row>
    <row r="23" spans="1:43" x14ac:dyDescent="0.25">
      <c r="A23" s="47">
        <v>4</v>
      </c>
      <c r="B23" s="47"/>
      <c r="C23" s="98" t="s">
        <v>38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</row>
    <row r="24" spans="1:43" x14ac:dyDescent="0.25">
      <c r="A24" s="47">
        <v>5</v>
      </c>
      <c r="B24" s="47"/>
      <c r="C24" s="98" t="s">
        <v>43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</row>
    <row r="25" spans="1:43" x14ac:dyDescent="0.25">
      <c r="A25" s="47">
        <v>6</v>
      </c>
      <c r="B25" s="47"/>
      <c r="C25" s="98" t="s">
        <v>39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</row>
    <row r="26" spans="1:43" x14ac:dyDescent="0.25">
      <c r="A26" s="47">
        <v>7</v>
      </c>
      <c r="B26" s="47"/>
      <c r="C26" s="98" t="s">
        <v>3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</row>
    <row r="27" spans="1:43" x14ac:dyDescent="0.25">
      <c r="A27" s="47">
        <v>8</v>
      </c>
      <c r="B27" s="47"/>
      <c r="C27" s="98" t="s">
        <v>40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</row>
    <row r="28" spans="1:43" x14ac:dyDescent="0.25">
      <c r="A28" s="47">
        <v>9</v>
      </c>
      <c r="B28" s="47"/>
      <c r="C28" s="98" t="s">
        <v>41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</row>
    <row r="29" spans="1:43" x14ac:dyDescent="0.25">
      <c r="A29" s="47">
        <v>10</v>
      </c>
      <c r="B29" s="47"/>
      <c r="C29" s="98" t="s">
        <v>42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</row>
    <row r="30" spans="1:43" x14ac:dyDescent="0.25">
      <c r="A30" s="47">
        <v>11</v>
      </c>
      <c r="B30" s="47"/>
      <c r="C30" s="98" t="s">
        <v>44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</row>
    <row r="31" spans="1:43" x14ac:dyDescent="0.25">
      <c r="A31" s="47">
        <v>12</v>
      </c>
      <c r="B31" s="47"/>
      <c r="C31" s="98" t="s">
        <v>8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</row>
    <row r="32" spans="1:43" x14ac:dyDescent="0.25">
      <c r="A32" s="47">
        <v>13</v>
      </c>
      <c r="B32" s="47"/>
      <c r="C32" s="98" t="s">
        <v>29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</row>
  </sheetData>
  <mergeCells count="31">
    <mergeCell ref="C31:AQ31"/>
    <mergeCell ref="C32:AQ32"/>
    <mergeCell ref="C25:AQ25"/>
    <mergeCell ref="C26:AQ26"/>
    <mergeCell ref="C27:AQ27"/>
    <mergeCell ref="C28:AQ28"/>
    <mergeCell ref="C29:AQ29"/>
    <mergeCell ref="C30:AQ30"/>
    <mergeCell ref="C24:AQ24"/>
    <mergeCell ref="AR6:BH6"/>
    <mergeCell ref="AR8:BH8"/>
    <mergeCell ref="AR10:BH10"/>
    <mergeCell ref="M12:N12"/>
    <mergeCell ref="R12:S12"/>
    <mergeCell ref="Q14:S15"/>
    <mergeCell ref="T14:U15"/>
    <mergeCell ref="A19:AQ19"/>
    <mergeCell ref="C20:AQ20"/>
    <mergeCell ref="C21:AQ21"/>
    <mergeCell ref="C22:AQ22"/>
    <mergeCell ref="C23:AQ23"/>
    <mergeCell ref="A1:AQ1"/>
    <mergeCell ref="AR4:BH4"/>
    <mergeCell ref="A5:C5"/>
    <mergeCell ref="E5:H5"/>
    <mergeCell ref="I5:R5"/>
    <mergeCell ref="U5:AC5"/>
    <mergeCell ref="AD5:AG5"/>
    <mergeCell ref="AH5:AI5"/>
    <mergeCell ref="AJ5:AN5"/>
    <mergeCell ref="AQ5:B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DV do campo livre</vt:lpstr>
      <vt:lpstr>Fator de vencimento</vt:lpstr>
      <vt:lpstr>DV do 1º campo</vt:lpstr>
      <vt:lpstr>DV do 2º campo</vt:lpstr>
      <vt:lpstr>DV do 3º campo</vt:lpstr>
      <vt:lpstr>DV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Regina da Silva</dc:creator>
  <cp:lastModifiedBy>Vera Regina da Silva</cp:lastModifiedBy>
  <dcterms:created xsi:type="dcterms:W3CDTF">2020-12-04T14:35:38Z</dcterms:created>
  <dcterms:modified xsi:type="dcterms:W3CDTF">2022-04-18T17:22:22Z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2021-05-10T14:05:27Z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e9bf940f-0bdc-43e9-a71e-9ce4a0344453</vt:lpwstr>
  </property>
  <property fmtid="{D5CDD505-2E9C-101B-9397-08002B2CF9AE}" pid="8" name="MSIP_Label_99deea41-824f-4c3c-afd5-7afdfc16eee8_ContentBits">
    <vt:lpwstr>2</vt:lpwstr>
  </property>
</Properties>
</file>