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3518744967c675d/Рабочий стол/"/>
    </mc:Choice>
  </mc:AlternateContent>
  <xr:revisionPtr revIDLastSave="29" documentId="11_B736164D42BF9735DA5AE1F6C33D3492B874452E" xr6:coauthVersionLast="47" xr6:coauthVersionMax="47" xr10:uidLastSave="{C93CEA95-F007-4B54-83C9-C6767E2AAB08}"/>
  <bookViews>
    <workbookView xWindow="-120" yWindow="-120" windowWidth="29040" windowHeight="15720" firstSheet="11" activeTab="16" xr2:uid="{00000000-000D-0000-FFFF-FFFF00000000}"/>
  </bookViews>
  <sheets>
    <sheet name="26.04.-28.04" sheetId="1" r:id="rId1"/>
    <sheet name="29.04" sheetId="2" r:id="rId2"/>
    <sheet name="30.04.2025" sheetId="3" r:id="rId3"/>
    <sheet name="01.05.2025-04.05.2025" sheetId="4" r:id="rId4"/>
    <sheet name="05.05.2025" sheetId="5" r:id="rId5"/>
    <sheet name="6.05.2025" sheetId="6" r:id="rId6"/>
    <sheet name="07.05.2025" sheetId="7" r:id="rId7"/>
    <sheet name="08.05.-09.05" sheetId="8" r:id="rId8"/>
    <sheet name="10.05-11.05.2025" sheetId="9" r:id="rId9"/>
    <sheet name="12.05.2025" sheetId="10" r:id="rId10"/>
    <sheet name="13.05.2025" sheetId="11" r:id="rId11"/>
    <sheet name="14.05.2025" sheetId="12" r:id="rId12"/>
    <sheet name="15.05.2025" sheetId="13" r:id="rId13"/>
    <sheet name="16.05.2025" sheetId="14" r:id="rId14"/>
    <sheet name="17.05.2025" sheetId="15" r:id="rId15"/>
    <sheet name="18.05.2025" sheetId="16" r:id="rId16"/>
    <sheet name="19.05.2025" sheetId="17" r:id="rId17"/>
    <sheet name="20.05.2025" sheetId="18" r:id="rId18"/>
    <sheet name="21.05.2025" sheetId="19" r:id="rId19"/>
    <sheet name="22.05.2025 " sheetId="20" r:id="rId20"/>
    <sheet name="23.05.2025" sheetId="21" r:id="rId21"/>
    <sheet name="24.05.2025" sheetId="22" r:id="rId22"/>
    <sheet name="Лист1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9" i="17" l="1"/>
  <c r="C149" i="17"/>
  <c r="F107" i="21" l="1"/>
  <c r="F107" i="20"/>
  <c r="F247" i="22" l="1"/>
  <c r="F246" i="22"/>
  <c r="F245" i="22"/>
  <c r="F244" i="22"/>
  <c r="F243" i="22"/>
  <c r="F242" i="22"/>
  <c r="F241" i="22"/>
  <c r="F240" i="22"/>
  <c r="F239" i="22"/>
  <c r="F238" i="22"/>
  <c r="F237" i="22"/>
  <c r="F236" i="22"/>
  <c r="F235" i="22"/>
  <c r="F234" i="22"/>
  <c r="F233" i="22"/>
  <c r="F232" i="22"/>
  <c r="F231" i="22"/>
  <c r="F230" i="22"/>
  <c r="F226" i="22"/>
  <c r="H226" i="22" s="1"/>
  <c r="F225" i="22"/>
  <c r="F224" i="22"/>
  <c r="G224" i="22" s="1"/>
  <c r="F223" i="22"/>
  <c r="F222" i="22"/>
  <c r="F221" i="22"/>
  <c r="H220" i="22"/>
  <c r="F220" i="22"/>
  <c r="H219" i="22"/>
  <c r="F219" i="22"/>
  <c r="H218" i="22"/>
  <c r="F218" i="22"/>
  <c r="H217" i="22"/>
  <c r="F217" i="22"/>
  <c r="H216" i="22"/>
  <c r="F216" i="22"/>
  <c r="H215" i="22"/>
  <c r="F215" i="22"/>
  <c r="H214" i="22"/>
  <c r="F214" i="22"/>
  <c r="F213" i="22"/>
  <c r="F212" i="22"/>
  <c r="F211" i="22"/>
  <c r="F210" i="22"/>
  <c r="H210" i="22" s="1"/>
  <c r="H209" i="22"/>
  <c r="F209" i="22"/>
  <c r="F208" i="22"/>
  <c r="F207" i="22"/>
  <c r="F206" i="22"/>
  <c r="H202" i="22"/>
  <c r="F202" i="22"/>
  <c r="H201" i="22"/>
  <c r="F201" i="22"/>
  <c r="H200" i="22"/>
  <c r="F200" i="22"/>
  <c r="F199" i="22"/>
  <c r="H199" i="22" s="1"/>
  <c r="F198" i="22"/>
  <c r="H198" i="22" s="1"/>
  <c r="F197" i="22"/>
  <c r="H197" i="22" s="1"/>
  <c r="H196" i="22"/>
  <c r="F196" i="22"/>
  <c r="F195" i="22"/>
  <c r="H195" i="22" s="1"/>
  <c r="F194" i="22"/>
  <c r="H194" i="22" s="1"/>
  <c r="F193" i="22"/>
  <c r="H193" i="22" s="1"/>
  <c r="H192" i="22"/>
  <c r="F192" i="22"/>
  <c r="F190" i="22"/>
  <c r="H190" i="22" s="1"/>
  <c r="F189" i="22"/>
  <c r="H189" i="22" s="1"/>
  <c r="F188" i="22"/>
  <c r="H188" i="22" s="1"/>
  <c r="F187" i="22"/>
  <c r="H187" i="22" s="1"/>
  <c r="G180" i="22"/>
  <c r="G179" i="22"/>
  <c r="G178" i="22"/>
  <c r="G177" i="22"/>
  <c r="G176" i="22"/>
  <c r="G175" i="22"/>
  <c r="G174" i="22"/>
  <c r="G173" i="22"/>
  <c r="G172" i="22"/>
  <c r="G171" i="22"/>
  <c r="F167" i="22"/>
  <c r="H167" i="22" s="1"/>
  <c r="F166" i="22"/>
  <c r="H166" i="22" s="1"/>
  <c r="C163" i="22"/>
  <c r="E163" i="22" s="1"/>
  <c r="C159" i="22"/>
  <c r="E159" i="22" s="1"/>
  <c r="H153" i="22"/>
  <c r="F153" i="22"/>
  <c r="F152" i="22"/>
  <c r="H152" i="22" s="1"/>
  <c r="F151" i="22"/>
  <c r="H151" i="22" s="1"/>
  <c r="F150" i="22"/>
  <c r="H150" i="22" s="1"/>
  <c r="F149" i="22"/>
  <c r="H149" i="22" s="1"/>
  <c r="F148" i="22"/>
  <c r="H148" i="22" s="1"/>
  <c r="F147" i="22"/>
  <c r="H147" i="22" s="1"/>
  <c r="F146" i="22"/>
  <c r="H146" i="22" s="1"/>
  <c r="F145" i="22"/>
  <c r="H145" i="22" s="1"/>
  <c r="F144" i="22"/>
  <c r="H144" i="22" s="1"/>
  <c r="F143" i="22"/>
  <c r="H143" i="22" s="1"/>
  <c r="F142" i="22"/>
  <c r="H142" i="22" s="1"/>
  <c r="F141" i="22"/>
  <c r="H141" i="22" s="1"/>
  <c r="F140" i="22"/>
  <c r="H140" i="22" s="1"/>
  <c r="F139" i="22"/>
  <c r="H139" i="22" s="1"/>
  <c r="F138" i="22"/>
  <c r="H138" i="22" s="1"/>
  <c r="F137" i="22"/>
  <c r="H137" i="22" s="1"/>
  <c r="F136" i="22"/>
  <c r="H136" i="22" s="1"/>
  <c r="F135" i="22"/>
  <c r="H135" i="22" s="1"/>
  <c r="F134" i="22"/>
  <c r="H134" i="22" s="1"/>
  <c r="H133" i="22"/>
  <c r="F133" i="22"/>
  <c r="F132" i="22"/>
  <c r="H132" i="22" s="1"/>
  <c r="F131" i="22"/>
  <c r="H131" i="22" s="1"/>
  <c r="F130" i="22"/>
  <c r="H130" i="22" s="1"/>
  <c r="F129" i="22"/>
  <c r="H129" i="22" s="1"/>
  <c r="H124" i="22"/>
  <c r="F123" i="22"/>
  <c r="H123" i="22" s="1"/>
  <c r="F122" i="22"/>
  <c r="H122" i="22" s="1"/>
  <c r="F121" i="22"/>
  <c r="H121" i="22" s="1"/>
  <c r="F120" i="22"/>
  <c r="H120" i="22" s="1"/>
  <c r="H119" i="22"/>
  <c r="F119" i="22"/>
  <c r="F118" i="22"/>
  <c r="H118" i="22" s="1"/>
  <c r="F117" i="22"/>
  <c r="H117" i="22" s="1"/>
  <c r="F116" i="22"/>
  <c r="H116" i="22" s="1"/>
  <c r="F115" i="22"/>
  <c r="H115" i="22" s="1"/>
  <c r="F114" i="22"/>
  <c r="H114" i="22" s="1"/>
  <c r="F113" i="22"/>
  <c r="H113" i="22" s="1"/>
  <c r="F112" i="22"/>
  <c r="H112" i="22" s="1"/>
  <c r="H111" i="22"/>
  <c r="F111" i="22"/>
  <c r="F110" i="22"/>
  <c r="H110" i="22" s="1"/>
  <c r="F109" i="22"/>
  <c r="H109" i="22" s="1"/>
  <c r="F108" i="22"/>
  <c r="H108" i="22" s="1"/>
  <c r="F107" i="22"/>
  <c r="H107" i="22" s="1"/>
  <c r="F106" i="22"/>
  <c r="H106" i="22" s="1"/>
  <c r="F105" i="22"/>
  <c r="H105" i="22" s="1"/>
  <c r="F104" i="22"/>
  <c r="H104" i="22" s="1"/>
  <c r="H103" i="22"/>
  <c r="F103" i="22"/>
  <c r="F102" i="22"/>
  <c r="H102" i="22" s="1"/>
  <c r="F101" i="22"/>
  <c r="H101" i="22" s="1"/>
  <c r="F100" i="22"/>
  <c r="H100" i="22" s="1"/>
  <c r="F99" i="22"/>
  <c r="H99" i="22" s="1"/>
  <c r="F98" i="22"/>
  <c r="H98" i="22" s="1"/>
  <c r="F97" i="22"/>
  <c r="H97" i="22" s="1"/>
  <c r="F96" i="22"/>
  <c r="H96" i="22" s="1"/>
  <c r="H95" i="22"/>
  <c r="F95" i="22"/>
  <c r="F94" i="22"/>
  <c r="H94" i="22" s="1"/>
  <c r="F93" i="22"/>
  <c r="H93" i="22" s="1"/>
  <c r="F92" i="22"/>
  <c r="H92" i="22" s="1"/>
  <c r="F91" i="22"/>
  <c r="H91" i="22" s="1"/>
  <c r="F90" i="22"/>
  <c r="H90" i="22" s="1"/>
  <c r="F89" i="22"/>
  <c r="H89" i="22" s="1"/>
  <c r="F88" i="22"/>
  <c r="H88" i="22" s="1"/>
  <c r="H87" i="22"/>
  <c r="F87" i="22"/>
  <c r="F86" i="22"/>
  <c r="H86" i="22" s="1"/>
  <c r="F85" i="22"/>
  <c r="H85" i="22" s="1"/>
  <c r="F84" i="22"/>
  <c r="H84" i="22" s="1"/>
  <c r="F83" i="22"/>
  <c r="H83" i="22" s="1"/>
  <c r="F82" i="22"/>
  <c r="H82" i="22" s="1"/>
  <c r="F81" i="22"/>
  <c r="G70" i="22"/>
  <c r="G69" i="22"/>
  <c r="E69" i="22"/>
  <c r="G68" i="22"/>
  <c r="E68" i="22"/>
  <c r="G67" i="22"/>
  <c r="E67" i="22"/>
  <c r="G66" i="22"/>
  <c r="E66" i="22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E58" i="22"/>
  <c r="E57" i="22"/>
  <c r="E56" i="22"/>
  <c r="G56" i="22" s="1"/>
  <c r="E55" i="22"/>
  <c r="G55" i="22" s="1"/>
  <c r="E54" i="22"/>
  <c r="G54" i="22" s="1"/>
  <c r="E53" i="22"/>
  <c r="G53" i="22" s="1"/>
  <c r="G52" i="22"/>
  <c r="E52" i="22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G44" i="22"/>
  <c r="E44" i="22"/>
  <c r="E43" i="22"/>
  <c r="E42" i="22"/>
  <c r="G42" i="22" s="1"/>
  <c r="E41" i="22"/>
  <c r="G41" i="22" s="1"/>
  <c r="E40" i="22"/>
  <c r="G40" i="22" s="1"/>
  <c r="F36" i="22"/>
  <c r="G34" i="22"/>
  <c r="G30" i="22"/>
  <c r="F30" i="22"/>
  <c r="D30" i="22"/>
  <c r="C30" i="22"/>
  <c r="I29" i="22"/>
  <c r="K29" i="22" s="1"/>
  <c r="E29" i="22"/>
  <c r="I28" i="22"/>
  <c r="K28" i="22" s="1"/>
  <c r="E28" i="22"/>
  <c r="I27" i="22"/>
  <c r="K27" i="22" s="1"/>
  <c r="E27" i="22"/>
  <c r="E26" i="22"/>
  <c r="I26" i="22" s="1"/>
  <c r="K26" i="22" s="1"/>
  <c r="E25" i="22"/>
  <c r="I25" i="22" s="1"/>
  <c r="K25" i="22" s="1"/>
  <c r="E24" i="22"/>
  <c r="I24" i="22" s="1"/>
  <c r="K24" i="22" s="1"/>
  <c r="E23" i="22"/>
  <c r="I23" i="22" s="1"/>
  <c r="K23" i="22" s="1"/>
  <c r="E22" i="22"/>
  <c r="I22" i="22" s="1"/>
  <c r="K22" i="22" s="1"/>
  <c r="E21" i="22"/>
  <c r="I21" i="22" s="1"/>
  <c r="K21" i="22" s="1"/>
  <c r="I20" i="22"/>
  <c r="K20" i="22" s="1"/>
  <c r="E20" i="22"/>
  <c r="I19" i="22"/>
  <c r="K19" i="22" s="1"/>
  <c r="H19" i="22"/>
  <c r="E19" i="22"/>
  <c r="H18" i="22"/>
  <c r="E18" i="22"/>
  <c r="I18" i="22" s="1"/>
  <c r="K18" i="22" s="1"/>
  <c r="E17" i="22"/>
  <c r="K16" i="22"/>
  <c r="E16" i="22"/>
  <c r="K15" i="22"/>
  <c r="E15" i="22"/>
  <c r="H14" i="22"/>
  <c r="E14" i="22"/>
  <c r="I14" i="22" s="1"/>
  <c r="K14" i="22" s="1"/>
  <c r="I13" i="22"/>
  <c r="K13" i="22" s="1"/>
  <c r="H13" i="22"/>
  <c r="E13" i="22"/>
  <c r="H12" i="22"/>
  <c r="E12" i="22"/>
  <c r="I12" i="22" s="1"/>
  <c r="K12" i="22" s="1"/>
  <c r="H11" i="22"/>
  <c r="E11" i="22"/>
  <c r="I11" i="22" s="1"/>
  <c r="K11" i="22" s="1"/>
  <c r="E10" i="22"/>
  <c r="H9" i="22"/>
  <c r="E9" i="22"/>
  <c r="I9" i="22" s="1"/>
  <c r="K9" i="22" s="1"/>
  <c r="H8" i="22"/>
  <c r="E8" i="22"/>
  <c r="I8" i="22" s="1"/>
  <c r="K8" i="22" s="1"/>
  <c r="H7" i="22"/>
  <c r="E7" i="22"/>
  <c r="I7" i="22" s="1"/>
  <c r="K7" i="22" s="1"/>
  <c r="H6" i="22"/>
  <c r="E6" i="22"/>
  <c r="I6" i="22" s="1"/>
  <c r="K6" i="22" s="1"/>
  <c r="H5" i="22"/>
  <c r="E5" i="22"/>
  <c r="I5" i="22" s="1"/>
  <c r="E4" i="22"/>
  <c r="K3" i="22"/>
  <c r="E3" i="22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5" i="21"/>
  <c r="H225" i="21" s="1"/>
  <c r="F224" i="21"/>
  <c r="F223" i="21"/>
  <c r="G223" i="21" s="1"/>
  <c r="F222" i="21"/>
  <c r="F221" i="21"/>
  <c r="F220" i="21"/>
  <c r="H219" i="21"/>
  <c r="F219" i="21"/>
  <c r="H218" i="21"/>
  <c r="F218" i="21"/>
  <c r="H217" i="21"/>
  <c r="F217" i="21"/>
  <c r="H216" i="21"/>
  <c r="F216" i="21"/>
  <c r="H215" i="21"/>
  <c r="F215" i="21"/>
  <c r="H214" i="21"/>
  <c r="F214" i="21"/>
  <c r="H213" i="21"/>
  <c r="F213" i="21"/>
  <c r="F212" i="21"/>
  <c r="F211" i="21"/>
  <c r="F210" i="21"/>
  <c r="F209" i="21"/>
  <c r="H209" i="21" s="1"/>
  <c r="H208" i="21"/>
  <c r="F208" i="21"/>
  <c r="F207" i="21"/>
  <c r="F206" i="21"/>
  <c r="F205" i="21"/>
  <c r="H201" i="21"/>
  <c r="F201" i="21"/>
  <c r="H200" i="21"/>
  <c r="F200" i="21"/>
  <c r="F199" i="21"/>
  <c r="H199" i="21" s="1"/>
  <c r="H198" i="21"/>
  <c r="F198" i="21"/>
  <c r="F197" i="21"/>
  <c r="H197" i="21" s="1"/>
  <c r="F196" i="21"/>
  <c r="H196" i="21" s="1"/>
  <c r="F195" i="21"/>
  <c r="H195" i="21" s="1"/>
  <c r="H194" i="21"/>
  <c r="F194" i="21"/>
  <c r="F193" i="21"/>
  <c r="H193" i="21" s="1"/>
  <c r="F192" i="21"/>
  <c r="H192" i="21" s="1"/>
  <c r="F191" i="21"/>
  <c r="H191" i="21" s="1"/>
  <c r="H189" i="21"/>
  <c r="F189" i="21"/>
  <c r="F188" i="21"/>
  <c r="H188" i="21" s="1"/>
  <c r="F187" i="21"/>
  <c r="H187" i="21" s="1"/>
  <c r="F186" i="21"/>
  <c r="H186" i="21" s="1"/>
  <c r="G179" i="21"/>
  <c r="G178" i="21"/>
  <c r="G177" i="21"/>
  <c r="G176" i="21"/>
  <c r="G175" i="21"/>
  <c r="G174" i="21"/>
  <c r="G173" i="21"/>
  <c r="G172" i="21"/>
  <c r="G171" i="21"/>
  <c r="G170" i="21"/>
  <c r="F166" i="21"/>
  <c r="H166" i="21" s="1"/>
  <c r="F165" i="21"/>
  <c r="H165" i="21" s="1"/>
  <c r="E162" i="21"/>
  <c r="C162" i="21"/>
  <c r="C158" i="21"/>
  <c r="E158" i="21" s="1"/>
  <c r="F152" i="21"/>
  <c r="H152" i="21" s="1"/>
  <c r="F151" i="21"/>
  <c r="H151" i="21" s="1"/>
  <c r="F150" i="21"/>
  <c r="H150" i="21" s="1"/>
  <c r="F149" i="21"/>
  <c r="H149" i="21" s="1"/>
  <c r="F148" i="21"/>
  <c r="H148" i="21" s="1"/>
  <c r="H147" i="21"/>
  <c r="F147" i="21"/>
  <c r="F146" i="21"/>
  <c r="H146" i="21" s="1"/>
  <c r="F145" i="21"/>
  <c r="H145" i="21" s="1"/>
  <c r="F144" i="21"/>
  <c r="H144" i="21" s="1"/>
  <c r="F143" i="21"/>
  <c r="H143" i="21" s="1"/>
  <c r="F142" i="21"/>
  <c r="H142" i="21" s="1"/>
  <c r="F141" i="21"/>
  <c r="H141" i="21" s="1"/>
  <c r="F140" i="21"/>
  <c r="H140" i="21" s="1"/>
  <c r="H139" i="21"/>
  <c r="F139" i="21"/>
  <c r="F138" i="21"/>
  <c r="H138" i="21" s="1"/>
  <c r="F137" i="21"/>
  <c r="H137" i="21" s="1"/>
  <c r="F136" i="21"/>
  <c r="H136" i="21" s="1"/>
  <c r="F135" i="21"/>
  <c r="H135" i="21" s="1"/>
  <c r="F134" i="21"/>
  <c r="H134" i="21" s="1"/>
  <c r="F133" i="21"/>
  <c r="H133" i="21" s="1"/>
  <c r="F132" i="21"/>
  <c r="H132" i="21" s="1"/>
  <c r="H131" i="21"/>
  <c r="F131" i="21"/>
  <c r="F130" i="21"/>
  <c r="H130" i="21" s="1"/>
  <c r="F129" i="21"/>
  <c r="H129" i="21" s="1"/>
  <c r="F128" i="21"/>
  <c r="H128" i="21" s="1"/>
  <c r="H124" i="21"/>
  <c r="F123" i="21"/>
  <c r="H123" i="21" s="1"/>
  <c r="F122" i="21"/>
  <c r="H122" i="21" s="1"/>
  <c r="F121" i="21"/>
  <c r="H121" i="21" s="1"/>
  <c r="H120" i="21"/>
  <c r="F120" i="21"/>
  <c r="F119" i="21"/>
  <c r="H119" i="21" s="1"/>
  <c r="F118" i="21"/>
  <c r="H118" i="21" s="1"/>
  <c r="F117" i="21"/>
  <c r="H117" i="21" s="1"/>
  <c r="H116" i="21"/>
  <c r="F116" i="21"/>
  <c r="F115" i="21"/>
  <c r="H115" i="21" s="1"/>
  <c r="F114" i="21"/>
  <c r="H114" i="21" s="1"/>
  <c r="F113" i="21"/>
  <c r="H113" i="21" s="1"/>
  <c r="H112" i="21"/>
  <c r="F112" i="21"/>
  <c r="F111" i="21"/>
  <c r="H111" i="21" s="1"/>
  <c r="F110" i="21"/>
  <c r="H110" i="21" s="1"/>
  <c r="F109" i="21"/>
  <c r="H109" i="21" s="1"/>
  <c r="H108" i="21"/>
  <c r="F108" i="21"/>
  <c r="H107" i="21"/>
  <c r="F106" i="21"/>
  <c r="H106" i="21" s="1"/>
  <c r="F105" i="21"/>
  <c r="H105" i="21" s="1"/>
  <c r="H104" i="21"/>
  <c r="F104" i="21"/>
  <c r="F103" i="21"/>
  <c r="H103" i="21" s="1"/>
  <c r="F102" i="21"/>
  <c r="H102" i="21" s="1"/>
  <c r="F101" i="21"/>
  <c r="H101" i="21" s="1"/>
  <c r="H100" i="21"/>
  <c r="F100" i="21"/>
  <c r="F99" i="21"/>
  <c r="H99" i="21" s="1"/>
  <c r="F98" i="21"/>
  <c r="H98" i="21" s="1"/>
  <c r="F97" i="21"/>
  <c r="H97" i="21" s="1"/>
  <c r="H96" i="21"/>
  <c r="F96" i="21"/>
  <c r="F95" i="21"/>
  <c r="H95" i="21" s="1"/>
  <c r="F94" i="21"/>
  <c r="H94" i="21" s="1"/>
  <c r="F93" i="21"/>
  <c r="H93" i="21" s="1"/>
  <c r="H92" i="21"/>
  <c r="F92" i="21"/>
  <c r="F91" i="21"/>
  <c r="H91" i="21" s="1"/>
  <c r="F90" i="21"/>
  <c r="H90" i="21" s="1"/>
  <c r="F89" i="21"/>
  <c r="H89" i="21" s="1"/>
  <c r="H88" i="21"/>
  <c r="F88" i="21"/>
  <c r="F87" i="21"/>
  <c r="H87" i="21" s="1"/>
  <c r="F86" i="21"/>
  <c r="H86" i="21" s="1"/>
  <c r="F85" i="21"/>
  <c r="H85" i="21" s="1"/>
  <c r="H84" i="21"/>
  <c r="F84" i="21"/>
  <c r="F83" i="21"/>
  <c r="H83" i="21" s="1"/>
  <c r="F82" i="21"/>
  <c r="H82" i="21" s="1"/>
  <c r="F81" i="21"/>
  <c r="H81" i="21" s="1"/>
  <c r="G70" i="21"/>
  <c r="E69" i="21"/>
  <c r="G69" i="21" s="1"/>
  <c r="G68" i="21"/>
  <c r="E68" i="21"/>
  <c r="E67" i="21"/>
  <c r="G67" i="21" s="1"/>
  <c r="E66" i="21"/>
  <c r="G66" i="21" s="1"/>
  <c r="E65" i="21"/>
  <c r="G65" i="21" s="1"/>
  <c r="G64" i="21"/>
  <c r="E64" i="21"/>
  <c r="E63" i="21"/>
  <c r="G63" i="21" s="1"/>
  <c r="E62" i="21"/>
  <c r="G62" i="21" s="1"/>
  <c r="E61" i="21"/>
  <c r="G61" i="21" s="1"/>
  <c r="G60" i="21"/>
  <c r="E60" i="21"/>
  <c r="E59" i="21"/>
  <c r="E58" i="21"/>
  <c r="E57" i="21"/>
  <c r="E56" i="21"/>
  <c r="G56" i="21" s="1"/>
  <c r="G55" i="21"/>
  <c r="E55" i="21"/>
  <c r="E54" i="21"/>
  <c r="G54" i="21" s="1"/>
  <c r="E53" i="21"/>
  <c r="G53" i="21" s="1"/>
  <c r="E52" i="21"/>
  <c r="G52" i="21" s="1"/>
  <c r="G51" i="21"/>
  <c r="E51" i="21"/>
  <c r="E50" i="21"/>
  <c r="G50" i="21" s="1"/>
  <c r="E49" i="21"/>
  <c r="G49" i="21" s="1"/>
  <c r="E48" i="21"/>
  <c r="G48" i="21" s="1"/>
  <c r="G47" i="21"/>
  <c r="E47" i="21"/>
  <c r="E46" i="21"/>
  <c r="G46" i="21" s="1"/>
  <c r="E45" i="21"/>
  <c r="G45" i="21" s="1"/>
  <c r="E44" i="21"/>
  <c r="G44" i="21" s="1"/>
  <c r="E43" i="21"/>
  <c r="G43" i="21" s="1"/>
  <c r="E42" i="21"/>
  <c r="G42" i="21" s="1"/>
  <c r="G41" i="21"/>
  <c r="E41" i="21"/>
  <c r="E40" i="21"/>
  <c r="F36" i="21"/>
  <c r="G34" i="21"/>
  <c r="G30" i="21"/>
  <c r="F30" i="21"/>
  <c r="D30" i="21"/>
  <c r="C30" i="21"/>
  <c r="I29" i="21"/>
  <c r="K29" i="21" s="1"/>
  <c r="E29" i="21"/>
  <c r="I28" i="21"/>
  <c r="K28" i="21" s="1"/>
  <c r="E28" i="21"/>
  <c r="K27" i="21"/>
  <c r="I27" i="21"/>
  <c r="E27" i="21"/>
  <c r="E26" i="21"/>
  <c r="I26" i="21" s="1"/>
  <c r="K26" i="21" s="1"/>
  <c r="E25" i="21"/>
  <c r="I25" i="21" s="1"/>
  <c r="K25" i="21" s="1"/>
  <c r="E24" i="21"/>
  <c r="I24" i="21" s="1"/>
  <c r="K24" i="21" s="1"/>
  <c r="I23" i="21"/>
  <c r="K23" i="21" s="1"/>
  <c r="E23" i="21"/>
  <c r="E22" i="21"/>
  <c r="I22" i="21" s="1"/>
  <c r="K22" i="21" s="1"/>
  <c r="E21" i="21"/>
  <c r="I21" i="21" s="1"/>
  <c r="K21" i="21" s="1"/>
  <c r="E20" i="21"/>
  <c r="I20" i="21" s="1"/>
  <c r="K20" i="21" s="1"/>
  <c r="H19" i="21"/>
  <c r="E19" i="21"/>
  <c r="I19" i="21" s="1"/>
  <c r="K19" i="21" s="1"/>
  <c r="H18" i="21"/>
  <c r="E18" i="21"/>
  <c r="I18" i="21" s="1"/>
  <c r="K18" i="21" s="1"/>
  <c r="E17" i="21"/>
  <c r="K16" i="21"/>
  <c r="E16" i="21"/>
  <c r="K15" i="21"/>
  <c r="E15" i="21"/>
  <c r="H14" i="21"/>
  <c r="E14" i="21"/>
  <c r="I14" i="21" s="1"/>
  <c r="K14" i="21" s="1"/>
  <c r="H13" i="21"/>
  <c r="E13" i="21"/>
  <c r="I13" i="21" s="1"/>
  <c r="K13" i="21" s="1"/>
  <c r="H12" i="21"/>
  <c r="E12" i="21"/>
  <c r="H11" i="21"/>
  <c r="E11" i="21"/>
  <c r="I11" i="21" s="1"/>
  <c r="K11" i="21" s="1"/>
  <c r="E10" i="21"/>
  <c r="H9" i="21"/>
  <c r="E9" i="21"/>
  <c r="I9" i="21" s="1"/>
  <c r="K9" i="21" s="1"/>
  <c r="H8" i="21"/>
  <c r="E8" i="21"/>
  <c r="I8" i="21" s="1"/>
  <c r="K8" i="21" s="1"/>
  <c r="H7" i="21"/>
  <c r="E7" i="21"/>
  <c r="I7" i="21" s="1"/>
  <c r="I6" i="21"/>
  <c r="K6" i="21" s="1"/>
  <c r="H6" i="21"/>
  <c r="E6" i="21"/>
  <c r="H5" i="21"/>
  <c r="E5" i="21"/>
  <c r="I5" i="21" s="1"/>
  <c r="K5" i="21" s="1"/>
  <c r="E4" i="21"/>
  <c r="K3" i="21"/>
  <c r="E3" i="21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5" i="20"/>
  <c r="H225" i="20" s="1"/>
  <c r="F224" i="20"/>
  <c r="F223" i="20"/>
  <c r="G223" i="20" s="1"/>
  <c r="F222" i="20"/>
  <c r="F221" i="20"/>
  <c r="F220" i="20"/>
  <c r="H219" i="20"/>
  <c r="F219" i="20"/>
  <c r="H218" i="20"/>
  <c r="F218" i="20"/>
  <c r="H217" i="20"/>
  <c r="F217" i="20"/>
  <c r="H216" i="20"/>
  <c r="F216" i="20"/>
  <c r="H215" i="20"/>
  <c r="F215" i="20"/>
  <c r="H214" i="20"/>
  <c r="F214" i="20"/>
  <c r="H213" i="20"/>
  <c r="F213" i="20"/>
  <c r="F212" i="20"/>
  <c r="F211" i="20"/>
  <c r="F210" i="20"/>
  <c r="F209" i="20"/>
  <c r="H209" i="20" s="1"/>
  <c r="H208" i="20"/>
  <c r="F208" i="20"/>
  <c r="F207" i="20"/>
  <c r="F206" i="20"/>
  <c r="F205" i="20"/>
  <c r="H201" i="20"/>
  <c r="F201" i="20"/>
  <c r="H200" i="20"/>
  <c r="F200" i="20"/>
  <c r="H199" i="20"/>
  <c r="F199" i="20"/>
  <c r="F198" i="20"/>
  <c r="H198" i="20" s="1"/>
  <c r="F197" i="20"/>
  <c r="H197" i="20" s="1"/>
  <c r="F196" i="20"/>
  <c r="H196" i="20" s="1"/>
  <c r="F195" i="20"/>
  <c r="H195" i="20" s="1"/>
  <c r="F194" i="20"/>
  <c r="H194" i="20" s="1"/>
  <c r="H193" i="20"/>
  <c r="F193" i="20"/>
  <c r="F192" i="20"/>
  <c r="H192" i="20" s="1"/>
  <c r="F191" i="20"/>
  <c r="H191" i="20" s="1"/>
  <c r="F189" i="20"/>
  <c r="H189" i="20" s="1"/>
  <c r="F188" i="20"/>
  <c r="H188" i="20" s="1"/>
  <c r="F187" i="20"/>
  <c r="H187" i="20" s="1"/>
  <c r="F186" i="20"/>
  <c r="H186" i="20" s="1"/>
  <c r="G179" i="20"/>
  <c r="G178" i="20"/>
  <c r="G177" i="20"/>
  <c r="G176" i="20"/>
  <c r="G175" i="20"/>
  <c r="G174" i="20"/>
  <c r="G173" i="20"/>
  <c r="G172" i="20"/>
  <c r="G171" i="20"/>
  <c r="G170" i="20"/>
  <c r="F166" i="20"/>
  <c r="H166" i="20" s="1"/>
  <c r="F165" i="20"/>
  <c r="H165" i="20" s="1"/>
  <c r="E162" i="20"/>
  <c r="C162" i="20"/>
  <c r="C158" i="20"/>
  <c r="E158" i="20" s="1"/>
  <c r="F152" i="20"/>
  <c r="H152" i="20" s="1"/>
  <c r="H151" i="20"/>
  <c r="F151" i="20"/>
  <c r="F150" i="20"/>
  <c r="H150" i="20" s="1"/>
  <c r="F149" i="20"/>
  <c r="H149" i="20" s="1"/>
  <c r="F148" i="20"/>
  <c r="H148" i="20" s="1"/>
  <c r="H147" i="20"/>
  <c r="F147" i="20"/>
  <c r="F146" i="20"/>
  <c r="H146" i="20" s="1"/>
  <c r="F145" i="20"/>
  <c r="H145" i="20" s="1"/>
  <c r="H144" i="20"/>
  <c r="F144" i="20"/>
  <c r="F143" i="20"/>
  <c r="H143" i="20" s="1"/>
  <c r="F142" i="20"/>
  <c r="H142" i="20" s="1"/>
  <c r="H141" i="20"/>
  <c r="F141" i="20"/>
  <c r="F140" i="20"/>
  <c r="H140" i="20" s="1"/>
  <c r="F139" i="20"/>
  <c r="H139" i="20" s="1"/>
  <c r="F138" i="20"/>
  <c r="H138" i="20" s="1"/>
  <c r="H137" i="20"/>
  <c r="F137" i="20"/>
  <c r="F136" i="20"/>
  <c r="H136" i="20" s="1"/>
  <c r="F135" i="20"/>
  <c r="H135" i="20" s="1"/>
  <c r="F134" i="20"/>
  <c r="H134" i="20" s="1"/>
  <c r="H133" i="20"/>
  <c r="F133" i="20"/>
  <c r="F132" i="20"/>
  <c r="H132" i="20" s="1"/>
  <c r="F131" i="20"/>
  <c r="H131" i="20" s="1"/>
  <c r="F130" i="20"/>
  <c r="H130" i="20" s="1"/>
  <c r="H129" i="20"/>
  <c r="F129" i="20"/>
  <c r="F128" i="20"/>
  <c r="H124" i="20"/>
  <c r="F123" i="20"/>
  <c r="H123" i="20" s="1"/>
  <c r="F122" i="20"/>
  <c r="H122" i="20" s="1"/>
  <c r="F121" i="20"/>
  <c r="H121" i="20" s="1"/>
  <c r="F120" i="20"/>
  <c r="H120" i="20" s="1"/>
  <c r="H119" i="20"/>
  <c r="F119" i="20"/>
  <c r="F118" i="20"/>
  <c r="H118" i="20" s="1"/>
  <c r="F117" i="20"/>
  <c r="H117" i="20" s="1"/>
  <c r="F116" i="20"/>
  <c r="H116" i="20" s="1"/>
  <c r="F115" i="20"/>
  <c r="H115" i="20" s="1"/>
  <c r="F114" i="20"/>
  <c r="H114" i="20" s="1"/>
  <c r="F113" i="20"/>
  <c r="H113" i="20" s="1"/>
  <c r="F112" i="20"/>
  <c r="H112" i="20" s="1"/>
  <c r="H111" i="20"/>
  <c r="F111" i="20"/>
  <c r="F110" i="20"/>
  <c r="H110" i="20" s="1"/>
  <c r="F109" i="20"/>
  <c r="H109" i="20" s="1"/>
  <c r="F108" i="20"/>
  <c r="H108" i="20" s="1"/>
  <c r="H107" i="20"/>
  <c r="F106" i="20"/>
  <c r="H106" i="20" s="1"/>
  <c r="F105" i="20"/>
  <c r="H105" i="20" s="1"/>
  <c r="F104" i="20"/>
  <c r="H104" i="20" s="1"/>
  <c r="F103" i="20"/>
  <c r="H103" i="20" s="1"/>
  <c r="F102" i="20"/>
  <c r="H102" i="20" s="1"/>
  <c r="H101" i="20"/>
  <c r="F101" i="20"/>
  <c r="F100" i="20"/>
  <c r="H100" i="20" s="1"/>
  <c r="F99" i="20"/>
  <c r="H99" i="20" s="1"/>
  <c r="F98" i="20"/>
  <c r="H98" i="20" s="1"/>
  <c r="F97" i="20"/>
  <c r="H97" i="20" s="1"/>
  <c r="F96" i="20"/>
  <c r="H96" i="20" s="1"/>
  <c r="F95" i="20"/>
  <c r="H95" i="20" s="1"/>
  <c r="F94" i="20"/>
  <c r="H94" i="20" s="1"/>
  <c r="F93" i="20"/>
  <c r="H93" i="20" s="1"/>
  <c r="F92" i="20"/>
  <c r="H92" i="20" s="1"/>
  <c r="F91" i="20"/>
  <c r="H91" i="20" s="1"/>
  <c r="F90" i="20"/>
  <c r="H90" i="20" s="1"/>
  <c r="F89" i="20"/>
  <c r="H89" i="20" s="1"/>
  <c r="F88" i="20"/>
  <c r="H88" i="20" s="1"/>
  <c r="H87" i="20"/>
  <c r="F87" i="20"/>
  <c r="F86" i="20"/>
  <c r="H86" i="20" s="1"/>
  <c r="F85" i="20"/>
  <c r="H85" i="20" s="1"/>
  <c r="F84" i="20"/>
  <c r="H84" i="20" s="1"/>
  <c r="F83" i="20"/>
  <c r="H83" i="20" s="1"/>
  <c r="F82" i="20"/>
  <c r="H82" i="20" s="1"/>
  <c r="F81" i="20"/>
  <c r="G70" i="20"/>
  <c r="E70" i="20"/>
  <c r="E69" i="20"/>
  <c r="G69" i="20" s="1"/>
  <c r="G68" i="20"/>
  <c r="E68" i="20"/>
  <c r="E67" i="20"/>
  <c r="G67" i="20" s="1"/>
  <c r="E66" i="20"/>
  <c r="G66" i="20" s="1"/>
  <c r="E65" i="20"/>
  <c r="G65" i="20" s="1"/>
  <c r="E64" i="20"/>
  <c r="G64" i="20" s="1"/>
  <c r="E63" i="20"/>
  <c r="G63" i="20" s="1"/>
  <c r="E62" i="20"/>
  <c r="G62" i="20" s="1"/>
  <c r="E61" i="20"/>
  <c r="G61" i="20" s="1"/>
  <c r="E60" i="20"/>
  <c r="E59" i="20"/>
  <c r="E58" i="20"/>
  <c r="E57" i="20"/>
  <c r="G56" i="20"/>
  <c r="E56" i="20"/>
  <c r="E55" i="20"/>
  <c r="G55" i="20" s="1"/>
  <c r="E54" i="20"/>
  <c r="G54" i="20" s="1"/>
  <c r="E53" i="20"/>
  <c r="G53" i="20" s="1"/>
  <c r="G52" i="20"/>
  <c r="E52" i="20"/>
  <c r="E51" i="20"/>
  <c r="G51" i="20" s="1"/>
  <c r="E50" i="20"/>
  <c r="G50" i="20" s="1"/>
  <c r="E49" i="20"/>
  <c r="G49" i="20" s="1"/>
  <c r="G48" i="20"/>
  <c r="E48" i="20"/>
  <c r="E47" i="20"/>
  <c r="G47" i="20" s="1"/>
  <c r="E46" i="20"/>
  <c r="G46" i="20" s="1"/>
  <c r="E45" i="20"/>
  <c r="G45" i="20" s="1"/>
  <c r="G44" i="20"/>
  <c r="E44" i="20"/>
  <c r="E43" i="20"/>
  <c r="G43" i="20" s="1"/>
  <c r="E42" i="20"/>
  <c r="G42" i="20" s="1"/>
  <c r="E41" i="20"/>
  <c r="G41" i="20" s="1"/>
  <c r="G40" i="20"/>
  <c r="E40" i="20"/>
  <c r="F36" i="20"/>
  <c r="G34" i="20"/>
  <c r="G30" i="20"/>
  <c r="F30" i="20"/>
  <c r="D30" i="20"/>
  <c r="C30" i="20"/>
  <c r="K29" i="20"/>
  <c r="I29" i="20"/>
  <c r="E29" i="20"/>
  <c r="I28" i="20"/>
  <c r="K28" i="20" s="1"/>
  <c r="E28" i="20"/>
  <c r="I27" i="20"/>
  <c r="K27" i="20" s="1"/>
  <c r="E27" i="20"/>
  <c r="E26" i="20"/>
  <c r="I26" i="20" s="1"/>
  <c r="K26" i="20" s="1"/>
  <c r="E25" i="20"/>
  <c r="I25" i="20" s="1"/>
  <c r="K25" i="20" s="1"/>
  <c r="E24" i="20"/>
  <c r="I24" i="20" s="1"/>
  <c r="K24" i="20" s="1"/>
  <c r="E23" i="20"/>
  <c r="I23" i="20" s="1"/>
  <c r="K23" i="20" s="1"/>
  <c r="E22" i="20"/>
  <c r="I22" i="20" s="1"/>
  <c r="K22" i="20" s="1"/>
  <c r="E21" i="20"/>
  <c r="I21" i="20" s="1"/>
  <c r="K21" i="20" s="1"/>
  <c r="E20" i="20"/>
  <c r="I20" i="20" s="1"/>
  <c r="K20" i="20" s="1"/>
  <c r="H19" i="20"/>
  <c r="E19" i="20"/>
  <c r="I19" i="20" s="1"/>
  <c r="K19" i="20" s="1"/>
  <c r="H18" i="20"/>
  <c r="E18" i="20"/>
  <c r="I18" i="20" s="1"/>
  <c r="K18" i="20" s="1"/>
  <c r="E17" i="20"/>
  <c r="K16" i="20"/>
  <c r="E16" i="20"/>
  <c r="K15" i="20"/>
  <c r="E15" i="20"/>
  <c r="H14" i="20"/>
  <c r="E14" i="20"/>
  <c r="I14" i="20" s="1"/>
  <c r="K14" i="20" s="1"/>
  <c r="I13" i="20"/>
  <c r="K13" i="20" s="1"/>
  <c r="H13" i="20"/>
  <c r="E13" i="20"/>
  <c r="H12" i="20"/>
  <c r="E12" i="20"/>
  <c r="I12" i="20" s="1"/>
  <c r="K12" i="20" s="1"/>
  <c r="H11" i="20"/>
  <c r="E11" i="20"/>
  <c r="I11" i="20" s="1"/>
  <c r="K11" i="20" s="1"/>
  <c r="E10" i="20"/>
  <c r="H9" i="20"/>
  <c r="E9" i="20"/>
  <c r="I9" i="20" s="1"/>
  <c r="K9" i="20" s="1"/>
  <c r="H8" i="20"/>
  <c r="E8" i="20"/>
  <c r="I8" i="20" s="1"/>
  <c r="K8" i="20" s="1"/>
  <c r="H7" i="20"/>
  <c r="E7" i="20"/>
  <c r="I7" i="20" s="1"/>
  <c r="K7" i="20" s="1"/>
  <c r="H6" i="20"/>
  <c r="E6" i="20"/>
  <c r="I6" i="20" s="1"/>
  <c r="K6" i="20" s="1"/>
  <c r="H5" i="20"/>
  <c r="E5" i="20"/>
  <c r="I5" i="20" s="1"/>
  <c r="K5" i="20" s="1"/>
  <c r="E4" i="20"/>
  <c r="K3" i="20"/>
  <c r="E3" i="20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H223" i="19"/>
  <c r="F223" i="19"/>
  <c r="F222" i="19"/>
  <c r="F221" i="19"/>
  <c r="G221" i="19" s="1"/>
  <c r="F220" i="19"/>
  <c r="F219" i="19"/>
  <c r="F218" i="19"/>
  <c r="H217" i="19"/>
  <c r="F217" i="19"/>
  <c r="H216" i="19"/>
  <c r="F216" i="19"/>
  <c r="H215" i="19"/>
  <c r="F215" i="19"/>
  <c r="H214" i="19"/>
  <c r="F214" i="19"/>
  <c r="H213" i="19"/>
  <c r="F213" i="19"/>
  <c r="H212" i="19"/>
  <c r="F212" i="19"/>
  <c r="H211" i="19"/>
  <c r="F211" i="19"/>
  <c r="F210" i="19"/>
  <c r="F209" i="19"/>
  <c r="F208" i="19"/>
  <c r="H207" i="19"/>
  <c r="F207" i="19"/>
  <c r="H206" i="19"/>
  <c r="F206" i="19"/>
  <c r="F205" i="19"/>
  <c r="F204" i="19"/>
  <c r="F203" i="19"/>
  <c r="H199" i="19"/>
  <c r="F199" i="19"/>
  <c r="H198" i="19"/>
  <c r="F198" i="19"/>
  <c r="F197" i="19"/>
  <c r="H197" i="19" s="1"/>
  <c r="H196" i="19"/>
  <c r="F196" i="19"/>
  <c r="F195" i="19"/>
  <c r="H195" i="19" s="1"/>
  <c r="F194" i="19"/>
  <c r="H194" i="19" s="1"/>
  <c r="F193" i="19"/>
  <c r="H193" i="19" s="1"/>
  <c r="H192" i="19"/>
  <c r="F192" i="19"/>
  <c r="F191" i="19"/>
  <c r="H191" i="19" s="1"/>
  <c r="F190" i="19"/>
  <c r="H190" i="19" s="1"/>
  <c r="F189" i="19"/>
  <c r="H189" i="19" s="1"/>
  <c r="H187" i="19"/>
  <c r="F187" i="19"/>
  <c r="F186" i="19"/>
  <c r="H186" i="19" s="1"/>
  <c r="F185" i="19"/>
  <c r="H185" i="19" s="1"/>
  <c r="F184" i="19"/>
  <c r="H184" i="19" s="1"/>
  <c r="G178" i="19"/>
  <c r="G177" i="19"/>
  <c r="G176" i="19"/>
  <c r="G175" i="19"/>
  <c r="G174" i="19"/>
  <c r="G173" i="19"/>
  <c r="G172" i="19"/>
  <c r="G171" i="19"/>
  <c r="G170" i="19"/>
  <c r="G169" i="19"/>
  <c r="H165" i="19"/>
  <c r="F165" i="19"/>
  <c r="F164" i="19"/>
  <c r="H164" i="19" s="1"/>
  <c r="C161" i="19"/>
  <c r="E161" i="19" s="1"/>
  <c r="C157" i="19"/>
  <c r="E157" i="19" s="1"/>
  <c r="F151" i="19"/>
  <c r="H151" i="19" s="1"/>
  <c r="F150" i="19"/>
  <c r="H150" i="19" s="1"/>
  <c r="F149" i="19"/>
  <c r="H149" i="19" s="1"/>
  <c r="F148" i="19"/>
  <c r="H148" i="19" s="1"/>
  <c r="F147" i="19"/>
  <c r="H147" i="19" s="1"/>
  <c r="F146" i="19"/>
  <c r="H146" i="19" s="1"/>
  <c r="F145" i="19"/>
  <c r="H145" i="19" s="1"/>
  <c r="H144" i="19"/>
  <c r="F144" i="19"/>
  <c r="F143" i="19"/>
  <c r="H143" i="19" s="1"/>
  <c r="F142" i="19"/>
  <c r="H142" i="19" s="1"/>
  <c r="F141" i="19"/>
  <c r="H141" i="19" s="1"/>
  <c r="H140" i="19"/>
  <c r="F140" i="19"/>
  <c r="F139" i="19"/>
  <c r="H139" i="19" s="1"/>
  <c r="F138" i="19"/>
  <c r="H138" i="19" s="1"/>
  <c r="F137" i="19"/>
  <c r="H137" i="19" s="1"/>
  <c r="H136" i="19"/>
  <c r="F136" i="19"/>
  <c r="F135" i="19"/>
  <c r="H135" i="19" s="1"/>
  <c r="F134" i="19"/>
  <c r="H134" i="19" s="1"/>
  <c r="F133" i="19"/>
  <c r="H133" i="19" s="1"/>
  <c r="H132" i="19"/>
  <c r="F132" i="19"/>
  <c r="F131" i="19"/>
  <c r="H131" i="19" s="1"/>
  <c r="F130" i="19"/>
  <c r="H130" i="19" s="1"/>
  <c r="F129" i="19"/>
  <c r="H129" i="19" s="1"/>
  <c r="H128" i="19"/>
  <c r="F128" i="19"/>
  <c r="H124" i="19"/>
  <c r="F123" i="19"/>
  <c r="H123" i="19" s="1"/>
  <c r="F122" i="19"/>
  <c r="H122" i="19" s="1"/>
  <c r="F121" i="19"/>
  <c r="H121" i="19" s="1"/>
  <c r="H120" i="19"/>
  <c r="F120" i="19"/>
  <c r="F119" i="19"/>
  <c r="H119" i="19" s="1"/>
  <c r="F118" i="19"/>
  <c r="H118" i="19" s="1"/>
  <c r="F117" i="19"/>
  <c r="H117" i="19" s="1"/>
  <c r="F116" i="19"/>
  <c r="H116" i="19" s="1"/>
  <c r="F115" i="19"/>
  <c r="H115" i="19" s="1"/>
  <c r="F114" i="19"/>
  <c r="H114" i="19" s="1"/>
  <c r="F113" i="19"/>
  <c r="H113" i="19" s="1"/>
  <c r="H112" i="19"/>
  <c r="F112" i="19"/>
  <c r="F111" i="19"/>
  <c r="H111" i="19" s="1"/>
  <c r="F110" i="19"/>
  <c r="H110" i="19" s="1"/>
  <c r="F109" i="19"/>
  <c r="H109" i="19" s="1"/>
  <c r="F108" i="19"/>
  <c r="H108" i="19" s="1"/>
  <c r="F107" i="19"/>
  <c r="H107" i="19" s="1"/>
  <c r="F106" i="19"/>
  <c r="H106" i="19" s="1"/>
  <c r="F105" i="19"/>
  <c r="H105" i="19" s="1"/>
  <c r="F104" i="19"/>
  <c r="H104" i="19" s="1"/>
  <c r="F103" i="19"/>
  <c r="H103" i="19" s="1"/>
  <c r="F102" i="19"/>
  <c r="H102" i="19" s="1"/>
  <c r="F101" i="19"/>
  <c r="H101" i="19" s="1"/>
  <c r="F100" i="19"/>
  <c r="H100" i="19" s="1"/>
  <c r="F99" i="19"/>
  <c r="H99" i="19" s="1"/>
  <c r="F98" i="19"/>
  <c r="H98" i="19" s="1"/>
  <c r="F97" i="19"/>
  <c r="H97" i="19" s="1"/>
  <c r="H96" i="19"/>
  <c r="F96" i="19"/>
  <c r="F95" i="19"/>
  <c r="H95" i="19" s="1"/>
  <c r="F94" i="19"/>
  <c r="H94" i="19" s="1"/>
  <c r="F93" i="19"/>
  <c r="H93" i="19" s="1"/>
  <c r="F92" i="19"/>
  <c r="H92" i="19" s="1"/>
  <c r="F91" i="19"/>
  <c r="H91" i="19" s="1"/>
  <c r="F90" i="19"/>
  <c r="H90" i="19" s="1"/>
  <c r="F89" i="19"/>
  <c r="H89" i="19" s="1"/>
  <c r="H88" i="19"/>
  <c r="F88" i="19"/>
  <c r="F87" i="19"/>
  <c r="H87" i="19" s="1"/>
  <c r="F86" i="19"/>
  <c r="H86" i="19" s="1"/>
  <c r="F85" i="19"/>
  <c r="H85" i="19" s="1"/>
  <c r="F84" i="19"/>
  <c r="H84" i="19" s="1"/>
  <c r="F83" i="19"/>
  <c r="H83" i="19" s="1"/>
  <c r="F82" i="19"/>
  <c r="H82" i="19" s="1"/>
  <c r="F81" i="19"/>
  <c r="H81" i="19" s="1"/>
  <c r="G70" i="19"/>
  <c r="E70" i="19"/>
  <c r="G69" i="19"/>
  <c r="E69" i="19"/>
  <c r="E68" i="19"/>
  <c r="G68" i="19" s="1"/>
  <c r="E67" i="19"/>
  <c r="G67" i="19" s="1"/>
  <c r="E66" i="19"/>
  <c r="G66" i="19" s="1"/>
  <c r="E65" i="19"/>
  <c r="G65" i="19" s="1"/>
  <c r="E64" i="19"/>
  <c r="G64" i="19" s="1"/>
  <c r="E63" i="19"/>
  <c r="G63" i="19" s="1"/>
  <c r="E62" i="19"/>
  <c r="G62" i="19" s="1"/>
  <c r="E61" i="19"/>
  <c r="G61" i="19" s="1"/>
  <c r="E60" i="19"/>
  <c r="G60" i="19" s="1"/>
  <c r="E59" i="19"/>
  <c r="E58" i="19"/>
  <c r="E57" i="19"/>
  <c r="E56" i="19"/>
  <c r="G56" i="19" s="1"/>
  <c r="E55" i="19"/>
  <c r="G55" i="19" s="1"/>
  <c r="E54" i="19"/>
  <c r="G54" i="19" s="1"/>
  <c r="E53" i="19"/>
  <c r="G53" i="19" s="1"/>
  <c r="E52" i="19"/>
  <c r="G52" i="19" s="1"/>
  <c r="E51" i="19"/>
  <c r="G51" i="19" s="1"/>
  <c r="E50" i="19"/>
  <c r="G50" i="19" s="1"/>
  <c r="E49" i="19"/>
  <c r="G49" i="19" s="1"/>
  <c r="E48" i="19"/>
  <c r="G48" i="19" s="1"/>
  <c r="E47" i="19"/>
  <c r="G47" i="19" s="1"/>
  <c r="E46" i="19"/>
  <c r="G46" i="19" s="1"/>
  <c r="E45" i="19"/>
  <c r="G45" i="19" s="1"/>
  <c r="E44" i="19"/>
  <c r="G44" i="19" s="1"/>
  <c r="E43" i="19"/>
  <c r="G43" i="19" s="1"/>
  <c r="E42" i="19"/>
  <c r="G42" i="19" s="1"/>
  <c r="E41" i="19"/>
  <c r="G41" i="19" s="1"/>
  <c r="E40" i="19"/>
  <c r="G40" i="19" s="1"/>
  <c r="F36" i="19"/>
  <c r="G34" i="19"/>
  <c r="G30" i="19"/>
  <c r="F30" i="19"/>
  <c r="D30" i="19"/>
  <c r="C30" i="19"/>
  <c r="I29" i="19"/>
  <c r="K29" i="19" s="1"/>
  <c r="E29" i="19"/>
  <c r="I28" i="19"/>
  <c r="K28" i="19" s="1"/>
  <c r="E28" i="19"/>
  <c r="I27" i="19"/>
  <c r="K27" i="19" s="1"/>
  <c r="E27" i="19"/>
  <c r="E26" i="19"/>
  <c r="I26" i="19" s="1"/>
  <c r="K26" i="19" s="1"/>
  <c r="E25" i="19"/>
  <c r="I25" i="19" s="1"/>
  <c r="K25" i="19" s="1"/>
  <c r="E24" i="19"/>
  <c r="I24" i="19" s="1"/>
  <c r="K24" i="19" s="1"/>
  <c r="E23" i="19"/>
  <c r="I23" i="19" s="1"/>
  <c r="K23" i="19" s="1"/>
  <c r="E22" i="19"/>
  <c r="I22" i="19" s="1"/>
  <c r="K22" i="19" s="1"/>
  <c r="I21" i="19"/>
  <c r="K21" i="19" s="1"/>
  <c r="E21" i="19"/>
  <c r="E20" i="19"/>
  <c r="I20" i="19" s="1"/>
  <c r="K20" i="19" s="1"/>
  <c r="H19" i="19"/>
  <c r="E19" i="19"/>
  <c r="I19" i="19" s="1"/>
  <c r="K19" i="19" s="1"/>
  <c r="H18" i="19"/>
  <c r="E18" i="19"/>
  <c r="I18" i="19" s="1"/>
  <c r="K18" i="19" s="1"/>
  <c r="E17" i="19"/>
  <c r="K16" i="19"/>
  <c r="E16" i="19"/>
  <c r="K15" i="19"/>
  <c r="E15" i="19"/>
  <c r="H14" i="19"/>
  <c r="E14" i="19"/>
  <c r="I14" i="19" s="1"/>
  <c r="K14" i="19" s="1"/>
  <c r="I13" i="19"/>
  <c r="K13" i="19" s="1"/>
  <c r="H13" i="19"/>
  <c r="E13" i="19"/>
  <c r="H12" i="19"/>
  <c r="E12" i="19"/>
  <c r="I12" i="19" s="1"/>
  <c r="K12" i="19" s="1"/>
  <c r="H11" i="19"/>
  <c r="E11" i="19"/>
  <c r="I11" i="19" s="1"/>
  <c r="K11" i="19" s="1"/>
  <c r="E10" i="19"/>
  <c r="H9" i="19"/>
  <c r="E9" i="19"/>
  <c r="I9" i="19" s="1"/>
  <c r="K9" i="19" s="1"/>
  <c r="K8" i="19"/>
  <c r="H8" i="19"/>
  <c r="E8" i="19"/>
  <c r="I8" i="19" s="1"/>
  <c r="H7" i="19"/>
  <c r="E7" i="19"/>
  <c r="I7" i="19" s="1"/>
  <c r="K7" i="19" s="1"/>
  <c r="H6" i="19"/>
  <c r="E6" i="19"/>
  <c r="I6" i="19" s="1"/>
  <c r="K6" i="19" s="1"/>
  <c r="K5" i="19"/>
  <c r="H5" i="19"/>
  <c r="E5" i="19"/>
  <c r="I5" i="19" s="1"/>
  <c r="E4" i="19"/>
  <c r="K3" i="19"/>
  <c r="E3" i="19"/>
  <c r="E30" i="19" s="1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3" i="18"/>
  <c r="H223" i="18" s="1"/>
  <c r="F222" i="18"/>
  <c r="F221" i="18"/>
  <c r="G221" i="18" s="1"/>
  <c r="F220" i="18"/>
  <c r="F219" i="18"/>
  <c r="F218" i="18"/>
  <c r="H217" i="18"/>
  <c r="F217" i="18"/>
  <c r="H216" i="18"/>
  <c r="F216" i="18"/>
  <c r="H215" i="18"/>
  <c r="F215" i="18"/>
  <c r="H214" i="18"/>
  <c r="F214" i="18"/>
  <c r="H213" i="18"/>
  <c r="F213" i="18"/>
  <c r="H212" i="18"/>
  <c r="F212" i="18"/>
  <c r="H211" i="18"/>
  <c r="F211" i="18"/>
  <c r="F210" i="18"/>
  <c r="F209" i="18"/>
  <c r="F208" i="18"/>
  <c r="F207" i="18"/>
  <c r="H207" i="18" s="1"/>
  <c r="H206" i="18"/>
  <c r="F206" i="18"/>
  <c r="F205" i="18"/>
  <c r="F204" i="18"/>
  <c r="F203" i="18"/>
  <c r="H199" i="18"/>
  <c r="F199" i="18"/>
  <c r="H198" i="18"/>
  <c r="F198" i="18"/>
  <c r="F197" i="18"/>
  <c r="H197" i="18" s="1"/>
  <c r="F196" i="18"/>
  <c r="H196" i="18" s="1"/>
  <c r="F195" i="18"/>
  <c r="H195" i="18" s="1"/>
  <c r="F194" i="18"/>
  <c r="H194" i="18" s="1"/>
  <c r="F193" i="18"/>
  <c r="H193" i="18" s="1"/>
  <c r="F192" i="18"/>
  <c r="H192" i="18" s="1"/>
  <c r="F191" i="18"/>
  <c r="H191" i="18" s="1"/>
  <c r="H190" i="18"/>
  <c r="F190" i="18"/>
  <c r="F189" i="18"/>
  <c r="H189" i="18" s="1"/>
  <c r="F187" i="18"/>
  <c r="H187" i="18" s="1"/>
  <c r="F186" i="18"/>
  <c r="H186" i="18" s="1"/>
  <c r="F185" i="18"/>
  <c r="H185" i="18" s="1"/>
  <c r="F184" i="18"/>
  <c r="H184" i="18" s="1"/>
  <c r="G178" i="18"/>
  <c r="G177" i="18"/>
  <c r="G176" i="18"/>
  <c r="G175" i="18"/>
  <c r="G174" i="18"/>
  <c r="G173" i="18"/>
  <c r="G172" i="18"/>
  <c r="G171" i="18"/>
  <c r="G170" i="18"/>
  <c r="G169" i="18"/>
  <c r="F165" i="18"/>
  <c r="H165" i="18" s="1"/>
  <c r="H166" i="18" s="1"/>
  <c r="F164" i="18"/>
  <c r="H164" i="18" s="1"/>
  <c r="C161" i="18"/>
  <c r="E161" i="18" s="1"/>
  <c r="C157" i="18"/>
  <c r="E157" i="18" s="1"/>
  <c r="F151" i="18"/>
  <c r="H151" i="18" s="1"/>
  <c r="F150" i="18"/>
  <c r="H150" i="18" s="1"/>
  <c r="F149" i="18"/>
  <c r="H149" i="18" s="1"/>
  <c r="F148" i="18"/>
  <c r="H148" i="18" s="1"/>
  <c r="F147" i="18"/>
  <c r="H147" i="18" s="1"/>
  <c r="F146" i="18"/>
  <c r="H146" i="18" s="1"/>
  <c r="F145" i="18"/>
  <c r="H145" i="18" s="1"/>
  <c r="F144" i="18"/>
  <c r="H144" i="18" s="1"/>
  <c r="F143" i="18"/>
  <c r="H143" i="18" s="1"/>
  <c r="F142" i="18"/>
  <c r="H142" i="18" s="1"/>
  <c r="F141" i="18"/>
  <c r="H141" i="18" s="1"/>
  <c r="F140" i="18"/>
  <c r="H140" i="18" s="1"/>
  <c r="F139" i="18"/>
  <c r="H139" i="18" s="1"/>
  <c r="F138" i="18"/>
  <c r="H138" i="18" s="1"/>
  <c r="F137" i="18"/>
  <c r="H137" i="18" s="1"/>
  <c r="F136" i="18"/>
  <c r="H136" i="18" s="1"/>
  <c r="F135" i="18"/>
  <c r="H135" i="18" s="1"/>
  <c r="F134" i="18"/>
  <c r="H134" i="18" s="1"/>
  <c r="F133" i="18"/>
  <c r="H133" i="18" s="1"/>
  <c r="F132" i="18"/>
  <c r="H132" i="18" s="1"/>
  <c r="F131" i="18"/>
  <c r="H131" i="18" s="1"/>
  <c r="F130" i="18"/>
  <c r="H130" i="18" s="1"/>
  <c r="F129" i="18"/>
  <c r="H129" i="18" s="1"/>
  <c r="F128" i="18"/>
  <c r="H124" i="18"/>
  <c r="F123" i="18"/>
  <c r="H123" i="18" s="1"/>
  <c r="F122" i="18"/>
  <c r="H122" i="18" s="1"/>
  <c r="F121" i="18"/>
  <c r="H121" i="18" s="1"/>
  <c r="F120" i="18"/>
  <c r="H120" i="18" s="1"/>
  <c r="F119" i="18"/>
  <c r="H119" i="18" s="1"/>
  <c r="F118" i="18"/>
  <c r="H118" i="18" s="1"/>
  <c r="F117" i="18"/>
  <c r="H117" i="18" s="1"/>
  <c r="F116" i="18"/>
  <c r="H116" i="18" s="1"/>
  <c r="F115" i="18"/>
  <c r="H115" i="18" s="1"/>
  <c r="F114" i="18"/>
  <c r="H114" i="18" s="1"/>
  <c r="F113" i="18"/>
  <c r="H113" i="18" s="1"/>
  <c r="F112" i="18"/>
  <c r="H112" i="18" s="1"/>
  <c r="F111" i="18"/>
  <c r="H111" i="18" s="1"/>
  <c r="F110" i="18"/>
  <c r="H110" i="18" s="1"/>
  <c r="F109" i="18"/>
  <c r="H109" i="18" s="1"/>
  <c r="F108" i="18"/>
  <c r="H108" i="18" s="1"/>
  <c r="F107" i="18"/>
  <c r="H107" i="18" s="1"/>
  <c r="F106" i="18"/>
  <c r="H106" i="18" s="1"/>
  <c r="F105" i="18"/>
  <c r="H105" i="18" s="1"/>
  <c r="F104" i="18"/>
  <c r="H104" i="18" s="1"/>
  <c r="F103" i="18"/>
  <c r="H103" i="18" s="1"/>
  <c r="F102" i="18"/>
  <c r="H102" i="18" s="1"/>
  <c r="F101" i="18"/>
  <c r="H101" i="18" s="1"/>
  <c r="F100" i="18"/>
  <c r="H100" i="18" s="1"/>
  <c r="F99" i="18"/>
  <c r="H99" i="18" s="1"/>
  <c r="F98" i="18"/>
  <c r="H98" i="18" s="1"/>
  <c r="F97" i="18"/>
  <c r="H97" i="18" s="1"/>
  <c r="H96" i="18"/>
  <c r="F96" i="18"/>
  <c r="F95" i="18"/>
  <c r="H95" i="18" s="1"/>
  <c r="H94" i="18"/>
  <c r="F94" i="18"/>
  <c r="F93" i="18"/>
  <c r="H93" i="18" s="1"/>
  <c r="H92" i="18"/>
  <c r="F92" i="18"/>
  <c r="F91" i="18"/>
  <c r="H91" i="18" s="1"/>
  <c r="H90" i="18"/>
  <c r="F90" i="18"/>
  <c r="F89" i="18"/>
  <c r="H89" i="18" s="1"/>
  <c r="H88" i="18"/>
  <c r="F88" i="18"/>
  <c r="F87" i="18"/>
  <c r="H87" i="18" s="1"/>
  <c r="H86" i="18"/>
  <c r="F86" i="18"/>
  <c r="F85" i="18"/>
  <c r="H85" i="18" s="1"/>
  <c r="H84" i="18"/>
  <c r="F84" i="18"/>
  <c r="F83" i="18"/>
  <c r="H83" i="18" s="1"/>
  <c r="H82" i="18"/>
  <c r="F82" i="18"/>
  <c r="F81" i="18"/>
  <c r="G70" i="18"/>
  <c r="E70" i="18"/>
  <c r="E69" i="18"/>
  <c r="G69" i="18" s="1"/>
  <c r="G68" i="18"/>
  <c r="E68" i="18"/>
  <c r="E67" i="18"/>
  <c r="G67" i="18" s="1"/>
  <c r="G66" i="18"/>
  <c r="E66" i="18"/>
  <c r="E65" i="18"/>
  <c r="G65" i="18" s="1"/>
  <c r="G64" i="18"/>
  <c r="E64" i="18"/>
  <c r="E63" i="18"/>
  <c r="G63" i="18" s="1"/>
  <c r="G62" i="18"/>
  <c r="E62" i="18"/>
  <c r="E61" i="18"/>
  <c r="G61" i="18" s="1"/>
  <c r="G60" i="18"/>
  <c r="E60" i="18"/>
  <c r="E59" i="18"/>
  <c r="E58" i="18"/>
  <c r="E57" i="18"/>
  <c r="E56" i="18"/>
  <c r="G56" i="18" s="1"/>
  <c r="E55" i="18"/>
  <c r="G55" i="18" s="1"/>
  <c r="E54" i="18"/>
  <c r="G54" i="18" s="1"/>
  <c r="E53" i="18"/>
  <c r="G53" i="18" s="1"/>
  <c r="E52" i="18"/>
  <c r="G52" i="18" s="1"/>
  <c r="E51" i="18"/>
  <c r="G51" i="18" s="1"/>
  <c r="E50" i="18"/>
  <c r="G50" i="18" s="1"/>
  <c r="G49" i="18"/>
  <c r="E49" i="18"/>
  <c r="E48" i="18"/>
  <c r="G48" i="18" s="1"/>
  <c r="G47" i="18"/>
  <c r="E47" i="18"/>
  <c r="E46" i="18"/>
  <c r="G46" i="18" s="1"/>
  <c r="E45" i="18"/>
  <c r="G45" i="18" s="1"/>
  <c r="E44" i="18"/>
  <c r="G44" i="18" s="1"/>
  <c r="E43" i="18"/>
  <c r="G43" i="18" s="1"/>
  <c r="E42" i="18"/>
  <c r="G42" i="18" s="1"/>
  <c r="E41" i="18"/>
  <c r="G41" i="18" s="1"/>
  <c r="G40" i="18"/>
  <c r="E40" i="18"/>
  <c r="F36" i="18"/>
  <c r="G34" i="18"/>
  <c r="G30" i="18"/>
  <c r="F30" i="18"/>
  <c r="D30" i="18"/>
  <c r="C30" i="18"/>
  <c r="K29" i="18"/>
  <c r="I29" i="18"/>
  <c r="E29" i="18"/>
  <c r="K28" i="18"/>
  <c r="I28" i="18"/>
  <c r="E28" i="18"/>
  <c r="I27" i="18"/>
  <c r="K27" i="18" s="1"/>
  <c r="E27" i="18"/>
  <c r="E26" i="18"/>
  <c r="I26" i="18" s="1"/>
  <c r="K26" i="18" s="1"/>
  <c r="E25" i="18"/>
  <c r="I25" i="18" s="1"/>
  <c r="K25" i="18" s="1"/>
  <c r="I24" i="18"/>
  <c r="K24" i="18" s="1"/>
  <c r="E24" i="18"/>
  <c r="E23" i="18"/>
  <c r="I23" i="18" s="1"/>
  <c r="K23" i="18" s="1"/>
  <c r="E22" i="18"/>
  <c r="I22" i="18" s="1"/>
  <c r="K22" i="18" s="1"/>
  <c r="E21" i="18"/>
  <c r="I21" i="18" s="1"/>
  <c r="K21" i="18" s="1"/>
  <c r="E20" i="18"/>
  <c r="I20" i="18" s="1"/>
  <c r="K20" i="18" s="1"/>
  <c r="I19" i="18"/>
  <c r="K19" i="18" s="1"/>
  <c r="H19" i="18"/>
  <c r="E19" i="18"/>
  <c r="I18" i="18"/>
  <c r="K18" i="18" s="1"/>
  <c r="H18" i="18"/>
  <c r="E18" i="18"/>
  <c r="E17" i="18"/>
  <c r="K16" i="18"/>
  <c r="E16" i="18"/>
  <c r="K15" i="18"/>
  <c r="E15" i="18"/>
  <c r="I14" i="18"/>
  <c r="K14" i="18" s="1"/>
  <c r="H14" i="18"/>
  <c r="E14" i="18"/>
  <c r="H13" i="18"/>
  <c r="E13" i="18"/>
  <c r="I13" i="18" s="1"/>
  <c r="K13" i="18" s="1"/>
  <c r="H12" i="18"/>
  <c r="E12" i="18"/>
  <c r="I12" i="18" s="1"/>
  <c r="K12" i="18" s="1"/>
  <c r="I11" i="18"/>
  <c r="K11" i="18" s="1"/>
  <c r="H11" i="18"/>
  <c r="E11" i="18"/>
  <c r="E10" i="18"/>
  <c r="K9" i="18"/>
  <c r="H9" i="18"/>
  <c r="E9" i="18"/>
  <c r="I9" i="18" s="1"/>
  <c r="H8" i="18"/>
  <c r="E8" i="18"/>
  <c r="I8" i="18" s="1"/>
  <c r="K8" i="18" s="1"/>
  <c r="H7" i="18"/>
  <c r="E7" i="18"/>
  <c r="I7" i="18" s="1"/>
  <c r="K7" i="18" s="1"/>
  <c r="K6" i="18"/>
  <c r="H6" i="18"/>
  <c r="E6" i="18"/>
  <c r="I6" i="18" s="1"/>
  <c r="H5" i="18"/>
  <c r="E5" i="18"/>
  <c r="I5" i="18" s="1"/>
  <c r="K5" i="18" s="1"/>
  <c r="E4" i="18"/>
  <c r="K3" i="18"/>
  <c r="E3" i="18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19" i="17"/>
  <c r="H219" i="17" s="1"/>
  <c r="F218" i="17"/>
  <c r="G217" i="17"/>
  <c r="F217" i="17"/>
  <c r="F216" i="17"/>
  <c r="F215" i="17"/>
  <c r="F214" i="17"/>
  <c r="H213" i="17"/>
  <c r="F213" i="17"/>
  <c r="H212" i="17"/>
  <c r="F212" i="17"/>
  <c r="H211" i="17"/>
  <c r="F211" i="17"/>
  <c r="H210" i="17"/>
  <c r="F210" i="17"/>
  <c r="H209" i="17"/>
  <c r="F209" i="17"/>
  <c r="H208" i="17"/>
  <c r="F208" i="17"/>
  <c r="H207" i="17"/>
  <c r="F207" i="17"/>
  <c r="F206" i="17"/>
  <c r="F205" i="17"/>
  <c r="F204" i="17"/>
  <c r="F203" i="17"/>
  <c r="H203" i="17" s="1"/>
  <c r="H202" i="17"/>
  <c r="F202" i="17"/>
  <c r="F201" i="17"/>
  <c r="F200" i="17"/>
  <c r="F199" i="17"/>
  <c r="H195" i="17"/>
  <c r="F195" i="17"/>
  <c r="H194" i="17"/>
  <c r="F194" i="17"/>
  <c r="F193" i="17"/>
  <c r="H193" i="17" s="1"/>
  <c r="F192" i="17"/>
  <c r="H192" i="17" s="1"/>
  <c r="F191" i="17"/>
  <c r="H191" i="17" s="1"/>
  <c r="H190" i="17"/>
  <c r="F190" i="17"/>
  <c r="F189" i="17"/>
  <c r="H189" i="17" s="1"/>
  <c r="H188" i="17"/>
  <c r="F188" i="17"/>
  <c r="F187" i="17"/>
  <c r="H187" i="17" s="1"/>
  <c r="F186" i="17"/>
  <c r="H186" i="17" s="1"/>
  <c r="F185" i="17"/>
  <c r="H185" i="17" s="1"/>
  <c r="F183" i="17"/>
  <c r="H183" i="17" s="1"/>
  <c r="F182" i="17"/>
  <c r="H182" i="17" s="1"/>
  <c r="H181" i="17"/>
  <c r="F181" i="17"/>
  <c r="F180" i="17"/>
  <c r="H180" i="17" s="1"/>
  <c r="G175" i="17"/>
  <c r="G174" i="17"/>
  <c r="G173" i="17"/>
  <c r="G172" i="17"/>
  <c r="G171" i="17"/>
  <c r="G170" i="17"/>
  <c r="G169" i="17"/>
  <c r="G168" i="17"/>
  <c r="G167" i="17"/>
  <c r="G166" i="17"/>
  <c r="F162" i="17"/>
  <c r="H162" i="17" s="1"/>
  <c r="H161" i="17"/>
  <c r="F161" i="17"/>
  <c r="C158" i="17"/>
  <c r="E158" i="17" s="1"/>
  <c r="C154" i="17"/>
  <c r="E154" i="17" s="1"/>
  <c r="F148" i="17"/>
  <c r="H148" i="17" s="1"/>
  <c r="F147" i="17"/>
  <c r="H147" i="17" s="1"/>
  <c r="F146" i="17"/>
  <c r="H146" i="17" s="1"/>
  <c r="H145" i="17"/>
  <c r="F145" i="17"/>
  <c r="F144" i="17"/>
  <c r="H144" i="17" s="1"/>
  <c r="F143" i="17"/>
  <c r="H143" i="17" s="1"/>
  <c r="F142" i="17"/>
  <c r="H142" i="17" s="1"/>
  <c r="F141" i="17"/>
  <c r="H141" i="17" s="1"/>
  <c r="F140" i="17"/>
  <c r="H140" i="17" s="1"/>
  <c r="F139" i="17"/>
  <c r="H139" i="17" s="1"/>
  <c r="F138" i="17"/>
  <c r="H138" i="17" s="1"/>
  <c r="H137" i="17"/>
  <c r="F137" i="17"/>
  <c r="F136" i="17"/>
  <c r="H136" i="17" s="1"/>
  <c r="H135" i="17"/>
  <c r="F135" i="17"/>
  <c r="F134" i="17"/>
  <c r="H134" i="17" s="1"/>
  <c r="F133" i="17"/>
  <c r="H133" i="17" s="1"/>
  <c r="F132" i="17"/>
  <c r="H132" i="17" s="1"/>
  <c r="F131" i="17"/>
  <c r="H131" i="17" s="1"/>
  <c r="F130" i="17"/>
  <c r="H130" i="17" s="1"/>
  <c r="H129" i="17"/>
  <c r="F129" i="17"/>
  <c r="H128" i="17"/>
  <c r="F128" i="17"/>
  <c r="H127" i="17"/>
  <c r="F127" i="17"/>
  <c r="H126" i="17"/>
  <c r="F126" i="17"/>
  <c r="H125" i="17"/>
  <c r="F125" i="17"/>
  <c r="H121" i="17"/>
  <c r="F120" i="17"/>
  <c r="H120" i="17" s="1"/>
  <c r="F119" i="17"/>
  <c r="H119" i="17" s="1"/>
  <c r="H118" i="17"/>
  <c r="F118" i="17"/>
  <c r="F117" i="17"/>
  <c r="H117" i="17" s="1"/>
  <c r="H116" i="17"/>
  <c r="F116" i="17"/>
  <c r="F115" i="17"/>
  <c r="H115" i="17" s="1"/>
  <c r="F114" i="17"/>
  <c r="H114" i="17" s="1"/>
  <c r="F113" i="17"/>
  <c r="H113" i="17" s="1"/>
  <c r="F112" i="17"/>
  <c r="H112" i="17" s="1"/>
  <c r="F111" i="17"/>
  <c r="H111" i="17" s="1"/>
  <c r="H110" i="17"/>
  <c r="F110" i="17"/>
  <c r="F109" i="17"/>
  <c r="H109" i="17" s="1"/>
  <c r="H108" i="17"/>
  <c r="F108" i="17"/>
  <c r="F107" i="17"/>
  <c r="H107" i="17" s="1"/>
  <c r="F106" i="17"/>
  <c r="H106" i="17" s="1"/>
  <c r="F105" i="17"/>
  <c r="H105" i="17" s="1"/>
  <c r="F104" i="17"/>
  <c r="H104" i="17" s="1"/>
  <c r="F103" i="17"/>
  <c r="H103" i="17" s="1"/>
  <c r="H102" i="17"/>
  <c r="F102" i="17"/>
  <c r="F101" i="17"/>
  <c r="H101" i="17" s="1"/>
  <c r="H100" i="17"/>
  <c r="F100" i="17"/>
  <c r="F99" i="17"/>
  <c r="H99" i="17" s="1"/>
  <c r="F98" i="17"/>
  <c r="H98" i="17" s="1"/>
  <c r="F97" i="17"/>
  <c r="H97" i="17" s="1"/>
  <c r="F96" i="17"/>
  <c r="H96" i="17" s="1"/>
  <c r="F95" i="17"/>
  <c r="H95" i="17" s="1"/>
  <c r="F94" i="17"/>
  <c r="H94" i="17" s="1"/>
  <c r="F93" i="17"/>
  <c r="H93" i="17" s="1"/>
  <c r="H92" i="17"/>
  <c r="F92" i="17"/>
  <c r="F91" i="17"/>
  <c r="H91" i="17" s="1"/>
  <c r="H90" i="17"/>
  <c r="F90" i="17"/>
  <c r="F89" i="17"/>
  <c r="H89" i="17" s="1"/>
  <c r="F88" i="17"/>
  <c r="H88" i="17" s="1"/>
  <c r="F87" i="17"/>
  <c r="H87" i="17" s="1"/>
  <c r="H86" i="17"/>
  <c r="F86" i="17"/>
  <c r="F85" i="17"/>
  <c r="H85" i="17" s="1"/>
  <c r="H84" i="17"/>
  <c r="F84" i="17"/>
  <c r="F83" i="17"/>
  <c r="H83" i="17" s="1"/>
  <c r="F82" i="17"/>
  <c r="H82" i="17" s="1"/>
  <c r="F81" i="17"/>
  <c r="H81" i="17" s="1"/>
  <c r="F80" i="17"/>
  <c r="G69" i="17"/>
  <c r="E69" i="17"/>
  <c r="E68" i="17"/>
  <c r="G68" i="17" s="1"/>
  <c r="E67" i="17"/>
  <c r="G67" i="17" s="1"/>
  <c r="E66" i="17"/>
  <c r="G66" i="17" s="1"/>
  <c r="E65" i="17"/>
  <c r="G65" i="17" s="1"/>
  <c r="E64" i="17"/>
  <c r="G64" i="17" s="1"/>
  <c r="G63" i="17"/>
  <c r="E63" i="17"/>
  <c r="E62" i="17"/>
  <c r="G62" i="17" s="1"/>
  <c r="G61" i="17"/>
  <c r="E61" i="17"/>
  <c r="E60" i="17"/>
  <c r="G60" i="17" s="1"/>
  <c r="G59" i="17"/>
  <c r="E59" i="17"/>
  <c r="E58" i="17"/>
  <c r="E57" i="17"/>
  <c r="E56" i="17"/>
  <c r="G55" i="17"/>
  <c r="E55" i="17"/>
  <c r="E54" i="17"/>
  <c r="G54" i="17" s="1"/>
  <c r="G53" i="17"/>
  <c r="E53" i="17"/>
  <c r="E52" i="17"/>
  <c r="G52" i="17" s="1"/>
  <c r="G51" i="17"/>
  <c r="E51" i="17"/>
  <c r="E50" i="17"/>
  <c r="G50" i="17" s="1"/>
  <c r="G49" i="17"/>
  <c r="E49" i="17"/>
  <c r="E48" i="17"/>
  <c r="G48" i="17" s="1"/>
  <c r="G47" i="17"/>
  <c r="E47" i="17"/>
  <c r="E46" i="17"/>
  <c r="G46" i="17" s="1"/>
  <c r="G45" i="17"/>
  <c r="E45" i="17"/>
  <c r="E44" i="17"/>
  <c r="G44" i="17" s="1"/>
  <c r="G43" i="17"/>
  <c r="E43" i="17"/>
  <c r="E42" i="17"/>
  <c r="G42" i="17" s="1"/>
  <c r="G41" i="17"/>
  <c r="E41" i="17"/>
  <c r="E40" i="17"/>
  <c r="G39" i="17"/>
  <c r="E39" i="17"/>
  <c r="F35" i="17"/>
  <c r="G33" i="17"/>
  <c r="G29" i="17"/>
  <c r="F29" i="17"/>
  <c r="D29" i="17"/>
  <c r="C29" i="17"/>
  <c r="K28" i="17"/>
  <c r="I28" i="17"/>
  <c r="E28" i="17"/>
  <c r="K27" i="17"/>
  <c r="I27" i="17"/>
  <c r="E27" i="17"/>
  <c r="I26" i="17"/>
  <c r="K26" i="17" s="1"/>
  <c r="E26" i="17"/>
  <c r="I25" i="17"/>
  <c r="K25" i="17" s="1"/>
  <c r="E25" i="17"/>
  <c r="E24" i="17"/>
  <c r="I24" i="17" s="1"/>
  <c r="K24" i="17" s="1"/>
  <c r="K23" i="17"/>
  <c r="I23" i="17"/>
  <c r="E23" i="17"/>
  <c r="E22" i="17"/>
  <c r="I22" i="17" s="1"/>
  <c r="K22" i="17" s="1"/>
  <c r="E21" i="17"/>
  <c r="I21" i="17" s="1"/>
  <c r="K21" i="17" s="1"/>
  <c r="E20" i="17"/>
  <c r="I20" i="17" s="1"/>
  <c r="K20" i="17" s="1"/>
  <c r="E19" i="17"/>
  <c r="I19" i="17" s="1"/>
  <c r="K19" i="17" s="1"/>
  <c r="H18" i="17"/>
  <c r="E18" i="17"/>
  <c r="I18" i="17" s="1"/>
  <c r="K18" i="17" s="1"/>
  <c r="I17" i="17"/>
  <c r="K17" i="17" s="1"/>
  <c r="H17" i="17"/>
  <c r="E17" i="17"/>
  <c r="E16" i="17"/>
  <c r="K15" i="17"/>
  <c r="E15" i="17"/>
  <c r="K14" i="17"/>
  <c r="E14" i="17"/>
  <c r="K13" i="17"/>
  <c r="H13" i="17"/>
  <c r="E13" i="17"/>
  <c r="I13" i="17" s="1"/>
  <c r="K12" i="17"/>
  <c r="H12" i="17"/>
  <c r="E12" i="17"/>
  <c r="I12" i="17" s="1"/>
  <c r="H11" i="17"/>
  <c r="E11" i="17"/>
  <c r="I11" i="17" s="1"/>
  <c r="K11" i="17" s="1"/>
  <c r="H10" i="17"/>
  <c r="E10" i="17"/>
  <c r="I10" i="17" s="1"/>
  <c r="K10" i="17" s="1"/>
  <c r="E9" i="17"/>
  <c r="H8" i="17"/>
  <c r="E8" i="17"/>
  <c r="I8" i="17" s="1"/>
  <c r="K8" i="17" s="1"/>
  <c r="H7" i="17"/>
  <c r="E7" i="17"/>
  <c r="I7" i="17" s="1"/>
  <c r="K7" i="17" s="1"/>
  <c r="H6" i="17"/>
  <c r="E6" i="17"/>
  <c r="I6" i="17" s="1"/>
  <c r="K6" i="17" s="1"/>
  <c r="H5" i="17"/>
  <c r="E5" i="17"/>
  <c r="I5" i="17" s="1"/>
  <c r="K5" i="17" s="1"/>
  <c r="H4" i="17"/>
  <c r="E4" i="17"/>
  <c r="I4" i="17" s="1"/>
  <c r="K3" i="17"/>
  <c r="E3" i="17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19" i="16"/>
  <c r="H219" i="16" s="1"/>
  <c r="F218" i="16"/>
  <c r="F217" i="16"/>
  <c r="G217" i="16" s="1"/>
  <c r="F216" i="16"/>
  <c r="F215" i="16"/>
  <c r="F214" i="16"/>
  <c r="H213" i="16"/>
  <c r="F213" i="16"/>
  <c r="H212" i="16"/>
  <c r="F212" i="16"/>
  <c r="H211" i="16"/>
  <c r="F211" i="16"/>
  <c r="H210" i="16"/>
  <c r="F210" i="16"/>
  <c r="H209" i="16"/>
  <c r="F209" i="16"/>
  <c r="H208" i="16"/>
  <c r="F208" i="16"/>
  <c r="H207" i="16"/>
  <c r="F207" i="16"/>
  <c r="F206" i="16"/>
  <c r="F205" i="16"/>
  <c r="F204" i="16"/>
  <c r="F203" i="16"/>
  <c r="H203" i="16" s="1"/>
  <c r="H202" i="16"/>
  <c r="F202" i="16"/>
  <c r="F201" i="16"/>
  <c r="F200" i="16"/>
  <c r="F199" i="16"/>
  <c r="H195" i="16"/>
  <c r="F195" i="16"/>
  <c r="H194" i="16"/>
  <c r="F194" i="16"/>
  <c r="F193" i="16"/>
  <c r="H193" i="16" s="1"/>
  <c r="H192" i="16"/>
  <c r="F192" i="16"/>
  <c r="F191" i="16"/>
  <c r="H191" i="16" s="1"/>
  <c r="F190" i="16"/>
  <c r="H190" i="16" s="1"/>
  <c r="F189" i="16"/>
  <c r="H189" i="16" s="1"/>
  <c r="F188" i="16"/>
  <c r="H188" i="16" s="1"/>
  <c r="F187" i="16"/>
  <c r="H187" i="16" s="1"/>
  <c r="H186" i="16"/>
  <c r="F186" i="16"/>
  <c r="F185" i="16"/>
  <c r="H185" i="16" s="1"/>
  <c r="H183" i="16"/>
  <c r="F183" i="16"/>
  <c r="F182" i="16"/>
  <c r="H182" i="16" s="1"/>
  <c r="H181" i="16"/>
  <c r="F181" i="16"/>
  <c r="F180" i="16"/>
  <c r="H180" i="16" s="1"/>
  <c r="G175" i="16"/>
  <c r="G174" i="16"/>
  <c r="G173" i="16"/>
  <c r="G172" i="16"/>
  <c r="G171" i="16"/>
  <c r="G170" i="16"/>
  <c r="G169" i="16"/>
  <c r="G168" i="16"/>
  <c r="G167" i="16"/>
  <c r="G166" i="16"/>
  <c r="F162" i="16"/>
  <c r="H162" i="16" s="1"/>
  <c r="F161" i="16"/>
  <c r="H161" i="16" s="1"/>
  <c r="C158" i="16"/>
  <c r="E158" i="16" s="1"/>
  <c r="E154" i="16"/>
  <c r="C154" i="16"/>
  <c r="F148" i="16"/>
  <c r="H148" i="16" s="1"/>
  <c r="F147" i="16"/>
  <c r="H147" i="16" s="1"/>
  <c r="F146" i="16"/>
  <c r="H146" i="16" s="1"/>
  <c r="F145" i="16"/>
  <c r="H145" i="16" s="1"/>
  <c r="H144" i="16"/>
  <c r="F144" i="16"/>
  <c r="F143" i="16"/>
  <c r="H143" i="16" s="1"/>
  <c r="F142" i="16"/>
  <c r="H142" i="16" s="1"/>
  <c r="F141" i="16"/>
  <c r="H141" i="16" s="1"/>
  <c r="F140" i="16"/>
  <c r="H140" i="16" s="1"/>
  <c r="F139" i="16"/>
  <c r="H139" i="16" s="1"/>
  <c r="H138" i="16"/>
  <c r="F138" i="16"/>
  <c r="F137" i="16"/>
  <c r="H137" i="16" s="1"/>
  <c r="H136" i="16"/>
  <c r="F136" i="16"/>
  <c r="F135" i="16"/>
  <c r="H135" i="16" s="1"/>
  <c r="H134" i="16"/>
  <c r="F134" i="16"/>
  <c r="F133" i="16"/>
  <c r="H133" i="16" s="1"/>
  <c r="F132" i="16"/>
  <c r="H132" i="16" s="1"/>
  <c r="F131" i="16"/>
  <c r="H131" i="16" s="1"/>
  <c r="F130" i="16"/>
  <c r="H130" i="16" s="1"/>
  <c r="F129" i="16"/>
  <c r="H129" i="16" s="1"/>
  <c r="H128" i="16"/>
  <c r="F128" i="16"/>
  <c r="F127" i="16"/>
  <c r="H127" i="16" s="1"/>
  <c r="F126" i="16"/>
  <c r="H126" i="16" s="1"/>
  <c r="F125" i="16"/>
  <c r="H125" i="16" s="1"/>
  <c r="H121" i="16"/>
  <c r="F120" i="16"/>
  <c r="H120" i="16" s="1"/>
  <c r="F119" i="16"/>
  <c r="H119" i="16" s="1"/>
  <c r="F118" i="16"/>
  <c r="H118" i="16" s="1"/>
  <c r="F117" i="16"/>
  <c r="H117" i="16" s="1"/>
  <c r="H116" i="16"/>
  <c r="F116" i="16"/>
  <c r="F115" i="16"/>
  <c r="H115" i="16" s="1"/>
  <c r="H114" i="16"/>
  <c r="F114" i="16"/>
  <c r="F113" i="16"/>
  <c r="H113" i="16" s="1"/>
  <c r="F112" i="16"/>
  <c r="H112" i="16" s="1"/>
  <c r="F111" i="16"/>
  <c r="H111" i="16" s="1"/>
  <c r="F110" i="16"/>
  <c r="H110" i="16" s="1"/>
  <c r="F109" i="16"/>
  <c r="H109" i="16" s="1"/>
  <c r="H108" i="16"/>
  <c r="F108" i="16"/>
  <c r="F107" i="16"/>
  <c r="H107" i="16" s="1"/>
  <c r="H106" i="16"/>
  <c r="F106" i="16"/>
  <c r="F105" i="16"/>
  <c r="H105" i="16" s="1"/>
  <c r="H104" i="16"/>
  <c r="F104" i="16"/>
  <c r="F103" i="16"/>
  <c r="H103" i="16" s="1"/>
  <c r="F102" i="16"/>
  <c r="H102" i="16" s="1"/>
  <c r="F101" i="16"/>
  <c r="H101" i="16" s="1"/>
  <c r="H100" i="16"/>
  <c r="F100" i="16"/>
  <c r="F99" i="16"/>
  <c r="H99" i="16" s="1"/>
  <c r="H98" i="16"/>
  <c r="F98" i="16"/>
  <c r="F97" i="16"/>
  <c r="H97" i="16" s="1"/>
  <c r="F96" i="16"/>
  <c r="H96" i="16" s="1"/>
  <c r="F95" i="16"/>
  <c r="H95" i="16" s="1"/>
  <c r="F94" i="16"/>
  <c r="H94" i="16" s="1"/>
  <c r="F93" i="16"/>
  <c r="H93" i="16" s="1"/>
  <c r="H92" i="16"/>
  <c r="F92" i="16"/>
  <c r="F91" i="16"/>
  <c r="H91" i="16" s="1"/>
  <c r="H90" i="16"/>
  <c r="F90" i="16"/>
  <c r="F89" i="16"/>
  <c r="H89" i="16" s="1"/>
  <c r="F88" i="16"/>
  <c r="H88" i="16" s="1"/>
  <c r="F87" i="16"/>
  <c r="H87" i="16" s="1"/>
  <c r="F86" i="16"/>
  <c r="H86" i="16" s="1"/>
  <c r="F85" i="16"/>
  <c r="H85" i="16" s="1"/>
  <c r="H84" i="16"/>
  <c r="F84" i="16"/>
  <c r="F83" i="16"/>
  <c r="H83" i="16" s="1"/>
  <c r="H82" i="16"/>
  <c r="F82" i="16"/>
  <c r="F81" i="16"/>
  <c r="H81" i="16" s="1"/>
  <c r="F80" i="16"/>
  <c r="H80" i="16" s="1"/>
  <c r="G69" i="16"/>
  <c r="E69" i="16"/>
  <c r="E68" i="16"/>
  <c r="G68" i="16" s="1"/>
  <c r="G67" i="16"/>
  <c r="E67" i="16"/>
  <c r="E66" i="16"/>
  <c r="G66" i="16" s="1"/>
  <c r="E65" i="16"/>
  <c r="G65" i="16" s="1"/>
  <c r="E64" i="16"/>
  <c r="G64" i="16" s="1"/>
  <c r="E63" i="16"/>
  <c r="G63" i="16" s="1"/>
  <c r="E62" i="16"/>
  <c r="G62" i="16" s="1"/>
  <c r="G61" i="16"/>
  <c r="E61" i="16"/>
  <c r="E60" i="16"/>
  <c r="G60" i="16" s="1"/>
  <c r="G59" i="16"/>
  <c r="E59" i="16"/>
  <c r="E58" i="16"/>
  <c r="E57" i="16"/>
  <c r="E56" i="16"/>
  <c r="E55" i="16"/>
  <c r="G55" i="16" s="1"/>
  <c r="E54" i="16"/>
  <c r="G54" i="16" s="1"/>
  <c r="G53" i="16"/>
  <c r="E53" i="16"/>
  <c r="E52" i="16"/>
  <c r="G52" i="16" s="1"/>
  <c r="G51" i="16"/>
  <c r="E51" i="16"/>
  <c r="E50" i="16"/>
  <c r="G50" i="16" s="1"/>
  <c r="E49" i="16"/>
  <c r="G49" i="16" s="1"/>
  <c r="E48" i="16"/>
  <c r="G48" i="16" s="1"/>
  <c r="G47" i="16"/>
  <c r="E47" i="16"/>
  <c r="E46" i="16"/>
  <c r="G46" i="16" s="1"/>
  <c r="G45" i="16"/>
  <c r="E45" i="16"/>
  <c r="E44" i="16"/>
  <c r="G44" i="16" s="1"/>
  <c r="E43" i="16"/>
  <c r="G43" i="16" s="1"/>
  <c r="E42" i="16"/>
  <c r="G42" i="16" s="1"/>
  <c r="E41" i="16"/>
  <c r="G41" i="16" s="1"/>
  <c r="E40" i="16"/>
  <c r="G40" i="16" s="1"/>
  <c r="G39" i="16"/>
  <c r="E39" i="16"/>
  <c r="F35" i="16"/>
  <c r="G33" i="16"/>
  <c r="G29" i="16"/>
  <c r="F29" i="16"/>
  <c r="D29" i="16"/>
  <c r="C29" i="16"/>
  <c r="I28" i="16"/>
  <c r="K28" i="16" s="1"/>
  <c r="E28" i="16"/>
  <c r="K27" i="16"/>
  <c r="I27" i="16"/>
  <c r="E27" i="16"/>
  <c r="K26" i="16"/>
  <c r="I26" i="16"/>
  <c r="E26" i="16"/>
  <c r="E25" i="16"/>
  <c r="I25" i="16" s="1"/>
  <c r="K25" i="16" s="1"/>
  <c r="E24" i="16"/>
  <c r="I24" i="16" s="1"/>
  <c r="K24" i="16" s="1"/>
  <c r="E23" i="16"/>
  <c r="I23" i="16" s="1"/>
  <c r="K23" i="16" s="1"/>
  <c r="E22" i="16"/>
  <c r="I22" i="16" s="1"/>
  <c r="K22" i="16" s="1"/>
  <c r="E21" i="16"/>
  <c r="I21" i="16" s="1"/>
  <c r="K21" i="16" s="1"/>
  <c r="E20" i="16"/>
  <c r="I20" i="16" s="1"/>
  <c r="K20" i="16" s="1"/>
  <c r="E19" i="16"/>
  <c r="I19" i="16" s="1"/>
  <c r="K19" i="16" s="1"/>
  <c r="I18" i="16"/>
  <c r="K18" i="16" s="1"/>
  <c r="H18" i="16"/>
  <c r="E18" i="16"/>
  <c r="H17" i="16"/>
  <c r="E17" i="16"/>
  <c r="I17" i="16" s="1"/>
  <c r="K17" i="16" s="1"/>
  <c r="E16" i="16"/>
  <c r="K15" i="16"/>
  <c r="E15" i="16"/>
  <c r="K14" i="16"/>
  <c r="E14" i="16"/>
  <c r="H13" i="16"/>
  <c r="E13" i="16"/>
  <c r="I13" i="16" s="1"/>
  <c r="K13" i="16" s="1"/>
  <c r="H12" i="16"/>
  <c r="E12" i="16"/>
  <c r="I12" i="16" s="1"/>
  <c r="K12" i="16" s="1"/>
  <c r="H11" i="16"/>
  <c r="E11" i="16"/>
  <c r="I11" i="16" s="1"/>
  <c r="K11" i="16" s="1"/>
  <c r="H10" i="16"/>
  <c r="E10" i="16"/>
  <c r="I10" i="16" s="1"/>
  <c r="K10" i="16" s="1"/>
  <c r="E9" i="16"/>
  <c r="H8" i="16"/>
  <c r="E8" i="16"/>
  <c r="I8" i="16" s="1"/>
  <c r="K8" i="16" s="1"/>
  <c r="H7" i="16"/>
  <c r="E7" i="16"/>
  <c r="I7" i="16" s="1"/>
  <c r="K7" i="16" s="1"/>
  <c r="H6" i="16"/>
  <c r="E6" i="16"/>
  <c r="I6" i="16" s="1"/>
  <c r="K6" i="16" s="1"/>
  <c r="H5" i="16"/>
  <c r="E5" i="16"/>
  <c r="I5" i="16" s="1"/>
  <c r="K5" i="16" s="1"/>
  <c r="H4" i="16"/>
  <c r="E4" i="16"/>
  <c r="I4" i="16" s="1"/>
  <c r="K3" i="16"/>
  <c r="E3" i="16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19" i="15"/>
  <c r="H219" i="15" s="1"/>
  <c r="F218" i="15"/>
  <c r="G217" i="15"/>
  <c r="F217" i="15"/>
  <c r="F216" i="15"/>
  <c r="F215" i="15"/>
  <c r="F214" i="15"/>
  <c r="H213" i="15"/>
  <c r="F213" i="15"/>
  <c r="H212" i="15"/>
  <c r="F212" i="15"/>
  <c r="H211" i="15"/>
  <c r="F211" i="15"/>
  <c r="H210" i="15"/>
  <c r="F210" i="15"/>
  <c r="H209" i="15"/>
  <c r="F209" i="15"/>
  <c r="H208" i="15"/>
  <c r="F208" i="15"/>
  <c r="H207" i="15"/>
  <c r="F207" i="15"/>
  <c r="F206" i="15"/>
  <c r="F205" i="15"/>
  <c r="F204" i="15"/>
  <c r="F203" i="15"/>
  <c r="H203" i="15" s="1"/>
  <c r="H202" i="15"/>
  <c r="F202" i="15"/>
  <c r="F201" i="15"/>
  <c r="F200" i="15"/>
  <c r="F199" i="15"/>
  <c r="H195" i="15"/>
  <c r="F195" i="15"/>
  <c r="H194" i="15"/>
  <c r="F194" i="15"/>
  <c r="F193" i="15"/>
  <c r="H193" i="15" s="1"/>
  <c r="F192" i="15"/>
  <c r="H192" i="15" s="1"/>
  <c r="F191" i="15"/>
  <c r="H191" i="15" s="1"/>
  <c r="H190" i="15"/>
  <c r="F190" i="15"/>
  <c r="F189" i="15"/>
  <c r="H189" i="15" s="1"/>
  <c r="H188" i="15"/>
  <c r="F188" i="15"/>
  <c r="F187" i="15"/>
  <c r="H187" i="15" s="1"/>
  <c r="F186" i="15"/>
  <c r="H186" i="15" s="1"/>
  <c r="F185" i="15"/>
  <c r="H185" i="15" s="1"/>
  <c r="F183" i="15"/>
  <c r="H183" i="15" s="1"/>
  <c r="F182" i="15"/>
  <c r="H182" i="15" s="1"/>
  <c r="F181" i="15"/>
  <c r="H181" i="15" s="1"/>
  <c r="F180" i="15"/>
  <c r="H180" i="15" s="1"/>
  <c r="G175" i="15"/>
  <c r="G174" i="15"/>
  <c r="G173" i="15"/>
  <c r="G172" i="15"/>
  <c r="G171" i="15"/>
  <c r="G170" i="15"/>
  <c r="G169" i="15"/>
  <c r="G168" i="15"/>
  <c r="G167" i="15"/>
  <c r="G166" i="15"/>
  <c r="F162" i="15"/>
  <c r="H162" i="15" s="1"/>
  <c r="F161" i="15"/>
  <c r="H161" i="15" s="1"/>
  <c r="H163" i="15" s="1"/>
  <c r="C158" i="15"/>
  <c r="E158" i="15" s="1"/>
  <c r="C154" i="15"/>
  <c r="E154" i="15" s="1"/>
  <c r="H148" i="15"/>
  <c r="F148" i="15"/>
  <c r="F147" i="15"/>
  <c r="H147" i="15" s="1"/>
  <c r="F146" i="15"/>
  <c r="H146" i="15" s="1"/>
  <c r="F145" i="15"/>
  <c r="H145" i="15" s="1"/>
  <c r="F144" i="15"/>
  <c r="H144" i="15" s="1"/>
  <c r="F143" i="15"/>
  <c r="H143" i="15" s="1"/>
  <c r="F142" i="15"/>
  <c r="H142" i="15" s="1"/>
  <c r="F141" i="15"/>
  <c r="H141" i="15" s="1"/>
  <c r="H140" i="15"/>
  <c r="F140" i="15"/>
  <c r="F139" i="15"/>
  <c r="H139" i="15" s="1"/>
  <c r="H138" i="15"/>
  <c r="F138" i="15"/>
  <c r="F137" i="15"/>
  <c r="H137" i="15" s="1"/>
  <c r="F136" i="15"/>
  <c r="H136" i="15" s="1"/>
  <c r="F135" i="15"/>
  <c r="H135" i="15" s="1"/>
  <c r="F134" i="15"/>
  <c r="H134" i="15" s="1"/>
  <c r="F133" i="15"/>
  <c r="H133" i="15" s="1"/>
  <c r="H132" i="15"/>
  <c r="F132" i="15"/>
  <c r="F131" i="15"/>
  <c r="H131" i="15" s="1"/>
  <c r="F130" i="15"/>
  <c r="H130" i="15" s="1"/>
  <c r="F129" i="15"/>
  <c r="H129" i="15" s="1"/>
  <c r="F128" i="15"/>
  <c r="H128" i="15" s="1"/>
  <c r="F127" i="15"/>
  <c r="H127" i="15" s="1"/>
  <c r="H126" i="15"/>
  <c r="F126" i="15"/>
  <c r="F125" i="15"/>
  <c r="H125" i="15" s="1"/>
  <c r="H121" i="15"/>
  <c r="F120" i="15"/>
  <c r="H120" i="15" s="1"/>
  <c r="F119" i="15"/>
  <c r="H119" i="15" s="1"/>
  <c r="H118" i="15"/>
  <c r="F118" i="15"/>
  <c r="F117" i="15"/>
  <c r="H117" i="15" s="1"/>
  <c r="H116" i="15"/>
  <c r="F116" i="15"/>
  <c r="F115" i="15"/>
  <c r="H115" i="15" s="1"/>
  <c r="F114" i="15"/>
  <c r="H114" i="15" s="1"/>
  <c r="F113" i="15"/>
  <c r="H113" i="15" s="1"/>
  <c r="F112" i="15"/>
  <c r="H112" i="15" s="1"/>
  <c r="F111" i="15"/>
  <c r="H111" i="15" s="1"/>
  <c r="H110" i="15"/>
  <c r="F110" i="15"/>
  <c r="F109" i="15"/>
  <c r="H109" i="15" s="1"/>
  <c r="F108" i="15"/>
  <c r="H108" i="15" s="1"/>
  <c r="F107" i="15"/>
  <c r="H107" i="15" s="1"/>
  <c r="F106" i="15"/>
  <c r="H106" i="15" s="1"/>
  <c r="F105" i="15"/>
  <c r="H105" i="15" s="1"/>
  <c r="F104" i="15"/>
  <c r="H104" i="15" s="1"/>
  <c r="F103" i="15"/>
  <c r="H103" i="15" s="1"/>
  <c r="F102" i="15"/>
  <c r="H102" i="15" s="1"/>
  <c r="F101" i="15"/>
  <c r="H101" i="15" s="1"/>
  <c r="F100" i="15"/>
  <c r="H100" i="15" s="1"/>
  <c r="F99" i="15"/>
  <c r="H99" i="15" s="1"/>
  <c r="F98" i="15"/>
  <c r="H98" i="15" s="1"/>
  <c r="F97" i="15"/>
  <c r="H97" i="15" s="1"/>
  <c r="F96" i="15"/>
  <c r="H96" i="15" s="1"/>
  <c r="F95" i="15"/>
  <c r="H95" i="15" s="1"/>
  <c r="H94" i="15"/>
  <c r="F94" i="15"/>
  <c r="F93" i="15"/>
  <c r="H93" i="15" s="1"/>
  <c r="F92" i="15"/>
  <c r="H92" i="15" s="1"/>
  <c r="F91" i="15"/>
  <c r="H91" i="15" s="1"/>
  <c r="F90" i="15"/>
  <c r="H90" i="15" s="1"/>
  <c r="F89" i="15"/>
  <c r="H89" i="15" s="1"/>
  <c r="F88" i="15"/>
  <c r="H88" i="15" s="1"/>
  <c r="F87" i="15"/>
  <c r="H87" i="15" s="1"/>
  <c r="F86" i="15"/>
  <c r="H86" i="15" s="1"/>
  <c r="F85" i="15"/>
  <c r="H85" i="15" s="1"/>
  <c r="H84" i="15"/>
  <c r="F84" i="15"/>
  <c r="F83" i="15"/>
  <c r="H83" i="15" s="1"/>
  <c r="F82" i="15"/>
  <c r="H82" i="15" s="1"/>
  <c r="F81" i="15"/>
  <c r="H81" i="15" s="1"/>
  <c r="F80" i="15"/>
  <c r="G69" i="15"/>
  <c r="E69" i="15"/>
  <c r="E68" i="15"/>
  <c r="G68" i="15" s="1"/>
  <c r="E67" i="15"/>
  <c r="G67" i="15" s="1"/>
  <c r="E66" i="15"/>
  <c r="G66" i="15" s="1"/>
  <c r="E65" i="15"/>
  <c r="G65" i="15" s="1"/>
  <c r="E64" i="15"/>
  <c r="G64" i="15" s="1"/>
  <c r="E63" i="15"/>
  <c r="G63" i="15" s="1"/>
  <c r="E62" i="15"/>
  <c r="G62" i="15" s="1"/>
  <c r="G61" i="15"/>
  <c r="E61" i="15"/>
  <c r="E60" i="15"/>
  <c r="G60" i="15" s="1"/>
  <c r="G59" i="15"/>
  <c r="E59" i="15"/>
  <c r="E58" i="15"/>
  <c r="E57" i="15"/>
  <c r="E56" i="15"/>
  <c r="G55" i="15"/>
  <c r="E55" i="15"/>
  <c r="E54" i="15"/>
  <c r="G54" i="15" s="1"/>
  <c r="G53" i="15"/>
  <c r="E53" i="15"/>
  <c r="E52" i="15"/>
  <c r="G52" i="15" s="1"/>
  <c r="E51" i="15"/>
  <c r="G51" i="15" s="1"/>
  <c r="E50" i="15"/>
  <c r="G50" i="15" s="1"/>
  <c r="E49" i="15"/>
  <c r="G49" i="15" s="1"/>
  <c r="E48" i="15"/>
  <c r="G48" i="15" s="1"/>
  <c r="G47" i="15"/>
  <c r="E47" i="15"/>
  <c r="E46" i="15"/>
  <c r="G46" i="15" s="1"/>
  <c r="G45" i="15"/>
  <c r="E45" i="15"/>
  <c r="E44" i="15"/>
  <c r="G44" i="15" s="1"/>
  <c r="E43" i="15"/>
  <c r="G43" i="15" s="1"/>
  <c r="E42" i="15"/>
  <c r="G42" i="15" s="1"/>
  <c r="E41" i="15"/>
  <c r="G41" i="15" s="1"/>
  <c r="E40" i="15"/>
  <c r="G39" i="15"/>
  <c r="E39" i="15"/>
  <c r="F35" i="15"/>
  <c r="G33" i="15"/>
  <c r="G29" i="15"/>
  <c r="F29" i="15"/>
  <c r="D29" i="15"/>
  <c r="C29" i="15"/>
  <c r="I28" i="15"/>
  <c r="K28" i="15" s="1"/>
  <c r="E28" i="15"/>
  <c r="I27" i="15"/>
  <c r="K27" i="15" s="1"/>
  <c r="E27" i="15"/>
  <c r="I26" i="15"/>
  <c r="K26" i="15" s="1"/>
  <c r="E26" i="15"/>
  <c r="I25" i="15"/>
  <c r="K25" i="15" s="1"/>
  <c r="E25" i="15"/>
  <c r="E24" i="15"/>
  <c r="I24" i="15" s="1"/>
  <c r="K24" i="15" s="1"/>
  <c r="E23" i="15"/>
  <c r="I23" i="15" s="1"/>
  <c r="K23" i="15" s="1"/>
  <c r="I22" i="15"/>
  <c r="K22" i="15" s="1"/>
  <c r="E22" i="15"/>
  <c r="E21" i="15"/>
  <c r="I21" i="15" s="1"/>
  <c r="K21" i="15" s="1"/>
  <c r="E20" i="15"/>
  <c r="I20" i="15" s="1"/>
  <c r="K20" i="15" s="1"/>
  <c r="E19" i="15"/>
  <c r="I19" i="15" s="1"/>
  <c r="K19" i="15" s="1"/>
  <c r="I18" i="15"/>
  <c r="K18" i="15" s="1"/>
  <c r="H18" i="15"/>
  <c r="E18" i="15"/>
  <c r="H17" i="15"/>
  <c r="E17" i="15"/>
  <c r="I17" i="15" s="1"/>
  <c r="K17" i="15" s="1"/>
  <c r="E16" i="15"/>
  <c r="K15" i="15"/>
  <c r="E15" i="15"/>
  <c r="K14" i="15"/>
  <c r="E14" i="15"/>
  <c r="H13" i="15"/>
  <c r="E13" i="15"/>
  <c r="I13" i="15" s="1"/>
  <c r="K13" i="15" s="1"/>
  <c r="H12" i="15"/>
  <c r="E12" i="15"/>
  <c r="I12" i="15" s="1"/>
  <c r="K12" i="15" s="1"/>
  <c r="H11" i="15"/>
  <c r="E11" i="15"/>
  <c r="I11" i="15" s="1"/>
  <c r="K11" i="15" s="1"/>
  <c r="H10" i="15"/>
  <c r="E10" i="15"/>
  <c r="I10" i="15" s="1"/>
  <c r="K10" i="15" s="1"/>
  <c r="E9" i="15"/>
  <c r="H8" i="15"/>
  <c r="E8" i="15"/>
  <c r="I8" i="15" s="1"/>
  <c r="K8" i="15" s="1"/>
  <c r="H7" i="15"/>
  <c r="E7" i="15"/>
  <c r="I7" i="15" s="1"/>
  <c r="K7" i="15" s="1"/>
  <c r="H6" i="15"/>
  <c r="E6" i="15"/>
  <c r="I6" i="15" s="1"/>
  <c r="K6" i="15" s="1"/>
  <c r="H5" i="15"/>
  <c r="E5" i="15"/>
  <c r="I5" i="15" s="1"/>
  <c r="K5" i="15" s="1"/>
  <c r="H4" i="15"/>
  <c r="E4" i="15"/>
  <c r="I4" i="15" s="1"/>
  <c r="K3" i="15"/>
  <c r="E3" i="15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19" i="14"/>
  <c r="H219" i="14" s="1"/>
  <c r="F218" i="14"/>
  <c r="F217" i="14"/>
  <c r="G217" i="14" s="1"/>
  <c r="F216" i="14"/>
  <c r="F215" i="14"/>
  <c r="F214" i="14"/>
  <c r="H213" i="14"/>
  <c r="F213" i="14"/>
  <c r="H212" i="14"/>
  <c r="F212" i="14"/>
  <c r="H211" i="14"/>
  <c r="F211" i="14"/>
  <c r="H210" i="14"/>
  <c r="F210" i="14"/>
  <c r="H209" i="14"/>
  <c r="F209" i="14"/>
  <c r="H208" i="14"/>
  <c r="F208" i="14"/>
  <c r="H207" i="14"/>
  <c r="F207" i="14"/>
  <c r="F206" i="14"/>
  <c r="F205" i="14"/>
  <c r="F204" i="14"/>
  <c r="F203" i="14"/>
  <c r="H203" i="14" s="1"/>
  <c r="H202" i="14"/>
  <c r="H220" i="14" s="1"/>
  <c r="F202" i="14"/>
  <c r="F201" i="14"/>
  <c r="F200" i="14"/>
  <c r="F199" i="14"/>
  <c r="H195" i="14"/>
  <c r="F195" i="14"/>
  <c r="H194" i="14"/>
  <c r="F194" i="14"/>
  <c r="F193" i="14"/>
  <c r="H193" i="14" s="1"/>
  <c r="F192" i="14"/>
  <c r="H192" i="14" s="1"/>
  <c r="F191" i="14"/>
  <c r="H191" i="14" s="1"/>
  <c r="H190" i="14"/>
  <c r="F190" i="14"/>
  <c r="F189" i="14"/>
  <c r="H189" i="14" s="1"/>
  <c r="H188" i="14"/>
  <c r="F188" i="14"/>
  <c r="F187" i="14"/>
  <c r="H187" i="14" s="1"/>
  <c r="F186" i="14"/>
  <c r="H186" i="14" s="1"/>
  <c r="F185" i="14"/>
  <c r="H185" i="14" s="1"/>
  <c r="F183" i="14"/>
  <c r="H183" i="14" s="1"/>
  <c r="F182" i="14"/>
  <c r="H182" i="14" s="1"/>
  <c r="H181" i="14"/>
  <c r="F181" i="14"/>
  <c r="F180" i="14"/>
  <c r="H180" i="14" s="1"/>
  <c r="G175" i="14"/>
  <c r="G174" i="14"/>
  <c r="G173" i="14"/>
  <c r="G172" i="14"/>
  <c r="G171" i="14"/>
  <c r="G170" i="14"/>
  <c r="G169" i="14"/>
  <c r="G168" i="14"/>
  <c r="G167" i="14"/>
  <c r="G166" i="14"/>
  <c r="F162" i="14"/>
  <c r="H162" i="14" s="1"/>
  <c r="F161" i="14"/>
  <c r="H161" i="14" s="1"/>
  <c r="H163" i="14" s="1"/>
  <c r="C158" i="14"/>
  <c r="E158" i="14" s="1"/>
  <c r="C154" i="14"/>
  <c r="E154" i="14" s="1"/>
  <c r="F148" i="14"/>
  <c r="H148" i="14" s="1"/>
  <c r="F147" i="14"/>
  <c r="H147" i="14" s="1"/>
  <c r="F146" i="14"/>
  <c r="H146" i="14" s="1"/>
  <c r="F145" i="14"/>
  <c r="H145" i="14" s="1"/>
  <c r="F144" i="14"/>
  <c r="H144" i="14" s="1"/>
  <c r="F143" i="14"/>
  <c r="H143" i="14" s="1"/>
  <c r="F142" i="14"/>
  <c r="H142" i="14" s="1"/>
  <c r="F141" i="14"/>
  <c r="H141" i="14" s="1"/>
  <c r="F140" i="14"/>
  <c r="H140" i="14" s="1"/>
  <c r="F139" i="14"/>
  <c r="H139" i="14" s="1"/>
  <c r="F138" i="14"/>
  <c r="H138" i="14" s="1"/>
  <c r="H137" i="14"/>
  <c r="F137" i="14"/>
  <c r="F136" i="14"/>
  <c r="H136" i="14" s="1"/>
  <c r="F135" i="14"/>
  <c r="H135" i="14" s="1"/>
  <c r="F134" i="14"/>
  <c r="H134" i="14" s="1"/>
  <c r="F133" i="14"/>
  <c r="H133" i="14" s="1"/>
  <c r="F132" i="14"/>
  <c r="H132" i="14" s="1"/>
  <c r="F131" i="14"/>
  <c r="H131" i="14" s="1"/>
  <c r="F130" i="14"/>
  <c r="H130" i="14" s="1"/>
  <c r="F129" i="14"/>
  <c r="H129" i="14" s="1"/>
  <c r="F128" i="14"/>
  <c r="H128" i="14" s="1"/>
  <c r="F127" i="14"/>
  <c r="H127" i="14" s="1"/>
  <c r="F126" i="14"/>
  <c r="H126" i="14" s="1"/>
  <c r="H125" i="14"/>
  <c r="F125" i="14"/>
  <c r="D122" i="14"/>
  <c r="H121" i="14"/>
  <c r="F120" i="14"/>
  <c r="H120" i="14" s="1"/>
  <c r="F119" i="14"/>
  <c r="H119" i="14" s="1"/>
  <c r="F118" i="14"/>
  <c r="H118" i="14" s="1"/>
  <c r="F117" i="14"/>
  <c r="H117" i="14" s="1"/>
  <c r="F116" i="14"/>
  <c r="H116" i="14" s="1"/>
  <c r="F115" i="14"/>
  <c r="H115" i="14" s="1"/>
  <c r="F114" i="14"/>
  <c r="H114" i="14" s="1"/>
  <c r="H113" i="14"/>
  <c r="F113" i="14"/>
  <c r="F112" i="14"/>
  <c r="H112" i="14" s="1"/>
  <c r="F111" i="14"/>
  <c r="H111" i="14" s="1"/>
  <c r="F110" i="14"/>
  <c r="H110" i="14" s="1"/>
  <c r="H109" i="14"/>
  <c r="F109" i="14"/>
  <c r="F108" i="14"/>
  <c r="H108" i="14" s="1"/>
  <c r="F107" i="14"/>
  <c r="H107" i="14" s="1"/>
  <c r="F106" i="14"/>
  <c r="H106" i="14" s="1"/>
  <c r="H105" i="14"/>
  <c r="F105" i="14"/>
  <c r="F104" i="14"/>
  <c r="H104" i="14" s="1"/>
  <c r="F103" i="14"/>
  <c r="H103" i="14" s="1"/>
  <c r="F102" i="14"/>
  <c r="H102" i="14" s="1"/>
  <c r="F101" i="14"/>
  <c r="H101" i="14" s="1"/>
  <c r="F100" i="14"/>
  <c r="H100" i="14" s="1"/>
  <c r="F99" i="14"/>
  <c r="H99" i="14" s="1"/>
  <c r="F98" i="14"/>
  <c r="H98" i="14" s="1"/>
  <c r="F97" i="14"/>
  <c r="H97" i="14" s="1"/>
  <c r="F96" i="14"/>
  <c r="H96" i="14" s="1"/>
  <c r="F95" i="14"/>
  <c r="H95" i="14" s="1"/>
  <c r="F94" i="14"/>
  <c r="H94" i="14" s="1"/>
  <c r="H93" i="14"/>
  <c r="F93" i="14"/>
  <c r="F92" i="14"/>
  <c r="H92" i="14" s="1"/>
  <c r="F91" i="14"/>
  <c r="H91" i="14" s="1"/>
  <c r="F90" i="14"/>
  <c r="H90" i="14" s="1"/>
  <c r="H89" i="14"/>
  <c r="F89" i="14"/>
  <c r="F88" i="14"/>
  <c r="H88" i="14" s="1"/>
  <c r="F87" i="14"/>
  <c r="H87" i="14" s="1"/>
  <c r="F86" i="14"/>
  <c r="H86" i="14" s="1"/>
  <c r="F85" i="14"/>
  <c r="H85" i="14" s="1"/>
  <c r="F84" i="14"/>
  <c r="H84" i="14" s="1"/>
  <c r="F83" i="14"/>
  <c r="H83" i="14" s="1"/>
  <c r="F82" i="14"/>
  <c r="H82" i="14" s="1"/>
  <c r="F81" i="14"/>
  <c r="H81" i="14" s="1"/>
  <c r="F80" i="14"/>
  <c r="H80" i="14" s="1"/>
  <c r="G69" i="14"/>
  <c r="E69" i="14"/>
  <c r="E68" i="14"/>
  <c r="G68" i="14" s="1"/>
  <c r="E67" i="14"/>
  <c r="G67" i="14" s="1"/>
  <c r="E66" i="14"/>
  <c r="G66" i="14" s="1"/>
  <c r="E65" i="14"/>
  <c r="G65" i="14" s="1"/>
  <c r="E64" i="14"/>
  <c r="G64" i="14" s="1"/>
  <c r="E63" i="14"/>
  <c r="G63" i="14" s="1"/>
  <c r="G62" i="14"/>
  <c r="E62" i="14"/>
  <c r="E61" i="14"/>
  <c r="G61" i="14" s="1"/>
  <c r="E60" i="14"/>
  <c r="G60" i="14" s="1"/>
  <c r="E59" i="14"/>
  <c r="G59" i="14" s="1"/>
  <c r="E58" i="14"/>
  <c r="E57" i="14"/>
  <c r="E56" i="14"/>
  <c r="E55" i="14"/>
  <c r="G55" i="14" s="1"/>
  <c r="G54" i="14"/>
  <c r="E54" i="14"/>
  <c r="E53" i="14"/>
  <c r="G53" i="14" s="1"/>
  <c r="G52" i="14"/>
  <c r="E52" i="14"/>
  <c r="E51" i="14"/>
  <c r="G51" i="14" s="1"/>
  <c r="E50" i="14"/>
  <c r="G50" i="14" s="1"/>
  <c r="E49" i="14"/>
  <c r="G49" i="14" s="1"/>
  <c r="G48" i="14"/>
  <c r="E48" i="14"/>
  <c r="E47" i="14"/>
  <c r="G47" i="14" s="1"/>
  <c r="G46" i="14"/>
  <c r="E46" i="14"/>
  <c r="E45" i="14"/>
  <c r="G45" i="14" s="1"/>
  <c r="E44" i="14"/>
  <c r="G44" i="14" s="1"/>
  <c r="E43" i="14"/>
  <c r="G43" i="14" s="1"/>
  <c r="E42" i="14"/>
  <c r="G42" i="14" s="1"/>
  <c r="E41" i="14"/>
  <c r="G40" i="14"/>
  <c r="E40" i="14"/>
  <c r="E39" i="14"/>
  <c r="G39" i="14" s="1"/>
  <c r="F35" i="14"/>
  <c r="G33" i="14"/>
  <c r="G29" i="14"/>
  <c r="F29" i="14"/>
  <c r="D29" i="14"/>
  <c r="C29" i="14"/>
  <c r="B29" i="14"/>
  <c r="I28" i="14"/>
  <c r="K28" i="14" s="1"/>
  <c r="E28" i="14"/>
  <c r="I27" i="14"/>
  <c r="K27" i="14" s="1"/>
  <c r="E27" i="14"/>
  <c r="I26" i="14"/>
  <c r="K26" i="14" s="1"/>
  <c r="E26" i="14"/>
  <c r="E25" i="14"/>
  <c r="I25" i="14" s="1"/>
  <c r="K25" i="14" s="1"/>
  <c r="E24" i="14"/>
  <c r="I24" i="14" s="1"/>
  <c r="K24" i="14" s="1"/>
  <c r="I23" i="14"/>
  <c r="K23" i="14" s="1"/>
  <c r="E23" i="14"/>
  <c r="E22" i="14"/>
  <c r="I22" i="14" s="1"/>
  <c r="K22" i="14" s="1"/>
  <c r="E21" i="14"/>
  <c r="I21" i="14" s="1"/>
  <c r="K21" i="14" s="1"/>
  <c r="I20" i="14"/>
  <c r="K20" i="14" s="1"/>
  <c r="E20" i="14"/>
  <c r="E19" i="14"/>
  <c r="I19" i="14" s="1"/>
  <c r="K19" i="14" s="1"/>
  <c r="H18" i="14"/>
  <c r="E18" i="14"/>
  <c r="I18" i="14" s="1"/>
  <c r="K18" i="14" s="1"/>
  <c r="H17" i="14"/>
  <c r="E17" i="14"/>
  <c r="I17" i="14" s="1"/>
  <c r="K17" i="14" s="1"/>
  <c r="E16" i="14"/>
  <c r="K15" i="14"/>
  <c r="E15" i="14"/>
  <c r="K14" i="14"/>
  <c r="E14" i="14"/>
  <c r="H13" i="14"/>
  <c r="E13" i="14"/>
  <c r="I13" i="14" s="1"/>
  <c r="K13" i="14" s="1"/>
  <c r="I12" i="14"/>
  <c r="K12" i="14" s="1"/>
  <c r="H12" i="14"/>
  <c r="E12" i="14"/>
  <c r="I11" i="14"/>
  <c r="K11" i="14" s="1"/>
  <c r="H11" i="14"/>
  <c r="E11" i="14"/>
  <c r="H10" i="14"/>
  <c r="E10" i="14"/>
  <c r="I10" i="14" s="1"/>
  <c r="K10" i="14" s="1"/>
  <c r="E9" i="14"/>
  <c r="I8" i="14"/>
  <c r="K8" i="14" s="1"/>
  <c r="H8" i="14"/>
  <c r="E8" i="14"/>
  <c r="I7" i="14"/>
  <c r="K7" i="14" s="1"/>
  <c r="H7" i="14"/>
  <c r="E7" i="14"/>
  <c r="I6" i="14"/>
  <c r="K6" i="14" s="1"/>
  <c r="H6" i="14"/>
  <c r="E6" i="14"/>
  <c r="I5" i="14"/>
  <c r="K5" i="14" s="1"/>
  <c r="H5" i="14"/>
  <c r="E5" i="14"/>
  <c r="I4" i="14"/>
  <c r="K4" i="14" s="1"/>
  <c r="H4" i="14"/>
  <c r="E4" i="14"/>
  <c r="K3" i="14"/>
  <c r="E3" i="14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6" i="13"/>
  <c r="H216" i="13" s="1"/>
  <c r="F215" i="13"/>
  <c r="F214" i="13"/>
  <c r="G214" i="13" s="1"/>
  <c r="F213" i="13"/>
  <c r="F212" i="13"/>
  <c r="F211" i="13"/>
  <c r="H210" i="13"/>
  <c r="F210" i="13"/>
  <c r="H209" i="13"/>
  <c r="F209" i="13"/>
  <c r="H208" i="13"/>
  <c r="F208" i="13"/>
  <c r="H207" i="13"/>
  <c r="F207" i="13"/>
  <c r="H206" i="13"/>
  <c r="F206" i="13"/>
  <c r="H205" i="13"/>
  <c r="F205" i="13"/>
  <c r="H204" i="13"/>
  <c r="F204" i="13"/>
  <c r="F203" i="13"/>
  <c r="F202" i="13"/>
  <c r="F201" i="13"/>
  <c r="F200" i="13"/>
  <c r="H200" i="13" s="1"/>
  <c r="H199" i="13"/>
  <c r="F199" i="13"/>
  <c r="F198" i="13"/>
  <c r="F197" i="13"/>
  <c r="F196" i="13"/>
  <c r="H192" i="13"/>
  <c r="F192" i="13"/>
  <c r="H191" i="13"/>
  <c r="F191" i="13"/>
  <c r="F190" i="13"/>
  <c r="H190" i="13" s="1"/>
  <c r="F189" i="13"/>
  <c r="H189" i="13" s="1"/>
  <c r="H188" i="13"/>
  <c r="F188" i="13"/>
  <c r="F187" i="13"/>
  <c r="H187" i="13" s="1"/>
  <c r="F186" i="13"/>
  <c r="H186" i="13" s="1"/>
  <c r="F185" i="13"/>
  <c r="H185" i="13" s="1"/>
  <c r="F184" i="13"/>
  <c r="H184" i="13" s="1"/>
  <c r="F183" i="13"/>
  <c r="H183" i="13" s="1"/>
  <c r="F182" i="13"/>
  <c r="H182" i="13" s="1"/>
  <c r="F180" i="13"/>
  <c r="H180" i="13" s="1"/>
  <c r="H179" i="13"/>
  <c r="F179" i="13"/>
  <c r="F178" i="13"/>
  <c r="H178" i="13" s="1"/>
  <c r="F177" i="13"/>
  <c r="H177" i="13" s="1"/>
  <c r="G172" i="13"/>
  <c r="G171" i="13"/>
  <c r="G170" i="13"/>
  <c r="G169" i="13"/>
  <c r="G168" i="13"/>
  <c r="G167" i="13"/>
  <c r="G166" i="13"/>
  <c r="G165" i="13"/>
  <c r="G164" i="13"/>
  <c r="G163" i="13"/>
  <c r="F159" i="13"/>
  <c r="H159" i="13" s="1"/>
  <c r="H160" i="13" s="1"/>
  <c r="F158" i="13"/>
  <c r="H158" i="13" s="1"/>
  <c r="C155" i="13"/>
  <c r="E155" i="13" s="1"/>
  <c r="C151" i="13"/>
  <c r="E151" i="13" s="1"/>
  <c r="F145" i="13"/>
  <c r="H145" i="13" s="1"/>
  <c r="F144" i="13"/>
  <c r="H144" i="13" s="1"/>
  <c r="F143" i="13"/>
  <c r="H143" i="13" s="1"/>
  <c r="F142" i="13"/>
  <c r="H142" i="13" s="1"/>
  <c r="F141" i="13"/>
  <c r="H141" i="13" s="1"/>
  <c r="F140" i="13"/>
  <c r="H140" i="13" s="1"/>
  <c r="H139" i="13"/>
  <c r="F139" i="13"/>
  <c r="F138" i="13"/>
  <c r="H138" i="13" s="1"/>
  <c r="F137" i="13"/>
  <c r="H137" i="13" s="1"/>
  <c r="F136" i="13"/>
  <c r="H136" i="13" s="1"/>
  <c r="F135" i="13"/>
  <c r="H135" i="13" s="1"/>
  <c r="F134" i="13"/>
  <c r="H134" i="13" s="1"/>
  <c r="F133" i="13"/>
  <c r="H133" i="13" s="1"/>
  <c r="F132" i="13"/>
  <c r="H132" i="13" s="1"/>
  <c r="F131" i="13"/>
  <c r="H131" i="13" s="1"/>
  <c r="F130" i="13"/>
  <c r="H130" i="13" s="1"/>
  <c r="F129" i="13"/>
  <c r="H129" i="13" s="1"/>
  <c r="F128" i="13"/>
  <c r="H128" i="13" s="1"/>
  <c r="H127" i="13"/>
  <c r="F127" i="13"/>
  <c r="F126" i="13"/>
  <c r="H126" i="13" s="1"/>
  <c r="F125" i="13"/>
  <c r="H125" i="13" s="1"/>
  <c r="F124" i="13"/>
  <c r="H124" i="13" s="1"/>
  <c r="H123" i="13"/>
  <c r="F123" i="13"/>
  <c r="F122" i="13"/>
  <c r="H122" i="13" s="1"/>
  <c r="D119" i="13"/>
  <c r="F117" i="13"/>
  <c r="H117" i="13" s="1"/>
  <c r="F116" i="13"/>
  <c r="H116" i="13" s="1"/>
  <c r="F115" i="13"/>
  <c r="H115" i="13" s="1"/>
  <c r="H114" i="13"/>
  <c r="F114" i="13"/>
  <c r="F113" i="13"/>
  <c r="H113" i="13" s="1"/>
  <c r="F112" i="13"/>
  <c r="H112" i="13" s="1"/>
  <c r="F111" i="13"/>
  <c r="H111" i="13" s="1"/>
  <c r="F110" i="13"/>
  <c r="H110" i="13" s="1"/>
  <c r="F109" i="13"/>
  <c r="H109" i="13" s="1"/>
  <c r="F108" i="13"/>
  <c r="H108" i="13" s="1"/>
  <c r="F107" i="13"/>
  <c r="H107" i="13" s="1"/>
  <c r="H106" i="13"/>
  <c r="F106" i="13"/>
  <c r="F105" i="13"/>
  <c r="H105" i="13" s="1"/>
  <c r="F104" i="13"/>
  <c r="H104" i="13" s="1"/>
  <c r="F103" i="13"/>
  <c r="H103" i="13" s="1"/>
  <c r="F102" i="13"/>
  <c r="H102" i="13" s="1"/>
  <c r="F101" i="13"/>
  <c r="H101" i="13" s="1"/>
  <c r="F100" i="13"/>
  <c r="H100" i="13" s="1"/>
  <c r="F99" i="13"/>
  <c r="H99" i="13" s="1"/>
  <c r="H98" i="13"/>
  <c r="F98" i="13"/>
  <c r="F97" i="13"/>
  <c r="H97" i="13" s="1"/>
  <c r="F96" i="13"/>
  <c r="H96" i="13" s="1"/>
  <c r="F95" i="13"/>
  <c r="H95" i="13" s="1"/>
  <c r="F94" i="13"/>
  <c r="H94" i="13" s="1"/>
  <c r="F93" i="13"/>
  <c r="H93" i="13" s="1"/>
  <c r="F92" i="13"/>
  <c r="H92" i="13" s="1"/>
  <c r="F91" i="13"/>
  <c r="H91" i="13" s="1"/>
  <c r="H90" i="13"/>
  <c r="F90" i="13"/>
  <c r="F89" i="13"/>
  <c r="H89" i="13" s="1"/>
  <c r="F88" i="13"/>
  <c r="H88" i="13" s="1"/>
  <c r="F87" i="13"/>
  <c r="H87" i="13" s="1"/>
  <c r="F86" i="13"/>
  <c r="H86" i="13" s="1"/>
  <c r="F85" i="13"/>
  <c r="H85" i="13" s="1"/>
  <c r="F84" i="13"/>
  <c r="H84" i="13" s="1"/>
  <c r="F83" i="13"/>
  <c r="H83" i="13" s="1"/>
  <c r="H82" i="13"/>
  <c r="F82" i="13"/>
  <c r="F81" i="13"/>
  <c r="H81" i="13" s="1"/>
  <c r="F80" i="13"/>
  <c r="H80" i="13" s="1"/>
  <c r="F79" i="13"/>
  <c r="H79" i="13" s="1"/>
  <c r="F78" i="13"/>
  <c r="H78" i="13" s="1"/>
  <c r="G67" i="13"/>
  <c r="E67" i="13"/>
  <c r="E66" i="13"/>
  <c r="G66" i="13" s="1"/>
  <c r="E65" i="13"/>
  <c r="G65" i="13" s="1"/>
  <c r="E64" i="13"/>
  <c r="G64" i="13" s="1"/>
  <c r="E63" i="13"/>
  <c r="G63" i="13" s="1"/>
  <c r="E62" i="13"/>
  <c r="G62" i="13" s="1"/>
  <c r="E61" i="13"/>
  <c r="G61" i="13" s="1"/>
  <c r="E60" i="13"/>
  <c r="G60" i="13" s="1"/>
  <c r="G59" i="13"/>
  <c r="E59" i="13"/>
  <c r="E58" i="13"/>
  <c r="G58" i="13" s="1"/>
  <c r="G57" i="13"/>
  <c r="E57" i="13"/>
  <c r="E56" i="13"/>
  <c r="E55" i="13"/>
  <c r="G55" i="13" s="1"/>
  <c r="E54" i="13"/>
  <c r="G54" i="13" s="1"/>
  <c r="G53" i="13"/>
  <c r="E53" i="13"/>
  <c r="E52" i="13"/>
  <c r="G52" i="13" s="1"/>
  <c r="E51" i="13"/>
  <c r="G51" i="13" s="1"/>
  <c r="E50" i="13"/>
  <c r="G50" i="13" s="1"/>
  <c r="E49" i="13"/>
  <c r="G49" i="13" s="1"/>
  <c r="E48" i="13"/>
  <c r="G48" i="13" s="1"/>
  <c r="E47" i="13"/>
  <c r="G47" i="13" s="1"/>
  <c r="E46" i="13"/>
  <c r="G46" i="13" s="1"/>
  <c r="E45" i="13"/>
  <c r="G45" i="13" s="1"/>
  <c r="E44" i="13"/>
  <c r="G44" i="13" s="1"/>
  <c r="E43" i="13"/>
  <c r="G43" i="13" s="1"/>
  <c r="E42" i="13"/>
  <c r="G42" i="13" s="1"/>
  <c r="E41" i="13"/>
  <c r="G41" i="13" s="1"/>
  <c r="E40" i="13"/>
  <c r="G40" i="13" s="1"/>
  <c r="E39" i="13"/>
  <c r="G39" i="13" s="1"/>
  <c r="F35" i="13"/>
  <c r="G33" i="13"/>
  <c r="G29" i="13"/>
  <c r="F29" i="13"/>
  <c r="D29" i="13"/>
  <c r="C29" i="13"/>
  <c r="B29" i="13"/>
  <c r="I28" i="13"/>
  <c r="K28" i="13" s="1"/>
  <c r="E28" i="13"/>
  <c r="I27" i="13"/>
  <c r="K27" i="13" s="1"/>
  <c r="E27" i="13"/>
  <c r="I26" i="13"/>
  <c r="K26" i="13" s="1"/>
  <c r="E26" i="13"/>
  <c r="E25" i="13"/>
  <c r="I25" i="13" s="1"/>
  <c r="K25" i="13" s="1"/>
  <c r="K24" i="13"/>
  <c r="E24" i="13"/>
  <c r="I24" i="13" s="1"/>
  <c r="E23" i="13"/>
  <c r="I23" i="13" s="1"/>
  <c r="K23" i="13" s="1"/>
  <c r="E22" i="13"/>
  <c r="I22" i="13" s="1"/>
  <c r="K22" i="13" s="1"/>
  <c r="E21" i="13"/>
  <c r="I21" i="13" s="1"/>
  <c r="K21" i="13" s="1"/>
  <c r="E20" i="13"/>
  <c r="I20" i="13" s="1"/>
  <c r="K20" i="13" s="1"/>
  <c r="K19" i="13"/>
  <c r="I19" i="13"/>
  <c r="E19" i="13"/>
  <c r="H18" i="13"/>
  <c r="E18" i="13"/>
  <c r="I18" i="13" s="1"/>
  <c r="K18" i="13" s="1"/>
  <c r="H17" i="13"/>
  <c r="E17" i="13"/>
  <c r="I17" i="13" s="1"/>
  <c r="K17" i="13" s="1"/>
  <c r="E16" i="13"/>
  <c r="K15" i="13"/>
  <c r="E15" i="13"/>
  <c r="K14" i="13"/>
  <c r="E14" i="13"/>
  <c r="H13" i="13"/>
  <c r="E13" i="13"/>
  <c r="I13" i="13" s="1"/>
  <c r="K13" i="13" s="1"/>
  <c r="H12" i="13"/>
  <c r="E12" i="13"/>
  <c r="I12" i="13" s="1"/>
  <c r="K12" i="13" s="1"/>
  <c r="H11" i="13"/>
  <c r="E11" i="13"/>
  <c r="I11" i="13" s="1"/>
  <c r="K11" i="13" s="1"/>
  <c r="H10" i="13"/>
  <c r="E10" i="13"/>
  <c r="I10" i="13" s="1"/>
  <c r="K10" i="13" s="1"/>
  <c r="E9" i="13"/>
  <c r="H8" i="13"/>
  <c r="E8" i="13"/>
  <c r="I8" i="13" s="1"/>
  <c r="K8" i="13" s="1"/>
  <c r="H7" i="13"/>
  <c r="E7" i="13"/>
  <c r="I7" i="13" s="1"/>
  <c r="K7" i="13" s="1"/>
  <c r="H6" i="13"/>
  <c r="E6" i="13"/>
  <c r="I6" i="13" s="1"/>
  <c r="K6" i="13" s="1"/>
  <c r="H5" i="13"/>
  <c r="E5" i="13"/>
  <c r="K4" i="13"/>
  <c r="H4" i="13"/>
  <c r="E4" i="13"/>
  <c r="I4" i="13" s="1"/>
  <c r="K3" i="13"/>
  <c r="E3" i="13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5" i="12"/>
  <c r="H225" i="12" s="1"/>
  <c r="F224" i="12"/>
  <c r="F223" i="12"/>
  <c r="G223" i="12" s="1"/>
  <c r="F222" i="12"/>
  <c r="F221" i="12"/>
  <c r="F220" i="12"/>
  <c r="H219" i="12"/>
  <c r="F219" i="12"/>
  <c r="H218" i="12"/>
  <c r="F218" i="12"/>
  <c r="H217" i="12"/>
  <c r="F217" i="12"/>
  <c r="H216" i="12"/>
  <c r="F216" i="12"/>
  <c r="H215" i="12"/>
  <c r="F215" i="12"/>
  <c r="H214" i="12"/>
  <c r="F214" i="12"/>
  <c r="H213" i="12"/>
  <c r="F213" i="12"/>
  <c r="F212" i="12"/>
  <c r="F211" i="12"/>
  <c r="F210" i="12"/>
  <c r="F209" i="12"/>
  <c r="H209" i="12" s="1"/>
  <c r="H208" i="12"/>
  <c r="F208" i="12"/>
  <c r="F207" i="12"/>
  <c r="F206" i="12"/>
  <c r="F205" i="12"/>
  <c r="H201" i="12"/>
  <c r="F201" i="12"/>
  <c r="H200" i="12"/>
  <c r="F200" i="12"/>
  <c r="F199" i="12"/>
  <c r="H199" i="12" s="1"/>
  <c r="F198" i="12"/>
  <c r="H198" i="12" s="1"/>
  <c r="F197" i="12"/>
  <c r="H197" i="12" s="1"/>
  <c r="H196" i="12"/>
  <c r="F196" i="12"/>
  <c r="F195" i="12"/>
  <c r="H195" i="12" s="1"/>
  <c r="F194" i="12"/>
  <c r="H194" i="12" s="1"/>
  <c r="F193" i="12"/>
  <c r="H193" i="12" s="1"/>
  <c r="F192" i="12"/>
  <c r="H192" i="12" s="1"/>
  <c r="F191" i="12"/>
  <c r="H191" i="12" s="1"/>
  <c r="F189" i="12"/>
  <c r="H189" i="12" s="1"/>
  <c r="F188" i="12"/>
  <c r="H188" i="12" s="1"/>
  <c r="F187" i="12"/>
  <c r="H187" i="12" s="1"/>
  <c r="F186" i="12"/>
  <c r="H186" i="12" s="1"/>
  <c r="G181" i="12"/>
  <c r="G180" i="12"/>
  <c r="G179" i="12"/>
  <c r="G178" i="12"/>
  <c r="G177" i="12"/>
  <c r="G176" i="12"/>
  <c r="G175" i="12"/>
  <c r="G174" i="12"/>
  <c r="G173" i="12"/>
  <c r="G172" i="12"/>
  <c r="F168" i="12"/>
  <c r="H168" i="12" s="1"/>
  <c r="H167" i="12"/>
  <c r="F167" i="12"/>
  <c r="C164" i="12"/>
  <c r="E164" i="12" s="1"/>
  <c r="C160" i="12"/>
  <c r="E160" i="12" s="1"/>
  <c r="F154" i="12"/>
  <c r="H154" i="12" s="1"/>
  <c r="F153" i="12"/>
  <c r="H153" i="12" s="1"/>
  <c r="H152" i="12"/>
  <c r="F152" i="12"/>
  <c r="F151" i="12"/>
  <c r="H151" i="12" s="1"/>
  <c r="H150" i="12"/>
  <c r="F150" i="12"/>
  <c r="F149" i="12"/>
  <c r="H149" i="12" s="1"/>
  <c r="F148" i="12"/>
  <c r="H148" i="12" s="1"/>
  <c r="F147" i="12"/>
  <c r="H147" i="12" s="1"/>
  <c r="F146" i="12"/>
  <c r="H146" i="12" s="1"/>
  <c r="F145" i="12"/>
  <c r="H145" i="12" s="1"/>
  <c r="H144" i="12"/>
  <c r="F144" i="12"/>
  <c r="F143" i="12"/>
  <c r="H143" i="12" s="1"/>
  <c r="F142" i="12"/>
  <c r="H142" i="12" s="1"/>
  <c r="F141" i="12"/>
  <c r="H141" i="12" s="1"/>
  <c r="F140" i="12"/>
  <c r="H140" i="12" s="1"/>
  <c r="F139" i="12"/>
  <c r="H139" i="12" s="1"/>
  <c r="F138" i="12"/>
  <c r="H138" i="12" s="1"/>
  <c r="F137" i="12"/>
  <c r="H137" i="12" s="1"/>
  <c r="H136" i="12"/>
  <c r="F136" i="12"/>
  <c r="F135" i="12"/>
  <c r="H135" i="12" s="1"/>
  <c r="H134" i="12"/>
  <c r="F134" i="12"/>
  <c r="F133" i="12"/>
  <c r="H133" i="12" s="1"/>
  <c r="F132" i="12"/>
  <c r="H132" i="12" s="1"/>
  <c r="F131" i="12"/>
  <c r="H131" i="12" s="1"/>
  <c r="D128" i="12"/>
  <c r="H126" i="12"/>
  <c r="H125" i="12"/>
  <c r="F124" i="12"/>
  <c r="H124" i="12" s="1"/>
  <c r="F123" i="12"/>
  <c r="H123" i="12" s="1"/>
  <c r="F122" i="12"/>
  <c r="H122" i="12" s="1"/>
  <c r="F121" i="12"/>
  <c r="H121" i="12" s="1"/>
  <c r="F120" i="12"/>
  <c r="H120" i="12" s="1"/>
  <c r="F119" i="12"/>
  <c r="H119" i="12" s="1"/>
  <c r="F118" i="12"/>
  <c r="H118" i="12" s="1"/>
  <c r="F117" i="12"/>
  <c r="H117" i="12" s="1"/>
  <c r="F116" i="12"/>
  <c r="H116" i="12" s="1"/>
  <c r="F115" i="12"/>
  <c r="H115" i="12" s="1"/>
  <c r="F114" i="12"/>
  <c r="H114" i="12" s="1"/>
  <c r="F113" i="12"/>
  <c r="H113" i="12" s="1"/>
  <c r="F112" i="12"/>
  <c r="H112" i="12" s="1"/>
  <c r="H111" i="12"/>
  <c r="F111" i="12"/>
  <c r="F110" i="12"/>
  <c r="H110" i="12" s="1"/>
  <c r="F109" i="12"/>
  <c r="H109" i="12" s="1"/>
  <c r="F108" i="12"/>
  <c r="H108" i="12" s="1"/>
  <c r="F107" i="12"/>
  <c r="H107" i="12" s="1"/>
  <c r="F106" i="12"/>
  <c r="H106" i="12" s="1"/>
  <c r="H105" i="12"/>
  <c r="F104" i="12"/>
  <c r="H104" i="12" s="1"/>
  <c r="F103" i="12"/>
  <c r="H103" i="12" s="1"/>
  <c r="F102" i="12"/>
  <c r="H102" i="12" s="1"/>
  <c r="F101" i="12"/>
  <c r="H101" i="12" s="1"/>
  <c r="F100" i="12"/>
  <c r="H100" i="12" s="1"/>
  <c r="F99" i="12"/>
  <c r="H99" i="12" s="1"/>
  <c r="H98" i="12"/>
  <c r="F97" i="12"/>
  <c r="H97" i="12" s="1"/>
  <c r="F96" i="12"/>
  <c r="H96" i="12" s="1"/>
  <c r="F95" i="12"/>
  <c r="H95" i="12" s="1"/>
  <c r="F94" i="12"/>
  <c r="H94" i="12" s="1"/>
  <c r="F93" i="12"/>
  <c r="H93" i="12" s="1"/>
  <c r="H92" i="12"/>
  <c r="F92" i="12"/>
  <c r="F91" i="12"/>
  <c r="H91" i="12" s="1"/>
  <c r="F90" i="12"/>
  <c r="H90" i="12" s="1"/>
  <c r="F89" i="12"/>
  <c r="H89" i="12" s="1"/>
  <c r="F88" i="12"/>
  <c r="H88" i="12" s="1"/>
  <c r="F87" i="12"/>
  <c r="H87" i="12" s="1"/>
  <c r="F86" i="12"/>
  <c r="H86" i="12" s="1"/>
  <c r="F85" i="12"/>
  <c r="H85" i="12" s="1"/>
  <c r="F84" i="12"/>
  <c r="H84" i="12" s="1"/>
  <c r="F83" i="12"/>
  <c r="H83" i="12" s="1"/>
  <c r="F82" i="12"/>
  <c r="H82" i="12" s="1"/>
  <c r="F81" i="12"/>
  <c r="H81" i="12" s="1"/>
  <c r="F80" i="12"/>
  <c r="H80" i="12" s="1"/>
  <c r="F79" i="12"/>
  <c r="H79" i="12" s="1"/>
  <c r="F78" i="12"/>
  <c r="G67" i="12"/>
  <c r="E67" i="12"/>
  <c r="E66" i="12"/>
  <c r="G66" i="12" s="1"/>
  <c r="E65" i="12"/>
  <c r="G65" i="12" s="1"/>
  <c r="E64" i="12"/>
  <c r="G64" i="12" s="1"/>
  <c r="G63" i="12"/>
  <c r="E63" i="12"/>
  <c r="E62" i="12"/>
  <c r="G62" i="12" s="1"/>
  <c r="E61" i="12"/>
  <c r="G61" i="12" s="1"/>
  <c r="E60" i="12"/>
  <c r="G60" i="12" s="1"/>
  <c r="E59" i="12"/>
  <c r="G59" i="12" s="1"/>
  <c r="E58" i="12"/>
  <c r="G58" i="12" s="1"/>
  <c r="E57" i="12"/>
  <c r="G57" i="12" s="1"/>
  <c r="E56" i="12"/>
  <c r="E55" i="12"/>
  <c r="G55" i="12" s="1"/>
  <c r="G54" i="12"/>
  <c r="E54" i="12"/>
  <c r="E53" i="12"/>
  <c r="G53" i="12" s="1"/>
  <c r="G52" i="12"/>
  <c r="E52" i="12"/>
  <c r="E51" i="12"/>
  <c r="G51" i="12" s="1"/>
  <c r="G50" i="12"/>
  <c r="E50" i="12"/>
  <c r="E49" i="12"/>
  <c r="G49" i="12" s="1"/>
  <c r="G48" i="12"/>
  <c r="E48" i="12"/>
  <c r="E47" i="12"/>
  <c r="G47" i="12" s="1"/>
  <c r="G46" i="12"/>
  <c r="E46" i="12"/>
  <c r="E45" i="12"/>
  <c r="G45" i="12" s="1"/>
  <c r="G44" i="12"/>
  <c r="E44" i="12"/>
  <c r="E43" i="12"/>
  <c r="G43" i="12" s="1"/>
  <c r="G42" i="12"/>
  <c r="E42" i="12"/>
  <c r="E41" i="12"/>
  <c r="G41" i="12" s="1"/>
  <c r="G40" i="12"/>
  <c r="E40" i="12"/>
  <c r="E39" i="12"/>
  <c r="G39" i="12" s="1"/>
  <c r="F35" i="12"/>
  <c r="G33" i="12"/>
  <c r="G29" i="12"/>
  <c r="F29" i="12"/>
  <c r="D29" i="12"/>
  <c r="C29" i="12"/>
  <c r="B29" i="12"/>
  <c r="I28" i="12"/>
  <c r="K28" i="12" s="1"/>
  <c r="E28" i="12"/>
  <c r="I27" i="12"/>
  <c r="K27" i="12" s="1"/>
  <c r="E27" i="12"/>
  <c r="I26" i="12"/>
  <c r="K26" i="12" s="1"/>
  <c r="E26" i="12"/>
  <c r="E25" i="12"/>
  <c r="I25" i="12" s="1"/>
  <c r="K25" i="12" s="1"/>
  <c r="I24" i="12"/>
  <c r="K24" i="12" s="1"/>
  <c r="E24" i="12"/>
  <c r="E23" i="12"/>
  <c r="I23" i="12" s="1"/>
  <c r="K23" i="12" s="1"/>
  <c r="E22" i="12"/>
  <c r="I22" i="12" s="1"/>
  <c r="K22" i="12" s="1"/>
  <c r="E21" i="12"/>
  <c r="I21" i="12" s="1"/>
  <c r="K21" i="12" s="1"/>
  <c r="E20" i="12"/>
  <c r="I20" i="12" s="1"/>
  <c r="K20" i="12" s="1"/>
  <c r="K19" i="12"/>
  <c r="E19" i="12"/>
  <c r="I19" i="12" s="1"/>
  <c r="H18" i="12"/>
  <c r="E18" i="12"/>
  <c r="I18" i="12" s="1"/>
  <c r="K18" i="12" s="1"/>
  <c r="H17" i="12"/>
  <c r="E17" i="12"/>
  <c r="I17" i="12" s="1"/>
  <c r="K17" i="12" s="1"/>
  <c r="E16" i="12"/>
  <c r="K15" i="12"/>
  <c r="E15" i="12"/>
  <c r="K14" i="12"/>
  <c r="E14" i="12"/>
  <c r="H13" i="12"/>
  <c r="E13" i="12"/>
  <c r="I13" i="12" s="1"/>
  <c r="K13" i="12" s="1"/>
  <c r="H12" i="12"/>
  <c r="E12" i="12"/>
  <c r="I12" i="12" s="1"/>
  <c r="K12" i="12" s="1"/>
  <c r="H11" i="12"/>
  <c r="E11" i="12"/>
  <c r="I11" i="12" s="1"/>
  <c r="K11" i="12" s="1"/>
  <c r="H10" i="12"/>
  <c r="E10" i="12"/>
  <c r="I10" i="12" s="1"/>
  <c r="K10" i="12" s="1"/>
  <c r="E9" i="12"/>
  <c r="H8" i="12"/>
  <c r="E8" i="12"/>
  <c r="I8" i="12" s="1"/>
  <c r="K8" i="12" s="1"/>
  <c r="H7" i="12"/>
  <c r="E7" i="12"/>
  <c r="I7" i="12" s="1"/>
  <c r="K7" i="12" s="1"/>
  <c r="H6" i="12"/>
  <c r="E6" i="12"/>
  <c r="I6" i="12" s="1"/>
  <c r="K6" i="12" s="1"/>
  <c r="H5" i="12"/>
  <c r="E5" i="12"/>
  <c r="I5" i="12" s="1"/>
  <c r="K5" i="12" s="1"/>
  <c r="H4" i="12"/>
  <c r="E4" i="12"/>
  <c r="I4" i="12" s="1"/>
  <c r="K3" i="12"/>
  <c r="E3" i="12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H224" i="11"/>
  <c r="F224" i="11"/>
  <c r="F223" i="11"/>
  <c r="F222" i="11"/>
  <c r="G222" i="11" s="1"/>
  <c r="F221" i="11"/>
  <c r="F220" i="11"/>
  <c r="F219" i="11"/>
  <c r="H218" i="11"/>
  <c r="F218" i="11"/>
  <c r="H217" i="11"/>
  <c r="F217" i="11"/>
  <c r="H216" i="11"/>
  <c r="F216" i="11"/>
  <c r="H215" i="11"/>
  <c r="F215" i="11"/>
  <c r="H214" i="11"/>
  <c r="F214" i="11"/>
  <c r="H213" i="11"/>
  <c r="F213" i="11"/>
  <c r="H212" i="11"/>
  <c r="F212" i="11"/>
  <c r="F211" i="11"/>
  <c r="F210" i="11"/>
  <c r="F209" i="11"/>
  <c r="F208" i="11"/>
  <c r="H208" i="11" s="1"/>
  <c r="H207" i="11"/>
  <c r="F207" i="11"/>
  <c r="F206" i="11"/>
  <c r="F205" i="11"/>
  <c r="F204" i="11"/>
  <c r="H201" i="11"/>
  <c r="F201" i="11"/>
  <c r="H200" i="11"/>
  <c r="F200" i="11"/>
  <c r="F199" i="11"/>
  <c r="H199" i="11" s="1"/>
  <c r="H198" i="11"/>
  <c r="F198" i="11"/>
  <c r="F197" i="11"/>
  <c r="H197" i="11" s="1"/>
  <c r="H196" i="11"/>
  <c r="F196" i="11"/>
  <c r="F195" i="11"/>
  <c r="H195" i="11" s="1"/>
  <c r="H194" i="11"/>
  <c r="F194" i="11"/>
  <c r="F193" i="11"/>
  <c r="H193" i="11" s="1"/>
  <c r="H192" i="11"/>
  <c r="F192" i="11"/>
  <c r="F191" i="11"/>
  <c r="H191" i="11" s="1"/>
  <c r="H189" i="11"/>
  <c r="F189" i="11"/>
  <c r="F188" i="11"/>
  <c r="H188" i="11" s="1"/>
  <c r="H187" i="11"/>
  <c r="F187" i="11"/>
  <c r="F186" i="11"/>
  <c r="H186" i="11" s="1"/>
  <c r="G181" i="11"/>
  <c r="G180" i="11"/>
  <c r="G179" i="11"/>
  <c r="G178" i="11"/>
  <c r="G177" i="11"/>
  <c r="G176" i="11"/>
  <c r="G175" i="11"/>
  <c r="G174" i="11"/>
  <c r="G173" i="11"/>
  <c r="G172" i="11"/>
  <c r="F168" i="11"/>
  <c r="H168" i="11" s="1"/>
  <c r="F167" i="11"/>
  <c r="H167" i="11" s="1"/>
  <c r="H169" i="11" s="1"/>
  <c r="C164" i="11"/>
  <c r="E164" i="11" s="1"/>
  <c r="C160" i="11"/>
  <c r="E160" i="11" s="1"/>
  <c r="H154" i="11"/>
  <c r="H153" i="11"/>
  <c r="F153" i="11"/>
  <c r="F152" i="11"/>
  <c r="H152" i="11" s="1"/>
  <c r="H151" i="11"/>
  <c r="F151" i="11"/>
  <c r="F150" i="11"/>
  <c r="H150" i="11" s="1"/>
  <c r="H149" i="11"/>
  <c r="F149" i="11"/>
  <c r="F148" i="11"/>
  <c r="H148" i="11" s="1"/>
  <c r="H147" i="11"/>
  <c r="F147" i="11"/>
  <c r="F146" i="11"/>
  <c r="H146" i="11" s="1"/>
  <c r="H145" i="11"/>
  <c r="F145" i="11"/>
  <c r="F144" i="11"/>
  <c r="H144" i="11" s="1"/>
  <c r="H143" i="11"/>
  <c r="F143" i="11"/>
  <c r="F142" i="11"/>
  <c r="H142" i="11" s="1"/>
  <c r="H141" i="11"/>
  <c r="F141" i="11"/>
  <c r="F140" i="11"/>
  <c r="H140" i="11" s="1"/>
  <c r="H139" i="11"/>
  <c r="F139" i="11"/>
  <c r="F138" i="11"/>
  <c r="H138" i="11" s="1"/>
  <c r="H137" i="11"/>
  <c r="F137" i="11"/>
  <c r="F136" i="11"/>
  <c r="H136" i="11" s="1"/>
  <c r="H135" i="11"/>
  <c r="F135" i="11"/>
  <c r="F134" i="11"/>
  <c r="H134" i="11" s="1"/>
  <c r="H133" i="11"/>
  <c r="F133" i="11"/>
  <c r="F132" i="11"/>
  <c r="H131" i="11"/>
  <c r="F131" i="11"/>
  <c r="E128" i="11"/>
  <c r="D128" i="11"/>
  <c r="H126" i="11"/>
  <c r="H125" i="11"/>
  <c r="F124" i="11"/>
  <c r="H124" i="11" s="1"/>
  <c r="H123" i="11"/>
  <c r="F123" i="11"/>
  <c r="F122" i="11"/>
  <c r="H122" i="11" s="1"/>
  <c r="H121" i="11"/>
  <c r="F121" i="11"/>
  <c r="F120" i="11"/>
  <c r="H120" i="11" s="1"/>
  <c r="H119" i="11"/>
  <c r="F119" i="11"/>
  <c r="F118" i="11"/>
  <c r="H118" i="11" s="1"/>
  <c r="H117" i="11"/>
  <c r="F117" i="11"/>
  <c r="F116" i="11"/>
  <c r="H116" i="11" s="1"/>
  <c r="H115" i="11"/>
  <c r="F115" i="11"/>
  <c r="F114" i="11"/>
  <c r="H114" i="11" s="1"/>
  <c r="H113" i="11"/>
  <c r="F113" i="11"/>
  <c r="F112" i="11"/>
  <c r="H112" i="11" s="1"/>
  <c r="H111" i="11"/>
  <c r="F111" i="11"/>
  <c r="F110" i="11"/>
  <c r="H110" i="11" s="1"/>
  <c r="H109" i="11"/>
  <c r="F109" i="11"/>
  <c r="F108" i="11"/>
  <c r="H108" i="11" s="1"/>
  <c r="H107" i="11"/>
  <c r="F107" i="11"/>
  <c r="F106" i="11"/>
  <c r="H106" i="11" s="1"/>
  <c r="H105" i="1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H98" i="11"/>
  <c r="H97" i="11"/>
  <c r="F97" i="11"/>
  <c r="F96" i="11"/>
  <c r="H96" i="11" s="1"/>
  <c r="H95" i="11"/>
  <c r="F95" i="11"/>
  <c r="F94" i="11"/>
  <c r="H94" i="11" s="1"/>
  <c r="F93" i="11"/>
  <c r="H93" i="11" s="1"/>
  <c r="F92" i="11"/>
  <c r="H92" i="11" s="1"/>
  <c r="F91" i="11"/>
  <c r="H91" i="11" s="1"/>
  <c r="H90" i="11"/>
  <c r="F90" i="11"/>
  <c r="F89" i="11"/>
  <c r="H89" i="11" s="1"/>
  <c r="H88" i="11"/>
  <c r="F88" i="11"/>
  <c r="F87" i="11"/>
  <c r="H87" i="11" s="1"/>
  <c r="F86" i="11"/>
  <c r="H86" i="11" s="1"/>
  <c r="F85" i="11"/>
  <c r="H85" i="11" s="1"/>
  <c r="F84" i="11"/>
  <c r="H84" i="11" s="1"/>
  <c r="F83" i="11"/>
  <c r="H83" i="11" s="1"/>
  <c r="H82" i="11"/>
  <c r="F82" i="11"/>
  <c r="F81" i="11"/>
  <c r="H81" i="11" s="1"/>
  <c r="F80" i="11"/>
  <c r="H80" i="11" s="1"/>
  <c r="F79" i="11"/>
  <c r="H79" i="11" s="1"/>
  <c r="F78" i="11"/>
  <c r="H78" i="11" s="1"/>
  <c r="G67" i="11"/>
  <c r="E67" i="11"/>
  <c r="E66" i="11"/>
  <c r="G66" i="11" s="1"/>
  <c r="E65" i="11"/>
  <c r="G65" i="11" s="1"/>
  <c r="E64" i="11"/>
  <c r="G64" i="11" s="1"/>
  <c r="E63" i="11"/>
  <c r="G63" i="11" s="1"/>
  <c r="E62" i="11"/>
  <c r="G62" i="11" s="1"/>
  <c r="E61" i="11"/>
  <c r="G61" i="11" s="1"/>
  <c r="E60" i="11"/>
  <c r="G60" i="11" s="1"/>
  <c r="G59" i="11"/>
  <c r="E59" i="11"/>
  <c r="E58" i="11"/>
  <c r="G58" i="11" s="1"/>
  <c r="E57" i="11"/>
  <c r="G57" i="11" s="1"/>
  <c r="E56" i="11"/>
  <c r="E55" i="11"/>
  <c r="G55" i="11" s="1"/>
  <c r="E54" i="11"/>
  <c r="G54" i="11" s="1"/>
  <c r="E53" i="11"/>
  <c r="G53" i="11" s="1"/>
  <c r="E52" i="11"/>
  <c r="G52" i="11" s="1"/>
  <c r="E51" i="11"/>
  <c r="G51" i="11" s="1"/>
  <c r="E50" i="11"/>
  <c r="G50" i="11" s="1"/>
  <c r="E49" i="11"/>
  <c r="G49" i="11" s="1"/>
  <c r="E48" i="11"/>
  <c r="G48" i="11" s="1"/>
  <c r="E47" i="11"/>
  <c r="G47" i="11" s="1"/>
  <c r="E46" i="11"/>
  <c r="G46" i="11" s="1"/>
  <c r="E45" i="11"/>
  <c r="G45" i="11" s="1"/>
  <c r="E44" i="11"/>
  <c r="G44" i="11" s="1"/>
  <c r="E43" i="11"/>
  <c r="G43" i="11" s="1"/>
  <c r="E42" i="11"/>
  <c r="G42" i="11" s="1"/>
  <c r="E41" i="11"/>
  <c r="G41" i="11" s="1"/>
  <c r="E40" i="11"/>
  <c r="G40" i="11" s="1"/>
  <c r="E39" i="11"/>
  <c r="F35" i="11"/>
  <c r="G33" i="11"/>
  <c r="G29" i="11"/>
  <c r="F29" i="11"/>
  <c r="D29" i="11"/>
  <c r="C29" i="11"/>
  <c r="B29" i="11"/>
  <c r="I28" i="11"/>
  <c r="K28" i="11" s="1"/>
  <c r="E28" i="11"/>
  <c r="I27" i="11"/>
  <c r="K27" i="11" s="1"/>
  <c r="E27" i="11"/>
  <c r="I26" i="11"/>
  <c r="K26" i="11" s="1"/>
  <c r="E26" i="11"/>
  <c r="E25" i="11"/>
  <c r="I25" i="11" s="1"/>
  <c r="K25" i="11" s="1"/>
  <c r="E24" i="11"/>
  <c r="I24" i="11" s="1"/>
  <c r="K24" i="11" s="1"/>
  <c r="E23" i="11"/>
  <c r="I23" i="11" s="1"/>
  <c r="K23" i="11" s="1"/>
  <c r="E22" i="11"/>
  <c r="I22" i="11" s="1"/>
  <c r="K22" i="11" s="1"/>
  <c r="E21" i="11"/>
  <c r="I21" i="11" s="1"/>
  <c r="K21" i="11" s="1"/>
  <c r="E20" i="11"/>
  <c r="I20" i="11" s="1"/>
  <c r="K20" i="11" s="1"/>
  <c r="E19" i="11"/>
  <c r="I19" i="11" s="1"/>
  <c r="K19" i="11" s="1"/>
  <c r="I18" i="11"/>
  <c r="K18" i="11" s="1"/>
  <c r="H18" i="11"/>
  <c r="E18" i="11"/>
  <c r="H17" i="11"/>
  <c r="E17" i="11"/>
  <c r="I17" i="11" s="1"/>
  <c r="K17" i="11" s="1"/>
  <c r="E16" i="11"/>
  <c r="K15" i="11"/>
  <c r="E15" i="11"/>
  <c r="K14" i="11"/>
  <c r="E14" i="11"/>
  <c r="H13" i="11"/>
  <c r="E13" i="11"/>
  <c r="I13" i="11" s="1"/>
  <c r="K13" i="11" s="1"/>
  <c r="H12" i="11"/>
  <c r="E12" i="11"/>
  <c r="I12" i="11" s="1"/>
  <c r="K12" i="11" s="1"/>
  <c r="I11" i="11"/>
  <c r="K11" i="11" s="1"/>
  <c r="H11" i="11"/>
  <c r="E11" i="11"/>
  <c r="I10" i="11"/>
  <c r="K10" i="11" s="1"/>
  <c r="H10" i="11"/>
  <c r="E10" i="11"/>
  <c r="E9" i="11"/>
  <c r="K8" i="11"/>
  <c r="H8" i="11"/>
  <c r="E8" i="11"/>
  <c r="I8" i="11" s="1"/>
  <c r="H7" i="11"/>
  <c r="E7" i="11"/>
  <c r="I7" i="11" s="1"/>
  <c r="K7" i="11" s="1"/>
  <c r="H6" i="11"/>
  <c r="E6" i="11"/>
  <c r="I6" i="11" s="1"/>
  <c r="K6" i="11" s="1"/>
  <c r="H5" i="11"/>
  <c r="E5" i="11"/>
  <c r="I5" i="11" s="1"/>
  <c r="K5" i="11" s="1"/>
  <c r="H4" i="11"/>
  <c r="E4" i="11"/>
  <c r="I4" i="11" s="1"/>
  <c r="K3" i="11"/>
  <c r="E3" i="11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4" i="10"/>
  <c r="H224" i="10" s="1"/>
  <c r="F223" i="10"/>
  <c r="F222" i="10"/>
  <c r="G222" i="10" s="1"/>
  <c r="F221" i="10"/>
  <c r="F220" i="10"/>
  <c r="F219" i="10"/>
  <c r="H218" i="10"/>
  <c r="F218" i="10"/>
  <c r="H217" i="10"/>
  <c r="F217" i="10"/>
  <c r="H216" i="10"/>
  <c r="F216" i="10"/>
  <c r="H215" i="10"/>
  <c r="F215" i="10"/>
  <c r="H214" i="10"/>
  <c r="F214" i="10"/>
  <c r="H213" i="10"/>
  <c r="F213" i="10"/>
  <c r="H212" i="10"/>
  <c r="F212" i="10"/>
  <c r="F211" i="10"/>
  <c r="F210" i="10"/>
  <c r="F209" i="10"/>
  <c r="F208" i="10"/>
  <c r="H208" i="10" s="1"/>
  <c r="H225" i="10" s="1"/>
  <c r="H207" i="10"/>
  <c r="F207" i="10"/>
  <c r="F206" i="10"/>
  <c r="F205" i="10"/>
  <c r="F204" i="10"/>
  <c r="H201" i="10"/>
  <c r="F201" i="10"/>
  <c r="H200" i="10"/>
  <c r="F200" i="10"/>
  <c r="F199" i="10"/>
  <c r="H199" i="10" s="1"/>
  <c r="F198" i="10"/>
  <c r="H198" i="10" s="1"/>
  <c r="F197" i="10"/>
  <c r="H197" i="10" s="1"/>
  <c r="F196" i="10"/>
  <c r="H196" i="10" s="1"/>
  <c r="F195" i="10"/>
  <c r="H195" i="10" s="1"/>
  <c r="F194" i="10"/>
  <c r="H194" i="10" s="1"/>
  <c r="F193" i="10"/>
  <c r="H193" i="10" s="1"/>
  <c r="F192" i="10"/>
  <c r="H192" i="10" s="1"/>
  <c r="F191" i="10"/>
  <c r="H191" i="10" s="1"/>
  <c r="F189" i="10"/>
  <c r="H189" i="10" s="1"/>
  <c r="F188" i="10"/>
  <c r="H188" i="10" s="1"/>
  <c r="F187" i="10"/>
  <c r="H187" i="10" s="1"/>
  <c r="F186" i="10"/>
  <c r="H186" i="10" s="1"/>
  <c r="H179" i="10"/>
  <c r="H178" i="10"/>
  <c r="H177" i="10"/>
  <c r="H176" i="10"/>
  <c r="H175" i="10"/>
  <c r="H174" i="10"/>
  <c r="H173" i="10"/>
  <c r="H172" i="10"/>
  <c r="F168" i="10"/>
  <c r="H168" i="10" s="1"/>
  <c r="F167" i="10"/>
  <c r="H167" i="10" s="1"/>
  <c r="C164" i="10"/>
  <c r="E164" i="10" s="1"/>
  <c r="C160" i="10"/>
  <c r="E160" i="10" s="1"/>
  <c r="H154" i="10"/>
  <c r="H153" i="10"/>
  <c r="F153" i="10"/>
  <c r="F152" i="10"/>
  <c r="H152" i="10" s="1"/>
  <c r="F151" i="10"/>
  <c r="H151" i="10" s="1"/>
  <c r="F150" i="10"/>
  <c r="H150" i="10" s="1"/>
  <c r="F149" i="10"/>
  <c r="H149" i="10" s="1"/>
  <c r="F148" i="10"/>
  <c r="H148" i="10" s="1"/>
  <c r="F147" i="10"/>
  <c r="H147" i="10" s="1"/>
  <c r="F146" i="10"/>
  <c r="H146" i="10" s="1"/>
  <c r="H145" i="10"/>
  <c r="F145" i="10"/>
  <c r="F144" i="10"/>
  <c r="H144" i="10" s="1"/>
  <c r="F143" i="10"/>
  <c r="H143" i="10" s="1"/>
  <c r="F142" i="10"/>
  <c r="H142" i="10" s="1"/>
  <c r="F141" i="10"/>
  <c r="H141" i="10" s="1"/>
  <c r="F140" i="10"/>
  <c r="H140" i="10" s="1"/>
  <c r="F139" i="10"/>
  <c r="H139" i="10" s="1"/>
  <c r="F138" i="10"/>
  <c r="H138" i="10" s="1"/>
  <c r="H137" i="10"/>
  <c r="F137" i="10"/>
  <c r="F136" i="10"/>
  <c r="H136" i="10" s="1"/>
  <c r="F135" i="10"/>
  <c r="H135" i="10" s="1"/>
  <c r="F134" i="10"/>
  <c r="H134" i="10" s="1"/>
  <c r="F133" i="10"/>
  <c r="H133" i="10" s="1"/>
  <c r="F132" i="10"/>
  <c r="F131" i="10"/>
  <c r="H131" i="10" s="1"/>
  <c r="E128" i="10"/>
  <c r="D128" i="10"/>
  <c r="H126" i="10"/>
  <c r="H125" i="10"/>
  <c r="F124" i="10"/>
  <c r="H124" i="10" s="1"/>
  <c r="F123" i="10"/>
  <c r="H123" i="10" s="1"/>
  <c r="F122" i="10"/>
  <c r="H122" i="10" s="1"/>
  <c r="F121" i="10"/>
  <c r="H121" i="10" s="1"/>
  <c r="F120" i="10"/>
  <c r="H120" i="10" s="1"/>
  <c r="F119" i="10"/>
  <c r="H119" i="10" s="1"/>
  <c r="H118" i="10"/>
  <c r="F118" i="10"/>
  <c r="F117" i="10"/>
  <c r="H117" i="10" s="1"/>
  <c r="F116" i="10"/>
  <c r="H116" i="10" s="1"/>
  <c r="F115" i="10"/>
  <c r="H115" i="10" s="1"/>
  <c r="F114" i="10"/>
  <c r="H114" i="10" s="1"/>
  <c r="F113" i="10"/>
  <c r="H113" i="10" s="1"/>
  <c r="F112" i="10"/>
  <c r="H112" i="10" s="1"/>
  <c r="F111" i="10"/>
  <c r="H111" i="10" s="1"/>
  <c r="H110" i="10"/>
  <c r="F110" i="10"/>
  <c r="F109" i="10"/>
  <c r="H109" i="10" s="1"/>
  <c r="F108" i="10"/>
  <c r="H108" i="10" s="1"/>
  <c r="F107" i="10"/>
  <c r="H107" i="10" s="1"/>
  <c r="F106" i="10"/>
  <c r="H106" i="10" s="1"/>
  <c r="H105" i="10"/>
  <c r="F104" i="10"/>
  <c r="H104" i="10" s="1"/>
  <c r="F103" i="10"/>
  <c r="H103" i="10" s="1"/>
  <c r="F102" i="10"/>
  <c r="H102" i="10" s="1"/>
  <c r="F101" i="10"/>
  <c r="H101" i="10" s="1"/>
  <c r="F100" i="10"/>
  <c r="H100" i="10" s="1"/>
  <c r="F99" i="10"/>
  <c r="H99" i="10" s="1"/>
  <c r="H98" i="10"/>
  <c r="H97" i="10"/>
  <c r="F97" i="10"/>
  <c r="F96" i="10"/>
  <c r="H96" i="10" s="1"/>
  <c r="H95" i="10"/>
  <c r="F95" i="10"/>
  <c r="F94" i="10"/>
  <c r="H94" i="10" s="1"/>
  <c r="F93" i="10"/>
  <c r="H93" i="10" s="1"/>
  <c r="F92" i="10"/>
  <c r="H92" i="10" s="1"/>
  <c r="F91" i="10"/>
  <c r="H91" i="10" s="1"/>
  <c r="F90" i="10"/>
  <c r="H90" i="10" s="1"/>
  <c r="H89" i="10"/>
  <c r="F89" i="10"/>
  <c r="F88" i="10"/>
  <c r="H88" i="10" s="1"/>
  <c r="F87" i="10"/>
  <c r="H87" i="10" s="1"/>
  <c r="F86" i="10"/>
  <c r="H86" i="10" s="1"/>
  <c r="F85" i="10"/>
  <c r="H85" i="10" s="1"/>
  <c r="F84" i="10"/>
  <c r="H84" i="10" s="1"/>
  <c r="F83" i="10"/>
  <c r="H83" i="10" s="1"/>
  <c r="F82" i="10"/>
  <c r="H82" i="10" s="1"/>
  <c r="H81" i="10"/>
  <c r="F81" i="10"/>
  <c r="F80" i="10"/>
  <c r="H80" i="10" s="1"/>
  <c r="H79" i="10"/>
  <c r="F79" i="10"/>
  <c r="F78" i="10"/>
  <c r="H78" i="10" s="1"/>
  <c r="D73" i="10"/>
  <c r="G71" i="10"/>
  <c r="E71" i="10"/>
  <c r="E70" i="10"/>
  <c r="G70" i="10" s="1"/>
  <c r="E69" i="10"/>
  <c r="G69" i="10" s="1"/>
  <c r="E68" i="10"/>
  <c r="G68" i="10" s="1"/>
  <c r="E67" i="10"/>
  <c r="G67" i="10" s="1"/>
  <c r="E66" i="10"/>
  <c r="G66" i="10" s="1"/>
  <c r="E65" i="10"/>
  <c r="G65" i="10" s="1"/>
  <c r="E64" i="10"/>
  <c r="G64" i="10" s="1"/>
  <c r="E63" i="10"/>
  <c r="G63" i="10" s="1"/>
  <c r="E62" i="10"/>
  <c r="G62" i="10" s="1"/>
  <c r="E61" i="10"/>
  <c r="G61" i="10" s="1"/>
  <c r="E60" i="10"/>
  <c r="E59" i="10"/>
  <c r="G59" i="10" s="1"/>
  <c r="E58" i="10"/>
  <c r="G58" i="10" s="1"/>
  <c r="E57" i="10"/>
  <c r="G57" i="10" s="1"/>
  <c r="G56" i="10"/>
  <c r="E56" i="10"/>
  <c r="E55" i="10"/>
  <c r="G55" i="10" s="1"/>
  <c r="E54" i="10"/>
  <c r="G54" i="10" s="1"/>
  <c r="E53" i="10"/>
  <c r="G53" i="10" s="1"/>
  <c r="E52" i="10"/>
  <c r="G52" i="10" s="1"/>
  <c r="E51" i="10"/>
  <c r="G51" i="10" s="1"/>
  <c r="E50" i="10"/>
  <c r="G50" i="10" s="1"/>
  <c r="E49" i="10"/>
  <c r="G49" i="10" s="1"/>
  <c r="G48" i="10"/>
  <c r="E48" i="10"/>
  <c r="E47" i="10"/>
  <c r="G47" i="10" s="1"/>
  <c r="E46" i="10"/>
  <c r="G46" i="10" s="1"/>
  <c r="E45" i="10"/>
  <c r="G45" i="10" s="1"/>
  <c r="E44" i="10"/>
  <c r="G44" i="10" s="1"/>
  <c r="E43" i="10"/>
  <c r="G43" i="10" s="1"/>
  <c r="E42" i="10"/>
  <c r="G42" i="10" s="1"/>
  <c r="E41" i="10"/>
  <c r="G41" i="10" s="1"/>
  <c r="G40" i="10"/>
  <c r="E40" i="10"/>
  <c r="E39" i="10"/>
  <c r="F35" i="10"/>
  <c r="G33" i="10"/>
  <c r="G29" i="10"/>
  <c r="F29" i="10"/>
  <c r="D29" i="10"/>
  <c r="C29" i="10"/>
  <c r="B29" i="10"/>
  <c r="I28" i="10"/>
  <c r="K28" i="10" s="1"/>
  <c r="E28" i="10"/>
  <c r="I27" i="10"/>
  <c r="K27" i="10" s="1"/>
  <c r="E27" i="10"/>
  <c r="I26" i="10"/>
  <c r="K26" i="10" s="1"/>
  <c r="E26" i="10"/>
  <c r="E25" i="10"/>
  <c r="I25" i="10" s="1"/>
  <c r="K25" i="10" s="1"/>
  <c r="E24" i="10"/>
  <c r="I24" i="10" s="1"/>
  <c r="K24" i="10" s="1"/>
  <c r="E23" i="10"/>
  <c r="I23" i="10" s="1"/>
  <c r="K23" i="10" s="1"/>
  <c r="E22" i="10"/>
  <c r="I22" i="10" s="1"/>
  <c r="K22" i="10" s="1"/>
  <c r="E21" i="10"/>
  <c r="I21" i="10" s="1"/>
  <c r="K21" i="10" s="1"/>
  <c r="E20" i="10"/>
  <c r="I20" i="10" s="1"/>
  <c r="K20" i="10" s="1"/>
  <c r="E19" i="10"/>
  <c r="I19" i="10" s="1"/>
  <c r="K19" i="10" s="1"/>
  <c r="H18" i="10"/>
  <c r="E18" i="10"/>
  <c r="I18" i="10" s="1"/>
  <c r="K18" i="10" s="1"/>
  <c r="H17" i="10"/>
  <c r="E17" i="10"/>
  <c r="I17" i="10" s="1"/>
  <c r="K17" i="10" s="1"/>
  <c r="E16" i="10"/>
  <c r="K15" i="10"/>
  <c r="E15" i="10"/>
  <c r="K14" i="10"/>
  <c r="E14" i="10"/>
  <c r="H13" i="10"/>
  <c r="E13" i="10"/>
  <c r="I13" i="10" s="1"/>
  <c r="K13" i="10" s="1"/>
  <c r="H12" i="10"/>
  <c r="E12" i="10"/>
  <c r="I12" i="10" s="1"/>
  <c r="K12" i="10" s="1"/>
  <c r="I11" i="10"/>
  <c r="K11" i="10" s="1"/>
  <c r="H11" i="10"/>
  <c r="E11" i="10"/>
  <c r="I10" i="10"/>
  <c r="K10" i="10" s="1"/>
  <c r="H10" i="10"/>
  <c r="E10" i="10"/>
  <c r="E9" i="10"/>
  <c r="I8" i="10"/>
  <c r="K8" i="10" s="1"/>
  <c r="H8" i="10"/>
  <c r="E8" i="10"/>
  <c r="H7" i="10"/>
  <c r="E7" i="10"/>
  <c r="I7" i="10" s="1"/>
  <c r="K7" i="10" s="1"/>
  <c r="H6" i="10"/>
  <c r="E6" i="10"/>
  <c r="I6" i="10" s="1"/>
  <c r="K6" i="10" s="1"/>
  <c r="I5" i="10"/>
  <c r="K5" i="10" s="1"/>
  <c r="H5" i="10"/>
  <c r="E5" i="10"/>
  <c r="I4" i="10"/>
  <c r="H4" i="10"/>
  <c r="E4" i="10"/>
  <c r="K3" i="10"/>
  <c r="E3" i="10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2" i="9"/>
  <c r="H222" i="9" s="1"/>
  <c r="F221" i="9"/>
  <c r="F220" i="9"/>
  <c r="G220" i="9" s="1"/>
  <c r="F219" i="9"/>
  <c r="F218" i="9"/>
  <c r="F217" i="9"/>
  <c r="H216" i="9"/>
  <c r="F216" i="9"/>
  <c r="H215" i="9"/>
  <c r="F215" i="9"/>
  <c r="H214" i="9"/>
  <c r="F214" i="9"/>
  <c r="H213" i="9"/>
  <c r="F213" i="9"/>
  <c r="H212" i="9"/>
  <c r="F212" i="9"/>
  <c r="H211" i="9"/>
  <c r="F211" i="9"/>
  <c r="H210" i="9"/>
  <c r="F210" i="9"/>
  <c r="F209" i="9"/>
  <c r="F208" i="9"/>
  <c r="F207" i="9"/>
  <c r="F206" i="9"/>
  <c r="H206" i="9" s="1"/>
  <c r="H205" i="9"/>
  <c r="H223" i="9" s="1"/>
  <c r="F205" i="9"/>
  <c r="F204" i="9"/>
  <c r="F203" i="9"/>
  <c r="F202" i="9"/>
  <c r="H199" i="9"/>
  <c r="F199" i="9"/>
  <c r="H198" i="9"/>
  <c r="F198" i="9"/>
  <c r="H197" i="9"/>
  <c r="F197" i="9"/>
  <c r="F196" i="9"/>
  <c r="H196" i="9" s="1"/>
  <c r="H195" i="9"/>
  <c r="F195" i="9"/>
  <c r="F194" i="9"/>
  <c r="H194" i="9" s="1"/>
  <c r="F193" i="9"/>
  <c r="H193" i="9" s="1"/>
  <c r="F192" i="9"/>
  <c r="H192" i="9" s="1"/>
  <c r="F191" i="9"/>
  <c r="H191" i="9" s="1"/>
  <c r="F190" i="9"/>
  <c r="H190" i="9" s="1"/>
  <c r="H189" i="9"/>
  <c r="F189" i="9"/>
  <c r="F187" i="9"/>
  <c r="H187" i="9" s="1"/>
  <c r="F186" i="9"/>
  <c r="H186" i="9" s="1"/>
  <c r="F185" i="9"/>
  <c r="H185" i="9" s="1"/>
  <c r="F184" i="9"/>
  <c r="H184" i="9" s="1"/>
  <c r="H177" i="9"/>
  <c r="H176" i="9"/>
  <c r="H175" i="9"/>
  <c r="H174" i="9"/>
  <c r="H173" i="9"/>
  <c r="H172" i="9"/>
  <c r="H171" i="9"/>
  <c r="H170" i="9"/>
  <c r="H166" i="9"/>
  <c r="F166" i="9"/>
  <c r="F165" i="9"/>
  <c r="H165" i="9" s="1"/>
  <c r="C162" i="9"/>
  <c r="E162" i="9" s="1"/>
  <c r="C158" i="9"/>
  <c r="E158" i="9" s="1"/>
  <c r="H152" i="9"/>
  <c r="F151" i="9"/>
  <c r="H151" i="9" s="1"/>
  <c r="F150" i="9"/>
  <c r="H150" i="9" s="1"/>
  <c r="F149" i="9"/>
  <c r="H149" i="9" s="1"/>
  <c r="F148" i="9"/>
  <c r="H148" i="9" s="1"/>
  <c r="F147" i="9"/>
  <c r="H147" i="9" s="1"/>
  <c r="F146" i="9"/>
  <c r="H146" i="9" s="1"/>
  <c r="F145" i="9"/>
  <c r="H145" i="9" s="1"/>
  <c r="F144" i="9"/>
  <c r="H144" i="9" s="1"/>
  <c r="F143" i="9"/>
  <c r="H143" i="9" s="1"/>
  <c r="F142" i="9"/>
  <c r="H142" i="9" s="1"/>
  <c r="F141" i="9"/>
  <c r="H141" i="9" s="1"/>
  <c r="F140" i="9"/>
  <c r="H140" i="9" s="1"/>
  <c r="F139" i="9"/>
  <c r="H139" i="9" s="1"/>
  <c r="F138" i="9"/>
  <c r="H138" i="9" s="1"/>
  <c r="F137" i="9"/>
  <c r="H137" i="9" s="1"/>
  <c r="F136" i="9"/>
  <c r="H136" i="9" s="1"/>
  <c r="F135" i="9"/>
  <c r="H135" i="9" s="1"/>
  <c r="F134" i="9"/>
  <c r="H134" i="9" s="1"/>
  <c r="F133" i="9"/>
  <c r="H133" i="9" s="1"/>
  <c r="F132" i="9"/>
  <c r="H132" i="9" s="1"/>
  <c r="F131" i="9"/>
  <c r="H131" i="9" s="1"/>
  <c r="F130" i="9"/>
  <c r="H130" i="9" s="1"/>
  <c r="F129" i="9"/>
  <c r="E126" i="9"/>
  <c r="D126" i="9"/>
  <c r="F122" i="9"/>
  <c r="H122" i="9" s="1"/>
  <c r="F121" i="9"/>
  <c r="F120" i="9"/>
  <c r="H120" i="9" s="1"/>
  <c r="F119" i="9"/>
  <c r="H119" i="9" s="1"/>
  <c r="F118" i="9"/>
  <c r="H118" i="9" s="1"/>
  <c r="F117" i="9"/>
  <c r="H117" i="9" s="1"/>
  <c r="H116" i="9"/>
  <c r="F116" i="9"/>
  <c r="F115" i="9"/>
  <c r="H115" i="9" s="1"/>
  <c r="F114" i="9"/>
  <c r="H114" i="9" s="1"/>
  <c r="F113" i="9"/>
  <c r="H113" i="9" s="1"/>
  <c r="F112" i="9"/>
  <c r="H112" i="9" s="1"/>
  <c r="F111" i="9"/>
  <c r="H111" i="9" s="1"/>
  <c r="F110" i="9"/>
  <c r="H110" i="9" s="1"/>
  <c r="F109" i="9"/>
  <c r="H109" i="9" s="1"/>
  <c r="H108" i="9"/>
  <c r="F108" i="9"/>
  <c r="F107" i="9"/>
  <c r="H107" i="9" s="1"/>
  <c r="H106" i="9"/>
  <c r="F106" i="9"/>
  <c r="F105" i="9"/>
  <c r="H105" i="9" s="1"/>
  <c r="H104" i="9"/>
  <c r="F103" i="9"/>
  <c r="H103" i="9" s="1"/>
  <c r="F102" i="9"/>
  <c r="H102" i="9" s="1"/>
  <c r="F101" i="9"/>
  <c r="H101" i="9" s="1"/>
  <c r="F100" i="9"/>
  <c r="H100" i="9" s="1"/>
  <c r="F99" i="9"/>
  <c r="H99" i="9" s="1"/>
  <c r="F98" i="9"/>
  <c r="H98" i="9" s="1"/>
  <c r="F97" i="9"/>
  <c r="H97" i="9" s="1"/>
  <c r="F96" i="9"/>
  <c r="H96" i="9" s="1"/>
  <c r="F95" i="9"/>
  <c r="H95" i="9" s="1"/>
  <c r="F94" i="9"/>
  <c r="H94" i="9" s="1"/>
  <c r="F93" i="9"/>
  <c r="H93" i="9" s="1"/>
  <c r="F92" i="9"/>
  <c r="H92" i="9" s="1"/>
  <c r="F91" i="9"/>
  <c r="H91" i="9" s="1"/>
  <c r="F90" i="9"/>
  <c r="H90" i="9" s="1"/>
  <c r="F89" i="9"/>
  <c r="H89" i="9" s="1"/>
  <c r="F88" i="9"/>
  <c r="H88" i="9" s="1"/>
  <c r="F87" i="9"/>
  <c r="H87" i="9" s="1"/>
  <c r="F86" i="9"/>
  <c r="H86" i="9" s="1"/>
  <c r="F85" i="9"/>
  <c r="H85" i="9" s="1"/>
  <c r="F84" i="9"/>
  <c r="H84" i="9" s="1"/>
  <c r="F83" i="9"/>
  <c r="H83" i="9" s="1"/>
  <c r="F82" i="9"/>
  <c r="H82" i="9" s="1"/>
  <c r="F81" i="9"/>
  <c r="H81" i="9" s="1"/>
  <c r="F80" i="9"/>
  <c r="H80" i="9" s="1"/>
  <c r="F79" i="9"/>
  <c r="H79" i="9" s="1"/>
  <c r="F78" i="9"/>
  <c r="D73" i="9"/>
  <c r="G71" i="9"/>
  <c r="E71" i="9"/>
  <c r="E70" i="9"/>
  <c r="G70" i="9" s="1"/>
  <c r="E69" i="9"/>
  <c r="G69" i="9" s="1"/>
  <c r="E68" i="9"/>
  <c r="G68" i="9" s="1"/>
  <c r="G67" i="9"/>
  <c r="E67" i="9"/>
  <c r="E66" i="9"/>
  <c r="G66" i="9" s="1"/>
  <c r="G65" i="9"/>
  <c r="E65" i="9"/>
  <c r="E64" i="9"/>
  <c r="G64" i="9" s="1"/>
  <c r="E63" i="9"/>
  <c r="G63" i="9" s="1"/>
  <c r="E62" i="9"/>
  <c r="G62" i="9" s="1"/>
  <c r="E61" i="9"/>
  <c r="G61" i="9" s="1"/>
  <c r="E60" i="9"/>
  <c r="E59" i="9"/>
  <c r="G59" i="9" s="1"/>
  <c r="E58" i="9"/>
  <c r="G58" i="9" s="1"/>
  <c r="E57" i="9"/>
  <c r="G57" i="9" s="1"/>
  <c r="E56" i="9"/>
  <c r="G56" i="9" s="1"/>
  <c r="E55" i="9"/>
  <c r="G55" i="9" s="1"/>
  <c r="E54" i="9"/>
  <c r="G54" i="9" s="1"/>
  <c r="E53" i="9"/>
  <c r="G53" i="9" s="1"/>
  <c r="E52" i="9"/>
  <c r="G52" i="9" s="1"/>
  <c r="E51" i="9"/>
  <c r="G51" i="9" s="1"/>
  <c r="E50" i="9"/>
  <c r="G50" i="9" s="1"/>
  <c r="E49" i="9"/>
  <c r="G49" i="9" s="1"/>
  <c r="E48" i="9"/>
  <c r="G48" i="9" s="1"/>
  <c r="E47" i="9"/>
  <c r="G47" i="9" s="1"/>
  <c r="E46" i="9"/>
  <c r="G46" i="9" s="1"/>
  <c r="E45" i="9"/>
  <c r="G45" i="9" s="1"/>
  <c r="E44" i="9"/>
  <c r="G44" i="9" s="1"/>
  <c r="E43" i="9"/>
  <c r="G43" i="9" s="1"/>
  <c r="E42" i="9"/>
  <c r="G42" i="9" s="1"/>
  <c r="E41" i="9"/>
  <c r="G41" i="9" s="1"/>
  <c r="E40" i="9"/>
  <c r="G40" i="9" s="1"/>
  <c r="E39" i="9"/>
  <c r="F35" i="9"/>
  <c r="G33" i="9"/>
  <c r="G29" i="9"/>
  <c r="F29" i="9"/>
  <c r="D29" i="9"/>
  <c r="C29" i="9"/>
  <c r="B29" i="9"/>
  <c r="K28" i="9"/>
  <c r="I28" i="9"/>
  <c r="E28" i="9"/>
  <c r="I27" i="9"/>
  <c r="K27" i="9" s="1"/>
  <c r="E27" i="9"/>
  <c r="I26" i="9"/>
  <c r="K26" i="9" s="1"/>
  <c r="E26" i="9"/>
  <c r="E25" i="9"/>
  <c r="I25" i="9" s="1"/>
  <c r="K25" i="9" s="1"/>
  <c r="E24" i="9"/>
  <c r="I24" i="9" s="1"/>
  <c r="K24" i="9" s="1"/>
  <c r="E23" i="9"/>
  <c r="I23" i="9" s="1"/>
  <c r="K23" i="9" s="1"/>
  <c r="E22" i="9"/>
  <c r="I22" i="9" s="1"/>
  <c r="K22" i="9" s="1"/>
  <c r="E21" i="9"/>
  <c r="I21" i="9" s="1"/>
  <c r="K21" i="9" s="1"/>
  <c r="E20" i="9"/>
  <c r="I20" i="9" s="1"/>
  <c r="K20" i="9" s="1"/>
  <c r="E19" i="9"/>
  <c r="I19" i="9" s="1"/>
  <c r="K19" i="9" s="1"/>
  <c r="I18" i="9"/>
  <c r="K18" i="9" s="1"/>
  <c r="H18" i="9"/>
  <c r="E18" i="9"/>
  <c r="H17" i="9"/>
  <c r="E17" i="9"/>
  <c r="I17" i="9" s="1"/>
  <c r="K17" i="9" s="1"/>
  <c r="E16" i="9"/>
  <c r="K15" i="9"/>
  <c r="E15" i="9"/>
  <c r="K14" i="9"/>
  <c r="E14" i="9"/>
  <c r="H13" i="9"/>
  <c r="E13" i="9"/>
  <c r="I13" i="9" s="1"/>
  <c r="K13" i="9" s="1"/>
  <c r="H12" i="9"/>
  <c r="E12" i="9"/>
  <c r="I12" i="9" s="1"/>
  <c r="K12" i="9" s="1"/>
  <c r="I11" i="9"/>
  <c r="K11" i="9" s="1"/>
  <c r="H11" i="9"/>
  <c r="E11" i="9"/>
  <c r="I10" i="9"/>
  <c r="K10" i="9" s="1"/>
  <c r="H10" i="9"/>
  <c r="E10" i="9"/>
  <c r="E9" i="9"/>
  <c r="K8" i="9"/>
  <c r="H8" i="9"/>
  <c r="E8" i="9"/>
  <c r="I8" i="9" s="1"/>
  <c r="H7" i="9"/>
  <c r="E7" i="9"/>
  <c r="I7" i="9" s="1"/>
  <c r="K7" i="9" s="1"/>
  <c r="H6" i="9"/>
  <c r="E6" i="9"/>
  <c r="I6" i="9" s="1"/>
  <c r="K6" i="9" s="1"/>
  <c r="H5" i="9"/>
  <c r="E5" i="9"/>
  <c r="I5" i="9" s="1"/>
  <c r="K5" i="9" s="1"/>
  <c r="H4" i="9"/>
  <c r="E4" i="9"/>
  <c r="I4" i="9" s="1"/>
  <c r="K3" i="9"/>
  <c r="E3" i="9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2" i="8"/>
  <c r="H222" i="8" s="1"/>
  <c r="F221" i="8"/>
  <c r="F220" i="8"/>
  <c r="G220" i="8" s="1"/>
  <c r="F219" i="8"/>
  <c r="F218" i="8"/>
  <c r="F217" i="8"/>
  <c r="H216" i="8"/>
  <c r="F216" i="8"/>
  <c r="H215" i="8"/>
  <c r="F215" i="8"/>
  <c r="H214" i="8"/>
  <c r="F214" i="8"/>
  <c r="H213" i="8"/>
  <c r="F213" i="8"/>
  <c r="H212" i="8"/>
  <c r="F212" i="8"/>
  <c r="H211" i="8"/>
  <c r="F211" i="8"/>
  <c r="H210" i="8"/>
  <c r="F210" i="8"/>
  <c r="F209" i="8"/>
  <c r="F208" i="8"/>
  <c r="F207" i="8"/>
  <c r="F206" i="8"/>
  <c r="H206" i="8" s="1"/>
  <c r="H205" i="8"/>
  <c r="F205" i="8"/>
  <c r="F204" i="8"/>
  <c r="F203" i="8"/>
  <c r="F202" i="8"/>
  <c r="H199" i="8"/>
  <c r="F199" i="8"/>
  <c r="H198" i="8"/>
  <c r="F198" i="8"/>
  <c r="F197" i="8"/>
  <c r="H197" i="8" s="1"/>
  <c r="F196" i="8"/>
  <c r="H196" i="8" s="1"/>
  <c r="F195" i="8"/>
  <c r="H195" i="8" s="1"/>
  <c r="F194" i="8"/>
  <c r="H194" i="8" s="1"/>
  <c r="F193" i="8"/>
  <c r="H193" i="8" s="1"/>
  <c r="F192" i="8"/>
  <c r="H192" i="8" s="1"/>
  <c r="F191" i="8"/>
  <c r="H191" i="8" s="1"/>
  <c r="F190" i="8"/>
  <c r="H190" i="8" s="1"/>
  <c r="F189" i="8"/>
  <c r="H189" i="8" s="1"/>
  <c r="F187" i="8"/>
  <c r="H187" i="8" s="1"/>
  <c r="F186" i="8"/>
  <c r="H186" i="8" s="1"/>
  <c r="F185" i="8"/>
  <c r="H185" i="8" s="1"/>
  <c r="F184" i="8"/>
  <c r="H184" i="8" s="1"/>
  <c r="H177" i="8"/>
  <c r="H176" i="8"/>
  <c r="H175" i="8"/>
  <c r="H174" i="8"/>
  <c r="H173" i="8"/>
  <c r="H172" i="8"/>
  <c r="H171" i="8"/>
  <c r="H170" i="8"/>
  <c r="F166" i="8"/>
  <c r="H166" i="8" s="1"/>
  <c r="F165" i="8"/>
  <c r="H165" i="8" s="1"/>
  <c r="C162" i="8"/>
  <c r="E162" i="8" s="1"/>
  <c r="C158" i="8"/>
  <c r="E158" i="8" s="1"/>
  <c r="H152" i="8"/>
  <c r="F151" i="8"/>
  <c r="H151" i="8" s="1"/>
  <c r="F150" i="8"/>
  <c r="H150" i="8" s="1"/>
  <c r="H149" i="8"/>
  <c r="F149" i="8"/>
  <c r="F148" i="8"/>
  <c r="H148" i="8" s="1"/>
  <c r="F147" i="8"/>
  <c r="H147" i="8" s="1"/>
  <c r="F146" i="8"/>
  <c r="H146" i="8" s="1"/>
  <c r="F145" i="8"/>
  <c r="H145" i="8" s="1"/>
  <c r="F144" i="8"/>
  <c r="H144" i="8" s="1"/>
  <c r="F143" i="8"/>
  <c r="H143" i="8" s="1"/>
  <c r="F142" i="8"/>
  <c r="H142" i="8" s="1"/>
  <c r="H141" i="8"/>
  <c r="F141" i="8"/>
  <c r="F140" i="8"/>
  <c r="H140" i="8" s="1"/>
  <c r="F139" i="8"/>
  <c r="H139" i="8" s="1"/>
  <c r="F138" i="8"/>
  <c r="H138" i="8" s="1"/>
  <c r="F137" i="8"/>
  <c r="H137" i="8" s="1"/>
  <c r="F136" i="8"/>
  <c r="H136" i="8" s="1"/>
  <c r="F135" i="8"/>
  <c r="H135" i="8" s="1"/>
  <c r="F134" i="8"/>
  <c r="H134" i="8" s="1"/>
  <c r="H133" i="8"/>
  <c r="F133" i="8"/>
  <c r="F132" i="8"/>
  <c r="H132" i="8" s="1"/>
  <c r="F131" i="8"/>
  <c r="H131" i="8" s="1"/>
  <c r="F130" i="8"/>
  <c r="F129" i="8"/>
  <c r="H129" i="8" s="1"/>
  <c r="E126" i="8"/>
  <c r="D126" i="8"/>
  <c r="F122" i="8"/>
  <c r="H122" i="8" s="1"/>
  <c r="F121" i="8"/>
  <c r="F120" i="8"/>
  <c r="H120" i="8" s="1"/>
  <c r="F119" i="8"/>
  <c r="H119" i="8" s="1"/>
  <c r="F118" i="8"/>
  <c r="H118" i="8" s="1"/>
  <c r="H117" i="8"/>
  <c r="F117" i="8"/>
  <c r="F116" i="8"/>
  <c r="H116" i="8" s="1"/>
  <c r="F115" i="8"/>
  <c r="H115" i="8" s="1"/>
  <c r="F114" i="8"/>
  <c r="H114" i="8" s="1"/>
  <c r="F113" i="8"/>
  <c r="H113" i="8" s="1"/>
  <c r="F112" i="8"/>
  <c r="H112" i="8" s="1"/>
  <c r="F111" i="8"/>
  <c r="H111" i="8" s="1"/>
  <c r="F110" i="8"/>
  <c r="H110" i="8" s="1"/>
  <c r="F109" i="8"/>
  <c r="H109" i="8" s="1"/>
  <c r="F108" i="8"/>
  <c r="H108" i="8" s="1"/>
  <c r="H107" i="8"/>
  <c r="F107" i="8"/>
  <c r="F106" i="8"/>
  <c r="H106" i="8" s="1"/>
  <c r="F105" i="8"/>
  <c r="H105" i="8" s="1"/>
  <c r="H104" i="8"/>
  <c r="F103" i="8"/>
  <c r="H103" i="8" s="1"/>
  <c r="F102" i="8"/>
  <c r="H102" i="8" s="1"/>
  <c r="F101" i="8"/>
  <c r="H101" i="8" s="1"/>
  <c r="F100" i="8"/>
  <c r="H100" i="8" s="1"/>
  <c r="F99" i="8"/>
  <c r="H99" i="8" s="1"/>
  <c r="H98" i="8"/>
  <c r="F98" i="8"/>
  <c r="F97" i="8"/>
  <c r="H97" i="8" s="1"/>
  <c r="H96" i="8"/>
  <c r="F96" i="8"/>
  <c r="F95" i="8"/>
  <c r="H95" i="8" s="1"/>
  <c r="F94" i="8"/>
  <c r="H94" i="8" s="1"/>
  <c r="F93" i="8"/>
  <c r="H93" i="8" s="1"/>
  <c r="F92" i="8"/>
  <c r="H92" i="8" s="1"/>
  <c r="F91" i="8"/>
  <c r="H91" i="8" s="1"/>
  <c r="H90" i="8"/>
  <c r="F90" i="8"/>
  <c r="F89" i="8"/>
  <c r="H89" i="8" s="1"/>
  <c r="F88" i="8"/>
  <c r="H88" i="8" s="1"/>
  <c r="F87" i="8"/>
  <c r="H87" i="8" s="1"/>
  <c r="F86" i="8"/>
  <c r="H86" i="8" s="1"/>
  <c r="F85" i="8"/>
  <c r="H85" i="8" s="1"/>
  <c r="F84" i="8"/>
  <c r="H84" i="8" s="1"/>
  <c r="F83" i="8"/>
  <c r="H83" i="8" s="1"/>
  <c r="H82" i="8"/>
  <c r="F82" i="8"/>
  <c r="F81" i="8"/>
  <c r="H81" i="8" s="1"/>
  <c r="H80" i="8"/>
  <c r="F80" i="8"/>
  <c r="F79" i="8"/>
  <c r="H79" i="8" s="1"/>
  <c r="F78" i="8"/>
  <c r="H78" i="8" s="1"/>
  <c r="D73" i="8"/>
  <c r="G71" i="8"/>
  <c r="E71" i="8"/>
  <c r="E70" i="8"/>
  <c r="G70" i="8" s="1"/>
  <c r="E69" i="8"/>
  <c r="G69" i="8" s="1"/>
  <c r="E68" i="8"/>
  <c r="G68" i="8" s="1"/>
  <c r="E67" i="8"/>
  <c r="G67" i="8" s="1"/>
  <c r="E66" i="8"/>
  <c r="G66" i="8" s="1"/>
  <c r="E65" i="8"/>
  <c r="G65" i="8" s="1"/>
  <c r="E64" i="8"/>
  <c r="G64" i="8" s="1"/>
  <c r="E63" i="8"/>
  <c r="G63" i="8" s="1"/>
  <c r="E62" i="8"/>
  <c r="G62" i="8" s="1"/>
  <c r="E61" i="8"/>
  <c r="G61" i="8" s="1"/>
  <c r="E60" i="8"/>
  <c r="E59" i="8"/>
  <c r="G59" i="8" s="1"/>
  <c r="E58" i="8"/>
  <c r="G58" i="8" s="1"/>
  <c r="E57" i="8"/>
  <c r="G57" i="8" s="1"/>
  <c r="E56" i="8"/>
  <c r="G56" i="8" s="1"/>
  <c r="E55" i="8"/>
  <c r="G55" i="8" s="1"/>
  <c r="E54" i="8"/>
  <c r="G54" i="8" s="1"/>
  <c r="G53" i="8"/>
  <c r="E53" i="8"/>
  <c r="E52" i="8"/>
  <c r="G52" i="8" s="1"/>
  <c r="G51" i="8"/>
  <c r="E51" i="8"/>
  <c r="E50" i="8"/>
  <c r="G50" i="8" s="1"/>
  <c r="E49" i="8"/>
  <c r="G49" i="8" s="1"/>
  <c r="E48" i="8"/>
  <c r="G48" i="8" s="1"/>
  <c r="E47" i="8"/>
  <c r="G47" i="8" s="1"/>
  <c r="E46" i="8"/>
  <c r="G46" i="8" s="1"/>
  <c r="G45" i="8"/>
  <c r="E45" i="8"/>
  <c r="E44" i="8"/>
  <c r="G44" i="8" s="1"/>
  <c r="E43" i="8"/>
  <c r="G43" i="8" s="1"/>
  <c r="E42" i="8"/>
  <c r="G42" i="8" s="1"/>
  <c r="E41" i="8"/>
  <c r="G41" i="8" s="1"/>
  <c r="E40" i="8"/>
  <c r="G40" i="8" s="1"/>
  <c r="E39" i="8"/>
  <c r="G39" i="8" s="1"/>
  <c r="F35" i="8"/>
  <c r="G33" i="8"/>
  <c r="G29" i="8"/>
  <c r="F29" i="8"/>
  <c r="D29" i="8"/>
  <c r="C29" i="8"/>
  <c r="B29" i="8"/>
  <c r="I28" i="8"/>
  <c r="K28" i="8" s="1"/>
  <c r="E28" i="8"/>
  <c r="K27" i="8"/>
  <c r="I27" i="8"/>
  <c r="E27" i="8"/>
  <c r="I26" i="8"/>
  <c r="K26" i="8" s="1"/>
  <c r="E26" i="8"/>
  <c r="E25" i="8"/>
  <c r="I25" i="8" s="1"/>
  <c r="K25" i="8" s="1"/>
  <c r="E24" i="8"/>
  <c r="I24" i="8" s="1"/>
  <c r="K24" i="8" s="1"/>
  <c r="K23" i="8"/>
  <c r="E23" i="8"/>
  <c r="I23" i="8" s="1"/>
  <c r="E22" i="8"/>
  <c r="I22" i="8" s="1"/>
  <c r="K22" i="8" s="1"/>
  <c r="E21" i="8"/>
  <c r="I21" i="8" s="1"/>
  <c r="K21" i="8" s="1"/>
  <c r="E20" i="8"/>
  <c r="I20" i="8" s="1"/>
  <c r="K20" i="8" s="1"/>
  <c r="E19" i="8"/>
  <c r="I19" i="8" s="1"/>
  <c r="K19" i="8" s="1"/>
  <c r="I18" i="8"/>
  <c r="K18" i="8" s="1"/>
  <c r="H18" i="8"/>
  <c r="E18" i="8"/>
  <c r="H17" i="8"/>
  <c r="E17" i="8"/>
  <c r="I17" i="8" s="1"/>
  <c r="K17" i="8" s="1"/>
  <c r="E16" i="8"/>
  <c r="K15" i="8"/>
  <c r="E15" i="8"/>
  <c r="K14" i="8"/>
  <c r="E14" i="8"/>
  <c r="H13" i="8"/>
  <c r="E13" i="8"/>
  <c r="I13" i="8" s="1"/>
  <c r="K13" i="8" s="1"/>
  <c r="H12" i="8"/>
  <c r="E12" i="8"/>
  <c r="I12" i="8" s="1"/>
  <c r="K12" i="8" s="1"/>
  <c r="H11" i="8"/>
  <c r="E11" i="8"/>
  <c r="I11" i="8" s="1"/>
  <c r="K11" i="8" s="1"/>
  <c r="H10" i="8"/>
  <c r="E10" i="8"/>
  <c r="I10" i="8" s="1"/>
  <c r="K10" i="8" s="1"/>
  <c r="E9" i="8"/>
  <c r="H8" i="8"/>
  <c r="E8" i="8"/>
  <c r="I8" i="8" s="1"/>
  <c r="K8" i="8" s="1"/>
  <c r="H7" i="8"/>
  <c r="E7" i="8"/>
  <c r="I7" i="8" s="1"/>
  <c r="K7" i="8" s="1"/>
  <c r="H6" i="8"/>
  <c r="E6" i="8"/>
  <c r="I6" i="8" s="1"/>
  <c r="K6" i="8" s="1"/>
  <c r="H5" i="8"/>
  <c r="E5" i="8"/>
  <c r="I5" i="8" s="1"/>
  <c r="K5" i="8" s="1"/>
  <c r="H4" i="8"/>
  <c r="E4" i="8"/>
  <c r="I4" i="8" s="1"/>
  <c r="K3" i="8"/>
  <c r="E3" i="8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19" i="7"/>
  <c r="H219" i="7" s="1"/>
  <c r="F218" i="7"/>
  <c r="F217" i="7"/>
  <c r="G217" i="7" s="1"/>
  <c r="F216" i="7"/>
  <c r="F215" i="7"/>
  <c r="F214" i="7"/>
  <c r="H213" i="7"/>
  <c r="F213" i="7"/>
  <c r="H212" i="7"/>
  <c r="F212" i="7"/>
  <c r="H211" i="7"/>
  <c r="F211" i="7"/>
  <c r="H210" i="7"/>
  <c r="F210" i="7"/>
  <c r="H209" i="7"/>
  <c r="F209" i="7"/>
  <c r="H208" i="7"/>
  <c r="F208" i="7"/>
  <c r="H207" i="7"/>
  <c r="F207" i="7"/>
  <c r="F206" i="7"/>
  <c r="F205" i="7"/>
  <c r="F204" i="7"/>
  <c r="F203" i="7"/>
  <c r="H203" i="7" s="1"/>
  <c r="H202" i="7"/>
  <c r="F202" i="7"/>
  <c r="F201" i="7"/>
  <c r="F200" i="7"/>
  <c r="F199" i="7"/>
  <c r="H196" i="7"/>
  <c r="F196" i="7"/>
  <c r="H195" i="7"/>
  <c r="F195" i="7"/>
  <c r="F194" i="7"/>
  <c r="H194" i="7" s="1"/>
  <c r="F193" i="7"/>
  <c r="H193" i="7" s="1"/>
  <c r="F192" i="7"/>
  <c r="H192" i="7" s="1"/>
  <c r="F191" i="7"/>
  <c r="H191" i="7" s="1"/>
  <c r="F190" i="7"/>
  <c r="H190" i="7" s="1"/>
  <c r="H189" i="7"/>
  <c r="F189" i="7"/>
  <c r="F188" i="7"/>
  <c r="H188" i="7" s="1"/>
  <c r="H187" i="7"/>
  <c r="F187" i="7"/>
  <c r="F186" i="7"/>
  <c r="H186" i="7" s="1"/>
  <c r="F184" i="7"/>
  <c r="H184" i="7" s="1"/>
  <c r="F183" i="7"/>
  <c r="H183" i="7" s="1"/>
  <c r="F182" i="7"/>
  <c r="H182" i="7" s="1"/>
  <c r="F181" i="7"/>
  <c r="H181" i="7" s="1"/>
  <c r="H174" i="7"/>
  <c r="H173" i="7"/>
  <c r="H172" i="7"/>
  <c r="H171" i="7"/>
  <c r="H170" i="7"/>
  <c r="H169" i="7"/>
  <c r="H168" i="7"/>
  <c r="H167" i="7"/>
  <c r="H163" i="7"/>
  <c r="F163" i="7"/>
  <c r="F162" i="7"/>
  <c r="H162" i="7" s="1"/>
  <c r="E159" i="7"/>
  <c r="C159" i="7"/>
  <c r="C155" i="7"/>
  <c r="E155" i="7" s="1"/>
  <c r="C150" i="7"/>
  <c r="H149" i="7"/>
  <c r="F148" i="7"/>
  <c r="H148" i="7" s="1"/>
  <c r="H147" i="7"/>
  <c r="F147" i="7"/>
  <c r="F146" i="7"/>
  <c r="H146" i="7" s="1"/>
  <c r="H145" i="7"/>
  <c r="F145" i="7"/>
  <c r="F144" i="7"/>
  <c r="H144" i="7" s="1"/>
  <c r="H143" i="7"/>
  <c r="F143" i="7"/>
  <c r="F142" i="7"/>
  <c r="H142" i="7" s="1"/>
  <c r="H141" i="7"/>
  <c r="F141" i="7"/>
  <c r="F140" i="7"/>
  <c r="H140" i="7" s="1"/>
  <c r="H139" i="7"/>
  <c r="F139" i="7"/>
  <c r="F138" i="7"/>
  <c r="H138" i="7" s="1"/>
  <c r="H137" i="7"/>
  <c r="F137" i="7"/>
  <c r="F136" i="7"/>
  <c r="H136" i="7" s="1"/>
  <c r="H135" i="7"/>
  <c r="F135" i="7"/>
  <c r="F134" i="7"/>
  <c r="H134" i="7" s="1"/>
  <c r="H133" i="7"/>
  <c r="F133" i="7"/>
  <c r="F132" i="7"/>
  <c r="H132" i="7" s="1"/>
  <c r="H131" i="7"/>
  <c r="F131" i="7"/>
  <c r="F130" i="7"/>
  <c r="H130" i="7" s="1"/>
  <c r="H129" i="7"/>
  <c r="F129" i="7"/>
  <c r="F128" i="7"/>
  <c r="H128" i="7" s="1"/>
  <c r="H127" i="7"/>
  <c r="F127" i="7"/>
  <c r="F126" i="7"/>
  <c r="E123" i="7"/>
  <c r="D123" i="7"/>
  <c r="C123" i="7"/>
  <c r="F119" i="7"/>
  <c r="H119" i="7" s="1"/>
  <c r="F118" i="7"/>
  <c r="H118" i="7" s="1"/>
  <c r="F117" i="7"/>
  <c r="H117" i="7" s="1"/>
  <c r="F116" i="7"/>
  <c r="H116" i="7" s="1"/>
  <c r="F115" i="7"/>
  <c r="H115" i="7" s="1"/>
  <c r="F114" i="7"/>
  <c r="H114" i="7" s="1"/>
  <c r="F113" i="7"/>
  <c r="H113" i="7" s="1"/>
  <c r="H112" i="7"/>
  <c r="F112" i="7"/>
  <c r="F111" i="7"/>
  <c r="H111" i="7" s="1"/>
  <c r="F110" i="7"/>
  <c r="H110" i="7" s="1"/>
  <c r="F109" i="7"/>
  <c r="H109" i="7" s="1"/>
  <c r="F108" i="7"/>
  <c r="H108" i="7" s="1"/>
  <c r="F107" i="7"/>
  <c r="H107" i="7" s="1"/>
  <c r="H106" i="7"/>
  <c r="F106" i="7"/>
  <c r="F105" i="7"/>
  <c r="H105" i="7" s="1"/>
  <c r="F104" i="7"/>
  <c r="H104" i="7" s="1"/>
  <c r="F103" i="7"/>
  <c r="H103" i="7" s="1"/>
  <c r="H102" i="7"/>
  <c r="F101" i="7"/>
  <c r="H101" i="7" s="1"/>
  <c r="F100" i="7"/>
  <c r="H100" i="7" s="1"/>
  <c r="H99" i="7"/>
  <c r="F99" i="7"/>
  <c r="F98" i="7"/>
  <c r="H98" i="7" s="1"/>
  <c r="F97" i="7"/>
  <c r="H97" i="7" s="1"/>
  <c r="F96" i="7"/>
  <c r="H96" i="7" s="1"/>
  <c r="F95" i="7"/>
  <c r="H95" i="7" s="1"/>
  <c r="F94" i="7"/>
  <c r="H94" i="7" s="1"/>
  <c r="F93" i="7"/>
  <c r="H93" i="7" s="1"/>
  <c r="F92" i="7"/>
  <c r="H92" i="7" s="1"/>
  <c r="H91" i="7"/>
  <c r="F91" i="7"/>
  <c r="F90" i="7"/>
  <c r="H90" i="7" s="1"/>
  <c r="F89" i="7"/>
  <c r="H89" i="7" s="1"/>
  <c r="F88" i="7"/>
  <c r="H88" i="7" s="1"/>
  <c r="F87" i="7"/>
  <c r="H87" i="7" s="1"/>
  <c r="F86" i="7"/>
  <c r="H86" i="7" s="1"/>
  <c r="F85" i="7"/>
  <c r="H85" i="7" s="1"/>
  <c r="F84" i="7"/>
  <c r="H84" i="7" s="1"/>
  <c r="H83" i="7"/>
  <c r="F83" i="7"/>
  <c r="F82" i="7"/>
  <c r="H82" i="7" s="1"/>
  <c r="F81" i="7"/>
  <c r="H81" i="7" s="1"/>
  <c r="F80" i="7"/>
  <c r="H80" i="7" s="1"/>
  <c r="F79" i="7"/>
  <c r="H79" i="7" s="1"/>
  <c r="F78" i="7"/>
  <c r="H78" i="7" s="1"/>
  <c r="F77" i="7"/>
  <c r="H77" i="7" s="1"/>
  <c r="F76" i="7"/>
  <c r="H76" i="7" s="1"/>
  <c r="D71" i="7"/>
  <c r="B71" i="7"/>
  <c r="G70" i="7"/>
  <c r="E70" i="7"/>
  <c r="E69" i="7"/>
  <c r="G69" i="7" s="1"/>
  <c r="G68" i="7"/>
  <c r="E68" i="7"/>
  <c r="E67" i="7"/>
  <c r="G67" i="7" s="1"/>
  <c r="G66" i="7"/>
  <c r="E66" i="7"/>
  <c r="E65" i="7"/>
  <c r="G65" i="7" s="1"/>
  <c r="E64" i="7"/>
  <c r="G64" i="7" s="1"/>
  <c r="E63" i="7"/>
  <c r="G63" i="7" s="1"/>
  <c r="E62" i="7"/>
  <c r="G62" i="7" s="1"/>
  <c r="E61" i="7"/>
  <c r="G61" i="7" s="1"/>
  <c r="G60" i="7"/>
  <c r="E60" i="7"/>
  <c r="E59" i="7"/>
  <c r="G59" i="7" s="1"/>
  <c r="E58" i="7"/>
  <c r="G58" i="7" s="1"/>
  <c r="E57" i="7"/>
  <c r="G57" i="7" s="1"/>
  <c r="E56" i="7"/>
  <c r="G56" i="7" s="1"/>
  <c r="E55" i="7"/>
  <c r="G55" i="7" s="1"/>
  <c r="E54" i="7"/>
  <c r="G54" i="7" s="1"/>
  <c r="E53" i="7"/>
  <c r="G53" i="7" s="1"/>
  <c r="G52" i="7"/>
  <c r="E52" i="7"/>
  <c r="E51" i="7"/>
  <c r="G51" i="7" s="1"/>
  <c r="G50" i="7"/>
  <c r="E50" i="7"/>
  <c r="E49" i="7"/>
  <c r="G49" i="7" s="1"/>
  <c r="E48" i="7"/>
  <c r="G48" i="7" s="1"/>
  <c r="E47" i="7"/>
  <c r="G47" i="7" s="1"/>
  <c r="E46" i="7"/>
  <c r="G46" i="7" s="1"/>
  <c r="E45" i="7"/>
  <c r="G45" i="7" s="1"/>
  <c r="G44" i="7"/>
  <c r="E44" i="7"/>
  <c r="E43" i="7"/>
  <c r="G43" i="7" s="1"/>
  <c r="E42" i="7"/>
  <c r="G42" i="7" s="1"/>
  <c r="E41" i="7"/>
  <c r="G41" i="7" s="1"/>
  <c r="E40" i="7"/>
  <c r="G40" i="7" s="1"/>
  <c r="E39" i="7"/>
  <c r="F35" i="7"/>
  <c r="G33" i="7"/>
  <c r="G29" i="7"/>
  <c r="F29" i="7"/>
  <c r="D29" i="7"/>
  <c r="C29" i="7"/>
  <c r="B29" i="7"/>
  <c r="I28" i="7"/>
  <c r="K28" i="7" s="1"/>
  <c r="E28" i="7"/>
  <c r="I27" i="7"/>
  <c r="K27" i="7" s="1"/>
  <c r="E27" i="7"/>
  <c r="I26" i="7"/>
  <c r="K26" i="7" s="1"/>
  <c r="E26" i="7"/>
  <c r="E25" i="7"/>
  <c r="I25" i="7" s="1"/>
  <c r="K25" i="7" s="1"/>
  <c r="I24" i="7"/>
  <c r="K24" i="7" s="1"/>
  <c r="E24" i="7"/>
  <c r="E23" i="7"/>
  <c r="I23" i="7" s="1"/>
  <c r="K23" i="7" s="1"/>
  <c r="I22" i="7"/>
  <c r="K22" i="7" s="1"/>
  <c r="E22" i="7"/>
  <c r="E21" i="7"/>
  <c r="I21" i="7" s="1"/>
  <c r="K21" i="7" s="1"/>
  <c r="E20" i="7"/>
  <c r="I20" i="7" s="1"/>
  <c r="K20" i="7" s="1"/>
  <c r="E19" i="7"/>
  <c r="I19" i="7" s="1"/>
  <c r="K19" i="7" s="1"/>
  <c r="H18" i="7"/>
  <c r="E18" i="7"/>
  <c r="I18" i="7" s="1"/>
  <c r="K18" i="7" s="1"/>
  <c r="H17" i="7"/>
  <c r="E17" i="7"/>
  <c r="I17" i="7" s="1"/>
  <c r="K17" i="7" s="1"/>
  <c r="E16" i="7"/>
  <c r="K15" i="7"/>
  <c r="E15" i="7"/>
  <c r="K14" i="7"/>
  <c r="E14" i="7"/>
  <c r="I13" i="7"/>
  <c r="K13" i="7" s="1"/>
  <c r="H13" i="7"/>
  <c r="E13" i="7"/>
  <c r="H12" i="7"/>
  <c r="E12" i="7"/>
  <c r="I12" i="7" s="1"/>
  <c r="K12" i="7" s="1"/>
  <c r="H11" i="7"/>
  <c r="E11" i="7"/>
  <c r="I11" i="7" s="1"/>
  <c r="K11" i="7" s="1"/>
  <c r="I10" i="7"/>
  <c r="K10" i="7" s="1"/>
  <c r="H10" i="7"/>
  <c r="E10" i="7"/>
  <c r="E9" i="7"/>
  <c r="H8" i="7"/>
  <c r="E8" i="7"/>
  <c r="I8" i="7" s="1"/>
  <c r="K8" i="7" s="1"/>
  <c r="H7" i="7"/>
  <c r="E7" i="7"/>
  <c r="I7" i="7" s="1"/>
  <c r="K7" i="7" s="1"/>
  <c r="H6" i="7"/>
  <c r="E6" i="7"/>
  <c r="I6" i="7" s="1"/>
  <c r="K6" i="7" s="1"/>
  <c r="H5" i="7"/>
  <c r="E5" i="7"/>
  <c r="I5" i="7" s="1"/>
  <c r="K5" i="7" s="1"/>
  <c r="H4" i="7"/>
  <c r="E4" i="7"/>
  <c r="I4" i="7" s="1"/>
  <c r="K3" i="7"/>
  <c r="E3" i="7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H226" i="6"/>
  <c r="F225" i="6"/>
  <c r="H225" i="6" s="1"/>
  <c r="F224" i="6"/>
  <c r="G223" i="6"/>
  <c r="F223" i="6"/>
  <c r="F222" i="6"/>
  <c r="F221" i="6"/>
  <c r="F220" i="6"/>
  <c r="H219" i="6"/>
  <c r="F219" i="6"/>
  <c r="H218" i="6"/>
  <c r="F218" i="6"/>
  <c r="H217" i="6"/>
  <c r="F217" i="6"/>
  <c r="H216" i="6"/>
  <c r="F216" i="6"/>
  <c r="H215" i="6"/>
  <c r="F215" i="6"/>
  <c r="H214" i="6"/>
  <c r="F214" i="6"/>
  <c r="H213" i="6"/>
  <c r="F213" i="6"/>
  <c r="F212" i="6"/>
  <c r="F211" i="6"/>
  <c r="F210" i="6"/>
  <c r="F209" i="6"/>
  <c r="H209" i="6" s="1"/>
  <c r="H208" i="6"/>
  <c r="F208" i="6"/>
  <c r="F207" i="6"/>
  <c r="F206" i="6"/>
  <c r="F205" i="6"/>
  <c r="H202" i="6"/>
  <c r="F202" i="6"/>
  <c r="H201" i="6"/>
  <c r="F201" i="6"/>
  <c r="H200" i="6"/>
  <c r="F200" i="6"/>
  <c r="F199" i="6"/>
  <c r="H199" i="6" s="1"/>
  <c r="F198" i="6"/>
  <c r="H198" i="6" s="1"/>
  <c r="F197" i="6"/>
  <c r="H197" i="6" s="1"/>
  <c r="F196" i="6"/>
  <c r="H196" i="6" s="1"/>
  <c r="F195" i="6"/>
  <c r="H195" i="6" s="1"/>
  <c r="F194" i="6"/>
  <c r="H194" i="6" s="1"/>
  <c r="F193" i="6"/>
  <c r="H193" i="6" s="1"/>
  <c r="H192" i="6"/>
  <c r="F192" i="6"/>
  <c r="F190" i="6"/>
  <c r="H190" i="6" s="1"/>
  <c r="F189" i="6"/>
  <c r="H189" i="6" s="1"/>
  <c r="F188" i="6"/>
  <c r="H188" i="6" s="1"/>
  <c r="F187" i="6"/>
  <c r="H187" i="6" s="1"/>
  <c r="H176" i="6"/>
  <c r="H175" i="6"/>
  <c r="H174" i="6"/>
  <c r="H173" i="6"/>
  <c r="H172" i="6"/>
  <c r="H171" i="6"/>
  <c r="H170" i="6"/>
  <c r="H169" i="6"/>
  <c r="H165" i="6"/>
  <c r="F165" i="6"/>
  <c r="F164" i="6"/>
  <c r="H164" i="6" s="1"/>
  <c r="C161" i="6"/>
  <c r="E161" i="6" s="1"/>
  <c r="C157" i="6"/>
  <c r="E157" i="6" s="1"/>
  <c r="C152" i="6"/>
  <c r="H151" i="6"/>
  <c r="H150" i="6"/>
  <c r="F150" i="6"/>
  <c r="F149" i="6"/>
  <c r="H149" i="6" s="1"/>
  <c r="H148" i="6"/>
  <c r="F148" i="6"/>
  <c r="F147" i="6"/>
  <c r="H147" i="6" s="1"/>
  <c r="H146" i="6"/>
  <c r="F146" i="6"/>
  <c r="F145" i="6"/>
  <c r="H145" i="6" s="1"/>
  <c r="F144" i="6"/>
  <c r="H144" i="6" s="1"/>
  <c r="F143" i="6"/>
  <c r="H143" i="6" s="1"/>
  <c r="F142" i="6"/>
  <c r="H142" i="6" s="1"/>
  <c r="H141" i="6"/>
  <c r="F141" i="6"/>
  <c r="F140" i="6"/>
  <c r="H140" i="6" s="1"/>
  <c r="H139" i="6"/>
  <c r="F139" i="6"/>
  <c r="F138" i="6"/>
  <c r="H138" i="6" s="1"/>
  <c r="F137" i="6"/>
  <c r="H137" i="6" s="1"/>
  <c r="F136" i="6"/>
  <c r="H136" i="6" s="1"/>
  <c r="F135" i="6"/>
  <c r="H135" i="6" s="1"/>
  <c r="H134" i="6"/>
  <c r="F134" i="6"/>
  <c r="F133" i="6"/>
  <c r="H133" i="6" s="1"/>
  <c r="F132" i="6"/>
  <c r="H132" i="6" s="1"/>
  <c r="F131" i="6"/>
  <c r="H131" i="6" s="1"/>
  <c r="F130" i="6"/>
  <c r="H130" i="6" s="1"/>
  <c r="F129" i="6"/>
  <c r="H129" i="6" s="1"/>
  <c r="F128" i="6"/>
  <c r="E125" i="6"/>
  <c r="D125" i="6"/>
  <c r="C125" i="6"/>
  <c r="F121" i="6"/>
  <c r="H121" i="6" s="1"/>
  <c r="F120" i="6"/>
  <c r="H120" i="6" s="1"/>
  <c r="F119" i="6"/>
  <c r="H119" i="6" s="1"/>
  <c r="F118" i="6"/>
  <c r="H118" i="6" s="1"/>
  <c r="F117" i="6"/>
  <c r="H117" i="6" s="1"/>
  <c r="F116" i="6"/>
  <c r="H116" i="6" s="1"/>
  <c r="F115" i="6"/>
  <c r="H115" i="6" s="1"/>
  <c r="F114" i="6"/>
  <c r="H114" i="6" s="1"/>
  <c r="F113" i="6"/>
  <c r="H113" i="6" s="1"/>
  <c r="F112" i="6"/>
  <c r="H112" i="6" s="1"/>
  <c r="F111" i="6"/>
  <c r="H111" i="6" s="1"/>
  <c r="F110" i="6"/>
  <c r="H110" i="6" s="1"/>
  <c r="F109" i="6"/>
  <c r="H109" i="6" s="1"/>
  <c r="F108" i="6"/>
  <c r="H108" i="6" s="1"/>
  <c r="F107" i="6"/>
  <c r="H107" i="6" s="1"/>
  <c r="F106" i="6"/>
  <c r="H106" i="6" s="1"/>
  <c r="F105" i="6"/>
  <c r="H105" i="6" s="1"/>
  <c r="H104" i="6"/>
  <c r="F103" i="6"/>
  <c r="H103" i="6" s="1"/>
  <c r="F102" i="6"/>
  <c r="H102" i="6" s="1"/>
  <c r="F101" i="6"/>
  <c r="H101" i="6" s="1"/>
  <c r="F100" i="6"/>
  <c r="H100" i="6" s="1"/>
  <c r="F99" i="6"/>
  <c r="H99" i="6" s="1"/>
  <c r="F98" i="6"/>
  <c r="H98" i="6" s="1"/>
  <c r="F97" i="6"/>
  <c r="H97" i="6" s="1"/>
  <c r="H96" i="6"/>
  <c r="F96" i="6"/>
  <c r="F95" i="6"/>
  <c r="H95" i="6" s="1"/>
  <c r="F94" i="6"/>
  <c r="H94" i="6" s="1"/>
  <c r="F93" i="6"/>
  <c r="H93" i="6" s="1"/>
  <c r="F92" i="6"/>
  <c r="H92" i="6" s="1"/>
  <c r="F91" i="6"/>
  <c r="H91" i="6" s="1"/>
  <c r="F90" i="6"/>
  <c r="H90" i="6" s="1"/>
  <c r="F89" i="6"/>
  <c r="H89" i="6" s="1"/>
  <c r="H88" i="6"/>
  <c r="F88" i="6"/>
  <c r="F87" i="6"/>
  <c r="H87" i="6" s="1"/>
  <c r="F86" i="6"/>
  <c r="H86" i="6" s="1"/>
  <c r="F85" i="6"/>
  <c r="H85" i="6" s="1"/>
  <c r="F84" i="6"/>
  <c r="H84" i="6" s="1"/>
  <c r="F83" i="6"/>
  <c r="H83" i="6" s="1"/>
  <c r="F82" i="6"/>
  <c r="H82" i="6" s="1"/>
  <c r="F81" i="6"/>
  <c r="H81" i="6" s="1"/>
  <c r="F80" i="6"/>
  <c r="H80" i="6" s="1"/>
  <c r="F79" i="6"/>
  <c r="H79" i="6" s="1"/>
  <c r="F78" i="6"/>
  <c r="C73" i="6"/>
  <c r="B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D49" i="6"/>
  <c r="F49" i="6" s="1"/>
  <c r="D48" i="6"/>
  <c r="F48" i="6" s="1"/>
  <c r="F47" i="6"/>
  <c r="F46" i="6"/>
  <c r="F45" i="6"/>
  <c r="F44" i="6"/>
  <c r="F43" i="6"/>
  <c r="D43" i="6"/>
  <c r="D42" i="6"/>
  <c r="F42" i="6" s="1"/>
  <c r="D41" i="6"/>
  <c r="F41" i="6" s="1"/>
  <c r="D40" i="6"/>
  <c r="F35" i="6"/>
  <c r="G33" i="6"/>
  <c r="G29" i="6"/>
  <c r="F29" i="6"/>
  <c r="D29" i="6"/>
  <c r="C29" i="6"/>
  <c r="B29" i="6"/>
  <c r="I28" i="6"/>
  <c r="K28" i="6" s="1"/>
  <c r="E28" i="6"/>
  <c r="I27" i="6"/>
  <c r="K27" i="6" s="1"/>
  <c r="E27" i="6"/>
  <c r="I26" i="6"/>
  <c r="K26" i="6" s="1"/>
  <c r="E26" i="6"/>
  <c r="E25" i="6"/>
  <c r="I25" i="6" s="1"/>
  <c r="K25" i="6" s="1"/>
  <c r="I24" i="6"/>
  <c r="K24" i="6" s="1"/>
  <c r="E24" i="6"/>
  <c r="E23" i="6"/>
  <c r="I23" i="6" s="1"/>
  <c r="K23" i="6" s="1"/>
  <c r="E22" i="6"/>
  <c r="I22" i="6" s="1"/>
  <c r="K22" i="6" s="1"/>
  <c r="E21" i="6"/>
  <c r="I21" i="6" s="1"/>
  <c r="K21" i="6" s="1"/>
  <c r="E20" i="6"/>
  <c r="I20" i="6" s="1"/>
  <c r="K20" i="6" s="1"/>
  <c r="E19" i="6"/>
  <c r="I19" i="6" s="1"/>
  <c r="K19" i="6" s="1"/>
  <c r="H18" i="6"/>
  <c r="E18" i="6"/>
  <c r="I18" i="6" s="1"/>
  <c r="K18" i="6" s="1"/>
  <c r="H17" i="6"/>
  <c r="E17" i="6"/>
  <c r="I17" i="6" s="1"/>
  <c r="K17" i="6" s="1"/>
  <c r="E16" i="6"/>
  <c r="K15" i="6"/>
  <c r="E15" i="6"/>
  <c r="K14" i="6"/>
  <c r="E14" i="6"/>
  <c r="H13" i="6"/>
  <c r="E13" i="6"/>
  <c r="I13" i="6" s="1"/>
  <c r="K13" i="6" s="1"/>
  <c r="H12" i="6"/>
  <c r="E12" i="6"/>
  <c r="I12" i="6" s="1"/>
  <c r="K12" i="6" s="1"/>
  <c r="I11" i="6"/>
  <c r="K11" i="6" s="1"/>
  <c r="H11" i="6"/>
  <c r="E11" i="6"/>
  <c r="I10" i="6"/>
  <c r="K10" i="6" s="1"/>
  <c r="H10" i="6"/>
  <c r="E10" i="6"/>
  <c r="E9" i="6"/>
  <c r="I8" i="6"/>
  <c r="K8" i="6" s="1"/>
  <c r="H8" i="6"/>
  <c r="E8" i="6"/>
  <c r="H7" i="6"/>
  <c r="E7" i="6"/>
  <c r="I7" i="6" s="1"/>
  <c r="K7" i="6" s="1"/>
  <c r="H6" i="6"/>
  <c r="E6" i="6"/>
  <c r="I6" i="6" s="1"/>
  <c r="K6" i="6" s="1"/>
  <c r="I5" i="6"/>
  <c r="K5" i="6" s="1"/>
  <c r="H5" i="6"/>
  <c r="E5" i="6"/>
  <c r="I4" i="6"/>
  <c r="H4" i="6"/>
  <c r="H29" i="6" s="1"/>
  <c r="E4" i="6"/>
  <c r="K3" i="6"/>
  <c r="E3" i="6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5" i="5"/>
  <c r="H225" i="5" s="1"/>
  <c r="F224" i="5"/>
  <c r="F223" i="5"/>
  <c r="G223" i="5" s="1"/>
  <c r="F222" i="5"/>
  <c r="F221" i="5"/>
  <c r="F220" i="5"/>
  <c r="H219" i="5"/>
  <c r="F219" i="5"/>
  <c r="H218" i="5"/>
  <c r="F218" i="5"/>
  <c r="H217" i="5"/>
  <c r="F217" i="5"/>
  <c r="H216" i="5"/>
  <c r="F216" i="5"/>
  <c r="H215" i="5"/>
  <c r="F215" i="5"/>
  <c r="H214" i="5"/>
  <c r="F214" i="5"/>
  <c r="H213" i="5"/>
  <c r="F213" i="5"/>
  <c r="F212" i="5"/>
  <c r="F211" i="5"/>
  <c r="F210" i="5"/>
  <c r="F209" i="5"/>
  <c r="H209" i="5" s="1"/>
  <c r="H208" i="5"/>
  <c r="F208" i="5"/>
  <c r="F207" i="5"/>
  <c r="F206" i="5"/>
  <c r="F205" i="5"/>
  <c r="H202" i="5"/>
  <c r="F202" i="5"/>
  <c r="H201" i="5"/>
  <c r="F201" i="5"/>
  <c r="H200" i="5"/>
  <c r="F200" i="5"/>
  <c r="F199" i="5"/>
  <c r="H199" i="5" s="1"/>
  <c r="F198" i="5"/>
  <c r="H198" i="5" s="1"/>
  <c r="F197" i="5"/>
  <c r="H197" i="5" s="1"/>
  <c r="F196" i="5"/>
  <c r="H196" i="5" s="1"/>
  <c r="F195" i="5"/>
  <c r="H195" i="5" s="1"/>
  <c r="F194" i="5"/>
  <c r="H194" i="5" s="1"/>
  <c r="F193" i="5"/>
  <c r="H193" i="5" s="1"/>
  <c r="F192" i="5"/>
  <c r="H192" i="5" s="1"/>
  <c r="F190" i="5"/>
  <c r="H190" i="5" s="1"/>
  <c r="F189" i="5"/>
  <c r="H189" i="5" s="1"/>
  <c r="F188" i="5"/>
  <c r="H188" i="5" s="1"/>
  <c r="F187" i="5"/>
  <c r="H187" i="5" s="1"/>
  <c r="H176" i="5"/>
  <c r="H175" i="5"/>
  <c r="H174" i="5"/>
  <c r="H173" i="5"/>
  <c r="H172" i="5"/>
  <c r="H171" i="5"/>
  <c r="H170" i="5"/>
  <c r="H169" i="5"/>
  <c r="F165" i="5"/>
  <c r="H165" i="5" s="1"/>
  <c r="F164" i="5"/>
  <c r="H164" i="5" s="1"/>
  <c r="C161" i="5"/>
  <c r="E161" i="5" s="1"/>
  <c r="C157" i="5"/>
  <c r="E157" i="5" s="1"/>
  <c r="C152" i="5"/>
  <c r="H151" i="5"/>
  <c r="F150" i="5"/>
  <c r="H150" i="5" s="1"/>
  <c r="F149" i="5"/>
  <c r="H149" i="5" s="1"/>
  <c r="F148" i="5"/>
  <c r="H148" i="5" s="1"/>
  <c r="F147" i="5"/>
  <c r="H147" i="5" s="1"/>
  <c r="F146" i="5"/>
  <c r="H146" i="5" s="1"/>
  <c r="H145" i="5"/>
  <c r="F145" i="5"/>
  <c r="F144" i="5"/>
  <c r="H144" i="5" s="1"/>
  <c r="F143" i="5"/>
  <c r="H143" i="5" s="1"/>
  <c r="F142" i="5"/>
  <c r="H142" i="5" s="1"/>
  <c r="F141" i="5"/>
  <c r="H141" i="5" s="1"/>
  <c r="F140" i="5"/>
  <c r="H140" i="5" s="1"/>
  <c r="F139" i="5"/>
  <c r="H139" i="5" s="1"/>
  <c r="F138" i="5"/>
  <c r="H138" i="5" s="1"/>
  <c r="F137" i="5"/>
  <c r="H137" i="5" s="1"/>
  <c r="F136" i="5"/>
  <c r="H136" i="5" s="1"/>
  <c r="F135" i="5"/>
  <c r="H135" i="5" s="1"/>
  <c r="F134" i="5"/>
  <c r="H134" i="5" s="1"/>
  <c r="F133" i="5"/>
  <c r="H133" i="5" s="1"/>
  <c r="F132" i="5"/>
  <c r="H132" i="5" s="1"/>
  <c r="F131" i="5"/>
  <c r="H131" i="5" s="1"/>
  <c r="F130" i="5"/>
  <c r="H130" i="5" s="1"/>
  <c r="F129" i="5"/>
  <c r="H129" i="5" s="1"/>
  <c r="F128" i="5"/>
  <c r="H128" i="5" s="1"/>
  <c r="E125" i="5"/>
  <c r="D125" i="5"/>
  <c r="C125" i="5"/>
  <c r="F121" i="5"/>
  <c r="H121" i="5" s="1"/>
  <c r="F120" i="5"/>
  <c r="H120" i="5" s="1"/>
  <c r="F119" i="5"/>
  <c r="H119" i="5" s="1"/>
  <c r="F118" i="5"/>
  <c r="H118" i="5" s="1"/>
  <c r="F117" i="5"/>
  <c r="H117" i="5" s="1"/>
  <c r="F116" i="5"/>
  <c r="H116" i="5" s="1"/>
  <c r="F115" i="5"/>
  <c r="H115" i="5" s="1"/>
  <c r="F114" i="5"/>
  <c r="H114" i="5" s="1"/>
  <c r="F113" i="5"/>
  <c r="H113" i="5" s="1"/>
  <c r="F112" i="5"/>
  <c r="H112" i="5" s="1"/>
  <c r="F111" i="5"/>
  <c r="H111" i="5" s="1"/>
  <c r="F110" i="5"/>
  <c r="H110" i="5" s="1"/>
  <c r="F109" i="5"/>
  <c r="H109" i="5" s="1"/>
  <c r="F108" i="5"/>
  <c r="H108" i="5" s="1"/>
  <c r="F107" i="5"/>
  <c r="H107" i="5" s="1"/>
  <c r="F106" i="5"/>
  <c r="H106" i="5" s="1"/>
  <c r="F105" i="5"/>
  <c r="H105" i="5" s="1"/>
  <c r="H104" i="5"/>
  <c r="F103" i="5"/>
  <c r="H103" i="5" s="1"/>
  <c r="F102" i="5"/>
  <c r="H102" i="5" s="1"/>
  <c r="F101" i="5"/>
  <c r="H101" i="5" s="1"/>
  <c r="F100" i="5"/>
  <c r="H100" i="5" s="1"/>
  <c r="F99" i="5"/>
  <c r="H99" i="5" s="1"/>
  <c r="F98" i="5"/>
  <c r="H98" i="5" s="1"/>
  <c r="F97" i="5"/>
  <c r="H97" i="5" s="1"/>
  <c r="F96" i="5"/>
  <c r="H96" i="5" s="1"/>
  <c r="F95" i="5"/>
  <c r="H95" i="5" s="1"/>
  <c r="F94" i="5"/>
  <c r="H94" i="5" s="1"/>
  <c r="F93" i="5"/>
  <c r="H93" i="5" s="1"/>
  <c r="F92" i="5"/>
  <c r="H92" i="5" s="1"/>
  <c r="F91" i="5"/>
  <c r="H91" i="5" s="1"/>
  <c r="F90" i="5"/>
  <c r="H90" i="5" s="1"/>
  <c r="F89" i="5"/>
  <c r="H89" i="5" s="1"/>
  <c r="H88" i="5"/>
  <c r="F88" i="5"/>
  <c r="F87" i="5"/>
  <c r="H87" i="5" s="1"/>
  <c r="F86" i="5"/>
  <c r="H86" i="5" s="1"/>
  <c r="F85" i="5"/>
  <c r="H85" i="5" s="1"/>
  <c r="F84" i="5"/>
  <c r="H84" i="5" s="1"/>
  <c r="F83" i="5"/>
  <c r="H83" i="5" s="1"/>
  <c r="F82" i="5"/>
  <c r="H82" i="5" s="1"/>
  <c r="F81" i="5"/>
  <c r="H81" i="5" s="1"/>
  <c r="F80" i="5"/>
  <c r="H80" i="5" s="1"/>
  <c r="F79" i="5"/>
  <c r="H79" i="5" s="1"/>
  <c r="F78" i="5"/>
  <c r="H78" i="5" s="1"/>
  <c r="C73" i="5"/>
  <c r="B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D49" i="5"/>
  <c r="F49" i="5" s="1"/>
  <c r="D48" i="5"/>
  <c r="F48" i="5" s="1"/>
  <c r="F47" i="5"/>
  <c r="F46" i="5"/>
  <c r="F45" i="5"/>
  <c r="F44" i="5"/>
  <c r="D43" i="5"/>
  <c r="F43" i="5" s="1"/>
  <c r="D42" i="5"/>
  <c r="F42" i="5" s="1"/>
  <c r="D41" i="5"/>
  <c r="F41" i="5" s="1"/>
  <c r="F40" i="5"/>
  <c r="D40" i="5"/>
  <c r="F35" i="5"/>
  <c r="G33" i="5"/>
  <c r="G29" i="5"/>
  <c r="F29" i="5"/>
  <c r="D29" i="5"/>
  <c r="C29" i="5"/>
  <c r="B29" i="5"/>
  <c r="I28" i="5"/>
  <c r="K28" i="5" s="1"/>
  <c r="E28" i="5"/>
  <c r="K27" i="5"/>
  <c r="I27" i="5"/>
  <c r="E27" i="5"/>
  <c r="I26" i="5"/>
  <c r="K26" i="5" s="1"/>
  <c r="E26" i="5"/>
  <c r="E25" i="5"/>
  <c r="I25" i="5" s="1"/>
  <c r="K25" i="5" s="1"/>
  <c r="E24" i="5"/>
  <c r="I24" i="5" s="1"/>
  <c r="K24" i="5" s="1"/>
  <c r="E23" i="5"/>
  <c r="I23" i="5" s="1"/>
  <c r="K23" i="5" s="1"/>
  <c r="E22" i="5"/>
  <c r="I22" i="5" s="1"/>
  <c r="K22" i="5" s="1"/>
  <c r="E21" i="5"/>
  <c r="I21" i="5" s="1"/>
  <c r="K21" i="5" s="1"/>
  <c r="E20" i="5"/>
  <c r="I20" i="5" s="1"/>
  <c r="K20" i="5" s="1"/>
  <c r="I19" i="5"/>
  <c r="K19" i="5" s="1"/>
  <c r="E19" i="5"/>
  <c r="H18" i="5"/>
  <c r="E18" i="5"/>
  <c r="I18" i="5" s="1"/>
  <c r="K18" i="5" s="1"/>
  <c r="H17" i="5"/>
  <c r="E17" i="5"/>
  <c r="I17" i="5" s="1"/>
  <c r="K17" i="5" s="1"/>
  <c r="E16" i="5"/>
  <c r="K15" i="5"/>
  <c r="E15" i="5"/>
  <c r="K14" i="5"/>
  <c r="E14" i="5"/>
  <c r="H13" i="5"/>
  <c r="E13" i="5"/>
  <c r="I13" i="5" s="1"/>
  <c r="K13" i="5" s="1"/>
  <c r="I12" i="5"/>
  <c r="K12" i="5" s="1"/>
  <c r="H12" i="5"/>
  <c r="E12" i="5"/>
  <c r="H11" i="5"/>
  <c r="E11" i="5"/>
  <c r="I11" i="5" s="1"/>
  <c r="K11" i="5" s="1"/>
  <c r="H10" i="5"/>
  <c r="E10" i="5"/>
  <c r="I10" i="5" s="1"/>
  <c r="K10" i="5" s="1"/>
  <c r="E9" i="5"/>
  <c r="H8" i="5"/>
  <c r="E8" i="5"/>
  <c r="I8" i="5" s="1"/>
  <c r="K8" i="5" s="1"/>
  <c r="H7" i="5"/>
  <c r="E7" i="5"/>
  <c r="I7" i="5" s="1"/>
  <c r="K7" i="5" s="1"/>
  <c r="H6" i="5"/>
  <c r="E6" i="5"/>
  <c r="I6" i="5" s="1"/>
  <c r="K6" i="5" s="1"/>
  <c r="H5" i="5"/>
  <c r="E5" i="5"/>
  <c r="I5" i="5" s="1"/>
  <c r="K5" i="5" s="1"/>
  <c r="H4" i="5"/>
  <c r="H29" i="5" s="1"/>
  <c r="E4" i="5"/>
  <c r="I4" i="5" s="1"/>
  <c r="K3" i="5"/>
  <c r="E3" i="5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5" i="4"/>
  <c r="H225" i="4" s="1"/>
  <c r="F224" i="4"/>
  <c r="G223" i="4"/>
  <c r="F223" i="4"/>
  <c r="F222" i="4"/>
  <c r="F221" i="4"/>
  <c r="F220" i="4"/>
  <c r="H219" i="4"/>
  <c r="F219" i="4"/>
  <c r="H218" i="4"/>
  <c r="F218" i="4"/>
  <c r="H217" i="4"/>
  <c r="F217" i="4"/>
  <c r="H216" i="4"/>
  <c r="F216" i="4"/>
  <c r="H215" i="4"/>
  <c r="F215" i="4"/>
  <c r="H214" i="4"/>
  <c r="F214" i="4"/>
  <c r="H213" i="4"/>
  <c r="F213" i="4"/>
  <c r="F212" i="4"/>
  <c r="F211" i="4"/>
  <c r="F210" i="4"/>
  <c r="F209" i="4"/>
  <c r="H209" i="4" s="1"/>
  <c r="H208" i="4"/>
  <c r="H226" i="4" s="1"/>
  <c r="F208" i="4"/>
  <c r="F207" i="4"/>
  <c r="F206" i="4"/>
  <c r="F205" i="4"/>
  <c r="H202" i="4"/>
  <c r="F202" i="4"/>
  <c r="H201" i="4"/>
  <c r="F201" i="4"/>
  <c r="F200" i="4"/>
  <c r="H200" i="4" s="1"/>
  <c r="F199" i="4"/>
  <c r="H199" i="4" s="1"/>
  <c r="F198" i="4"/>
  <c r="H198" i="4" s="1"/>
  <c r="F197" i="4"/>
  <c r="H197" i="4" s="1"/>
  <c r="F196" i="4"/>
  <c r="H196" i="4" s="1"/>
  <c r="F195" i="4"/>
  <c r="H195" i="4" s="1"/>
  <c r="F194" i="4"/>
  <c r="H194" i="4" s="1"/>
  <c r="F193" i="4"/>
  <c r="H193" i="4" s="1"/>
  <c r="F192" i="4"/>
  <c r="H192" i="4" s="1"/>
  <c r="F190" i="4"/>
  <c r="H190" i="4" s="1"/>
  <c r="F189" i="4"/>
  <c r="H189" i="4" s="1"/>
  <c r="F188" i="4"/>
  <c r="H188" i="4" s="1"/>
  <c r="F187" i="4"/>
  <c r="H187" i="4" s="1"/>
  <c r="H176" i="4"/>
  <c r="H175" i="4"/>
  <c r="H174" i="4"/>
  <c r="H173" i="4"/>
  <c r="H172" i="4"/>
  <c r="H171" i="4"/>
  <c r="H170" i="4"/>
  <c r="H169" i="4"/>
  <c r="H177" i="4" s="1"/>
  <c r="F165" i="4"/>
  <c r="H165" i="4" s="1"/>
  <c r="F164" i="4"/>
  <c r="H164" i="4" s="1"/>
  <c r="C161" i="4"/>
  <c r="E161" i="4" s="1"/>
  <c r="C157" i="4"/>
  <c r="E157" i="4" s="1"/>
  <c r="C152" i="4"/>
  <c r="H151" i="4"/>
  <c r="F150" i="4"/>
  <c r="H150" i="4" s="1"/>
  <c r="H149" i="4"/>
  <c r="F149" i="4"/>
  <c r="F148" i="4"/>
  <c r="H148" i="4" s="1"/>
  <c r="F147" i="4"/>
  <c r="H147" i="4" s="1"/>
  <c r="F146" i="4"/>
  <c r="H146" i="4" s="1"/>
  <c r="F145" i="4"/>
  <c r="H145" i="4" s="1"/>
  <c r="F144" i="4"/>
  <c r="H144" i="4" s="1"/>
  <c r="F143" i="4"/>
  <c r="H143" i="4" s="1"/>
  <c r="F142" i="4"/>
  <c r="H142" i="4" s="1"/>
  <c r="F141" i="4"/>
  <c r="H141" i="4" s="1"/>
  <c r="F140" i="4"/>
  <c r="H140" i="4" s="1"/>
  <c r="F139" i="4"/>
  <c r="H139" i="4" s="1"/>
  <c r="F138" i="4"/>
  <c r="H138" i="4" s="1"/>
  <c r="F137" i="4"/>
  <c r="H137" i="4" s="1"/>
  <c r="F136" i="4"/>
  <c r="H136" i="4" s="1"/>
  <c r="F135" i="4"/>
  <c r="H135" i="4" s="1"/>
  <c r="F134" i="4"/>
  <c r="H134" i="4" s="1"/>
  <c r="F133" i="4"/>
  <c r="H133" i="4" s="1"/>
  <c r="F132" i="4"/>
  <c r="H132" i="4" s="1"/>
  <c r="F131" i="4"/>
  <c r="H131" i="4" s="1"/>
  <c r="F130" i="4"/>
  <c r="H130" i="4" s="1"/>
  <c r="F129" i="4"/>
  <c r="H129" i="4" s="1"/>
  <c r="F128" i="4"/>
  <c r="H128" i="4" s="1"/>
  <c r="E125" i="4"/>
  <c r="D125" i="4"/>
  <c r="C125" i="4"/>
  <c r="F121" i="4"/>
  <c r="H121" i="4" s="1"/>
  <c r="F120" i="4"/>
  <c r="H120" i="4" s="1"/>
  <c r="F119" i="4"/>
  <c r="H119" i="4" s="1"/>
  <c r="F118" i="4"/>
  <c r="H118" i="4" s="1"/>
  <c r="F117" i="4"/>
  <c r="H117" i="4" s="1"/>
  <c r="F116" i="4"/>
  <c r="H116" i="4" s="1"/>
  <c r="F115" i="4"/>
  <c r="H115" i="4" s="1"/>
  <c r="F114" i="4"/>
  <c r="H114" i="4" s="1"/>
  <c r="F113" i="4"/>
  <c r="H113" i="4" s="1"/>
  <c r="F112" i="4"/>
  <c r="H112" i="4" s="1"/>
  <c r="F111" i="4"/>
  <c r="H111" i="4" s="1"/>
  <c r="F110" i="4"/>
  <c r="H110" i="4" s="1"/>
  <c r="F109" i="4"/>
  <c r="H109" i="4" s="1"/>
  <c r="F108" i="4"/>
  <c r="H108" i="4" s="1"/>
  <c r="F107" i="4"/>
  <c r="H107" i="4" s="1"/>
  <c r="F106" i="4"/>
  <c r="H106" i="4" s="1"/>
  <c r="F105" i="4"/>
  <c r="H105" i="4" s="1"/>
  <c r="H104" i="4"/>
  <c r="F103" i="4"/>
  <c r="H103" i="4" s="1"/>
  <c r="H102" i="4"/>
  <c r="F102" i="4"/>
  <c r="F101" i="4"/>
  <c r="H101" i="4" s="1"/>
  <c r="H100" i="4"/>
  <c r="F100" i="4"/>
  <c r="F99" i="4"/>
  <c r="H99" i="4" s="1"/>
  <c r="H98" i="4"/>
  <c r="F98" i="4"/>
  <c r="F97" i="4"/>
  <c r="H97" i="4" s="1"/>
  <c r="H96" i="4"/>
  <c r="F96" i="4"/>
  <c r="F95" i="4"/>
  <c r="H95" i="4" s="1"/>
  <c r="H94" i="4"/>
  <c r="F94" i="4"/>
  <c r="F93" i="4"/>
  <c r="H93" i="4" s="1"/>
  <c r="H92" i="4"/>
  <c r="F92" i="4"/>
  <c r="F91" i="4"/>
  <c r="H91" i="4" s="1"/>
  <c r="H90" i="4"/>
  <c r="F90" i="4"/>
  <c r="F89" i="4"/>
  <c r="H89" i="4" s="1"/>
  <c r="H88" i="4"/>
  <c r="F88" i="4"/>
  <c r="F87" i="4"/>
  <c r="H87" i="4" s="1"/>
  <c r="F86" i="4"/>
  <c r="H86" i="4" s="1"/>
  <c r="F85" i="4"/>
  <c r="H85" i="4" s="1"/>
  <c r="F84" i="4"/>
  <c r="H84" i="4" s="1"/>
  <c r="F83" i="4"/>
  <c r="H83" i="4" s="1"/>
  <c r="H82" i="4"/>
  <c r="F82" i="4"/>
  <c r="F81" i="4"/>
  <c r="H81" i="4" s="1"/>
  <c r="F80" i="4"/>
  <c r="H80" i="4" s="1"/>
  <c r="F79" i="4"/>
  <c r="H79" i="4" s="1"/>
  <c r="F78" i="4"/>
  <c r="C73" i="4"/>
  <c r="B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D49" i="4"/>
  <c r="F49" i="4" s="1"/>
  <c r="F48" i="4"/>
  <c r="D48" i="4"/>
  <c r="F47" i="4"/>
  <c r="F46" i="4"/>
  <c r="F45" i="4"/>
  <c r="F44" i="4"/>
  <c r="D43" i="4"/>
  <c r="F43" i="4" s="1"/>
  <c r="F42" i="4"/>
  <c r="D42" i="4"/>
  <c r="D41" i="4"/>
  <c r="F41" i="4" s="1"/>
  <c r="D40" i="4"/>
  <c r="D73" i="4" s="1"/>
  <c r="F35" i="4"/>
  <c r="G33" i="4"/>
  <c r="G29" i="4"/>
  <c r="F29" i="4"/>
  <c r="C29" i="4"/>
  <c r="I28" i="4"/>
  <c r="K28" i="4" s="1"/>
  <c r="E28" i="4"/>
  <c r="I27" i="4"/>
  <c r="K27" i="4" s="1"/>
  <c r="E27" i="4"/>
  <c r="I26" i="4"/>
  <c r="K26" i="4" s="1"/>
  <c r="E26" i="4"/>
  <c r="E25" i="4"/>
  <c r="I25" i="4" s="1"/>
  <c r="K25" i="4" s="1"/>
  <c r="I24" i="4"/>
  <c r="K24" i="4" s="1"/>
  <c r="E24" i="4"/>
  <c r="E23" i="4"/>
  <c r="I23" i="4" s="1"/>
  <c r="K23" i="4" s="1"/>
  <c r="E22" i="4"/>
  <c r="I22" i="4" s="1"/>
  <c r="K22" i="4" s="1"/>
  <c r="E21" i="4"/>
  <c r="I21" i="4" s="1"/>
  <c r="K21" i="4" s="1"/>
  <c r="E20" i="4"/>
  <c r="I20" i="4" s="1"/>
  <c r="K20" i="4" s="1"/>
  <c r="E19" i="4"/>
  <c r="I19" i="4" s="1"/>
  <c r="K19" i="4" s="1"/>
  <c r="H18" i="4"/>
  <c r="E18" i="4"/>
  <c r="I18" i="4" s="1"/>
  <c r="K18" i="4" s="1"/>
  <c r="H17" i="4"/>
  <c r="E17" i="4"/>
  <c r="I17" i="4" s="1"/>
  <c r="K17" i="4" s="1"/>
  <c r="E16" i="4"/>
  <c r="K15" i="4"/>
  <c r="E15" i="4"/>
  <c r="K14" i="4"/>
  <c r="E14" i="4"/>
  <c r="I13" i="4"/>
  <c r="K13" i="4" s="1"/>
  <c r="H13" i="4"/>
  <c r="E13" i="4"/>
  <c r="H12" i="4"/>
  <c r="E12" i="4"/>
  <c r="I12" i="4" s="1"/>
  <c r="K12" i="4" s="1"/>
  <c r="H11" i="4"/>
  <c r="E11" i="4"/>
  <c r="I11" i="4" s="1"/>
  <c r="K11" i="4" s="1"/>
  <c r="I10" i="4"/>
  <c r="K10" i="4" s="1"/>
  <c r="H10" i="4"/>
  <c r="E10" i="4"/>
  <c r="E9" i="4"/>
  <c r="H8" i="4"/>
  <c r="E8" i="4"/>
  <c r="I8" i="4" s="1"/>
  <c r="K8" i="4" s="1"/>
  <c r="H7" i="4"/>
  <c r="E7" i="4"/>
  <c r="I7" i="4" s="1"/>
  <c r="K7" i="4" s="1"/>
  <c r="H6" i="4"/>
  <c r="E6" i="4"/>
  <c r="I6" i="4" s="1"/>
  <c r="K6" i="4" s="1"/>
  <c r="H5" i="4"/>
  <c r="E5" i="4"/>
  <c r="I5" i="4" s="1"/>
  <c r="K5" i="4" s="1"/>
  <c r="H4" i="4"/>
  <c r="H29" i="4" s="1"/>
  <c r="E4" i="4"/>
  <c r="I4" i="4" s="1"/>
  <c r="K3" i="4"/>
  <c r="E3" i="4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6" i="3"/>
  <c r="H236" i="3" s="1"/>
  <c r="F235" i="3"/>
  <c r="F234" i="3"/>
  <c r="G234" i="3" s="1"/>
  <c r="F233" i="3"/>
  <c r="F232" i="3"/>
  <c r="F231" i="3"/>
  <c r="H230" i="3"/>
  <c r="F230" i="3"/>
  <c r="H229" i="3"/>
  <c r="F229" i="3"/>
  <c r="H228" i="3"/>
  <c r="F228" i="3"/>
  <c r="H227" i="3"/>
  <c r="F227" i="3"/>
  <c r="H226" i="3"/>
  <c r="F226" i="3"/>
  <c r="H225" i="3"/>
  <c r="F225" i="3"/>
  <c r="H224" i="3"/>
  <c r="F224" i="3"/>
  <c r="F223" i="3"/>
  <c r="F222" i="3"/>
  <c r="F221" i="3"/>
  <c r="F220" i="3"/>
  <c r="H220" i="3" s="1"/>
  <c r="H219" i="3"/>
  <c r="F219" i="3"/>
  <c r="F218" i="3"/>
  <c r="F217" i="3"/>
  <c r="F216" i="3"/>
  <c r="H213" i="3"/>
  <c r="F213" i="3"/>
  <c r="H212" i="3"/>
  <c r="F212" i="3"/>
  <c r="F211" i="3"/>
  <c r="H211" i="3" s="1"/>
  <c r="F210" i="3"/>
  <c r="H210" i="3" s="1"/>
  <c r="F209" i="3"/>
  <c r="H209" i="3" s="1"/>
  <c r="F208" i="3"/>
  <c r="H208" i="3" s="1"/>
  <c r="F207" i="3"/>
  <c r="H207" i="3" s="1"/>
  <c r="F206" i="3"/>
  <c r="H206" i="3" s="1"/>
  <c r="F205" i="3"/>
  <c r="H205" i="3" s="1"/>
  <c r="F204" i="3"/>
  <c r="H204" i="3" s="1"/>
  <c r="F203" i="3"/>
  <c r="H203" i="3" s="1"/>
  <c r="F201" i="3"/>
  <c r="H201" i="3" s="1"/>
  <c r="F200" i="3"/>
  <c r="H200" i="3" s="1"/>
  <c r="F199" i="3"/>
  <c r="H199" i="3" s="1"/>
  <c r="F198" i="3"/>
  <c r="H198" i="3" s="1"/>
  <c r="H193" i="3"/>
  <c r="H192" i="3"/>
  <c r="H191" i="3"/>
  <c r="H190" i="3"/>
  <c r="H189" i="3"/>
  <c r="H188" i="3"/>
  <c r="H187" i="3"/>
  <c r="H186" i="3"/>
  <c r="F182" i="3"/>
  <c r="H182" i="3" s="1"/>
  <c r="F181" i="3"/>
  <c r="H181" i="3" s="1"/>
  <c r="C178" i="3"/>
  <c r="E178" i="3" s="1"/>
  <c r="C174" i="3"/>
  <c r="E174" i="3" s="1"/>
  <c r="C169" i="3"/>
  <c r="H168" i="3"/>
  <c r="F167" i="3"/>
  <c r="H167" i="3" s="1"/>
  <c r="F166" i="3"/>
  <c r="H166" i="3" s="1"/>
  <c r="F165" i="3"/>
  <c r="H165" i="3" s="1"/>
  <c r="F164" i="3"/>
  <c r="H164" i="3" s="1"/>
  <c r="F163" i="3"/>
  <c r="H163" i="3" s="1"/>
  <c r="F162" i="3"/>
  <c r="H162" i="3" s="1"/>
  <c r="F161" i="3"/>
  <c r="H161" i="3" s="1"/>
  <c r="F160" i="3"/>
  <c r="H160" i="3" s="1"/>
  <c r="F159" i="3"/>
  <c r="H159" i="3" s="1"/>
  <c r="F158" i="3"/>
  <c r="H158" i="3" s="1"/>
  <c r="F157" i="3"/>
  <c r="H157" i="3" s="1"/>
  <c r="F156" i="3"/>
  <c r="H156" i="3" s="1"/>
  <c r="F155" i="3"/>
  <c r="H155" i="3" s="1"/>
  <c r="F154" i="3"/>
  <c r="H154" i="3" s="1"/>
  <c r="F153" i="3"/>
  <c r="H153" i="3" s="1"/>
  <c r="F152" i="3"/>
  <c r="H152" i="3" s="1"/>
  <c r="F151" i="3"/>
  <c r="H151" i="3" s="1"/>
  <c r="H150" i="3"/>
  <c r="F150" i="3"/>
  <c r="F149" i="3"/>
  <c r="H149" i="3" s="1"/>
  <c r="H148" i="3"/>
  <c r="F148" i="3"/>
  <c r="F147" i="3"/>
  <c r="H147" i="3" s="1"/>
  <c r="H146" i="3"/>
  <c r="F146" i="3"/>
  <c r="F145" i="3"/>
  <c r="H145" i="3" s="1"/>
  <c r="F144" i="3"/>
  <c r="H144" i="3" s="1"/>
  <c r="F143" i="3"/>
  <c r="H143" i="3" s="1"/>
  <c r="F142" i="3"/>
  <c r="H142" i="3" s="1"/>
  <c r="F141" i="3"/>
  <c r="H141" i="3" s="1"/>
  <c r="F140" i="3"/>
  <c r="F169" i="3" s="1"/>
  <c r="E137" i="3"/>
  <c r="D137" i="3"/>
  <c r="C137" i="3"/>
  <c r="F132" i="3"/>
  <c r="H132" i="3" s="1"/>
  <c r="F131" i="3"/>
  <c r="H131" i="3" s="1"/>
  <c r="F130" i="3"/>
  <c r="H130" i="3" s="1"/>
  <c r="F129" i="3"/>
  <c r="H129" i="3" s="1"/>
  <c r="F128" i="3"/>
  <c r="H128" i="3" s="1"/>
  <c r="F127" i="3"/>
  <c r="H127" i="3" s="1"/>
  <c r="F126" i="3"/>
  <c r="H126" i="3" s="1"/>
  <c r="F125" i="3"/>
  <c r="H125" i="3" s="1"/>
  <c r="F124" i="3"/>
  <c r="H124" i="3" s="1"/>
  <c r="F123" i="3"/>
  <c r="H123" i="3" s="1"/>
  <c r="F122" i="3"/>
  <c r="H122" i="3" s="1"/>
  <c r="F121" i="3"/>
  <c r="H121" i="3" s="1"/>
  <c r="F120" i="3"/>
  <c r="H120" i="3" s="1"/>
  <c r="F119" i="3"/>
  <c r="H119" i="3" s="1"/>
  <c r="F118" i="3"/>
  <c r="H118" i="3" s="1"/>
  <c r="F117" i="3"/>
  <c r="H117" i="3" s="1"/>
  <c r="F116" i="3"/>
  <c r="H116" i="3" s="1"/>
  <c r="F115" i="3"/>
  <c r="H115" i="3" s="1"/>
  <c r="F114" i="3"/>
  <c r="H114" i="3" s="1"/>
  <c r="F113" i="3"/>
  <c r="H113" i="3" s="1"/>
  <c r="F112" i="3"/>
  <c r="H112" i="3" s="1"/>
  <c r="F111" i="3"/>
  <c r="H111" i="3" s="1"/>
  <c r="H110" i="3"/>
  <c r="F109" i="3"/>
  <c r="H109" i="3" s="1"/>
  <c r="F108" i="3"/>
  <c r="H108" i="3" s="1"/>
  <c r="F107" i="3"/>
  <c r="H107" i="3" s="1"/>
  <c r="F106" i="3"/>
  <c r="H106" i="3" s="1"/>
  <c r="F105" i="3"/>
  <c r="H105" i="3" s="1"/>
  <c r="F104" i="3"/>
  <c r="H104" i="3" s="1"/>
  <c r="F103" i="3"/>
  <c r="H103" i="3" s="1"/>
  <c r="F102" i="3"/>
  <c r="H102" i="3" s="1"/>
  <c r="F101" i="3"/>
  <c r="H101" i="3" s="1"/>
  <c r="F100" i="3"/>
  <c r="H100" i="3" s="1"/>
  <c r="F99" i="3"/>
  <c r="H99" i="3" s="1"/>
  <c r="F98" i="3"/>
  <c r="H98" i="3" s="1"/>
  <c r="F97" i="3"/>
  <c r="H97" i="3" s="1"/>
  <c r="F96" i="3"/>
  <c r="H96" i="3" s="1"/>
  <c r="F95" i="3"/>
  <c r="H95" i="3" s="1"/>
  <c r="H94" i="3"/>
  <c r="F94" i="3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F82" i="3"/>
  <c r="H82" i="3" s="1"/>
  <c r="F81" i="3"/>
  <c r="H81" i="3" s="1"/>
  <c r="F80" i="3"/>
  <c r="H80" i="3" s="1"/>
  <c r="F79" i="3"/>
  <c r="H79" i="3" s="1"/>
  <c r="F78" i="3"/>
  <c r="H78" i="3" s="1"/>
  <c r="C73" i="3"/>
  <c r="B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D49" i="3"/>
  <c r="F49" i="3" s="1"/>
  <c r="D48" i="3"/>
  <c r="F48" i="3" s="1"/>
  <c r="F47" i="3"/>
  <c r="F46" i="3"/>
  <c r="F45" i="3"/>
  <c r="F44" i="3"/>
  <c r="D43" i="3"/>
  <c r="F43" i="3" s="1"/>
  <c r="D42" i="3"/>
  <c r="F42" i="3" s="1"/>
  <c r="D41" i="3"/>
  <c r="F41" i="3" s="1"/>
  <c r="D40" i="3"/>
  <c r="D73" i="3" s="1"/>
  <c r="F35" i="3"/>
  <c r="G33" i="3"/>
  <c r="G29" i="3"/>
  <c r="F29" i="3"/>
  <c r="C29" i="3"/>
  <c r="I28" i="3"/>
  <c r="K28" i="3" s="1"/>
  <c r="E28" i="3"/>
  <c r="K27" i="3"/>
  <c r="I27" i="3"/>
  <c r="E27" i="3"/>
  <c r="I26" i="3"/>
  <c r="K26" i="3" s="1"/>
  <c r="E26" i="3"/>
  <c r="E25" i="3"/>
  <c r="I25" i="3" s="1"/>
  <c r="K25" i="3" s="1"/>
  <c r="E24" i="3"/>
  <c r="I24" i="3" s="1"/>
  <c r="K24" i="3" s="1"/>
  <c r="E23" i="3"/>
  <c r="I23" i="3" s="1"/>
  <c r="K23" i="3" s="1"/>
  <c r="I22" i="3"/>
  <c r="K22" i="3" s="1"/>
  <c r="E22" i="3"/>
  <c r="E21" i="3"/>
  <c r="I21" i="3" s="1"/>
  <c r="K21" i="3" s="1"/>
  <c r="E20" i="3"/>
  <c r="I20" i="3" s="1"/>
  <c r="K20" i="3" s="1"/>
  <c r="E19" i="3"/>
  <c r="I19" i="3" s="1"/>
  <c r="K19" i="3" s="1"/>
  <c r="H18" i="3"/>
  <c r="E18" i="3"/>
  <c r="I18" i="3" s="1"/>
  <c r="K18" i="3" s="1"/>
  <c r="H17" i="3"/>
  <c r="E17" i="3"/>
  <c r="I17" i="3" s="1"/>
  <c r="K17" i="3" s="1"/>
  <c r="E16" i="3"/>
  <c r="K15" i="3"/>
  <c r="E15" i="3"/>
  <c r="K14" i="3"/>
  <c r="E14" i="3"/>
  <c r="H13" i="3"/>
  <c r="E13" i="3"/>
  <c r="I13" i="3" s="1"/>
  <c r="K13" i="3" s="1"/>
  <c r="H12" i="3"/>
  <c r="E12" i="3"/>
  <c r="I12" i="3" s="1"/>
  <c r="K12" i="3" s="1"/>
  <c r="H11" i="3"/>
  <c r="E11" i="3"/>
  <c r="I11" i="3" s="1"/>
  <c r="K11" i="3" s="1"/>
  <c r="H10" i="3"/>
  <c r="E10" i="3"/>
  <c r="I10" i="3" s="1"/>
  <c r="K10" i="3" s="1"/>
  <c r="E9" i="3"/>
  <c r="H8" i="3"/>
  <c r="E8" i="3"/>
  <c r="I8" i="3" s="1"/>
  <c r="K8" i="3" s="1"/>
  <c r="H7" i="3"/>
  <c r="E7" i="3"/>
  <c r="I7" i="3" s="1"/>
  <c r="K7" i="3" s="1"/>
  <c r="H6" i="3"/>
  <c r="E6" i="3"/>
  <c r="I6" i="3" s="1"/>
  <c r="K6" i="3" s="1"/>
  <c r="H5" i="3"/>
  <c r="E5" i="3"/>
  <c r="I5" i="3" s="1"/>
  <c r="K5" i="3" s="1"/>
  <c r="H4" i="3"/>
  <c r="E4" i="3"/>
  <c r="I4" i="3" s="1"/>
  <c r="K3" i="3"/>
  <c r="E3" i="3"/>
  <c r="F227" i="2"/>
  <c r="H227" i="2" s="1"/>
  <c r="F226" i="2"/>
  <c r="F225" i="2"/>
  <c r="G225" i="2" s="1"/>
  <c r="F224" i="2"/>
  <c r="F223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F214" i="2"/>
  <c r="F213" i="2"/>
  <c r="F212" i="2"/>
  <c r="F211" i="2"/>
  <c r="H211" i="2" s="1"/>
  <c r="H210" i="2"/>
  <c r="F210" i="2"/>
  <c r="F209" i="2"/>
  <c r="F208" i="2"/>
  <c r="F207" i="2"/>
  <c r="H204" i="2"/>
  <c r="F204" i="2"/>
  <c r="H203" i="2"/>
  <c r="F203" i="2"/>
  <c r="F202" i="2"/>
  <c r="H202" i="2" s="1"/>
  <c r="F201" i="2"/>
  <c r="H201" i="2" s="1"/>
  <c r="F200" i="2"/>
  <c r="H200" i="2" s="1"/>
  <c r="F199" i="2"/>
  <c r="H199" i="2" s="1"/>
  <c r="F198" i="2"/>
  <c r="H198" i="2" s="1"/>
  <c r="F197" i="2"/>
  <c r="H197" i="2" s="1"/>
  <c r="F196" i="2"/>
  <c r="H196" i="2" s="1"/>
  <c r="F195" i="2"/>
  <c r="H195" i="2" s="1"/>
  <c r="F194" i="2"/>
  <c r="H194" i="2" s="1"/>
  <c r="F193" i="2"/>
  <c r="H193" i="2" s="1"/>
  <c r="F192" i="2"/>
  <c r="H192" i="2" s="1"/>
  <c r="F191" i="2"/>
  <c r="H191" i="2" s="1"/>
  <c r="F190" i="2"/>
  <c r="H190" i="2" s="1"/>
  <c r="H187" i="2"/>
  <c r="H186" i="2"/>
  <c r="H185" i="2"/>
  <c r="H184" i="2"/>
  <c r="H183" i="2"/>
  <c r="H182" i="2"/>
  <c r="H181" i="2"/>
  <c r="H180" i="2"/>
  <c r="F176" i="2"/>
  <c r="H176" i="2" s="1"/>
  <c r="F175" i="2"/>
  <c r="H175" i="2" s="1"/>
  <c r="H177" i="2" s="1"/>
  <c r="C172" i="2"/>
  <c r="E172" i="2" s="1"/>
  <c r="C168" i="2"/>
  <c r="E168" i="2" s="1"/>
  <c r="C163" i="2"/>
  <c r="H162" i="2"/>
  <c r="F161" i="2"/>
  <c r="H161" i="2" s="1"/>
  <c r="F160" i="2"/>
  <c r="H160" i="2" s="1"/>
  <c r="F159" i="2"/>
  <c r="H159" i="2" s="1"/>
  <c r="F158" i="2"/>
  <c r="H158" i="2" s="1"/>
  <c r="F157" i="2"/>
  <c r="H157" i="2" s="1"/>
  <c r="F156" i="2"/>
  <c r="H156" i="2" s="1"/>
  <c r="F155" i="2"/>
  <c r="H155" i="2" s="1"/>
  <c r="F154" i="2"/>
  <c r="H154" i="2" s="1"/>
  <c r="F153" i="2"/>
  <c r="H153" i="2" s="1"/>
  <c r="F152" i="2"/>
  <c r="H152" i="2" s="1"/>
  <c r="F151" i="2"/>
  <c r="H151" i="2" s="1"/>
  <c r="F150" i="2"/>
  <c r="H150" i="2" s="1"/>
  <c r="F149" i="2"/>
  <c r="H149" i="2" s="1"/>
  <c r="F148" i="2"/>
  <c r="H148" i="2" s="1"/>
  <c r="F147" i="2"/>
  <c r="H147" i="2" s="1"/>
  <c r="F146" i="2"/>
  <c r="H146" i="2" s="1"/>
  <c r="F145" i="2"/>
  <c r="H145" i="2" s="1"/>
  <c r="F144" i="2"/>
  <c r="H144" i="2" s="1"/>
  <c r="F143" i="2"/>
  <c r="H143" i="2" s="1"/>
  <c r="F142" i="2"/>
  <c r="H142" i="2" s="1"/>
  <c r="F141" i="2"/>
  <c r="H141" i="2" s="1"/>
  <c r="F140" i="2"/>
  <c r="H140" i="2" s="1"/>
  <c r="F139" i="2"/>
  <c r="H139" i="2" s="1"/>
  <c r="F138" i="2"/>
  <c r="H138" i="2" s="1"/>
  <c r="F137" i="2"/>
  <c r="H137" i="2" s="1"/>
  <c r="F136" i="2"/>
  <c r="H136" i="2" s="1"/>
  <c r="F135" i="2"/>
  <c r="H135" i="2" s="1"/>
  <c r="F134" i="2"/>
  <c r="E131" i="2"/>
  <c r="D131" i="2"/>
  <c r="C131" i="2"/>
  <c r="F129" i="2"/>
  <c r="I129" i="2" s="1"/>
  <c r="F128" i="2"/>
  <c r="I128" i="2" s="1"/>
  <c r="F127" i="2"/>
  <c r="I127" i="2" s="1"/>
  <c r="F126" i="2"/>
  <c r="I126" i="2" s="1"/>
  <c r="F125" i="2"/>
  <c r="I125" i="2" s="1"/>
  <c r="F124" i="2"/>
  <c r="I124" i="2" s="1"/>
  <c r="F123" i="2"/>
  <c r="I123" i="2" s="1"/>
  <c r="F122" i="2"/>
  <c r="I122" i="2" s="1"/>
  <c r="F121" i="2"/>
  <c r="I121" i="2" s="1"/>
  <c r="F120" i="2"/>
  <c r="I120" i="2" s="1"/>
  <c r="F119" i="2"/>
  <c r="I119" i="2" s="1"/>
  <c r="F118" i="2"/>
  <c r="I118" i="2" s="1"/>
  <c r="F117" i="2"/>
  <c r="I117" i="2" s="1"/>
  <c r="F116" i="2"/>
  <c r="I116" i="2" s="1"/>
  <c r="F115" i="2"/>
  <c r="I115" i="2" s="1"/>
  <c r="F114" i="2"/>
  <c r="I114" i="2" s="1"/>
  <c r="F113" i="2"/>
  <c r="I113" i="2" s="1"/>
  <c r="F112" i="2"/>
  <c r="I112" i="2" s="1"/>
  <c r="F111" i="2"/>
  <c r="I111" i="2" s="1"/>
  <c r="F110" i="2"/>
  <c r="I110" i="2" s="1"/>
  <c r="F109" i="2"/>
  <c r="I109" i="2" s="1"/>
  <c r="F108" i="2"/>
  <c r="I108" i="2" s="1"/>
  <c r="I107" i="2"/>
  <c r="F106" i="2"/>
  <c r="I106" i="2" s="1"/>
  <c r="I105" i="2"/>
  <c r="F105" i="2"/>
  <c r="F104" i="2"/>
  <c r="I104" i="2" s="1"/>
  <c r="I103" i="2"/>
  <c r="F103" i="2"/>
  <c r="F102" i="2"/>
  <c r="I102" i="2" s="1"/>
  <c r="I101" i="2"/>
  <c r="F101" i="2"/>
  <c r="F100" i="2"/>
  <c r="I100" i="2" s="1"/>
  <c r="I99" i="2"/>
  <c r="F99" i="2"/>
  <c r="F98" i="2"/>
  <c r="I98" i="2" s="1"/>
  <c r="I97" i="2"/>
  <c r="F97" i="2"/>
  <c r="F96" i="2"/>
  <c r="I96" i="2" s="1"/>
  <c r="I95" i="2"/>
  <c r="F95" i="2"/>
  <c r="F94" i="2"/>
  <c r="I94" i="2" s="1"/>
  <c r="I93" i="2"/>
  <c r="F93" i="2"/>
  <c r="F92" i="2"/>
  <c r="I92" i="2" s="1"/>
  <c r="I91" i="2"/>
  <c r="F91" i="2"/>
  <c r="F90" i="2"/>
  <c r="I90" i="2" s="1"/>
  <c r="I89" i="2"/>
  <c r="F89" i="2"/>
  <c r="F88" i="2"/>
  <c r="I88" i="2" s="1"/>
  <c r="F87" i="2"/>
  <c r="I87" i="2" s="1"/>
  <c r="I86" i="2"/>
  <c r="F86" i="2"/>
  <c r="F85" i="2"/>
  <c r="I85" i="2" s="1"/>
  <c r="I84" i="2"/>
  <c r="F84" i="2"/>
  <c r="F83" i="2"/>
  <c r="I83" i="2" s="1"/>
  <c r="I82" i="2"/>
  <c r="F82" i="2"/>
  <c r="F81" i="2"/>
  <c r="I81" i="2" s="1"/>
  <c r="I80" i="2"/>
  <c r="F80" i="2"/>
  <c r="F79" i="2"/>
  <c r="I79" i="2" s="1"/>
  <c r="I78" i="2"/>
  <c r="F78" i="2"/>
  <c r="F77" i="2"/>
  <c r="I77" i="2" s="1"/>
  <c r="I76" i="2"/>
  <c r="F76" i="2"/>
  <c r="F75" i="2"/>
  <c r="I75" i="2" s="1"/>
  <c r="F74" i="2"/>
  <c r="F131" i="2" s="1"/>
  <c r="C71" i="2"/>
  <c r="B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D47" i="2"/>
  <c r="F47" i="2" s="1"/>
  <c r="D46" i="2"/>
  <c r="F46" i="2" s="1"/>
  <c r="F45" i="2"/>
  <c r="F44" i="2"/>
  <c r="F43" i="2"/>
  <c r="F42" i="2"/>
  <c r="F41" i="2"/>
  <c r="D41" i="2"/>
  <c r="D40" i="2"/>
  <c r="F40" i="2" s="1"/>
  <c r="F39" i="2"/>
  <c r="D39" i="2"/>
  <c r="D38" i="2"/>
  <c r="F33" i="2"/>
  <c r="G31" i="2"/>
  <c r="G27" i="2"/>
  <c r="F27" i="2"/>
  <c r="C27" i="2"/>
  <c r="I26" i="2"/>
  <c r="K26" i="2" s="1"/>
  <c r="E26" i="2"/>
  <c r="I25" i="2"/>
  <c r="K25" i="2" s="1"/>
  <c r="E25" i="2"/>
  <c r="K24" i="2"/>
  <c r="I24" i="2"/>
  <c r="E24" i="2"/>
  <c r="I23" i="2"/>
  <c r="K23" i="2" s="1"/>
  <c r="E23" i="2"/>
  <c r="E22" i="2"/>
  <c r="I22" i="2" s="1"/>
  <c r="K22" i="2" s="1"/>
  <c r="E21" i="2"/>
  <c r="I21" i="2" s="1"/>
  <c r="K21" i="2" s="1"/>
  <c r="E20" i="2"/>
  <c r="I20" i="2" s="1"/>
  <c r="K20" i="2" s="1"/>
  <c r="E19" i="2"/>
  <c r="I19" i="2" s="1"/>
  <c r="K19" i="2" s="1"/>
  <c r="E18" i="2"/>
  <c r="I18" i="2" s="1"/>
  <c r="K18" i="2" s="1"/>
  <c r="E17" i="2"/>
  <c r="I17" i="2" s="1"/>
  <c r="K17" i="2" s="1"/>
  <c r="H16" i="2"/>
  <c r="E16" i="2"/>
  <c r="I16" i="2" s="1"/>
  <c r="K16" i="2" s="1"/>
  <c r="H15" i="2"/>
  <c r="E15" i="2"/>
  <c r="I15" i="2" s="1"/>
  <c r="K15" i="2" s="1"/>
  <c r="K14" i="2"/>
  <c r="E14" i="2"/>
  <c r="K13" i="2"/>
  <c r="E13" i="2"/>
  <c r="H12" i="2"/>
  <c r="E12" i="2"/>
  <c r="I12" i="2" s="1"/>
  <c r="K12" i="2" s="1"/>
  <c r="H11" i="2"/>
  <c r="E11" i="2"/>
  <c r="I11" i="2" s="1"/>
  <c r="K11" i="2" s="1"/>
  <c r="H10" i="2"/>
  <c r="E10" i="2"/>
  <c r="I10" i="2" s="1"/>
  <c r="K10" i="2" s="1"/>
  <c r="H9" i="2"/>
  <c r="E9" i="2"/>
  <c r="I9" i="2" s="1"/>
  <c r="K9" i="2" s="1"/>
  <c r="K8" i="2"/>
  <c r="H8" i="2"/>
  <c r="E8" i="2"/>
  <c r="I8" i="2" s="1"/>
  <c r="H7" i="2"/>
  <c r="E7" i="2"/>
  <c r="I7" i="2" s="1"/>
  <c r="K7" i="2" s="1"/>
  <c r="H6" i="2"/>
  <c r="E6" i="2"/>
  <c r="I6" i="2" s="1"/>
  <c r="K6" i="2" s="1"/>
  <c r="H5" i="2"/>
  <c r="E5" i="2"/>
  <c r="I5" i="2" s="1"/>
  <c r="K5" i="2" s="1"/>
  <c r="H4" i="2"/>
  <c r="E4" i="2"/>
  <c r="I4" i="2" s="1"/>
  <c r="K4" i="2" s="1"/>
  <c r="K3" i="2"/>
  <c r="E3" i="2"/>
  <c r="F227" i="1"/>
  <c r="H227" i="1" s="1"/>
  <c r="F226" i="1"/>
  <c r="F225" i="1"/>
  <c r="G225" i="1" s="1"/>
  <c r="F224" i="1"/>
  <c r="F223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F214" i="1"/>
  <c r="F213" i="1"/>
  <c r="F212" i="1"/>
  <c r="F211" i="1"/>
  <c r="H211" i="1" s="1"/>
  <c r="H210" i="1"/>
  <c r="F210" i="1"/>
  <c r="F209" i="1"/>
  <c r="F208" i="1"/>
  <c r="F207" i="1"/>
  <c r="H204" i="1"/>
  <c r="F204" i="1"/>
  <c r="H203" i="1"/>
  <c r="F203" i="1"/>
  <c r="F202" i="1"/>
  <c r="H202" i="1" s="1"/>
  <c r="F201" i="1"/>
  <c r="H201" i="1" s="1"/>
  <c r="F200" i="1"/>
  <c r="H200" i="1" s="1"/>
  <c r="F199" i="1"/>
  <c r="H199" i="1" s="1"/>
  <c r="F198" i="1"/>
  <c r="H198" i="1" s="1"/>
  <c r="F197" i="1"/>
  <c r="H197" i="1" s="1"/>
  <c r="F196" i="1"/>
  <c r="H196" i="1" s="1"/>
  <c r="F195" i="1"/>
  <c r="H195" i="1" s="1"/>
  <c r="F194" i="1"/>
  <c r="H194" i="1" s="1"/>
  <c r="F193" i="1"/>
  <c r="H193" i="1" s="1"/>
  <c r="F192" i="1"/>
  <c r="H192" i="1" s="1"/>
  <c r="F191" i="1"/>
  <c r="H191" i="1" s="1"/>
  <c r="F190" i="1"/>
  <c r="H190" i="1" s="1"/>
  <c r="H187" i="1"/>
  <c r="H186" i="1"/>
  <c r="H185" i="1"/>
  <c r="H184" i="1"/>
  <c r="H183" i="1"/>
  <c r="H182" i="1"/>
  <c r="H181" i="1"/>
  <c r="H180" i="1"/>
  <c r="F176" i="1"/>
  <c r="H176" i="1" s="1"/>
  <c r="F175" i="1"/>
  <c r="H175" i="1" s="1"/>
  <c r="H177" i="1" s="1"/>
  <c r="C172" i="1"/>
  <c r="E172" i="1" s="1"/>
  <c r="C168" i="1"/>
  <c r="E168" i="1" s="1"/>
  <c r="C163" i="1"/>
  <c r="H162" i="1"/>
  <c r="F161" i="1"/>
  <c r="H161" i="1" s="1"/>
  <c r="F160" i="1"/>
  <c r="H160" i="1" s="1"/>
  <c r="F159" i="1"/>
  <c r="H159" i="1" s="1"/>
  <c r="F158" i="1"/>
  <c r="H158" i="1" s="1"/>
  <c r="F157" i="1"/>
  <c r="H157" i="1" s="1"/>
  <c r="F156" i="1"/>
  <c r="H156" i="1" s="1"/>
  <c r="F155" i="1"/>
  <c r="H155" i="1" s="1"/>
  <c r="F154" i="1"/>
  <c r="H154" i="1" s="1"/>
  <c r="F153" i="1"/>
  <c r="H153" i="1" s="1"/>
  <c r="F152" i="1"/>
  <c r="H152" i="1" s="1"/>
  <c r="F151" i="1"/>
  <c r="H151" i="1" s="1"/>
  <c r="F150" i="1"/>
  <c r="H150" i="1" s="1"/>
  <c r="F149" i="1"/>
  <c r="H149" i="1" s="1"/>
  <c r="F148" i="1"/>
  <c r="H148" i="1" s="1"/>
  <c r="F147" i="1"/>
  <c r="H147" i="1" s="1"/>
  <c r="F146" i="1"/>
  <c r="H146" i="1" s="1"/>
  <c r="F145" i="1"/>
  <c r="H145" i="1" s="1"/>
  <c r="F144" i="1"/>
  <c r="H144" i="1" s="1"/>
  <c r="F143" i="1"/>
  <c r="H143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H136" i="1" s="1"/>
  <c r="F135" i="1"/>
  <c r="H135" i="1" s="1"/>
  <c r="F134" i="1"/>
  <c r="E131" i="1"/>
  <c r="D131" i="1"/>
  <c r="C131" i="1"/>
  <c r="F129" i="1"/>
  <c r="I129" i="1" s="1"/>
  <c r="F128" i="1"/>
  <c r="I128" i="1" s="1"/>
  <c r="F127" i="1"/>
  <c r="I127" i="1" s="1"/>
  <c r="F126" i="1"/>
  <c r="I126" i="1" s="1"/>
  <c r="F125" i="1"/>
  <c r="I125" i="1" s="1"/>
  <c r="F124" i="1"/>
  <c r="I124" i="1" s="1"/>
  <c r="F123" i="1"/>
  <c r="I123" i="1" s="1"/>
  <c r="F122" i="1"/>
  <c r="I122" i="1" s="1"/>
  <c r="F121" i="1"/>
  <c r="I121" i="1" s="1"/>
  <c r="F120" i="1"/>
  <c r="I120" i="1" s="1"/>
  <c r="F119" i="1"/>
  <c r="I119" i="1" s="1"/>
  <c r="F118" i="1"/>
  <c r="I118" i="1" s="1"/>
  <c r="F117" i="1"/>
  <c r="I117" i="1" s="1"/>
  <c r="F116" i="1"/>
  <c r="I116" i="1" s="1"/>
  <c r="F115" i="1"/>
  <c r="I115" i="1" s="1"/>
  <c r="F114" i="1"/>
  <c r="I114" i="1" s="1"/>
  <c r="F113" i="1"/>
  <c r="I113" i="1" s="1"/>
  <c r="F112" i="1"/>
  <c r="I112" i="1" s="1"/>
  <c r="F111" i="1"/>
  <c r="I111" i="1" s="1"/>
  <c r="F110" i="1"/>
  <c r="I110" i="1" s="1"/>
  <c r="F109" i="1"/>
  <c r="I109" i="1" s="1"/>
  <c r="F108" i="1"/>
  <c r="I108" i="1" s="1"/>
  <c r="I107" i="1"/>
  <c r="F106" i="1"/>
  <c r="I106" i="1" s="1"/>
  <c r="F105" i="1"/>
  <c r="I105" i="1" s="1"/>
  <c r="F104" i="1"/>
  <c r="I104" i="1" s="1"/>
  <c r="F103" i="1"/>
  <c r="I103" i="1" s="1"/>
  <c r="F102" i="1"/>
  <c r="I102" i="1" s="1"/>
  <c r="I101" i="1"/>
  <c r="F101" i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C71" i="1"/>
  <c r="B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D47" i="1"/>
  <c r="F47" i="1" s="1"/>
  <c r="D46" i="1"/>
  <c r="F46" i="1" s="1"/>
  <c r="F45" i="1"/>
  <c r="F44" i="1"/>
  <c r="F43" i="1"/>
  <c r="F42" i="1"/>
  <c r="D41" i="1"/>
  <c r="F41" i="1" s="1"/>
  <c r="D40" i="1"/>
  <c r="F40" i="1" s="1"/>
  <c r="D39" i="1"/>
  <c r="F39" i="1" s="1"/>
  <c r="D38" i="1"/>
  <c r="F33" i="1"/>
  <c r="G31" i="1"/>
  <c r="G27" i="1"/>
  <c r="F27" i="1"/>
  <c r="C27" i="1"/>
  <c r="B27" i="1"/>
  <c r="I26" i="1"/>
  <c r="K26" i="1" s="1"/>
  <c r="E26" i="1"/>
  <c r="I25" i="1"/>
  <c r="K25" i="1" s="1"/>
  <c r="E25" i="1"/>
  <c r="I24" i="1"/>
  <c r="K24" i="1" s="1"/>
  <c r="E24" i="1"/>
  <c r="E23" i="1"/>
  <c r="I23" i="1" s="1"/>
  <c r="K23" i="1" s="1"/>
  <c r="I22" i="1"/>
  <c r="K22" i="1" s="1"/>
  <c r="E22" i="1"/>
  <c r="E21" i="1"/>
  <c r="I21" i="1" s="1"/>
  <c r="K21" i="1" s="1"/>
  <c r="E20" i="1"/>
  <c r="I20" i="1" s="1"/>
  <c r="K20" i="1" s="1"/>
  <c r="E19" i="1"/>
  <c r="I19" i="1" s="1"/>
  <c r="K19" i="1" s="1"/>
  <c r="E18" i="1"/>
  <c r="I18" i="1" s="1"/>
  <c r="K18" i="1" s="1"/>
  <c r="E17" i="1"/>
  <c r="I17" i="1" s="1"/>
  <c r="K17" i="1" s="1"/>
  <c r="H16" i="1"/>
  <c r="E16" i="1"/>
  <c r="I16" i="1" s="1"/>
  <c r="K16" i="1" s="1"/>
  <c r="H15" i="1"/>
  <c r="E15" i="1"/>
  <c r="I15" i="1" s="1"/>
  <c r="K15" i="1" s="1"/>
  <c r="K14" i="1"/>
  <c r="E14" i="1"/>
  <c r="K13" i="1"/>
  <c r="E13" i="1"/>
  <c r="H12" i="1"/>
  <c r="E12" i="1"/>
  <c r="I12" i="1" s="1"/>
  <c r="K12" i="1" s="1"/>
  <c r="H11" i="1"/>
  <c r="E11" i="1"/>
  <c r="I11" i="1" s="1"/>
  <c r="K11" i="1" s="1"/>
  <c r="H10" i="1"/>
  <c r="E10" i="1"/>
  <c r="I10" i="1" s="1"/>
  <c r="K10" i="1" s="1"/>
  <c r="H9" i="1"/>
  <c r="E9" i="1"/>
  <c r="I9" i="1" s="1"/>
  <c r="K9" i="1" s="1"/>
  <c r="H8" i="1"/>
  <c r="E8" i="1"/>
  <c r="I8" i="1" s="1"/>
  <c r="K8" i="1" s="1"/>
  <c r="H7" i="1"/>
  <c r="E7" i="1"/>
  <c r="I7" i="1" s="1"/>
  <c r="K7" i="1" s="1"/>
  <c r="H6" i="1"/>
  <c r="E6" i="1"/>
  <c r="I6" i="1" s="1"/>
  <c r="K6" i="1" s="1"/>
  <c r="H5" i="1"/>
  <c r="E5" i="1"/>
  <c r="I5" i="1" s="1"/>
  <c r="K5" i="1" s="1"/>
  <c r="H4" i="1"/>
  <c r="H27" i="1" s="1"/>
  <c r="E4" i="1"/>
  <c r="I4" i="1" s="1"/>
  <c r="K3" i="1"/>
  <c r="E3" i="1"/>
  <c r="I29" i="7" l="1"/>
  <c r="K4" i="7"/>
  <c r="F150" i="7"/>
  <c r="H126" i="7"/>
  <c r="H150" i="7" s="1"/>
  <c r="I29" i="11"/>
  <c r="K4" i="11"/>
  <c r="H155" i="12"/>
  <c r="E27" i="1"/>
  <c r="E29" i="6"/>
  <c r="H177" i="6"/>
  <c r="H228" i="1"/>
  <c r="H226" i="5"/>
  <c r="F163" i="1"/>
  <c r="H194" i="3"/>
  <c r="E29" i="4"/>
  <c r="E29" i="5"/>
  <c r="H29" i="12"/>
  <c r="H226" i="12"/>
  <c r="E71" i="17"/>
  <c r="G40" i="17"/>
  <c r="G71" i="17" s="1"/>
  <c r="G72" i="18"/>
  <c r="F131" i="1"/>
  <c r="H27" i="2"/>
  <c r="D71" i="2"/>
  <c r="E29" i="3"/>
  <c r="F125" i="4"/>
  <c r="D73" i="5"/>
  <c r="H177" i="5"/>
  <c r="F152" i="6"/>
  <c r="H166" i="6"/>
  <c r="E71" i="7"/>
  <c r="H175" i="7"/>
  <c r="H178" i="8"/>
  <c r="H119" i="13"/>
  <c r="H217" i="13"/>
  <c r="E29" i="11"/>
  <c r="I74" i="2"/>
  <c r="I131" i="2" s="1"/>
  <c r="F163" i="2"/>
  <c r="H29" i="3"/>
  <c r="H137" i="3"/>
  <c r="F40" i="4"/>
  <c r="F73" i="4" s="1"/>
  <c r="F125" i="6"/>
  <c r="I29" i="9"/>
  <c r="K4" i="9"/>
  <c r="K29" i="9" s="1"/>
  <c r="F155" i="10"/>
  <c r="H169" i="10"/>
  <c r="F125" i="22"/>
  <c r="H81" i="22"/>
  <c r="H125" i="22" s="1"/>
  <c r="D71" i="1"/>
  <c r="H188" i="1"/>
  <c r="H188" i="2"/>
  <c r="H183" i="3"/>
  <c r="F73" i="5"/>
  <c r="H166" i="5"/>
  <c r="D73" i="6"/>
  <c r="H128" i="6"/>
  <c r="H152" i="6" s="1"/>
  <c r="E29" i="7"/>
  <c r="H29" i="7"/>
  <c r="H178" i="9"/>
  <c r="E29" i="10"/>
  <c r="H128" i="11"/>
  <c r="F155" i="11"/>
  <c r="H132" i="11"/>
  <c r="H29" i="14"/>
  <c r="H149" i="14"/>
  <c r="H29" i="9"/>
  <c r="H167" i="9"/>
  <c r="H29" i="10"/>
  <c r="E73" i="10"/>
  <c r="E29" i="14"/>
  <c r="K30" i="18"/>
  <c r="H29" i="8"/>
  <c r="H167" i="8"/>
  <c r="H223" i="8"/>
  <c r="F122" i="17"/>
  <c r="H80" i="17"/>
  <c r="H122" i="17" s="1"/>
  <c r="F125" i="18"/>
  <c r="H81" i="18"/>
  <c r="E29" i="17"/>
  <c r="H29" i="16"/>
  <c r="H149" i="16"/>
  <c r="G72" i="19"/>
  <c r="H226" i="21"/>
  <c r="H30" i="22"/>
  <c r="K30" i="20"/>
  <c r="H167" i="20"/>
  <c r="H30" i="21"/>
  <c r="H167" i="21"/>
  <c r="H227" i="22"/>
  <c r="I27" i="1"/>
  <c r="K4" i="1"/>
  <c r="K27" i="1"/>
  <c r="E27" i="2"/>
  <c r="H228" i="2"/>
  <c r="I29" i="3"/>
  <c r="K4" i="3"/>
  <c r="H152" i="4"/>
  <c r="K29" i="7"/>
  <c r="K27" i="2"/>
  <c r="H152" i="5"/>
  <c r="I29" i="6"/>
  <c r="H123" i="7"/>
  <c r="I74" i="1"/>
  <c r="I131" i="1" s="1"/>
  <c r="H134" i="1"/>
  <c r="H163" i="1" s="1"/>
  <c r="I27" i="2"/>
  <c r="H237" i="3"/>
  <c r="H166" i="4"/>
  <c r="H125" i="5"/>
  <c r="F38" i="1"/>
  <c r="F71" i="1" s="1"/>
  <c r="K29" i="3"/>
  <c r="I29" i="4"/>
  <c r="K4" i="4"/>
  <c r="K29" i="4" s="1"/>
  <c r="I29" i="5"/>
  <c r="K4" i="5"/>
  <c r="K29" i="5" s="1"/>
  <c r="H134" i="2"/>
  <c r="H163" i="2" s="1"/>
  <c r="F40" i="3"/>
  <c r="F73" i="3" s="1"/>
  <c r="F125" i="5"/>
  <c r="K4" i="6"/>
  <c r="K29" i="6" s="1"/>
  <c r="H78" i="6"/>
  <c r="H125" i="6" s="1"/>
  <c r="F123" i="7"/>
  <c r="H220" i="7"/>
  <c r="E29" i="8"/>
  <c r="G73" i="8"/>
  <c r="H126" i="8"/>
  <c r="F153" i="9"/>
  <c r="H129" i="9"/>
  <c r="H153" i="9" s="1"/>
  <c r="K29" i="11"/>
  <c r="E69" i="12"/>
  <c r="G43" i="22"/>
  <c r="G72" i="22" s="1"/>
  <c r="E72" i="22"/>
  <c r="F38" i="2"/>
  <c r="F71" i="2" s="1"/>
  <c r="H140" i="3"/>
  <c r="H169" i="3" s="1"/>
  <c r="F152" i="4"/>
  <c r="F40" i="6"/>
  <c r="F73" i="6" s="1"/>
  <c r="H164" i="7"/>
  <c r="E73" i="9"/>
  <c r="G39" i="9"/>
  <c r="G73" i="9" s="1"/>
  <c r="F126" i="9"/>
  <c r="H78" i="9"/>
  <c r="H126" i="9" s="1"/>
  <c r="H128" i="10"/>
  <c r="H180" i="10"/>
  <c r="H225" i="11"/>
  <c r="E29" i="12"/>
  <c r="I5" i="13"/>
  <c r="E29" i="13"/>
  <c r="H122" i="14"/>
  <c r="F137" i="3"/>
  <c r="H78" i="4"/>
  <c r="H125" i="4" s="1"/>
  <c r="F152" i="5"/>
  <c r="G39" i="7"/>
  <c r="G71" i="7" s="1"/>
  <c r="I29" i="8"/>
  <c r="K4" i="8"/>
  <c r="K29" i="8" s="1"/>
  <c r="E73" i="8"/>
  <c r="F153" i="8"/>
  <c r="H130" i="8"/>
  <c r="H153" i="8" s="1"/>
  <c r="E29" i="9"/>
  <c r="H29" i="11"/>
  <c r="F128" i="11"/>
  <c r="H155" i="11"/>
  <c r="G69" i="13"/>
  <c r="F119" i="13"/>
  <c r="G41" i="14"/>
  <c r="G71" i="14" s="1"/>
  <c r="E71" i="14"/>
  <c r="F149" i="14"/>
  <c r="K7" i="21"/>
  <c r="I12" i="21"/>
  <c r="K12" i="21" s="1"/>
  <c r="K30" i="21" s="1"/>
  <c r="E30" i="21"/>
  <c r="F126" i="8"/>
  <c r="I29" i="10"/>
  <c r="K4" i="10"/>
  <c r="K29" i="10" s="1"/>
  <c r="E69" i="11"/>
  <c r="G39" i="11"/>
  <c r="G69" i="11" s="1"/>
  <c r="K4" i="12"/>
  <c r="K29" i="12" s="1"/>
  <c r="I29" i="12"/>
  <c r="G40" i="15"/>
  <c r="E71" i="15"/>
  <c r="E71" i="16"/>
  <c r="F149" i="16"/>
  <c r="F125" i="19"/>
  <c r="F128" i="10"/>
  <c r="H169" i="12"/>
  <c r="F122" i="16"/>
  <c r="H149" i="17"/>
  <c r="E30" i="22"/>
  <c r="G39" i="10"/>
  <c r="G73" i="10" s="1"/>
  <c r="H132" i="10"/>
  <c r="H155" i="10" s="1"/>
  <c r="G69" i="12"/>
  <c r="F128" i="12"/>
  <c r="F155" i="12"/>
  <c r="H29" i="13"/>
  <c r="E69" i="13"/>
  <c r="H146" i="13"/>
  <c r="K29" i="14"/>
  <c r="I29" i="14"/>
  <c r="I29" i="15"/>
  <c r="K4" i="15"/>
  <c r="K29" i="15" s="1"/>
  <c r="H128" i="18"/>
  <c r="H152" i="18" s="1"/>
  <c r="F152" i="18"/>
  <c r="H153" i="21"/>
  <c r="H78" i="12"/>
  <c r="H128" i="12" s="1"/>
  <c r="H29" i="15"/>
  <c r="G71" i="15"/>
  <c r="H149" i="15"/>
  <c r="F149" i="15"/>
  <c r="H220" i="15"/>
  <c r="E29" i="16"/>
  <c r="H29" i="17"/>
  <c r="E30" i="18"/>
  <c r="H30" i="18"/>
  <c r="K30" i="19"/>
  <c r="G60" i="20"/>
  <c r="G72" i="20" s="1"/>
  <c r="E72" i="20"/>
  <c r="F146" i="13"/>
  <c r="F122" i="14"/>
  <c r="E29" i="15"/>
  <c r="F122" i="15"/>
  <c r="H122" i="16"/>
  <c r="K4" i="17"/>
  <c r="K29" i="17" s="1"/>
  <c r="I29" i="17"/>
  <c r="H125" i="19"/>
  <c r="F152" i="19"/>
  <c r="F153" i="21"/>
  <c r="H80" i="15"/>
  <c r="H122" i="15" s="1"/>
  <c r="K4" i="16"/>
  <c r="K29" i="16" s="1"/>
  <c r="I29" i="16"/>
  <c r="G71" i="16"/>
  <c r="H163" i="16"/>
  <c r="H220" i="16"/>
  <c r="H163" i="17"/>
  <c r="H220" i="17"/>
  <c r="I30" i="18"/>
  <c r="E72" i="18"/>
  <c r="I30" i="19"/>
  <c r="H30" i="19"/>
  <c r="E72" i="21"/>
  <c r="G40" i="21"/>
  <c r="G72" i="21" s="1"/>
  <c r="F125" i="21"/>
  <c r="H125" i="18"/>
  <c r="H224" i="18"/>
  <c r="H152" i="19"/>
  <c r="H166" i="19"/>
  <c r="H224" i="19"/>
  <c r="I30" i="20"/>
  <c r="F125" i="20"/>
  <c r="H81" i="20"/>
  <c r="H125" i="20" s="1"/>
  <c r="H226" i="20"/>
  <c r="E72" i="19"/>
  <c r="F153" i="20"/>
  <c r="H128" i="20"/>
  <c r="H153" i="20" s="1"/>
  <c r="H125" i="21"/>
  <c r="H168" i="22"/>
  <c r="E30" i="20"/>
  <c r="H30" i="20"/>
  <c r="I30" i="22"/>
  <c r="K5" i="22"/>
  <c r="K30" i="22" s="1"/>
  <c r="H154" i="22"/>
  <c r="F154" i="22"/>
  <c r="I30" i="21" l="1"/>
  <c r="I29" i="13"/>
  <c r="K5" i="13"/>
  <c r="K29" i="13" s="1"/>
</calcChain>
</file>

<file path=xl/sharedStrings.xml><?xml version="1.0" encoding="utf-8"?>
<sst xmlns="http://schemas.openxmlformats.org/spreadsheetml/2006/main" count="9283" uniqueCount="430">
  <si>
    <t>Произведено ГОТОВОЙ продукции, на склад</t>
  </si>
  <si>
    <t>наименование</t>
  </si>
  <si>
    <t>на складе к-во гофрокоробов и мешков на начало дня</t>
  </si>
  <si>
    <t>поступление на склад за день</t>
  </si>
  <si>
    <t>отгружено за день</t>
  </si>
  <si>
    <t>на складе к-во гофрокоробов на конец дня</t>
  </si>
  <si>
    <t>кол-во вложений шт.</t>
  </si>
  <si>
    <t>вес единицы продукции (пакет,пакетик, тарелка)</t>
  </si>
  <si>
    <t>Итого вес, кг</t>
  </si>
  <si>
    <t>Итого единиц продукции</t>
  </si>
  <si>
    <t>цена</t>
  </si>
  <si>
    <t>сумма</t>
  </si>
  <si>
    <t>Арахис жарено соленый Сплит</t>
  </si>
  <si>
    <t>плюс после жарки Акваэлент, отправлено в переработку на тарелки</t>
  </si>
  <si>
    <t xml:space="preserve"> Арахис в хрустящей корочке чили лайм 1 кг</t>
  </si>
  <si>
    <t xml:space="preserve"> Арахис в хрустящей корочке Бекон 1 кг</t>
  </si>
  <si>
    <t xml:space="preserve"> Арахис в хрустящей корочке Сыр 1 кг</t>
  </si>
  <si>
    <t xml:space="preserve"> Арахис в хрустящей корочке  Микс Белторг 0,5 кг</t>
  </si>
  <si>
    <t xml:space="preserve"> Арахис в хрустящей корочке Сметана зелень 1кг</t>
  </si>
  <si>
    <t xml:space="preserve"> Арахис в хрустящей корочке Васаби 1 кг</t>
  </si>
  <si>
    <t xml:space="preserve"> Арахис в хрустящей корочке Сыр </t>
  </si>
  <si>
    <t xml:space="preserve"> Арахис в хрустящей корочке Квадромикс 200 г тарелка</t>
  </si>
  <si>
    <t xml:space="preserve"> Арахис в хрустящей корочке </t>
  </si>
  <si>
    <t xml:space="preserve"> Арахис в хрустящей корочке Квадромикс Спар</t>
  </si>
  <si>
    <t xml:space="preserve"> Арахис жарено соленый тарелка со вкусами Ассорти 200 г</t>
  </si>
  <si>
    <t xml:space="preserve"> Арахис в хрустящей корочке  </t>
  </si>
  <si>
    <t>Арахис жарено соленый "Акваэлемент" обжарка</t>
  </si>
  <si>
    <t>Арахис в хрустящей корочке Сметана зелень</t>
  </si>
  <si>
    <t>Арахис в хрустящей корочке Барбекю 0,11 кг</t>
  </si>
  <si>
    <t>Арахис в хрустящей корочке Васаби 0,11 кг</t>
  </si>
  <si>
    <t>Арахис в хрустящей корочке Сыр лук 0,11 кг</t>
  </si>
  <si>
    <t>Арахис в хрустящей корочке Сметана зелень 0,11 кг</t>
  </si>
  <si>
    <t>Арахис в хрустящей Бекон "ЯндексЛавка" короб</t>
  </si>
  <si>
    <t>Арахис в хрустящей Сыр "ЯндексЛавка" короб</t>
  </si>
  <si>
    <t>Арахис в хрустящей Чили-лайм "ЯндексЛавка" короб</t>
  </si>
  <si>
    <t>Арахис в хрустящей Васаби "ЯндексЛавка" короб</t>
  </si>
  <si>
    <t>Поступление сырья и комплектующих на склад</t>
  </si>
  <si>
    <t>Поставщик</t>
  </si>
  <si>
    <t>Остаток на начало дня</t>
  </si>
  <si>
    <t>Поступление на склад</t>
  </si>
  <si>
    <t>Расход за день</t>
  </si>
  <si>
    <t>Остаток сырья на конец дня</t>
  </si>
  <si>
    <t>Отправлено клиенту, кг</t>
  </si>
  <si>
    <t xml:space="preserve">Золотой Снек </t>
  </si>
  <si>
    <t>Снековая тарелка</t>
  </si>
  <si>
    <t>ООО "Акваэлемент"</t>
  </si>
  <si>
    <t>арахис на обжарку</t>
  </si>
  <si>
    <t>СКЛАД Производства</t>
  </si>
  <si>
    <t xml:space="preserve">Готовая продукция </t>
  </si>
  <si>
    <t>кол-во тарелок</t>
  </si>
  <si>
    <t>кол-во  кг</t>
  </si>
  <si>
    <t>пакетов, мешков шт.</t>
  </si>
  <si>
    <t>на сумму</t>
  </si>
  <si>
    <t>комментарии</t>
  </si>
  <si>
    <t>Арахис в хрустящей Бекон "ЯндексЛавка" пакетик</t>
  </si>
  <si>
    <t>Арахис в хрустящей Сыр "ЯндексЛавка" пакетик</t>
  </si>
  <si>
    <t>Арахис в хрустящей Чили-лайм "ЯндексЛавка"пакетик</t>
  </si>
  <si>
    <t>Арахис в хрустящей Васаби "ЯндексЛавка" пакетик</t>
  </si>
  <si>
    <t>Арахис жарено соленый  Сметана зелень</t>
  </si>
  <si>
    <t>Арахис жарено соленый Холодец хрен</t>
  </si>
  <si>
    <t>Арахис жарено соленый Сыр</t>
  </si>
  <si>
    <t xml:space="preserve">Арахис жарено соленый Барбекю </t>
  </si>
  <si>
    <t>ПФ Арахис жареный соленый</t>
  </si>
  <si>
    <t>ПФ Арахис жарено-соленый без масла для Акваэлемента</t>
  </si>
  <si>
    <t>Арахис в хрустящей оболочке Квадромикс</t>
  </si>
  <si>
    <t xml:space="preserve">Арахис в хрустящей корочке (жареный,спецированый) Микс </t>
  </si>
  <si>
    <t xml:space="preserve">Арахис жарено соленый тарелка </t>
  </si>
  <si>
    <t>Арахис в хрустящей корочке Тайский перец чили  ПФ  (жареный, спецированный)</t>
  </si>
  <si>
    <t>Арахис в хрустящей корочке Красная икра (жареный, спецированный)</t>
  </si>
  <si>
    <t>Арахис в хрустящей корочке Чили ( жареный, спецированый  )</t>
  </si>
  <si>
    <t>Арахис в хрустящей корочке Мексиканский соус  (красный ) (жареный, спецированный)</t>
  </si>
  <si>
    <t>Арахис в хрустящей корочке Бекон  (жареный, спецированный)</t>
  </si>
  <si>
    <t>Арахис в хрустящей корочке Васаби (жареный, спецированный)</t>
  </si>
  <si>
    <t>Арахис в хрустящей корочке  Холодец хрен  (жареный, спецированный)</t>
  </si>
  <si>
    <t>Арахис в хрустящей корочке  Сметана зелень  (жареный, спецированный)</t>
  </si>
  <si>
    <t>Арахис в хрустящей корочке Сыр (кжареный, спецированый)</t>
  </si>
  <si>
    <t>Арахис в хрустящей корочке ПФ  (желтый) жареный</t>
  </si>
  <si>
    <t>Арахис в хрустящей корочке ПФ  (оранжевый) жареный</t>
  </si>
  <si>
    <t>Арахис в хрустящей корочке  ПФ  (зеленый) жареный</t>
  </si>
  <si>
    <t>Арахис в хрустящей корочке  ПФ  (красный) жареный</t>
  </si>
  <si>
    <t>Арахис в хрустящей корочке  ПФ  (белый) жареный</t>
  </si>
  <si>
    <t>Арахис в хрустящей корочке ПФ  (желтый) накатанный не жареный</t>
  </si>
  <si>
    <t>Арахис в хрустящей корочке ПФ  (оранжевый) накатанный не жареный</t>
  </si>
  <si>
    <t>Арахис в хрустящей корочке  ПФ  (зеленый)</t>
  </si>
  <si>
    <t>Арахис в хрустящей корочке  ПФ  (красный) накатанный не жареный</t>
  </si>
  <si>
    <t>Арахис в хрустящей корочке  ПФ  (белый) накатанный не жареный</t>
  </si>
  <si>
    <t>ИТОГО:</t>
  </si>
  <si>
    <t>Сырьевые компоненты</t>
  </si>
  <si>
    <t>поставщик</t>
  </si>
  <si>
    <t>Остаток на начало дня склад</t>
  </si>
  <si>
    <t>Расход за день со склада сырья</t>
  </si>
  <si>
    <t>Остаток сырья на конец дня на складе</t>
  </si>
  <si>
    <t>Потери на производстве, кг</t>
  </si>
  <si>
    <t>цена, кг/ шт</t>
  </si>
  <si>
    <t>Поступление на производство</t>
  </si>
  <si>
    <t>Расход за день на производстве</t>
  </si>
  <si>
    <t>Остаток сырья на конец дня на производстве</t>
  </si>
  <si>
    <t>Крахмал кукурузный Е  1414 кукурузный холод. Набух (от 17.02)</t>
  </si>
  <si>
    <t>Ресурс Групп</t>
  </si>
  <si>
    <t>ООО Доминант</t>
  </si>
  <si>
    <t>Пальмовое масло</t>
  </si>
  <si>
    <t>ООО "Люкс Оил"</t>
  </si>
  <si>
    <t>Патока карамельная крахмальная</t>
  </si>
  <si>
    <t>Скип</t>
  </si>
  <si>
    <t>ООО ТД Крахмалпродукт</t>
  </si>
  <si>
    <t>Соль поваренная пищевая (Экстра) от 02.04.2025</t>
  </si>
  <si>
    <t>Виктан</t>
  </si>
  <si>
    <t>Масло подсолнечное ВИВИД раф 5л /4 ( кол.) от 13.03.2025</t>
  </si>
  <si>
    <t>" ИП Ким И.И"</t>
  </si>
  <si>
    <t>Масло подсолнечное Буке солнца раф 5л /3 ( кол.) от 13.03.2026</t>
  </si>
  <si>
    <t>Краситель Зеленое Яблоко от 28.02</t>
  </si>
  <si>
    <t>Вм Ингредиентс</t>
  </si>
  <si>
    <t>Краситель Понсо</t>
  </si>
  <si>
    <t>АО "СоюзСнаб"</t>
  </si>
  <si>
    <t>Краситель Тартразин</t>
  </si>
  <si>
    <t>Ароматизатор Барбекю</t>
  </si>
  <si>
    <t>Краситель ПОНСО от 28.02</t>
  </si>
  <si>
    <t>Крахмал кукурузный  Гост от 07.03</t>
  </si>
  <si>
    <t>ООО "Ресурс Групп"</t>
  </si>
  <si>
    <t>Крахмал кукурузный  Гост от 07.04</t>
  </si>
  <si>
    <t>Краситель Зеленое Яблоко</t>
  </si>
  <si>
    <t>Ароматизатор Сметана лук 446</t>
  </si>
  <si>
    <t>Омега Фуд Технолоджис</t>
  </si>
  <si>
    <t>Ароматизатор Сметана с луком 117403 от 13.03.2025</t>
  </si>
  <si>
    <t>Крахмал кукурузный модифиц холодного набухания Е1422 (от 17.02)</t>
  </si>
  <si>
    <t>Ароматизатор Васаби  Delar caps+ 409</t>
  </si>
  <si>
    <t>Ароматизатор Васаби  Грибы со сметаной 272</t>
  </si>
  <si>
    <t>Союзснаб</t>
  </si>
  <si>
    <t>Ароматизатор Салями Delar</t>
  </si>
  <si>
    <t>Ароматизатор СЫР от 27.03</t>
  </si>
  <si>
    <t>Ароматизатор  Барбекю Шашлык 541</t>
  </si>
  <si>
    <t>Ароматизатор тайский кисло-сладкий соус чили</t>
  </si>
  <si>
    <t>Ароматизатор холодец с хреном</t>
  </si>
  <si>
    <t>Ароматизатор  БЕКОН</t>
  </si>
  <si>
    <t>Глюкоза Рофероза</t>
  </si>
  <si>
    <t>Сахар-песок</t>
  </si>
  <si>
    <t>Ип Ким Ирина Игоревна</t>
  </si>
  <si>
    <t>МУКА в/с 50 кг от 02.04.2025</t>
  </si>
  <si>
    <t>Русская мельница</t>
  </si>
  <si>
    <t>Арахис в корочке пф</t>
  </si>
  <si>
    <t>Отработанное масло</t>
  </si>
  <si>
    <t>Снекпром</t>
  </si>
  <si>
    <t>Мука в/с по 25 кг.</t>
  </si>
  <si>
    <t>Ароматизатор Сыр 100002246 от 23.03.2025</t>
  </si>
  <si>
    <t>Мука кукурузная , 45 кг</t>
  </si>
  <si>
    <t>Диоксид Титана ( 25 кг) от 13.03.2025</t>
  </si>
  <si>
    <t>ООО "Эко Ресурс"</t>
  </si>
  <si>
    <t>Мальтодекстрин  (25 кг) от 13.03.2025</t>
  </si>
  <si>
    <t>ООО "Орион Продукт"</t>
  </si>
  <si>
    <t>Пищщевая добавка "Барбекю шашлык" 541</t>
  </si>
  <si>
    <t>Краситель Тартразин от 28.02.</t>
  </si>
  <si>
    <t>Ароматизатор желтый Тартразин</t>
  </si>
  <si>
    <t>Ароматизатор желтый "солнечный закат"</t>
  </si>
  <si>
    <t>Пищевая добавка "Икра красная" 011</t>
  </si>
  <si>
    <t>Пищевая добавка "Креветка" 053</t>
  </si>
  <si>
    <t>Пищевая добавка "Мексиканский соус" 206 от 27.03</t>
  </si>
  <si>
    <t>Пищевая добавка Грибы со сметаной 274</t>
  </si>
  <si>
    <t>Пищевая добавка Холодец хреном</t>
  </si>
  <si>
    <t>АРАХИС нежареный неочищенный  Целый (Индия) 25кг</t>
  </si>
  <si>
    <t>Агротрейд Рус</t>
  </si>
  <si>
    <t xml:space="preserve">Глутамат натрия </t>
  </si>
  <si>
    <t xml:space="preserve">Арахис СПЛИТ </t>
  </si>
  <si>
    <t xml:space="preserve">ООО "АГРОИМПЭКС"  </t>
  </si>
  <si>
    <t>Пищевая добавка" Пекарский порошок"</t>
  </si>
  <si>
    <t>АРАХИС сырой 25 кг (ИНДИЯ) от 26.03.2025</t>
  </si>
  <si>
    <t>ООО "Агротрейд Рус"</t>
  </si>
  <si>
    <t>Антиокислитель Вел-Микс 043</t>
  </si>
  <si>
    <t>ООО "Вэлторг</t>
  </si>
  <si>
    <t>ИТОГО расход в руб.</t>
  </si>
  <si>
    <t>Остаток по складу в деньгах</t>
  </si>
  <si>
    <t>Материалы</t>
  </si>
  <si>
    <t>Пленка Сметана зелень</t>
  </si>
  <si>
    <t>Ф-Граф</t>
  </si>
  <si>
    <t>Пленка Васаби</t>
  </si>
  <si>
    <t>Пленка Сыр с луком</t>
  </si>
  <si>
    <t>Пленка Барбекю</t>
  </si>
  <si>
    <t>Короб "Ласточкин хвост" 40*100*150 Т-24 бур, 1 цв. Печати</t>
  </si>
  <si>
    <t>ООО "СЗ-Гофра" (Ласточкин хвост)</t>
  </si>
  <si>
    <t>Пленка палет</t>
  </si>
  <si>
    <t xml:space="preserve">приопак </t>
  </si>
  <si>
    <t>Гофроящик Н=1648 б/п</t>
  </si>
  <si>
    <t xml:space="preserve">Торговый Дом Л-ПАК </t>
  </si>
  <si>
    <t>Гофрокороб 460*340*130-Т24</t>
  </si>
  <si>
    <t>ООО "Золотой снек"</t>
  </si>
  <si>
    <t>Тарелка</t>
  </si>
  <si>
    <t>НИКА</t>
  </si>
  <si>
    <t>Пленка Арахисовая тарелка ЧИПЛС 4 вкуса 200 г. ( от 27.02) Монетка</t>
  </si>
  <si>
    <t>ООО "Упак"Ареал"</t>
  </si>
  <si>
    <t xml:space="preserve">Пленка Арахисовая тарелка Smakky Asian Mix 200 г. ( от 27.02) </t>
  </si>
  <si>
    <t xml:space="preserve">Пленка паллет 500 </t>
  </si>
  <si>
    <t>ООО " Приопак" на яндекс</t>
  </si>
  <si>
    <t xml:space="preserve">Пакет ПНД 46+60 30 мк </t>
  </si>
  <si>
    <t>ИП Тришина Н.М.</t>
  </si>
  <si>
    <t>Пакет ПНД 60*100 14 мк</t>
  </si>
  <si>
    <t>ООО " Приопак"</t>
  </si>
  <si>
    <t xml:space="preserve">Пленка Арахисовая тарелка Smakky Classic  Mix 200 г. ( от 27.02) </t>
  </si>
  <si>
    <t>Пакеты вакуумные Biovak 250*300 Ретре 65 (по 1 кг)</t>
  </si>
  <si>
    <t>ООО "ПТК Аурумфуд"</t>
  </si>
  <si>
    <t>Пакет ПНД 45*27*60 14 мк (500 шт)</t>
  </si>
  <si>
    <t>Тарелки ТР-209/4Орешки прозрачные 840 в коробке от 24.03.2025</t>
  </si>
  <si>
    <t>ООО "Пластик"</t>
  </si>
  <si>
    <t>Плёнка для запайки 240 мм</t>
  </si>
  <si>
    <t>Мешок полипропиленовый 55*95 см серый (100 шт)</t>
  </si>
  <si>
    <t xml:space="preserve">Пленка для  упаковки арахиса КВАДРО МИКС "Тарелка" БОПП 20 мкм проз.,240*310 мм </t>
  </si>
  <si>
    <t>ООО "Ф-Граф"</t>
  </si>
  <si>
    <t xml:space="preserve">Пленка для  упаковки фисташки "Тарелка" БОПП 20 мкм проз.,310*170 мм </t>
  </si>
  <si>
    <t>ПЛЕНКА без печати ВОРР  ширина 310 для яндекс лавка</t>
  </si>
  <si>
    <t>"РусУпа"</t>
  </si>
  <si>
    <t xml:space="preserve">ПЛЕНКА без печати ВОРР  ширина 430 </t>
  </si>
  <si>
    <t>ПЛЕНКА БОПП 40*420</t>
  </si>
  <si>
    <t>Гофроящик Н=1703 б/п (для яндекславки)</t>
  </si>
  <si>
    <t>Гофроящик Кедровый бор  392*212*192 (Монетка)</t>
  </si>
  <si>
    <t>Гофроящик  h=1677 (Лента)</t>
  </si>
  <si>
    <t>ИТОГО</t>
  </si>
  <si>
    <t>Показания эл.счетчика кВТ на начало дня</t>
  </si>
  <si>
    <t>Показания эл.счетчика кВТ на конец дня</t>
  </si>
  <si>
    <t>Стоимость за КвТ</t>
  </si>
  <si>
    <t>Потрачено в руб за день</t>
  </si>
  <si>
    <t>Показания  газ. счетчика м3 на начало дня</t>
  </si>
  <si>
    <t>Показания газ.счетчика м3 на конец дня</t>
  </si>
  <si>
    <t>Стоимость за м3</t>
  </si>
  <si>
    <t>Химия для мытья пола и оборудования</t>
  </si>
  <si>
    <t>Катрил Хлор</t>
  </si>
  <si>
    <t>Экохиммаш</t>
  </si>
  <si>
    <t>Катрил Дез</t>
  </si>
  <si>
    <t>Производственный брак</t>
  </si>
  <si>
    <t>Дата списания</t>
  </si>
  <si>
    <t>Количество на списание, кг</t>
  </si>
  <si>
    <t>Цех списания</t>
  </si>
  <si>
    <t>Средние потери за день</t>
  </si>
  <si>
    <t>Контрагент</t>
  </si>
  <si>
    <t>Мучная/крахмальная смесь технологический брак смеситель</t>
  </si>
  <si>
    <t>накатка</t>
  </si>
  <si>
    <t>производство</t>
  </si>
  <si>
    <t>Полуфабрикат арахиса в корочке, барабаны</t>
  </si>
  <si>
    <t>Полуфабрикат арахиса в корочке, фритюр</t>
  </si>
  <si>
    <t>Полуфабрикат арахиса в корочке, технологический брак</t>
  </si>
  <si>
    <t>отработка технолога Маргариты</t>
  </si>
  <si>
    <t>Арахис сырой</t>
  </si>
  <si>
    <t>Акваэлимент</t>
  </si>
  <si>
    <t>Сырьена отработку</t>
  </si>
  <si>
    <t>Мучная/крахмальная смесь технологический брак</t>
  </si>
  <si>
    <t>Отходы от обжарки арахиса</t>
  </si>
  <si>
    <t>обжарка своего арахиса</t>
  </si>
  <si>
    <t>Вспомогательные материалы</t>
  </si>
  <si>
    <t>дата</t>
  </si>
  <si>
    <t>Остаток на конец дня</t>
  </si>
  <si>
    <t>Перчатки нитриловые м</t>
  </si>
  <si>
    <t>полумаска фильтрующая</t>
  </si>
  <si>
    <t>Риббон</t>
  </si>
  <si>
    <t>Этикетка 58*80</t>
  </si>
  <si>
    <t>Этикетка 58*40</t>
  </si>
  <si>
    <t>мешки пищевые</t>
  </si>
  <si>
    <t>Этикетка 100*80</t>
  </si>
  <si>
    <t>Мусорные пакеты</t>
  </si>
  <si>
    <t xml:space="preserve">Шапочки одноразовые </t>
  </si>
  <si>
    <t xml:space="preserve">Скотч 48*150м 43 мк прозрач </t>
  </si>
  <si>
    <t>перчатки х/б</t>
  </si>
  <si>
    <t>халаты одноразовые</t>
  </si>
  <si>
    <t>Костюм женский</t>
  </si>
  <si>
    <t>Жилет женский</t>
  </si>
  <si>
    <t>бахиллы</t>
  </si>
  <si>
    <t>Производственное оборудование</t>
  </si>
  <si>
    <t>Доставка</t>
  </si>
  <si>
    <t>Запайщик лотков Vissili-Контур с контурной обоезкой пленки  встроенный нож) для контейнера D-208  ьь*1 4-секционного №2293</t>
  </si>
  <si>
    <t>ООО "Виздом и Ко"</t>
  </si>
  <si>
    <t>Ванна для плавления масла ВП 200 л.</t>
  </si>
  <si>
    <t>ООО "Завод Танкстрой"</t>
  </si>
  <si>
    <t>EDISSON накопительный электрический водонагреватель ER 80 V Sp ТО66446</t>
  </si>
  <si>
    <t>Все инструменты</t>
  </si>
  <si>
    <t>ящик хозяйственный</t>
  </si>
  <si>
    <t>ООО "Тара.ру"</t>
  </si>
  <si>
    <t>мастерстрой</t>
  </si>
  <si>
    <t>Строительный пылесос</t>
  </si>
  <si>
    <t>Дражировочная машина, модель BY-1000</t>
  </si>
  <si>
    <t xml:space="preserve">золотой снек </t>
  </si>
  <si>
    <t>Диспенсер для скотча</t>
  </si>
  <si>
    <t>швабра</t>
  </si>
  <si>
    <t>весы платформенные вп-150, 400*500 1062</t>
  </si>
  <si>
    <t>ковшики</t>
  </si>
  <si>
    <t>совок хозяйст</t>
  </si>
  <si>
    <t>ложка столовая</t>
  </si>
  <si>
    <t>ведра белое с крышкой</t>
  </si>
  <si>
    <t>Изготовление флексоформ Арихисовая тарелка Чиплс 4 вкуса 200 г</t>
  </si>
  <si>
    <t>Изготовление флексоформ Арихисовая smakky asian mix 200 г</t>
  </si>
  <si>
    <t>Краскораспылитель электрический</t>
  </si>
  <si>
    <t>Прожектор светодиодный</t>
  </si>
  <si>
    <t>Изготовление флексоформ Арихисовая smakky asian classik 200 г</t>
  </si>
  <si>
    <t>Палеты</t>
  </si>
  <si>
    <t>ч/л</t>
  </si>
  <si>
    <t>передано на фасовку</t>
  </si>
  <si>
    <t xml:space="preserve"> </t>
  </si>
  <si>
    <t>ИНВЕНТ.ОТ 30.04.25</t>
  </si>
  <si>
    <t xml:space="preserve"> Арахис в хрустящей корочке Чили  1 кг</t>
  </si>
  <si>
    <t xml:space="preserve"> Арахис в хрустящей корочке холодец 1кг</t>
  </si>
  <si>
    <t xml:space="preserve"> Арахис жарено соленый тарелка со Смаки 200 г</t>
  </si>
  <si>
    <t>СКЛАД СЫРЬЕВЫХ КОМПОНЕНТОВ</t>
  </si>
  <si>
    <t>ИНВЕНТ.30.04.</t>
  </si>
  <si>
    <t xml:space="preserve">75 лит </t>
  </si>
  <si>
    <t xml:space="preserve">Ароматизатор  САЛЯМИ </t>
  </si>
  <si>
    <t>Пищщевая добавка "Тайский чили"</t>
  </si>
  <si>
    <t xml:space="preserve">ГУМИАРАБИК 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</si>
  <si>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</si>
  <si>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>ИНВЕНТ.30.04</t>
  </si>
  <si>
    <t>Этикетка 75*120</t>
  </si>
  <si>
    <t>Запайщик лотков Vissili-Контур с контурной обрезкой пленки  встроенный нож) для контейнера D-208  ьь*1 4-секционного №2293</t>
  </si>
  <si>
    <t xml:space="preserve">ГУБКА ДЛЯ ПОСУДЫ 100*70*30 СМ </t>
  </si>
  <si>
    <t xml:space="preserve">ООО  МастерСтрой </t>
  </si>
  <si>
    <t>мочалка д/ посуды металл. Русалочка (2 шт)</t>
  </si>
  <si>
    <t xml:space="preserve">Чистящий порошок "ПЕМОЛЮКС" </t>
  </si>
  <si>
    <t xml:space="preserve">Ср-во д/изделий STEEL  POLIS 0,6 л  </t>
  </si>
  <si>
    <t>чистящее ср-во БИОЛАН  900гр</t>
  </si>
  <si>
    <t>мешок белый полипропилен.</t>
  </si>
  <si>
    <t xml:space="preserve">щетка бытовая КОМФОРТ </t>
  </si>
  <si>
    <t xml:space="preserve">метла круглая полипр. 3-х колечная вязанная с черенком </t>
  </si>
  <si>
    <t xml:space="preserve">лопата совковая </t>
  </si>
  <si>
    <t xml:space="preserve">лопата штыковая </t>
  </si>
  <si>
    <t>гайка М 6 оц.</t>
  </si>
  <si>
    <t>шайба М 6 (Усиленая)</t>
  </si>
  <si>
    <t>саморез кровельн. оцинк. 5,5 *19 сверло</t>
  </si>
  <si>
    <t>саморез кровельн. оцинк. 5,5 *32 сверло</t>
  </si>
  <si>
    <t xml:space="preserve">болт 6*80 см </t>
  </si>
  <si>
    <t>диск зачистной по металлу 125*6,0*22 мм</t>
  </si>
  <si>
    <t>труба 40*40*2 мм мет.</t>
  </si>
  <si>
    <t xml:space="preserve">труба Пр Уг 40*20*2.0 6 м </t>
  </si>
  <si>
    <t>итого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</si>
  <si>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</si>
  <si>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 xml:space="preserve">Брак и отходы </t>
  </si>
  <si>
    <t>Кол-во,кг</t>
  </si>
  <si>
    <t xml:space="preserve">Отходы с печки </t>
  </si>
  <si>
    <t>Брак с печи</t>
  </si>
  <si>
    <t>Отходы со смесителя</t>
  </si>
  <si>
    <t>Брак с накатки</t>
  </si>
  <si>
    <t>Отходы с барабанов</t>
  </si>
  <si>
    <t>Брак с фасовки    ж/с</t>
  </si>
  <si>
    <t>Брак с фасовки ахо</t>
  </si>
  <si>
    <t>Брак с фритюра</t>
  </si>
  <si>
    <t>Брак со специрования</t>
  </si>
  <si>
    <t>Отходы с барабана</t>
  </si>
  <si>
    <t xml:space="preserve">Отходы со смесителя </t>
  </si>
  <si>
    <t>Брак с машины фасовки</t>
  </si>
  <si>
    <r>
      <rPr>
        <sz val="6"/>
        <color theme="1"/>
        <rFont val="Times New Roman"/>
        <family val="1"/>
        <charset val="204"/>
      </rPr>
      <t>ИНВЕНТ</t>
    </r>
    <r>
      <rPr>
        <sz val="11"/>
        <color theme="1"/>
        <rFont val="Times New Roman"/>
        <family val="1"/>
        <charset val="204"/>
      </rPr>
      <t xml:space="preserve"> .30.04.</t>
    </r>
  </si>
  <si>
    <t>ИНВЕНТ. 
от  30.04.25</t>
  </si>
  <si>
    <r>
      <rPr>
        <b/>
        <sz val="8"/>
        <color theme="1"/>
        <rFont val="Arial"/>
        <family val="2"/>
        <charset val="204"/>
      </rPr>
      <t xml:space="preserve">инвентаризация </t>
    </r>
    <r>
      <rPr>
        <sz val="8"/>
        <color theme="1"/>
        <rFont val="Arial"/>
        <family val="2"/>
        <charset val="204"/>
      </rPr>
      <t xml:space="preserve">
от 30.04.</t>
    </r>
  </si>
  <si>
    <t>при инвентаризации не обнаружено 
на складе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</si>
  <si>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</si>
  <si>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 xml:space="preserve">корректировка по инветаризации </t>
  </si>
  <si>
    <t>корректировка 
по инвенариз.</t>
  </si>
  <si>
    <t>ПФ на начало дня, кг</t>
  </si>
  <si>
    <t>поступление за день, кг</t>
  </si>
  <si>
    <t>расход за день, кг</t>
  </si>
  <si>
    <t>остаток на конец дня, кг</t>
  </si>
  <si>
    <t>Арахис в хрустящей корочке Чили (жареный, спецированый  )</t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</si>
  <si>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</si>
  <si>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Крахмал кукурузный Е  1414 кукурузный холод. Набух</t>
  </si>
  <si>
    <t xml:space="preserve"> Доминант</t>
  </si>
  <si>
    <t>Люкс Оил</t>
  </si>
  <si>
    <t xml:space="preserve">не обнаружено на складе </t>
  </si>
  <si>
    <t xml:space="preserve"> Крахмалпродукт</t>
  </si>
  <si>
    <t xml:space="preserve">Соль поваренная пищевая (Экстра) </t>
  </si>
  <si>
    <t xml:space="preserve">Краситель Зеленое Яблоко </t>
  </si>
  <si>
    <t xml:space="preserve">Краситель ПОНСО </t>
  </si>
  <si>
    <t xml:space="preserve">Крахмал кукурузный  Гост </t>
  </si>
  <si>
    <t xml:space="preserve">Ароматизатор Сметана с луком 117403 </t>
  </si>
  <si>
    <t xml:space="preserve">Крахмал кукурузный модифиц холодного набухания Е1422 </t>
  </si>
  <si>
    <t>Доминант</t>
  </si>
  <si>
    <t xml:space="preserve">Ароматизатор СЫР </t>
  </si>
  <si>
    <t xml:space="preserve">Ароматизатор Сыр 100002246 </t>
  </si>
  <si>
    <t xml:space="preserve">Диоксид Титана ( 25 кг) </t>
  </si>
  <si>
    <t>Эко Ресурс</t>
  </si>
  <si>
    <t xml:space="preserve">Мальтодекстрин  (25 кг) </t>
  </si>
  <si>
    <t>Орион Продукт</t>
  </si>
  <si>
    <t xml:space="preserve">Краситель Тартразин </t>
  </si>
  <si>
    <t xml:space="preserve">Пищевая добавка "Мексиканский соус" 206 </t>
  </si>
  <si>
    <t xml:space="preserve">АРАХИС сырой 25 кг (ИНДИЯ) </t>
  </si>
  <si>
    <t>Вэлторг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</si>
  <si>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</si>
  <si>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>Пленка Арахисовая тарелка ЧИПЛС 4 вкуса 200 г. Монетка</t>
  </si>
  <si>
    <t xml:space="preserve">Пленка Арахисовая тарелка Smakky Asian Mix 200 г. </t>
  </si>
  <si>
    <t>Пленка Арахисовая тарелка Smakky Classic  Mix 200 г.</t>
  </si>
  <si>
    <t xml:space="preserve">Тарелки ТР-209/4Орешки прозрачные 840 в коробке </t>
  </si>
  <si>
    <t>Арахис в хрустящей корочке  Грибы со сметаной  (жареный, спецированный)</t>
  </si>
  <si>
    <t>Арахис жареный</t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</si>
  <si>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</si>
  <si>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АГРОИМПЭКС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</si>
  <si>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</si>
  <si>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</si>
  <si>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</si>
  <si>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r>
      <rPr>
        <b/>
        <sz val="8"/>
        <color theme="1"/>
        <rFont val="Times New Roman"/>
        <family val="1"/>
        <charset val="204"/>
      </rPr>
      <t xml:space="preserve">инвентаризация </t>
    </r>
    <r>
      <rPr>
        <sz val="8"/>
        <color theme="1"/>
        <rFont val="Times New Roman"/>
        <family val="1"/>
        <charset val="204"/>
      </rPr>
      <t xml:space="preserve">
от 30.04.</t>
    </r>
  </si>
  <si>
    <t>Ароматизатор   Грибы со сметаной 272</t>
  </si>
  <si>
    <r>
      <rPr>
        <b/>
        <sz val="6"/>
        <color theme="1"/>
        <rFont val="Times New Roman"/>
        <family val="1"/>
        <charset val="204"/>
      </rPr>
      <t>ИНВЕНТ</t>
    </r>
    <r>
      <rPr>
        <b/>
        <sz val="11"/>
        <color theme="1"/>
        <rFont val="Times New Roman"/>
        <family val="1"/>
        <charset val="204"/>
      </rPr>
      <t xml:space="preserve"> .30.04.</t>
    </r>
  </si>
  <si>
    <t xml:space="preserve">Брак со специрования ж/с </t>
  </si>
  <si>
    <t>корректировка 
по инвет.от 30.04</t>
  </si>
  <si>
    <t>ПФ Арахис жареный соленый масление</t>
  </si>
  <si>
    <t>Комментарий</t>
  </si>
  <si>
    <t>списывали не того поставщика</t>
  </si>
  <si>
    <t>цена, кг</t>
  </si>
  <si>
    <t>Печь</t>
  </si>
  <si>
    <t>Накатка</t>
  </si>
  <si>
    <t>Отходы с барабанов+накаточная смесь</t>
  </si>
  <si>
    <t>Фасовка</t>
  </si>
  <si>
    <t>Фритюр</t>
  </si>
  <si>
    <t>Специрование</t>
  </si>
  <si>
    <t>Брак со специрования АХО</t>
  </si>
  <si>
    <t xml:space="preserve">гофрокороб 460*340*130 </t>
  </si>
  <si>
    <t xml:space="preserve">Золотой снек </t>
  </si>
  <si>
    <t>Арахис в хрустящей корочке Сыр (жареный, спецированый)</t>
  </si>
  <si>
    <t xml:space="preserve">ВНЕПЛАНОВАЯ ИНВЕНТАРИЗАЦИЯ </t>
  </si>
  <si>
    <t xml:space="preserve">ЗАДВОЕННЫЙ </t>
  </si>
  <si>
    <t>НЕТ НА СКЛАДЕ</t>
  </si>
  <si>
    <t>СДАЛИ В АПРЕЛЕ</t>
  </si>
  <si>
    <t>Арахис в хрустящей корочке  МИКС  (жареный, спецированный)</t>
  </si>
  <si>
    <t>Арахис в хрустящей корочке  КРЕВЕТКА  (жареный, спецированный)</t>
  </si>
  <si>
    <t>АРАХИС сырой в кожуре</t>
  </si>
  <si>
    <t>ОПТТОРГ</t>
  </si>
  <si>
    <t xml:space="preserve"> Арахис в хрустящей корочке  шашлык 1 кг</t>
  </si>
  <si>
    <t xml:space="preserve"> Арахис в хрустящей корочке  МЕКСЕКАНСКИЙ СОУС 1 кг</t>
  </si>
  <si>
    <t xml:space="preserve"> Арахис в хрустящей корочке  Микс 1 кг </t>
  </si>
  <si>
    <t xml:space="preserve"> Арахис в хрустящей корочке  тарелка  Смаки СIASSIK MIX 200 г</t>
  </si>
  <si>
    <t xml:space="preserve"> Арахис в хрустящей корочке  со вкусами АЗИЯ тарелка </t>
  </si>
  <si>
    <t>Арахис в хрустящей корочке Ассорти МИКС 0,5 кг</t>
  </si>
  <si>
    <t>Патока карамельная крахмальная ферментатированая G40.1</t>
  </si>
  <si>
    <t xml:space="preserve">Ломаная корка готового АХО </t>
  </si>
  <si>
    <t>склад</t>
  </si>
  <si>
    <t>При передачи склада не обнаружено</t>
  </si>
  <si>
    <t>Пленка для упаковки арахиса КВАДРОМИКС "Тарелка" 240*315</t>
  </si>
  <si>
    <t>ООО"Упак"Ареал"</t>
  </si>
  <si>
    <t xml:space="preserve">Фасовочная машина </t>
  </si>
  <si>
    <t>ПОСТАВЩИКИ КОМПЛЕКТУЮЩИХ</t>
  </si>
  <si>
    <t>ПОСТАЩИКИ КОМПЛЕКТУЮЩИХ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</si>
</sst>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₽&quot;"/>
    <numFmt numFmtId="165" formatCode="#,##0.00\ _₽"/>
    <numFmt numFmtId="166" formatCode="#,##0.000\ &quot;₽&quot;"/>
    <numFmt numFmtId="167" formatCode="#,##0.000"/>
    <numFmt numFmtId="168" formatCode="0.000"/>
    <numFmt numFmtId="169" formatCode="0.0"/>
  </numFmts>
  <fonts count="45" x14ac:knownFonts="1">
    <font>
      <sz val="12"/>
      <color theme="1"/>
      <name val="Aptos Narrow"/>
      <scheme val="minor"/>
    </font>
    <font>
      <b/>
      <sz val="1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b/>
      <sz val="10"/>
      <color theme="1"/>
      <name val="Calibri"/>
      <family val="2"/>
      <charset val="204"/>
    </font>
    <font>
      <sz val="12"/>
      <name val="Aptos Narrow"/>
      <family val="2"/>
    </font>
    <font>
      <sz val="10"/>
      <color theme="1"/>
      <name val="Calibri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2"/>
      <color theme="1"/>
      <name val="Aptos Narrow"/>
      <family val="2"/>
    </font>
    <font>
      <sz val="12"/>
      <color theme="1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3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FF0000"/>
      <name val="Arial"/>
      <family val="2"/>
      <charset val="204"/>
    </font>
    <font>
      <sz val="12"/>
      <color rgb="FFFF0000"/>
      <name val="Aptos Narrow"/>
      <family val="2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color rgb="FFFF0000"/>
      <name val="Times New Roman"/>
      <family val="1"/>
      <charset val="204"/>
    </font>
    <font>
      <sz val="10"/>
      <color theme="1"/>
      <name val="Aptos Narrow"/>
      <family val="2"/>
      <scheme val="minor"/>
    </font>
    <font>
      <sz val="6"/>
      <color theme="1"/>
      <name val="Times New Roman"/>
      <family val="1"/>
      <charset val="204"/>
    </font>
    <font>
      <b/>
      <sz val="8"/>
      <color theme="1"/>
      <name val="Arial"/>
      <family val="2"/>
      <charset val="204"/>
    </font>
    <font>
      <b/>
      <sz val="6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E1338E"/>
        <bgColor rgb="FFE1338E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6DCEF"/>
        <bgColor rgb="FFF6DCEF"/>
      </patternFill>
    </fill>
    <fill>
      <patternFill patternType="solid">
        <fgColor rgb="FFDCF6E8"/>
        <bgColor rgb="FFDCF6E8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FEF2CB"/>
        <bgColor rgb="FFFEF2CB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E49EDD"/>
        <bgColor rgb="FFE49EDD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4" borderId="1" xfId="0" applyNumberFormat="1" applyFont="1" applyFill="1" applyBorder="1" applyAlignment="1">
      <alignment vertical="center" wrapText="1"/>
    </xf>
    <xf numFmtId="4" fontId="5" fillId="4" borderId="4" xfId="0" applyNumberFormat="1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vertical="center"/>
    </xf>
    <xf numFmtId="2" fontId="2" fillId="6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7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/>
    <xf numFmtId="1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/>
    <xf numFmtId="165" fontId="7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8" borderId="5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wrapText="1"/>
    </xf>
    <xf numFmtId="0" fontId="7" fillId="9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/>
    <xf numFmtId="17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164" fontId="5" fillId="0" borderId="0" xfId="0" applyNumberFormat="1" applyFont="1"/>
    <xf numFmtId="0" fontId="10" fillId="0" borderId="0" xfId="0" applyFo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4" fontId="9" fillId="4" borderId="6" xfId="0" applyNumberFormat="1" applyFont="1" applyFill="1" applyBorder="1"/>
    <xf numFmtId="164" fontId="9" fillId="0" borderId="0" xfId="0" applyNumberFormat="1" applyFont="1"/>
    <xf numFmtId="4" fontId="9" fillId="0" borderId="0" xfId="0" applyNumberFormat="1" applyFont="1"/>
    <xf numFmtId="0" fontId="7" fillId="0" borderId="0" xfId="0" applyFont="1" applyAlignment="1">
      <alignment horizontal="center"/>
    </xf>
    <xf numFmtId="0" fontId="9" fillId="0" borderId="7" xfId="0" applyFont="1" applyBorder="1"/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vertical="center"/>
    </xf>
    <xf numFmtId="2" fontId="2" fillId="0" borderId="8" xfId="0" applyNumberFormat="1" applyFont="1" applyBorder="1"/>
    <xf numFmtId="2" fontId="5" fillId="0" borderId="8" xfId="0" applyNumberFormat="1" applyFont="1" applyBorder="1"/>
    <xf numFmtId="0" fontId="2" fillId="0" borderId="8" xfId="0" applyFont="1" applyBorder="1"/>
    <xf numFmtId="0" fontId="4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2" fontId="7" fillId="3" borderId="10" xfId="0" applyNumberFormat="1" applyFont="1" applyFill="1" applyBorder="1" applyAlignment="1">
      <alignment horizontal="center" vertical="center" wrapText="1"/>
    </xf>
    <xf numFmtId="4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 wrapText="1"/>
    </xf>
    <xf numFmtId="2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12" fillId="10" borderId="2" xfId="0" applyNumberFormat="1" applyFont="1" applyFill="1" applyBorder="1" applyAlignment="1">
      <alignment horizontal="left" vertic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 vertical="center"/>
    </xf>
    <xf numFmtId="4" fontId="13" fillId="4" borderId="2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4" fontId="13" fillId="4" borderId="12" xfId="0" applyNumberFormat="1" applyFont="1" applyFill="1" applyBorder="1" applyAlignment="1">
      <alignment horizontal="left" vertical="center" wrapText="1"/>
    </xf>
    <xf numFmtId="2" fontId="2" fillId="4" borderId="13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4" fontId="12" fillId="4" borderId="9" xfId="0" applyNumberFormat="1" applyFont="1" applyFill="1" applyBorder="1" applyAlignment="1">
      <alignment horizontal="left" vertical="center" wrapText="1"/>
    </xf>
    <xf numFmtId="2" fontId="7" fillId="4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4" fontId="5" fillId="4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4" fontId="12" fillId="4" borderId="2" xfId="0" applyNumberFormat="1" applyFont="1" applyFill="1" applyBorder="1" applyAlignment="1">
      <alignment horizontal="left" vertical="center" wrapText="1"/>
    </xf>
    <xf numFmtId="2" fontId="7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left" vertical="center" wrapText="1"/>
    </xf>
    <xf numFmtId="2" fontId="7" fillId="11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4" fontId="5" fillId="11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4" fontId="12" fillId="12" borderId="2" xfId="0" applyNumberFormat="1" applyFont="1" applyFill="1" applyBorder="1" applyAlignment="1">
      <alignment horizontal="left" vertical="center" wrapText="1"/>
    </xf>
    <xf numFmtId="2" fontId="5" fillId="12" borderId="1" xfId="0" applyNumberFormat="1" applyFont="1" applyFill="1" applyBorder="1" applyAlignment="1">
      <alignment horizontal="center" vertical="center"/>
    </xf>
    <xf numFmtId="4" fontId="5" fillId="12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5" fillId="12" borderId="4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vertical="center" wrapText="1"/>
    </xf>
    <xf numFmtId="2" fontId="5" fillId="13" borderId="1" xfId="0" applyNumberFormat="1" applyFont="1" applyFill="1" applyBorder="1" applyAlignment="1">
      <alignment horizontal="center" vertical="center"/>
    </xf>
    <xf numFmtId="4" fontId="5" fillId="13" borderId="1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164" fontId="5" fillId="13" borderId="4" xfId="0" applyNumberFormat="1" applyFont="1" applyFill="1" applyBorder="1" applyAlignment="1">
      <alignment horizontal="center" vertical="center"/>
    </xf>
    <xf numFmtId="4" fontId="12" fillId="14" borderId="2" xfId="0" applyNumberFormat="1" applyFont="1" applyFill="1" applyBorder="1" applyAlignment="1">
      <alignment horizontal="left" vertical="center" wrapText="1"/>
    </xf>
    <xf numFmtId="2" fontId="5" fillId="14" borderId="1" xfId="0" applyNumberFormat="1" applyFont="1" applyFill="1" applyBorder="1" applyAlignment="1">
      <alignment horizontal="center" vertical="center"/>
    </xf>
    <xf numFmtId="4" fontId="5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164" fontId="5" fillId="14" borderId="4" xfId="0" applyNumberFormat="1" applyFont="1" applyFill="1" applyBorder="1" applyAlignment="1">
      <alignment horizontal="center" vertical="center"/>
    </xf>
    <xf numFmtId="4" fontId="12" fillId="15" borderId="2" xfId="0" applyNumberFormat="1" applyFont="1" applyFill="1" applyBorder="1" applyAlignment="1">
      <alignment horizontal="left" vertical="center" wrapText="1"/>
    </xf>
    <xf numFmtId="2" fontId="5" fillId="15" borderId="1" xfId="0" applyNumberFormat="1" applyFont="1" applyFill="1" applyBorder="1" applyAlignment="1">
      <alignment horizontal="center" vertical="center"/>
    </xf>
    <xf numFmtId="4" fontId="5" fillId="15" borderId="1" xfId="0" applyNumberFormat="1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4" fontId="5" fillId="15" borderId="4" xfId="0" applyNumberFormat="1" applyFont="1" applyFill="1" applyBorder="1" applyAlignment="1">
      <alignment horizontal="center" vertical="center"/>
    </xf>
    <xf numFmtId="4" fontId="12" fillId="0" borderId="2" xfId="0" applyNumberFormat="1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4" fontId="12" fillId="5" borderId="15" xfId="0" applyNumberFormat="1" applyFont="1" applyFill="1" applyBorder="1" applyAlignment="1">
      <alignment horizontal="left" vertical="center" wrapText="1"/>
    </xf>
    <xf numFmtId="2" fontId="5" fillId="5" borderId="16" xfId="0" applyNumberFormat="1" applyFont="1" applyFill="1" applyBorder="1" applyAlignment="1">
      <alignment horizontal="center" vertical="center"/>
    </xf>
    <xf numFmtId="4" fontId="5" fillId="5" borderId="16" xfId="0" applyNumberFormat="1" applyFont="1" applyFill="1" applyBorder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164" fontId="2" fillId="5" borderId="16" xfId="0" applyNumberFormat="1" applyFont="1" applyFill="1" applyBorder="1" applyAlignment="1">
      <alignment horizontal="center" vertical="center"/>
    </xf>
    <xf numFmtId="164" fontId="5" fillId="5" borderId="17" xfId="0" applyNumberFormat="1" applyFont="1" applyFill="1" applyBorder="1" applyAlignment="1">
      <alignment horizontal="center" vertical="center"/>
    </xf>
    <xf numFmtId="4" fontId="12" fillId="5" borderId="9" xfId="0" applyNumberFormat="1" applyFont="1" applyFill="1" applyBorder="1" applyAlignment="1">
      <alignment horizontal="left" vertical="center" wrapText="1"/>
    </xf>
    <xf numFmtId="2" fontId="5" fillId="5" borderId="10" xfId="0" applyNumberFormat="1" applyFont="1" applyFill="1" applyBorder="1" applyAlignment="1">
      <alignment horizontal="center" vertical="center"/>
    </xf>
    <xf numFmtId="4" fontId="5" fillId="5" borderId="10" xfId="0" applyNumberFormat="1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0" fontId="2" fillId="8" borderId="3" xfId="0" applyFont="1" applyFill="1" applyBorder="1"/>
    <xf numFmtId="4" fontId="5" fillId="8" borderId="3" xfId="0" applyNumberFormat="1" applyFont="1" applyFill="1" applyBorder="1" applyAlignment="1">
      <alignment horizontal="center" vertical="center"/>
    </xf>
    <xf numFmtId="167" fontId="5" fillId="8" borderId="3" xfId="0" applyNumberFormat="1" applyFont="1" applyFill="1" applyBorder="1" applyAlignment="1">
      <alignment horizontal="center" vertical="center"/>
    </xf>
    <xf numFmtId="4" fontId="2" fillId="8" borderId="3" xfId="0" applyNumberFormat="1" applyFont="1" applyFill="1" applyBorder="1" applyAlignment="1">
      <alignment horizontal="center" vertical="center"/>
    </xf>
    <xf numFmtId="4" fontId="12" fillId="0" borderId="15" xfId="0" applyNumberFormat="1" applyFont="1" applyBorder="1" applyAlignment="1">
      <alignment horizontal="left" vertical="center" wrapText="1"/>
    </xf>
    <xf numFmtId="2" fontId="5" fillId="0" borderId="16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" fontId="12" fillId="5" borderId="18" xfId="0" applyNumberFormat="1" applyFont="1" applyFill="1" applyBorder="1" applyAlignment="1">
      <alignment horizontal="left" vertical="center" wrapText="1"/>
    </xf>
    <xf numFmtId="2" fontId="5" fillId="5" borderId="19" xfId="0" applyNumberFormat="1" applyFont="1" applyFill="1" applyBorder="1" applyAlignment="1">
      <alignment horizontal="center" vertical="center"/>
    </xf>
    <xf numFmtId="4" fontId="5" fillId="5" borderId="19" xfId="0" applyNumberFormat="1" applyFont="1" applyFill="1" applyBorder="1" applyAlignment="1">
      <alignment horizontal="center" vertical="center"/>
    </xf>
    <xf numFmtId="164" fontId="5" fillId="5" borderId="19" xfId="0" applyNumberFormat="1" applyFont="1" applyFill="1" applyBorder="1" applyAlignment="1">
      <alignment horizontal="center" vertical="center"/>
    </xf>
    <xf numFmtId="164" fontId="2" fillId="5" borderId="19" xfId="0" applyNumberFormat="1" applyFont="1" applyFill="1" applyBorder="1" applyAlignment="1">
      <alignment horizontal="center" vertical="center"/>
    </xf>
    <xf numFmtId="164" fontId="5" fillId="5" borderId="20" xfId="0" applyNumberFormat="1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/>
    </xf>
    <xf numFmtId="4" fontId="5" fillId="4" borderId="15" xfId="0" applyNumberFormat="1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1" fontId="2" fillId="4" borderId="16" xfId="0" applyNumberFormat="1" applyFont="1" applyFill="1" applyBorder="1" applyAlignment="1">
      <alignment horizontal="center" vertical="center"/>
    </xf>
    <xf numFmtId="167" fontId="2" fillId="4" borderId="16" xfId="0" applyNumberFormat="1" applyFont="1" applyFill="1" applyBorder="1" applyAlignment="1">
      <alignment horizontal="center" vertical="center"/>
    </xf>
    <xf numFmtId="164" fontId="5" fillId="4" borderId="16" xfId="0" applyNumberFormat="1" applyFont="1" applyFill="1" applyBorder="1" applyAlignment="1">
      <alignment horizontal="center" vertical="center"/>
    </xf>
    <xf numFmtId="164" fontId="5" fillId="4" borderId="17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1" fontId="7" fillId="3" borderId="22" xfId="0" applyNumberFormat="1" applyFont="1" applyFill="1" applyBorder="1" applyAlignment="1">
      <alignment horizontal="center" vertical="center"/>
    </xf>
    <xf numFmtId="2" fontId="7" fillId="3" borderId="22" xfId="0" applyNumberFormat="1" applyFont="1" applyFill="1" applyBorder="1" applyAlignment="1">
      <alignment horizontal="center" vertical="center"/>
    </xf>
    <xf numFmtId="164" fontId="7" fillId="3" borderId="22" xfId="0" applyNumberFormat="1" applyFont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164" fontId="7" fillId="3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4" fontId="5" fillId="0" borderId="26" xfId="0" applyNumberFormat="1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2" fontId="7" fillId="16" borderId="1" xfId="0" applyNumberFormat="1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2" fontId="7" fillId="9" borderId="1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17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2" borderId="28" xfId="0" applyFont="1" applyFill="1" applyBorder="1" applyAlignment="1">
      <alignment horizontal="left" vertical="center" wrapText="1"/>
    </xf>
    <xf numFmtId="0" fontId="2" fillId="12" borderId="3" xfId="0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5" fillId="9" borderId="28" xfId="0" applyFont="1" applyFill="1" applyBorder="1" applyAlignment="1">
      <alignment horizontal="left" vertical="center"/>
    </xf>
    <xf numFmtId="0" fontId="5" fillId="11" borderId="28" xfId="0" applyFont="1" applyFill="1" applyBorder="1" applyAlignment="1">
      <alignment horizontal="left" vertical="center"/>
    </xf>
    <xf numFmtId="0" fontId="5" fillId="19" borderId="28" xfId="0" applyFont="1" applyFill="1" applyBorder="1" applyAlignment="1">
      <alignment horizontal="left" vertical="center"/>
    </xf>
    <xf numFmtId="168" fontId="2" fillId="9" borderId="1" xfId="0" applyNumberFormat="1" applyFont="1" applyFill="1" applyBorder="1" applyAlignment="1">
      <alignment horizontal="center" vertical="center"/>
    </xf>
    <xf numFmtId="2" fontId="2" fillId="9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/>
    <xf numFmtId="2" fontId="7" fillId="4" borderId="1" xfId="0" applyNumberFormat="1" applyFont="1" applyFill="1" applyBorder="1"/>
    <xf numFmtId="0" fontId="2" fillId="0" borderId="1" xfId="0" applyFont="1" applyBorder="1"/>
    <xf numFmtId="164" fontId="7" fillId="7" borderId="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2" fontId="7" fillId="2" borderId="10" xfId="0" applyNumberFormat="1" applyFont="1" applyFill="1" applyBorder="1" applyAlignment="1">
      <alignment horizontal="center" vertical="center" wrapText="1"/>
    </xf>
    <xf numFmtId="4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0" fontId="14" fillId="0" borderId="0" xfId="0" applyFont="1"/>
    <xf numFmtId="0" fontId="2" fillId="6" borderId="12" xfId="0" applyFont="1" applyFill="1" applyBorder="1" applyAlignment="1">
      <alignment horizontal="left" vertical="center" wrapText="1"/>
    </xf>
    <xf numFmtId="2" fontId="2" fillId="6" borderId="13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4" fontId="5" fillId="6" borderId="30" xfId="0" applyNumberFormat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4" fontId="5" fillId="18" borderId="13" xfId="0" applyNumberFormat="1" applyFont="1" applyFill="1" applyBorder="1" applyAlignment="1">
      <alignment horizontal="left" vertical="center"/>
    </xf>
    <xf numFmtId="0" fontId="2" fillId="18" borderId="13" xfId="0" applyFont="1" applyFill="1" applyBorder="1" applyAlignment="1">
      <alignment horizontal="center" vertical="center"/>
    </xf>
    <xf numFmtId="2" fontId="2" fillId="18" borderId="1" xfId="0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164" fontId="2" fillId="18" borderId="4" xfId="0" applyNumberFormat="1" applyFont="1" applyFill="1" applyBorder="1" applyAlignment="1">
      <alignment horizontal="center" vertical="center"/>
    </xf>
    <xf numFmtId="4" fontId="5" fillId="6" borderId="13" xfId="0" applyNumberFormat="1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2" fillId="6" borderId="31" xfId="0" applyFont="1" applyFill="1" applyBorder="1"/>
    <xf numFmtId="0" fontId="2" fillId="6" borderId="19" xfId="0" applyFont="1" applyFill="1" applyBorder="1" applyAlignment="1">
      <alignment horizontal="center" vertical="center"/>
    </xf>
    <xf numFmtId="0" fontId="2" fillId="17" borderId="31" xfId="0" applyFont="1" applyFill="1" applyBorder="1"/>
    <xf numFmtId="2" fontId="2" fillId="17" borderId="1" xfId="0" applyNumberFormat="1" applyFont="1" applyFill="1" applyBorder="1" applyAlignment="1">
      <alignment horizontal="center" vertical="center"/>
    </xf>
    <xf numFmtId="2" fontId="2" fillId="17" borderId="19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64" fontId="2" fillId="17" borderId="6" xfId="0" applyNumberFormat="1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wrapText="1"/>
    </xf>
    <xf numFmtId="2" fontId="2" fillId="15" borderId="1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164" fontId="2" fillId="15" borderId="6" xfId="0" applyNumberFormat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wrapText="1"/>
    </xf>
    <xf numFmtId="0" fontId="2" fillId="20" borderId="31" xfId="0" applyFont="1" applyFill="1" applyBorder="1"/>
    <xf numFmtId="0" fontId="2" fillId="20" borderId="1" xfId="0" applyFont="1" applyFill="1" applyBorder="1" applyAlignment="1">
      <alignment horizontal="center" vertical="center"/>
    </xf>
    <xf numFmtId="2" fontId="2" fillId="20" borderId="19" xfId="0" applyNumberFormat="1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2" fontId="2" fillId="20" borderId="1" xfId="0" applyNumberFormat="1" applyFont="1" applyFill="1" applyBorder="1" applyAlignment="1">
      <alignment horizontal="center" vertical="center"/>
    </xf>
    <xf numFmtId="164" fontId="2" fillId="20" borderId="1" xfId="0" applyNumberFormat="1" applyFont="1" applyFill="1" applyBorder="1" applyAlignment="1">
      <alignment horizontal="center" vertical="center"/>
    </xf>
    <xf numFmtId="164" fontId="2" fillId="20" borderId="6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2" fillId="18" borderId="31" xfId="0" applyFont="1" applyFill="1" applyBorder="1"/>
    <xf numFmtId="0" fontId="2" fillId="18" borderId="1" xfId="0" applyFont="1" applyFill="1" applyBorder="1" applyAlignment="1">
      <alignment horizontal="center" vertical="center"/>
    </xf>
    <xf numFmtId="2" fontId="2" fillId="18" borderId="19" xfId="0" applyNumberFormat="1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166" fontId="2" fillId="18" borderId="1" xfId="0" applyNumberFormat="1" applyFont="1" applyFill="1" applyBorder="1" applyAlignment="1">
      <alignment horizontal="center" vertical="center"/>
    </xf>
    <xf numFmtId="164" fontId="2" fillId="18" borderId="6" xfId="0" applyNumberFormat="1" applyFont="1" applyFill="1" applyBorder="1" applyAlignment="1">
      <alignment horizontal="center" vertical="center"/>
    </xf>
    <xf numFmtId="2" fontId="2" fillId="6" borderId="19" xfId="0" applyNumberFormat="1" applyFont="1" applyFill="1" applyBorder="1" applyAlignment="1">
      <alignment horizontal="center" vertical="center"/>
    </xf>
    <xf numFmtId="2" fontId="2" fillId="6" borderId="19" xfId="0" applyNumberFormat="1" applyFont="1" applyFill="1" applyBorder="1" applyAlignment="1">
      <alignment horizontal="center"/>
    </xf>
    <xf numFmtId="2" fontId="7" fillId="4" borderId="19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2" fontId="7" fillId="4" borderId="19" xfId="0" applyNumberFormat="1" applyFont="1" applyFill="1" applyBorder="1" applyAlignment="1">
      <alignment horizontal="center"/>
    </xf>
    <xf numFmtId="164" fontId="7" fillId="3" borderId="6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2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/>
    </xf>
    <xf numFmtId="2" fontId="2" fillId="0" borderId="0" xfId="0" applyNumberFormat="1" applyFont="1"/>
    <xf numFmtId="0" fontId="17" fillId="21" borderId="13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2" fontId="2" fillId="6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2" fontId="2" fillId="2" borderId="37" xfId="0" applyNumberFormat="1" applyFont="1" applyFill="1" applyBorder="1" applyAlignment="1">
      <alignment horizontal="center" vertical="center"/>
    </xf>
    <xf numFmtId="4" fontId="7" fillId="2" borderId="37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vertical="center"/>
    </xf>
    <xf numFmtId="0" fontId="4" fillId="2" borderId="40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 wrapText="1"/>
    </xf>
    <xf numFmtId="4" fontId="20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4" fontId="12" fillId="10" borderId="1" xfId="0" applyNumberFormat="1" applyFont="1" applyFill="1" applyBorder="1" applyAlignment="1">
      <alignment horizontal="left" vertical="center" wrapText="1"/>
    </xf>
    <xf numFmtId="4" fontId="13" fillId="4" borderId="1" xfId="0" applyNumberFormat="1" applyFont="1" applyFill="1" applyBorder="1" applyAlignment="1">
      <alignment horizontal="left" vertical="center" wrapText="1"/>
    </xf>
    <xf numFmtId="4" fontId="12" fillId="4" borderId="1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4" fontId="12" fillId="11" borderId="1" xfId="0" applyNumberFormat="1" applyFont="1" applyFill="1" applyBorder="1" applyAlignment="1">
      <alignment horizontal="left" vertical="center" wrapText="1"/>
    </xf>
    <xf numFmtId="4" fontId="12" fillId="12" borderId="1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vertical="center" wrapText="1"/>
    </xf>
    <xf numFmtId="4" fontId="12" fillId="14" borderId="1" xfId="0" applyNumberFormat="1" applyFont="1" applyFill="1" applyBorder="1" applyAlignment="1">
      <alignment horizontal="left" vertical="center" wrapText="1"/>
    </xf>
    <xf numFmtId="4" fontId="12" fillId="15" borderId="1" xfId="0" applyNumberFormat="1" applyFont="1" applyFill="1" applyBorder="1" applyAlignment="1">
      <alignment horizontal="left" vertical="center" wrapText="1"/>
    </xf>
    <xf numFmtId="4" fontId="12" fillId="0" borderId="1" xfId="0" applyNumberFormat="1" applyFont="1" applyBorder="1" applyAlignment="1">
      <alignment horizontal="left" vertical="center" wrapText="1"/>
    </xf>
    <xf numFmtId="4" fontId="12" fillId="5" borderId="1" xfId="0" applyNumberFormat="1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left" vertical="center"/>
    </xf>
    <xf numFmtId="167" fontId="2" fillId="4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22" fillId="0" borderId="1" xfId="0" applyFont="1" applyBorder="1"/>
    <xf numFmtId="0" fontId="7" fillId="2" borderId="18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center" vertical="center" wrapText="1"/>
    </xf>
    <xf numFmtId="2" fontId="7" fillId="9" borderId="45" xfId="0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0" fontId="2" fillId="17" borderId="1" xfId="0" applyFont="1" applyFill="1" applyBorder="1" applyAlignment="1">
      <alignment horizontal="left" vertical="center" wrapText="1"/>
    </xf>
    <xf numFmtId="0" fontId="2" fillId="17" borderId="19" xfId="0" applyFont="1" applyFill="1" applyBorder="1" applyAlignment="1">
      <alignment horizontal="left" vertical="center" wrapText="1"/>
    </xf>
    <xf numFmtId="0" fontId="24" fillId="0" borderId="1" xfId="0" applyFont="1" applyBorder="1"/>
    <xf numFmtId="0" fontId="2" fillId="2" borderId="6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18" borderId="6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2" fontId="2" fillId="9" borderId="46" xfId="0" applyNumberFormat="1" applyFont="1" applyFill="1" applyBorder="1" applyAlignment="1">
      <alignment horizontal="center" vertical="center"/>
    </xf>
    <xf numFmtId="0" fontId="2" fillId="0" borderId="47" xfId="0" applyFont="1" applyBorder="1"/>
    <xf numFmtId="0" fontId="20" fillId="2" borderId="9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2" fontId="20" fillId="2" borderId="10" xfId="0" applyNumberFormat="1" applyFont="1" applyFill="1" applyBorder="1" applyAlignment="1">
      <alignment horizontal="center" vertical="center" wrapText="1"/>
    </xf>
    <xf numFmtId="4" fontId="20" fillId="2" borderId="10" xfId="0" applyNumberFormat="1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6" fillId="0" borderId="1" xfId="0" applyFont="1" applyBorder="1"/>
    <xf numFmtId="0" fontId="10" fillId="0" borderId="1" xfId="0" applyFont="1" applyBorder="1"/>
    <xf numFmtId="0" fontId="6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2" fontId="20" fillId="2" borderId="1" xfId="0" applyNumberFormat="1" applyFont="1" applyFill="1" applyBorder="1" applyAlignment="1">
      <alignment horizontal="center" vertical="center"/>
    </xf>
    <xf numFmtId="4" fontId="20" fillId="2" borderId="1" xfId="0" applyNumberFormat="1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1" fillId="2" borderId="4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164" fontId="2" fillId="0" borderId="33" xfId="0" applyNumberFormat="1" applyFont="1" applyBorder="1" applyAlignment="1">
      <alignment vertical="center"/>
    </xf>
    <xf numFmtId="0" fontId="2" fillId="0" borderId="33" xfId="0" applyFont="1" applyBorder="1"/>
    <xf numFmtId="0" fontId="27" fillId="0" borderId="1" xfId="0" applyFont="1" applyBorder="1"/>
    <xf numFmtId="0" fontId="28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16" fontId="24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0" fontId="30" fillId="0" borderId="1" xfId="0" applyFont="1" applyBorder="1"/>
    <xf numFmtId="4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0" fontId="24" fillId="0" borderId="0" xfId="0" applyFont="1"/>
    <xf numFmtId="1" fontId="7" fillId="5" borderId="1" xfId="0" applyNumberFormat="1" applyFont="1" applyFill="1" applyBorder="1" applyAlignment="1">
      <alignment horizontal="center" vertical="center"/>
    </xf>
    <xf numFmtId="0" fontId="31" fillId="0" borderId="1" xfId="0" applyFont="1" applyBorder="1"/>
    <xf numFmtId="0" fontId="32" fillId="0" borderId="1" xfId="0" applyFont="1" applyBorder="1"/>
    <xf numFmtId="2" fontId="2" fillId="9" borderId="6" xfId="0" applyNumberFormat="1" applyFont="1" applyFill="1" applyBorder="1" applyAlignment="1">
      <alignment horizontal="center" vertical="center"/>
    </xf>
    <xf numFmtId="0" fontId="31" fillId="0" borderId="44" xfId="0" applyFont="1" applyBorder="1"/>
    <xf numFmtId="0" fontId="7" fillId="0" borderId="1" xfId="0" applyFont="1" applyBorder="1" applyAlignment="1">
      <alignment wrapText="1"/>
    </xf>
    <xf numFmtId="0" fontId="33" fillId="0" borderId="1" xfId="0" applyFont="1" applyBorder="1"/>
    <xf numFmtId="0" fontId="24" fillId="0" borderId="1" xfId="0" applyFont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16" fontId="24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4" fillId="0" borderId="0" xfId="0" applyFont="1" applyAlignment="1">
      <alignment horizontal="center"/>
    </xf>
    <xf numFmtId="1" fontId="7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0" fontId="7" fillId="0" borderId="1" xfId="0" applyFont="1" applyBorder="1"/>
    <xf numFmtId="0" fontId="2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" fontId="2" fillId="4" borderId="13" xfId="0" applyNumberFormat="1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vertical="center" wrapText="1"/>
    </xf>
    <xf numFmtId="1" fontId="2" fillId="4" borderId="28" xfId="0" applyNumberFormat="1" applyFont="1" applyFill="1" applyBorder="1" applyAlignment="1">
      <alignment horizontal="center" vertical="center"/>
    </xf>
    <xf numFmtId="1" fontId="2" fillId="4" borderId="19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1" fillId="5" borderId="0" xfId="0" applyFont="1" applyFill="1"/>
    <xf numFmtId="0" fontId="6" fillId="22" borderId="1" xfId="0" applyFont="1" applyFill="1" applyBorder="1" applyAlignment="1">
      <alignment horizontal="center"/>
    </xf>
    <xf numFmtId="1" fontId="7" fillId="22" borderId="1" xfId="0" applyNumberFormat="1" applyFont="1" applyFill="1" applyBorder="1" applyAlignment="1">
      <alignment horizontal="center" vertical="center"/>
    </xf>
    <xf numFmtId="1" fontId="7" fillId="22" borderId="1" xfId="0" applyNumberFormat="1" applyFont="1" applyFill="1" applyBorder="1" applyAlignment="1">
      <alignment horizontal="center"/>
    </xf>
    <xf numFmtId="1" fontId="2" fillId="22" borderId="1" xfId="0" applyNumberFormat="1" applyFont="1" applyFill="1" applyBorder="1" applyAlignment="1">
      <alignment horizontal="center" vertical="center"/>
    </xf>
    <xf numFmtId="2" fontId="2" fillId="22" borderId="1" xfId="0" applyNumberFormat="1" applyFont="1" applyFill="1" applyBorder="1" applyAlignment="1">
      <alignment horizontal="center" vertical="center"/>
    </xf>
    <xf numFmtId="4" fontId="7" fillId="22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/>
    <xf numFmtId="165" fontId="7" fillId="22" borderId="1" xfId="0" applyNumberFormat="1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left" vertical="center"/>
    </xf>
    <xf numFmtId="0" fontId="7" fillId="23" borderId="10" xfId="0" applyFont="1" applyFill="1" applyBorder="1" applyAlignment="1">
      <alignment horizontal="center" vertical="center" wrapText="1"/>
    </xf>
    <xf numFmtId="2" fontId="7" fillId="23" borderId="10" xfId="0" applyNumberFormat="1" applyFont="1" applyFill="1" applyBorder="1" applyAlignment="1">
      <alignment horizontal="center" vertical="center" wrapText="1"/>
    </xf>
    <xf numFmtId="4" fontId="7" fillId="23" borderId="10" xfId="0" applyNumberFormat="1" applyFont="1" applyFill="1" applyBorder="1" applyAlignment="1">
      <alignment horizontal="center" vertical="center" wrapText="1"/>
    </xf>
    <xf numFmtId="0" fontId="7" fillId="23" borderId="10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2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64" fontId="2" fillId="24" borderId="1" xfId="0" applyNumberFormat="1" applyFont="1" applyFill="1" applyBorder="1" applyAlignment="1">
      <alignment horizontal="center" vertical="center"/>
    </xf>
    <xf numFmtId="164" fontId="2" fillId="24" borderId="4" xfId="0" applyNumberFormat="1" applyFont="1" applyFill="1" applyBorder="1" applyAlignment="1">
      <alignment horizontal="center" vertical="center"/>
    </xf>
    <xf numFmtId="4" fontId="12" fillId="25" borderId="2" xfId="0" applyNumberFormat="1" applyFont="1" applyFill="1" applyBorder="1" applyAlignment="1">
      <alignment horizontal="left" vertical="center" wrapText="1"/>
    </xf>
    <xf numFmtId="2" fontId="2" fillId="25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164" fontId="2" fillId="25" borderId="1" xfId="0" applyNumberFormat="1" applyFont="1" applyFill="1" applyBorder="1" applyAlignment="1">
      <alignment horizontal="center" vertical="center"/>
    </xf>
    <xf numFmtId="164" fontId="2" fillId="25" borderId="4" xfId="0" applyNumberFormat="1" applyFont="1" applyFill="1" applyBorder="1" applyAlignment="1">
      <alignment horizontal="center" vertical="center"/>
    </xf>
    <xf numFmtId="4" fontId="13" fillId="22" borderId="2" xfId="0" applyNumberFormat="1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/>
    </xf>
    <xf numFmtId="164" fontId="2" fillId="22" borderId="1" xfId="0" applyNumberFormat="1" applyFont="1" applyFill="1" applyBorder="1" applyAlignment="1">
      <alignment horizontal="center" vertical="center"/>
    </xf>
    <xf numFmtId="164" fontId="2" fillId="22" borderId="4" xfId="0" applyNumberFormat="1" applyFont="1" applyFill="1" applyBorder="1" applyAlignment="1">
      <alignment horizontal="center" vertical="center"/>
    </xf>
    <xf numFmtId="4" fontId="12" fillId="22" borderId="2" xfId="0" applyNumberFormat="1" applyFont="1" applyFill="1" applyBorder="1" applyAlignment="1">
      <alignment horizontal="left" vertical="center" wrapText="1"/>
    </xf>
    <xf numFmtId="2" fontId="7" fillId="22" borderId="1" xfId="0" applyNumberFormat="1" applyFont="1" applyFill="1" applyBorder="1" applyAlignment="1">
      <alignment horizontal="center" vertical="center"/>
    </xf>
    <xf numFmtId="2" fontId="5" fillId="22" borderId="1" xfId="0" applyNumberFormat="1" applyFont="1" applyFill="1" applyBorder="1" applyAlignment="1">
      <alignment horizontal="center" vertical="center"/>
    </xf>
    <xf numFmtId="4" fontId="5" fillId="22" borderId="1" xfId="0" applyNumberFormat="1" applyFont="1" applyFill="1" applyBorder="1" applyAlignment="1">
      <alignment horizontal="center" vertical="center"/>
    </xf>
    <xf numFmtId="164" fontId="5" fillId="22" borderId="1" xfId="0" applyNumberFormat="1" applyFont="1" applyFill="1" applyBorder="1" applyAlignment="1">
      <alignment horizontal="center" vertical="center"/>
    </xf>
    <xf numFmtId="164" fontId="5" fillId="22" borderId="4" xfId="0" applyNumberFormat="1" applyFont="1" applyFill="1" applyBorder="1" applyAlignment="1">
      <alignment horizontal="center" vertical="center"/>
    </xf>
    <xf numFmtId="4" fontId="12" fillId="26" borderId="2" xfId="0" applyNumberFormat="1" applyFont="1" applyFill="1" applyBorder="1" applyAlignment="1">
      <alignment horizontal="left" vertical="center" wrapText="1"/>
    </xf>
    <xf numFmtId="2" fontId="7" fillId="26" borderId="1" xfId="0" applyNumberFormat="1" applyFont="1" applyFill="1" applyBorder="1" applyAlignment="1">
      <alignment horizontal="center" vertical="center"/>
    </xf>
    <xf numFmtId="2" fontId="5" fillId="26" borderId="1" xfId="0" applyNumberFormat="1" applyFont="1" applyFill="1" applyBorder="1" applyAlignment="1">
      <alignment horizontal="center" vertical="center"/>
    </xf>
    <xf numFmtId="4" fontId="5" fillId="26" borderId="1" xfId="0" applyNumberFormat="1" applyFont="1" applyFill="1" applyBorder="1" applyAlignment="1">
      <alignment horizontal="center" vertical="center"/>
    </xf>
    <xf numFmtId="2" fontId="2" fillId="26" borderId="1" xfId="0" applyNumberFormat="1" applyFont="1" applyFill="1" applyBorder="1" applyAlignment="1">
      <alignment horizontal="center" vertical="center"/>
    </xf>
    <xf numFmtId="164" fontId="5" fillId="26" borderId="1" xfId="0" applyNumberFormat="1" applyFont="1" applyFill="1" applyBorder="1" applyAlignment="1">
      <alignment horizontal="center" vertical="center"/>
    </xf>
    <xf numFmtId="164" fontId="2" fillId="26" borderId="1" xfId="0" applyNumberFormat="1" applyFont="1" applyFill="1" applyBorder="1" applyAlignment="1">
      <alignment horizontal="center" vertical="center"/>
    </xf>
    <xf numFmtId="164" fontId="5" fillId="26" borderId="4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4" fontId="12" fillId="5" borderId="2" xfId="0" applyNumberFormat="1" applyFont="1" applyFill="1" applyBorder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7" fillId="23" borderId="21" xfId="0" applyFont="1" applyFill="1" applyBorder="1" applyAlignment="1">
      <alignment horizontal="center" vertical="center"/>
    </xf>
    <xf numFmtId="2" fontId="7" fillId="23" borderId="22" xfId="0" applyNumberFormat="1" applyFont="1" applyFill="1" applyBorder="1" applyAlignment="1">
      <alignment horizontal="center" vertical="center"/>
    </xf>
    <xf numFmtId="164" fontId="7" fillId="23" borderId="22" xfId="0" applyNumberFormat="1" applyFont="1" applyFill="1" applyBorder="1" applyAlignment="1">
      <alignment horizontal="center" vertical="center"/>
    </xf>
    <xf numFmtId="164" fontId="7" fillId="23" borderId="23" xfId="0" applyNumberFormat="1" applyFont="1" applyFill="1" applyBorder="1" applyAlignment="1">
      <alignment horizontal="center" vertical="center"/>
    </xf>
    <xf numFmtId="164" fontId="7" fillId="23" borderId="24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2" fontId="26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center" vertical="center" wrapText="1"/>
    </xf>
    <xf numFmtId="2" fontId="26" fillId="5" borderId="1" xfId="0" applyNumberFormat="1" applyFont="1" applyFill="1" applyBorder="1" applyAlignment="1">
      <alignment horizontal="center" vertical="center"/>
    </xf>
    <xf numFmtId="0" fontId="35" fillId="5" borderId="0" xfId="0" applyFont="1" applyFill="1"/>
    <xf numFmtId="2" fontId="2" fillId="5" borderId="0" xfId="0" applyNumberFormat="1" applyFont="1" applyFill="1" applyAlignment="1">
      <alignment horizontal="center" vertical="center"/>
    </xf>
    <xf numFmtId="2" fontId="26" fillId="0" borderId="44" xfId="0" applyNumberFormat="1" applyFont="1" applyBorder="1" applyAlignment="1">
      <alignment horizontal="center" vertical="center"/>
    </xf>
    <xf numFmtId="164" fontId="7" fillId="7" borderId="19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1" fillId="21" borderId="13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2" fontId="11" fillId="21" borderId="1" xfId="0" applyNumberFormat="1" applyFont="1" applyFill="1" applyBorder="1" applyAlignment="1">
      <alignment horizontal="center" vertical="center" wrapText="1"/>
    </xf>
    <xf numFmtId="2" fontId="11" fillId="21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wrapText="1"/>
    </xf>
    <xf numFmtId="0" fontId="21" fillId="0" borderId="0" xfId="0" applyFont="1" applyAlignment="1">
      <alignment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2" fontId="36" fillId="2" borderId="1" xfId="0" applyNumberFormat="1" applyFont="1" applyFill="1" applyBorder="1" applyAlignment="1">
      <alignment horizontal="center" vertical="center" wrapText="1"/>
    </xf>
    <xf numFmtId="4" fontId="3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/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2" fontId="7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/>
    <xf numFmtId="2" fontId="2" fillId="8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2" fontId="10" fillId="0" borderId="1" xfId="0" applyNumberFormat="1" applyFont="1" applyBorder="1"/>
    <xf numFmtId="0" fontId="7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/>
    <xf numFmtId="0" fontId="2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0" borderId="16" xfId="0" applyNumberFormat="1" applyFont="1" applyBorder="1" applyAlignment="1">
      <alignment vertical="center"/>
    </xf>
    <xf numFmtId="0" fontId="2" fillId="0" borderId="17" xfId="0" applyFont="1" applyBorder="1"/>
    <xf numFmtId="4" fontId="12" fillId="0" borderId="49" xfId="0" applyNumberFormat="1" applyFont="1" applyBorder="1" applyAlignment="1">
      <alignment horizontal="left" vertical="center" wrapText="1"/>
    </xf>
    <xf numFmtId="2" fontId="2" fillId="0" borderId="50" xfId="0" applyNumberFormat="1" applyFont="1" applyBorder="1" applyAlignment="1">
      <alignment horizontal="center" vertical="center"/>
    </xf>
    <xf numFmtId="1" fontId="2" fillId="0" borderId="50" xfId="0" applyNumberFormat="1" applyFont="1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/>
    </xf>
    <xf numFmtId="164" fontId="5" fillId="0" borderId="52" xfId="0" applyNumberFormat="1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vertical="center" wrapText="1"/>
    </xf>
    <xf numFmtId="0" fontId="2" fillId="27" borderId="2" xfId="0" applyFont="1" applyFill="1" applyBorder="1" applyAlignment="1">
      <alignment vertical="center" wrapText="1"/>
    </xf>
    <xf numFmtId="1" fontId="2" fillId="27" borderId="1" xfId="0" applyNumberFormat="1" applyFont="1" applyFill="1" applyBorder="1" applyAlignment="1">
      <alignment horizontal="center" vertical="center"/>
    </xf>
    <xf numFmtId="2" fontId="2" fillId="27" borderId="1" xfId="0" applyNumberFormat="1" applyFont="1" applyFill="1" applyBorder="1" applyAlignment="1">
      <alignment horizontal="center" vertical="center"/>
    </xf>
    <xf numFmtId="4" fontId="2" fillId="27" borderId="1" xfId="0" applyNumberFormat="1" applyFont="1" applyFill="1" applyBorder="1" applyAlignment="1">
      <alignment horizontal="center" vertical="center"/>
    </xf>
    <xf numFmtId="164" fontId="2" fillId="27" borderId="1" xfId="0" applyNumberFormat="1" applyFont="1" applyFill="1" applyBorder="1" applyAlignment="1">
      <alignment horizontal="center" vertical="center"/>
    </xf>
    <xf numFmtId="0" fontId="21" fillId="27" borderId="0" xfId="0" applyFont="1" applyFill="1"/>
    <xf numFmtId="0" fontId="29" fillId="0" borderId="1" xfId="0" applyFont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8" xfId="0" applyFont="1" applyFill="1" applyBorder="1" applyAlignment="1">
      <alignment horizontal="center" vertical="center" wrapText="1"/>
    </xf>
    <xf numFmtId="2" fontId="2" fillId="28" borderId="1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2" fillId="6" borderId="39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2" fontId="2" fillId="8" borderId="1" xfId="0" applyNumberFormat="1" applyFont="1" applyFill="1" applyBorder="1" applyAlignment="1">
      <alignment horizontal="center"/>
    </xf>
    <xf numFmtId="0" fontId="7" fillId="0" borderId="0" xfId="0" applyFont="1"/>
    <xf numFmtId="2" fontId="2" fillId="0" borderId="39" xfId="0" applyNumberFormat="1" applyFont="1" applyBorder="1" applyAlignment="1">
      <alignment vertical="center"/>
    </xf>
    <xf numFmtId="2" fontId="10" fillId="0" borderId="0" xfId="0" applyNumberFormat="1" applyFont="1"/>
    <xf numFmtId="0" fontId="2" fillId="2" borderId="5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vertical="center"/>
    </xf>
    <xf numFmtId="0" fontId="2" fillId="29" borderId="1" xfId="0" applyFont="1" applyFill="1" applyBorder="1" applyAlignment="1">
      <alignment horizontal="left" vertical="center" wrapText="1"/>
    </xf>
    <xf numFmtId="0" fontId="2" fillId="29" borderId="28" xfId="0" applyFont="1" applyFill="1" applyBorder="1" applyAlignment="1">
      <alignment horizontal="center" vertical="center" wrapText="1"/>
    </xf>
    <xf numFmtId="2" fontId="2" fillId="29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2" fontId="37" fillId="5" borderId="1" xfId="0" applyNumberFormat="1" applyFont="1" applyFill="1" applyBorder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wrapText="1"/>
    </xf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0" fontId="35" fillId="0" borderId="1" xfId="0" applyFont="1" applyBorder="1"/>
    <xf numFmtId="0" fontId="3" fillId="30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2" fillId="30" borderId="2" xfId="0" applyFont="1" applyFill="1" applyBorder="1" applyAlignment="1">
      <alignment vertical="center" wrapText="1"/>
    </xf>
    <xf numFmtId="1" fontId="2" fillId="30" borderId="1" xfId="0" applyNumberFormat="1" applyFont="1" applyFill="1" applyBorder="1" applyAlignment="1">
      <alignment horizontal="center" vertical="center"/>
    </xf>
    <xf numFmtId="2" fontId="2" fillId="30" borderId="1" xfId="0" applyNumberFormat="1" applyFont="1" applyFill="1" applyBorder="1" applyAlignment="1">
      <alignment horizontal="center" vertical="center"/>
    </xf>
    <xf numFmtId="4" fontId="2" fillId="30" borderId="1" xfId="0" applyNumberFormat="1" applyFont="1" applyFill="1" applyBorder="1" applyAlignment="1">
      <alignment horizontal="center" vertical="center"/>
    </xf>
    <xf numFmtId="164" fontId="2" fillId="30" borderId="1" xfId="0" applyNumberFormat="1" applyFont="1" applyFill="1" applyBorder="1" applyAlignment="1">
      <alignment horizontal="center" vertical="center"/>
    </xf>
    <xf numFmtId="1" fontId="2" fillId="30" borderId="1" xfId="0" applyNumberFormat="1" applyFont="1" applyFill="1" applyBorder="1" applyAlignment="1">
      <alignment vertical="center" wrapText="1"/>
    </xf>
    <xf numFmtId="1" fontId="2" fillId="30" borderId="13" xfId="0" applyNumberFormat="1" applyFont="1" applyFill="1" applyBorder="1" applyAlignment="1">
      <alignment horizontal="center" vertical="center"/>
    </xf>
    <xf numFmtId="4" fontId="5" fillId="30" borderId="6" xfId="0" applyNumberFormat="1" applyFont="1" applyFill="1" applyBorder="1" applyAlignment="1">
      <alignment vertical="center" wrapText="1"/>
    </xf>
    <xf numFmtId="1" fontId="2" fillId="30" borderId="28" xfId="0" applyNumberFormat="1" applyFont="1" applyFill="1" applyBorder="1" applyAlignment="1">
      <alignment horizontal="center" vertical="center"/>
    </xf>
    <xf numFmtId="1" fontId="2" fillId="30" borderId="19" xfId="0" applyNumberFormat="1" applyFont="1" applyFill="1" applyBorder="1" applyAlignment="1">
      <alignment horizontal="center" vertical="center"/>
    </xf>
    <xf numFmtId="1" fontId="2" fillId="30" borderId="1" xfId="0" applyNumberFormat="1" applyFont="1" applyFill="1" applyBorder="1" applyAlignment="1">
      <alignment vertical="center"/>
    </xf>
    <xf numFmtId="0" fontId="6" fillId="31" borderId="1" xfId="0" applyFont="1" applyFill="1" applyBorder="1" applyAlignment="1">
      <alignment horizontal="center"/>
    </xf>
    <xf numFmtId="1" fontId="7" fillId="31" borderId="1" xfId="0" applyNumberFormat="1" applyFont="1" applyFill="1" applyBorder="1" applyAlignment="1">
      <alignment horizontal="center" vertical="center"/>
    </xf>
    <xf numFmtId="1" fontId="7" fillId="31" borderId="1" xfId="0" applyNumberFormat="1" applyFont="1" applyFill="1" applyBorder="1" applyAlignment="1">
      <alignment horizontal="center"/>
    </xf>
    <xf numFmtId="1" fontId="2" fillId="31" borderId="1" xfId="0" applyNumberFormat="1" applyFont="1" applyFill="1" applyBorder="1" applyAlignment="1">
      <alignment horizontal="center" vertical="center"/>
    </xf>
    <xf numFmtId="2" fontId="2" fillId="31" borderId="1" xfId="0" applyNumberFormat="1" applyFont="1" applyFill="1" applyBorder="1" applyAlignment="1">
      <alignment horizontal="center" vertical="center"/>
    </xf>
    <xf numFmtId="4" fontId="7" fillId="31" borderId="1" xfId="0" applyNumberFormat="1" applyFont="1" applyFill="1" applyBorder="1" applyAlignment="1">
      <alignment horizontal="center" vertical="center"/>
    </xf>
    <xf numFmtId="164" fontId="7" fillId="31" borderId="1" xfId="0" applyNumberFormat="1" applyFont="1" applyFill="1" applyBorder="1"/>
    <xf numFmtId="165" fontId="7" fillId="31" borderId="1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 wrapText="1"/>
    </xf>
    <xf numFmtId="2" fontId="7" fillId="30" borderId="1" xfId="0" applyNumberFormat="1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wrapText="1"/>
    </xf>
    <xf numFmtId="0" fontId="7" fillId="30" borderId="6" xfId="0" applyFont="1" applyFill="1" applyBorder="1" applyAlignment="1">
      <alignment horizontal="center" vertical="center" wrapText="1"/>
    </xf>
    <xf numFmtId="0" fontId="9" fillId="30" borderId="1" xfId="0" applyFont="1" applyFill="1" applyBorder="1"/>
    <xf numFmtId="17" fontId="2" fillId="30" borderId="1" xfId="0" applyNumberFormat="1" applyFont="1" applyFill="1" applyBorder="1" applyAlignment="1">
      <alignment horizontal="center" vertical="center" wrapText="1"/>
    </xf>
    <xf numFmtId="2" fontId="2" fillId="30" borderId="6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left"/>
    </xf>
    <xf numFmtId="2" fontId="2" fillId="30" borderId="1" xfId="0" applyNumberFormat="1" applyFont="1" applyFill="1" applyBorder="1" applyAlignment="1">
      <alignment horizontal="center"/>
    </xf>
    <xf numFmtId="4" fontId="9" fillId="30" borderId="6" xfId="0" applyNumberFormat="1" applyFont="1" applyFill="1" applyBorder="1"/>
    <xf numFmtId="0" fontId="9" fillId="31" borderId="7" xfId="0" applyFont="1" applyFill="1" applyBorder="1"/>
    <xf numFmtId="0" fontId="7" fillId="30" borderId="18" xfId="0" applyFont="1" applyFill="1" applyBorder="1" applyAlignment="1">
      <alignment wrapText="1"/>
    </xf>
    <xf numFmtId="0" fontId="7" fillId="30" borderId="19" xfId="0" applyFont="1" applyFill="1" applyBorder="1" applyAlignment="1">
      <alignment horizontal="center" wrapText="1"/>
    </xf>
    <xf numFmtId="2" fontId="7" fillId="30" borderId="1" xfId="0" applyNumberFormat="1" applyFont="1" applyFill="1" applyBorder="1" applyAlignment="1">
      <alignment horizontal="center" wrapText="1"/>
    </xf>
    <xf numFmtId="2" fontId="7" fillId="30" borderId="19" xfId="0" applyNumberFormat="1" applyFont="1" applyFill="1" applyBorder="1" applyAlignment="1">
      <alignment horizontal="center" wrapText="1"/>
    </xf>
    <xf numFmtId="2" fontId="7" fillId="30" borderId="45" xfId="0" applyNumberFormat="1" applyFont="1" applyFill="1" applyBorder="1" applyAlignment="1">
      <alignment horizontal="center" wrapText="1"/>
    </xf>
    <xf numFmtId="0" fontId="2" fillId="30" borderId="19" xfId="0" applyFont="1" applyFill="1" applyBorder="1" applyAlignment="1">
      <alignment wrapText="1"/>
    </xf>
    <xf numFmtId="0" fontId="2" fillId="30" borderId="19" xfId="0" applyFont="1" applyFill="1" applyBorder="1" applyAlignment="1">
      <alignment horizontal="center"/>
    </xf>
    <xf numFmtId="2" fontId="23" fillId="30" borderId="1" xfId="0" applyNumberFormat="1" applyFont="1" applyFill="1" applyBorder="1"/>
    <xf numFmtId="0" fontId="2" fillId="30" borderId="6" xfId="0" applyFont="1" applyFill="1" applyBorder="1" applyAlignment="1">
      <alignment wrapText="1"/>
    </xf>
    <xf numFmtId="0" fontId="2" fillId="30" borderId="1" xfId="0" applyFont="1" applyFill="1" applyBorder="1" applyAlignment="1">
      <alignment wrapText="1"/>
    </xf>
    <xf numFmtId="0" fontId="2" fillId="30" borderId="28" xfId="0" applyFont="1" applyFill="1" applyBorder="1" applyAlignment="1">
      <alignment horizontal="center" wrapText="1"/>
    </xf>
    <xf numFmtId="0" fontId="2" fillId="30" borderId="1" xfId="0" applyFont="1" applyFill="1" applyBorder="1"/>
    <xf numFmtId="0" fontId="2" fillId="30" borderId="1" xfId="0" applyFont="1" applyFill="1" applyBorder="1" applyAlignment="1">
      <alignment horizontal="center"/>
    </xf>
    <xf numFmtId="4" fontId="2" fillId="30" borderId="1" xfId="0" applyNumberFormat="1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2" fillId="5" borderId="19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/>
    <xf numFmtId="2" fontId="39" fillId="5" borderId="1" xfId="0" applyNumberFormat="1" applyFont="1" applyFill="1" applyBorder="1" applyAlignment="1">
      <alignment horizontal="center" vertical="center"/>
    </xf>
    <xf numFmtId="0" fontId="23" fillId="30" borderId="1" xfId="0" applyFont="1" applyFill="1" applyBorder="1"/>
    <xf numFmtId="0" fontId="2" fillId="30" borderId="1" xfId="0" applyFont="1" applyFill="1" applyBorder="1" applyAlignment="1">
      <alignment horizontal="center" wrapText="1"/>
    </xf>
    <xf numFmtId="0" fontId="5" fillId="30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center" vertical="center"/>
    </xf>
    <xf numFmtId="168" fontId="2" fillId="30" borderId="1" xfId="0" applyNumberFormat="1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 wrapText="1"/>
    </xf>
    <xf numFmtId="2" fontId="7" fillId="31" borderId="1" xfId="0" applyNumberFormat="1" applyFont="1" applyFill="1" applyBorder="1" applyAlignment="1">
      <alignment vertical="center"/>
    </xf>
    <xf numFmtId="2" fontId="2" fillId="31" borderId="1" xfId="0" applyNumberFormat="1" applyFont="1" applyFill="1" applyBorder="1"/>
    <xf numFmtId="2" fontId="7" fillId="31" borderId="1" xfId="0" applyNumberFormat="1" applyFont="1" applyFill="1" applyBorder="1"/>
    <xf numFmtId="0" fontId="2" fillId="31" borderId="1" xfId="0" applyFont="1" applyFill="1" applyBorder="1"/>
    <xf numFmtId="164" fontId="7" fillId="31" borderId="19" xfId="0" applyNumberFormat="1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 wrapText="1"/>
    </xf>
    <xf numFmtId="0" fontId="20" fillId="30" borderId="29" xfId="0" applyFont="1" applyFill="1" applyBorder="1" applyAlignment="1">
      <alignment horizontal="center" vertical="center" wrapText="1"/>
    </xf>
    <xf numFmtId="0" fontId="25" fillId="30" borderId="10" xfId="0" applyFont="1" applyFill="1" applyBorder="1" applyAlignment="1">
      <alignment horizontal="center" vertical="center" wrapText="1"/>
    </xf>
    <xf numFmtId="0" fontId="20" fillId="30" borderId="10" xfId="0" applyFont="1" applyFill="1" applyBorder="1" applyAlignment="1">
      <alignment horizontal="center" vertical="center" wrapText="1"/>
    </xf>
    <xf numFmtId="2" fontId="20" fillId="30" borderId="10" xfId="0" applyNumberFormat="1" applyFont="1" applyFill="1" applyBorder="1" applyAlignment="1">
      <alignment horizontal="center" vertical="center" wrapText="1"/>
    </xf>
    <xf numFmtId="4" fontId="20" fillId="30" borderId="10" xfId="0" applyNumberFormat="1" applyFont="1" applyFill="1" applyBorder="1" applyAlignment="1">
      <alignment horizontal="center" vertical="center" wrapText="1"/>
    </xf>
    <xf numFmtId="0" fontId="20" fillId="30" borderId="48" xfId="0" applyFont="1" applyFill="1" applyBorder="1" applyAlignment="1">
      <alignment horizontal="center" vertical="center" wrapText="1"/>
    </xf>
    <xf numFmtId="0" fontId="2" fillId="30" borderId="2" xfId="0" applyFont="1" applyFill="1" applyBorder="1" applyAlignment="1">
      <alignment horizontal="left" vertical="center"/>
    </xf>
    <xf numFmtId="164" fontId="2" fillId="30" borderId="6" xfId="0" applyNumberFormat="1" applyFont="1" applyFill="1" applyBorder="1" applyAlignment="1">
      <alignment horizontal="center" vertical="center"/>
    </xf>
    <xf numFmtId="0" fontId="2" fillId="30" borderId="12" xfId="0" applyFont="1" applyFill="1" applyBorder="1" applyAlignment="1">
      <alignment horizontal="left" vertical="center" wrapText="1"/>
    </xf>
    <xf numFmtId="2" fontId="2" fillId="30" borderId="13" xfId="0" applyNumberFormat="1" applyFont="1" applyFill="1" applyBorder="1" applyAlignment="1">
      <alignment horizontal="center" vertical="center"/>
    </xf>
    <xf numFmtId="4" fontId="5" fillId="30" borderId="30" xfId="0" applyNumberFormat="1" applyFont="1" applyFill="1" applyBorder="1" applyAlignment="1">
      <alignment horizontal="left" vertical="center"/>
    </xf>
    <xf numFmtId="0" fontId="2" fillId="30" borderId="3" xfId="0" applyFont="1" applyFill="1" applyBorder="1" applyAlignment="1">
      <alignment horizontal="center" vertical="center"/>
    </xf>
    <xf numFmtId="4" fontId="5" fillId="30" borderId="13" xfId="0" applyNumberFormat="1" applyFont="1" applyFill="1" applyBorder="1" applyAlignment="1">
      <alignment horizontal="left" vertical="center"/>
    </xf>
    <xf numFmtId="0" fontId="2" fillId="30" borderId="13" xfId="0" applyFont="1" applyFill="1" applyBorder="1" applyAlignment="1">
      <alignment horizontal="center" vertical="center"/>
    </xf>
    <xf numFmtId="0" fontId="2" fillId="30" borderId="31" xfId="0" applyFont="1" applyFill="1" applyBorder="1"/>
    <xf numFmtId="0" fontId="2" fillId="30" borderId="19" xfId="0" applyFont="1" applyFill="1" applyBorder="1" applyAlignment="1">
      <alignment horizontal="center" vertical="center"/>
    </xf>
    <xf numFmtId="2" fontId="2" fillId="30" borderId="19" xfId="0" applyNumberFormat="1" applyFont="1" applyFill="1" applyBorder="1" applyAlignment="1">
      <alignment horizontal="center" vertical="center"/>
    </xf>
    <xf numFmtId="0" fontId="2" fillId="30" borderId="31" xfId="0" applyFont="1" applyFill="1" applyBorder="1" applyAlignment="1">
      <alignment wrapText="1"/>
    </xf>
    <xf numFmtId="2" fontId="2" fillId="30" borderId="32" xfId="0" applyNumberFormat="1" applyFont="1" applyFill="1" applyBorder="1" applyAlignment="1">
      <alignment horizontal="center" vertical="center"/>
    </xf>
    <xf numFmtId="166" fontId="2" fillId="30" borderId="1" xfId="0" applyNumberFormat="1" applyFont="1" applyFill="1" applyBorder="1" applyAlignment="1">
      <alignment horizontal="center" vertical="center"/>
    </xf>
    <xf numFmtId="0" fontId="2" fillId="30" borderId="54" xfId="0" applyFont="1" applyFill="1" applyBorder="1"/>
    <xf numFmtId="2" fontId="2" fillId="30" borderId="19" xfId="0" applyNumberFormat="1" applyFont="1" applyFill="1" applyBorder="1" applyAlignment="1">
      <alignment horizontal="center"/>
    </xf>
    <xf numFmtId="2" fontId="7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2" fontId="7" fillId="31" borderId="1" xfId="0" applyNumberFormat="1" applyFont="1" applyFill="1" applyBorder="1" applyAlignment="1">
      <alignment horizontal="center"/>
    </xf>
    <xf numFmtId="164" fontId="7" fillId="31" borderId="1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left" vertical="center" wrapText="1"/>
    </xf>
    <xf numFmtId="0" fontId="11" fillId="30" borderId="13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 wrapText="1"/>
    </xf>
    <xf numFmtId="2" fontId="11" fillId="30" borderId="1" xfId="0" applyNumberFormat="1" applyFont="1" applyFill="1" applyBorder="1" applyAlignment="1">
      <alignment horizontal="center" vertical="center" wrapText="1"/>
    </xf>
    <xf numFmtId="2" fontId="11" fillId="30" borderId="1" xfId="0" applyNumberFormat="1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 wrapText="1"/>
    </xf>
    <xf numFmtId="2" fontId="7" fillId="30" borderId="1" xfId="0" applyNumberFormat="1" applyFont="1" applyFill="1" applyBorder="1" applyAlignment="1">
      <alignment horizontal="center" vertical="center" wrapText="1"/>
    </xf>
    <xf numFmtId="4" fontId="7" fillId="30" borderId="1" xfId="0" applyNumberFormat="1" applyFont="1" applyFill="1" applyBorder="1" applyAlignment="1">
      <alignment horizontal="center" vertical="center" wrapText="1"/>
    </xf>
    <xf numFmtId="0" fontId="7" fillId="30" borderId="39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vertical="center"/>
    </xf>
    <xf numFmtId="0" fontId="2" fillId="30" borderId="39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vertical="center"/>
    </xf>
    <xf numFmtId="2" fontId="2" fillId="31" borderId="1" xfId="0" applyNumberFormat="1" applyFont="1" applyFill="1" applyBorder="1" applyAlignment="1">
      <alignment horizontal="center"/>
    </xf>
    <xf numFmtId="0" fontId="2" fillId="31" borderId="39" xfId="0" applyFont="1" applyFill="1" applyBorder="1" applyAlignment="1">
      <alignment horizontal="center" vertical="center"/>
    </xf>
    <xf numFmtId="0" fontId="36" fillId="30" borderId="1" xfId="0" applyFont="1" applyFill="1" applyBorder="1" applyAlignment="1">
      <alignment horizontal="left" vertical="center" wrapText="1"/>
    </xf>
    <xf numFmtId="0" fontId="36" fillId="30" borderId="1" xfId="0" applyFont="1" applyFill="1" applyBorder="1" applyAlignment="1">
      <alignment horizontal="center" vertical="center" wrapText="1"/>
    </xf>
    <xf numFmtId="2" fontId="36" fillId="30" borderId="1" xfId="0" applyNumberFormat="1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4" fontId="36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center"/>
    </xf>
    <xf numFmtId="2" fontId="2" fillId="30" borderId="1" xfId="0" applyNumberFormat="1" applyFont="1" applyFill="1" applyBorder="1"/>
    <xf numFmtId="0" fontId="38" fillId="30" borderId="1" xfId="0" applyFont="1" applyFill="1" applyBorder="1"/>
    <xf numFmtId="0" fontId="38" fillId="30" borderId="1" xfId="0" applyFont="1" applyFill="1" applyBorder="1" applyAlignment="1">
      <alignment horizontal="center"/>
    </xf>
    <xf numFmtId="0" fontId="35" fillId="30" borderId="1" xfId="0" applyFont="1" applyFill="1" applyBorder="1"/>
    <xf numFmtId="0" fontId="27" fillId="30" borderId="1" xfId="0" applyFont="1" applyFill="1" applyBorder="1" applyAlignment="1">
      <alignment horizontal="center" wrapText="1"/>
    </xf>
    <xf numFmtId="0" fontId="40" fillId="30" borderId="1" xfId="0" applyFont="1" applyFill="1" applyBorder="1"/>
    <xf numFmtId="0" fontId="27" fillId="30" borderId="1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 vertical="center"/>
    </xf>
    <xf numFmtId="4" fontId="7" fillId="30" borderId="1" xfId="0" applyNumberFormat="1" applyFont="1" applyFill="1" applyBorder="1" applyAlignment="1">
      <alignment horizontal="center" vertical="center"/>
    </xf>
    <xf numFmtId="2" fontId="2" fillId="30" borderId="39" xfId="0" applyNumberFormat="1" applyFont="1" applyFill="1" applyBorder="1" applyAlignment="1">
      <alignment vertical="center"/>
    </xf>
    <xf numFmtId="2" fontId="2" fillId="30" borderId="1" xfId="0" applyNumberFormat="1" applyFont="1" applyFill="1" applyBorder="1" applyAlignment="1">
      <alignment vertical="center"/>
    </xf>
    <xf numFmtId="0" fontId="7" fillId="30" borderId="9" xfId="0" applyFont="1" applyFill="1" applyBorder="1" applyAlignment="1">
      <alignment horizontal="center" vertical="center" wrapText="1"/>
    </xf>
    <xf numFmtId="0" fontId="7" fillId="30" borderId="10" xfId="0" applyFont="1" applyFill="1" applyBorder="1" applyAlignment="1">
      <alignment horizontal="center" vertical="center" wrapText="1"/>
    </xf>
    <xf numFmtId="0" fontId="9" fillId="30" borderId="10" xfId="0" applyFont="1" applyFill="1" applyBorder="1" applyAlignment="1">
      <alignment horizontal="center" vertical="center" wrapText="1"/>
    </xf>
    <xf numFmtId="2" fontId="7" fillId="30" borderId="10" xfId="0" applyNumberFormat="1" applyFont="1" applyFill="1" applyBorder="1" applyAlignment="1">
      <alignment horizontal="center" vertical="center" wrapText="1"/>
    </xf>
    <xf numFmtId="0" fontId="2" fillId="30" borderId="10" xfId="0" applyFont="1" applyFill="1" applyBorder="1" applyAlignment="1">
      <alignment horizontal="center" vertical="center" wrapText="1"/>
    </xf>
    <xf numFmtId="0" fontId="2" fillId="30" borderId="53" xfId="0" applyFont="1" applyFill="1" applyBorder="1" applyAlignment="1">
      <alignment horizontal="center" vertical="center" wrapText="1"/>
    </xf>
    <xf numFmtId="164" fontId="2" fillId="30" borderId="1" xfId="0" applyNumberFormat="1" applyFont="1" applyFill="1" applyBorder="1" applyAlignment="1">
      <alignment vertical="center"/>
    </xf>
    <xf numFmtId="0" fontId="2" fillId="30" borderId="4" xfId="0" applyFont="1" applyFill="1" applyBorder="1"/>
    <xf numFmtId="0" fontId="2" fillId="30" borderId="2" xfId="0" applyFont="1" applyFill="1" applyBorder="1" applyAlignment="1">
      <alignment vertical="center"/>
    </xf>
    <xf numFmtId="0" fontId="2" fillId="31" borderId="15" xfId="0" applyFont="1" applyFill="1" applyBorder="1" applyAlignment="1">
      <alignment vertical="center"/>
    </xf>
    <xf numFmtId="0" fontId="2" fillId="31" borderId="16" xfId="0" applyFont="1" applyFill="1" applyBorder="1" applyAlignment="1">
      <alignment horizontal="center" vertical="center"/>
    </xf>
    <xf numFmtId="0" fontId="2" fillId="31" borderId="16" xfId="0" applyFont="1" applyFill="1" applyBorder="1" applyAlignment="1">
      <alignment vertical="center"/>
    </xf>
    <xf numFmtId="164" fontId="2" fillId="31" borderId="16" xfId="0" applyNumberFormat="1" applyFont="1" applyFill="1" applyBorder="1" applyAlignment="1">
      <alignment vertical="center"/>
    </xf>
    <xf numFmtId="0" fontId="2" fillId="31" borderId="17" xfId="0" applyFont="1" applyFill="1" applyBorder="1"/>
    <xf numFmtId="2" fontId="39" fillId="32" borderId="1" xfId="0" applyNumberFormat="1" applyFont="1" applyFill="1" applyBorder="1" applyAlignment="1">
      <alignment horizontal="center" vertical="center"/>
    </xf>
    <xf numFmtId="0" fontId="2" fillId="31" borderId="33" xfId="0" applyFont="1" applyFill="1" applyBorder="1" applyAlignment="1">
      <alignment horizontal="left" vertical="center" wrapText="1"/>
    </xf>
    <xf numFmtId="2" fontId="7" fillId="31" borderId="33" xfId="0" applyNumberFormat="1" applyFont="1" applyFill="1" applyBorder="1" applyAlignment="1">
      <alignment vertical="center"/>
    </xf>
    <xf numFmtId="2" fontId="2" fillId="31" borderId="33" xfId="0" applyNumberFormat="1" applyFont="1" applyFill="1" applyBorder="1"/>
    <xf numFmtId="2" fontId="7" fillId="31" borderId="33" xfId="0" applyNumberFormat="1" applyFont="1" applyFill="1" applyBorder="1"/>
    <xf numFmtId="0" fontId="2" fillId="31" borderId="33" xfId="0" applyFont="1" applyFill="1" applyBorder="1"/>
    <xf numFmtId="164" fontId="7" fillId="31" borderId="37" xfId="0" applyNumberFormat="1" applyFont="1" applyFill="1" applyBorder="1" applyAlignment="1">
      <alignment horizontal="center" vertical="center"/>
    </xf>
    <xf numFmtId="2" fontId="26" fillId="0" borderId="33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wrapText="1"/>
    </xf>
    <xf numFmtId="0" fontId="21" fillId="0" borderId="55" xfId="0" applyFont="1" applyBorder="1"/>
    <xf numFmtId="0" fontId="0" fillId="0" borderId="55" xfId="0" applyBorder="1"/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/>
    </xf>
    <xf numFmtId="2" fontId="7" fillId="0" borderId="56" xfId="0" applyNumberFormat="1" applyFont="1" applyBorder="1" applyAlignment="1">
      <alignment vertical="center"/>
    </xf>
    <xf numFmtId="2" fontId="2" fillId="0" borderId="56" xfId="0" applyNumberFormat="1" applyFont="1" applyBorder="1"/>
    <xf numFmtId="2" fontId="7" fillId="0" borderId="56" xfId="0" applyNumberFormat="1" applyFont="1" applyBorder="1"/>
    <xf numFmtId="0" fontId="2" fillId="0" borderId="56" xfId="0" applyFont="1" applyBorder="1"/>
    <xf numFmtId="164" fontId="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wrapText="1"/>
    </xf>
    <xf numFmtId="0" fontId="21" fillId="0" borderId="56" xfId="0" applyFont="1" applyBorder="1"/>
    <xf numFmtId="0" fontId="0" fillId="0" borderId="56" xfId="0" applyBorder="1"/>
    <xf numFmtId="0" fontId="15" fillId="21" borderId="33" xfId="0" applyFont="1" applyFill="1" applyBorder="1" applyAlignment="1">
      <alignment horizontal="center" vertical="center"/>
    </xf>
    <xf numFmtId="0" fontId="16" fillId="0" borderId="3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5" fillId="21" borderId="33" xfId="0" applyFont="1" applyFill="1" applyBorder="1" applyAlignment="1">
      <alignment horizontal="center" vertical="center" wrapText="1"/>
    </xf>
    <xf numFmtId="16" fontId="15" fillId="21" borderId="33" xfId="0" applyNumberFormat="1" applyFont="1" applyFill="1" applyBorder="1" applyAlignment="1">
      <alignment horizontal="center" vertical="center"/>
    </xf>
    <xf numFmtId="16" fontId="15" fillId="21" borderId="33" xfId="0" applyNumberFormat="1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wrapText="1"/>
    </xf>
    <xf numFmtId="0" fontId="16" fillId="0" borderId="35" xfId="0" applyFont="1" applyBorder="1"/>
    <xf numFmtId="0" fontId="16" fillId="0" borderId="36" xfId="0" applyFont="1" applyBorder="1"/>
    <xf numFmtId="0" fontId="19" fillId="0" borderId="39" xfId="0" applyFont="1" applyBorder="1" applyAlignment="1">
      <alignment horizontal="center" vertical="center"/>
    </xf>
    <xf numFmtId="0" fontId="16" fillId="0" borderId="43" xfId="0" applyFont="1" applyBorder="1"/>
    <xf numFmtId="0" fontId="16" fillId="0" borderId="44" xfId="0" applyFont="1" applyBorder="1"/>
    <xf numFmtId="0" fontId="18" fillId="0" borderId="39" xfId="0" applyFont="1" applyBorder="1" applyAlignment="1">
      <alignment horizontal="center"/>
    </xf>
    <xf numFmtId="0" fontId="36" fillId="21" borderId="33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/>
    </xf>
    <xf numFmtId="16" fontId="36" fillId="21" borderId="33" xfId="0" applyNumberFormat="1" applyFont="1" applyFill="1" applyBorder="1" applyAlignment="1">
      <alignment horizontal="center" vertical="center"/>
    </xf>
    <xf numFmtId="16" fontId="36" fillId="21" borderId="33" xfId="0" applyNumberFormat="1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wrapText="1"/>
    </xf>
    <xf numFmtId="0" fontId="36" fillId="30" borderId="33" xfId="0" applyFont="1" applyFill="1" applyBorder="1" applyAlignment="1">
      <alignment horizontal="center" vertical="center" wrapText="1"/>
    </xf>
    <xf numFmtId="0" fontId="8" fillId="31" borderId="0" xfId="0" applyFont="1" applyFill="1" applyAlignment="1">
      <alignment horizontal="center" vertical="center"/>
    </xf>
    <xf numFmtId="0" fontId="20" fillId="31" borderId="39" xfId="0" applyFont="1" applyFill="1" applyBorder="1" applyAlignment="1">
      <alignment horizontal="center"/>
    </xf>
    <xf numFmtId="16" fontId="36" fillId="30" borderId="33" xfId="0" applyNumberFormat="1" applyFont="1" applyFill="1" applyBorder="1" applyAlignment="1">
      <alignment horizontal="center" vertical="center"/>
    </xf>
    <xf numFmtId="16" fontId="36" fillId="30" borderId="3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37" workbookViewId="0">
      <selection sqref="A1:K1"/>
    </sheetView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14.5" customWidth="1"/>
    <col min="5" max="5" width="14.875" customWidth="1"/>
    <col min="6" max="6" width="10.12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47.875" customWidth="1"/>
    <col min="13" max="26" width="6.5" customWidth="1"/>
  </cols>
  <sheetData>
    <row r="1" spans="1:26" ht="23.25" x14ac:dyDescent="0.25">
      <c r="A1" s="771" t="s">
        <v>0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453</v>
      </c>
      <c r="C3" s="10"/>
      <c r="D3" s="10">
        <v>187</v>
      </c>
      <c r="E3" s="10">
        <f t="shared" ref="E3:E26" si="0">B3+C3-D3</f>
        <v>266</v>
      </c>
      <c r="F3" s="10"/>
      <c r="G3" s="11"/>
      <c r="H3" s="11">
        <v>453</v>
      </c>
      <c r="I3" s="12"/>
      <c r="J3" s="13">
        <v>190</v>
      </c>
      <c r="K3" s="13">
        <f>J3*H3</f>
        <v>86070</v>
      </c>
      <c r="L3" s="14" t="s">
        <v>13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/>
      <c r="C4" s="10">
        <v>0</v>
      </c>
      <c r="D4" s="10">
        <v>0</v>
      </c>
      <c r="E4" s="10">
        <f t="shared" si="0"/>
        <v>0</v>
      </c>
      <c r="F4" s="10">
        <v>10</v>
      </c>
      <c r="G4" s="11">
        <v>1</v>
      </c>
      <c r="H4" s="11">
        <f t="shared" ref="H4:H12" si="1">F4*G4</f>
        <v>10</v>
      </c>
      <c r="I4" s="12">
        <f t="shared" ref="I4:I12" si="2">E4*F4</f>
        <v>0</v>
      </c>
      <c r="J4" s="13">
        <v>190</v>
      </c>
      <c r="K4" s="13">
        <f t="shared" ref="K4:K26" si="3">I4*J4</f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>
        <v>0</v>
      </c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0</v>
      </c>
      <c r="D6" s="10">
        <v>0</v>
      </c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/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15</v>
      </c>
      <c r="B8" s="10"/>
      <c r="C8" s="10">
        <v>0</v>
      </c>
      <c r="D8" s="10">
        <v>0</v>
      </c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18</v>
      </c>
      <c r="B9" s="10"/>
      <c r="C9" s="10">
        <v>0</v>
      </c>
      <c r="D9" s="10">
        <v>0</v>
      </c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19</v>
      </c>
      <c r="B10" s="10">
        <v>0</v>
      </c>
      <c r="C10" s="10">
        <v>0</v>
      </c>
      <c r="D10" s="10">
        <v>0</v>
      </c>
      <c r="E10" s="10">
        <f t="shared" si="0"/>
        <v>0</v>
      </c>
      <c r="F10" s="10">
        <v>10</v>
      </c>
      <c r="G10" s="11">
        <v>1</v>
      </c>
      <c r="H10" s="11">
        <f t="shared" si="1"/>
        <v>10</v>
      </c>
      <c r="I10" s="12">
        <f t="shared" si="2"/>
        <v>0</v>
      </c>
      <c r="J10" s="13">
        <v>191</v>
      </c>
      <c r="K10" s="13">
        <f t="shared" si="3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20</v>
      </c>
      <c r="B11" s="10"/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1"/>
        <v>10</v>
      </c>
      <c r="I11" s="12">
        <f t="shared" si="2"/>
        <v>0</v>
      </c>
      <c r="J11" s="13">
        <v>190</v>
      </c>
      <c r="K11" s="13">
        <f t="shared" si="3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6" t="s">
        <v>21</v>
      </c>
      <c r="B12" s="10">
        <v>80</v>
      </c>
      <c r="C12" s="10">
        <v>0</v>
      </c>
      <c r="D12" s="10"/>
      <c r="E12" s="10">
        <f t="shared" si="0"/>
        <v>80</v>
      </c>
      <c r="F12" s="10">
        <v>18</v>
      </c>
      <c r="G12" s="11">
        <v>0.2</v>
      </c>
      <c r="H12" s="11">
        <f t="shared" si="1"/>
        <v>3.6</v>
      </c>
      <c r="I12" s="12">
        <f t="shared" si="2"/>
        <v>1440</v>
      </c>
      <c r="J12" s="13">
        <v>68</v>
      </c>
      <c r="K12" s="13">
        <f t="shared" si="3"/>
        <v>97920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9" t="s">
        <v>22</v>
      </c>
      <c r="B13" s="10"/>
      <c r="C13" s="10"/>
      <c r="D13" s="10"/>
      <c r="E13" s="10">
        <f t="shared" si="0"/>
        <v>0</v>
      </c>
      <c r="F13" s="10"/>
      <c r="G13" s="11"/>
      <c r="H13" s="11"/>
      <c r="I13" s="12"/>
      <c r="J13" s="13"/>
      <c r="K13" s="13">
        <f t="shared" si="3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23</v>
      </c>
      <c r="B14" s="10"/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3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7" t="s">
        <v>24</v>
      </c>
      <c r="B15" s="10">
        <v>320</v>
      </c>
      <c r="C15" s="10">
        <v>80</v>
      </c>
      <c r="D15" s="10">
        <v>0</v>
      </c>
      <c r="E15" s="10">
        <f t="shared" si="0"/>
        <v>400</v>
      </c>
      <c r="F15" s="10">
        <v>18</v>
      </c>
      <c r="G15" s="11">
        <v>0.2</v>
      </c>
      <c r="H15" s="11">
        <f t="shared" ref="H15:H16" si="4">F15*G15</f>
        <v>3.6</v>
      </c>
      <c r="I15" s="12">
        <f t="shared" ref="I15:I23" si="5">E15*F15</f>
        <v>7200</v>
      </c>
      <c r="J15" s="13">
        <v>94.1</v>
      </c>
      <c r="K15" s="13">
        <f t="shared" si="3"/>
        <v>677520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9" t="s">
        <v>25</v>
      </c>
      <c r="B16" s="10"/>
      <c r="C16" s="10"/>
      <c r="D16" s="10"/>
      <c r="E16" s="10">
        <f t="shared" si="0"/>
        <v>0</v>
      </c>
      <c r="F16" s="10"/>
      <c r="G16" s="11"/>
      <c r="H16" s="11">
        <f t="shared" si="4"/>
        <v>0</v>
      </c>
      <c r="I16" s="12">
        <f t="shared" si="5"/>
        <v>0</v>
      </c>
      <c r="J16" s="13"/>
      <c r="K16" s="13">
        <f t="shared" si="3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9" t="s">
        <v>26</v>
      </c>
      <c r="B17" s="10"/>
      <c r="C17" s="10"/>
      <c r="D17" s="10"/>
      <c r="E17" s="10">
        <f t="shared" si="0"/>
        <v>0</v>
      </c>
      <c r="F17" s="10">
        <v>0</v>
      </c>
      <c r="G17" s="11">
        <v>0</v>
      </c>
      <c r="H17" s="11">
        <v>0</v>
      </c>
      <c r="I17" s="12">
        <f t="shared" si="5"/>
        <v>0</v>
      </c>
      <c r="J17" s="18">
        <v>14</v>
      </c>
      <c r="K17" s="13">
        <f t="shared" si="3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27</v>
      </c>
      <c r="B18" s="10"/>
      <c r="C18" s="10"/>
      <c r="D18" s="10"/>
      <c r="E18" s="10">
        <f t="shared" si="0"/>
        <v>0</v>
      </c>
      <c r="F18" s="10"/>
      <c r="G18" s="11"/>
      <c r="H18" s="11"/>
      <c r="I18" s="12">
        <f t="shared" si="5"/>
        <v>0</v>
      </c>
      <c r="J18" s="13"/>
      <c r="K18" s="13">
        <f t="shared" si="3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28</v>
      </c>
      <c r="B19" s="10">
        <v>45</v>
      </c>
      <c r="C19" s="10"/>
      <c r="D19" s="10"/>
      <c r="E19" s="10">
        <f t="shared" si="0"/>
        <v>45</v>
      </c>
      <c r="F19" s="10">
        <v>10</v>
      </c>
      <c r="G19" s="11">
        <v>0.11</v>
      </c>
      <c r="H19" s="11"/>
      <c r="I19" s="12">
        <f t="shared" si="5"/>
        <v>450</v>
      </c>
      <c r="J19" s="13">
        <v>39</v>
      </c>
      <c r="K19" s="13">
        <f t="shared" si="3"/>
        <v>17550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29</v>
      </c>
      <c r="B20" s="10">
        <v>45</v>
      </c>
      <c r="C20" s="10"/>
      <c r="D20" s="10"/>
      <c r="E20" s="10">
        <f t="shared" si="0"/>
        <v>45</v>
      </c>
      <c r="F20" s="10">
        <v>10</v>
      </c>
      <c r="G20" s="11">
        <v>0.11</v>
      </c>
      <c r="H20" s="11"/>
      <c r="I20" s="12">
        <f t="shared" si="5"/>
        <v>450</v>
      </c>
      <c r="J20" s="13">
        <v>39</v>
      </c>
      <c r="K20" s="13">
        <f t="shared" si="3"/>
        <v>17550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30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5"/>
        <v>450</v>
      </c>
      <c r="J21" s="13">
        <v>39</v>
      </c>
      <c r="K21" s="13">
        <f t="shared" si="3"/>
        <v>17550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31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5"/>
        <v>450</v>
      </c>
      <c r="J22" s="13">
        <v>39</v>
      </c>
      <c r="K22" s="13">
        <f t="shared" si="3"/>
        <v>17550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9" t="s">
        <v>32</v>
      </c>
      <c r="B23" s="20"/>
      <c r="C23" s="21"/>
      <c r="D23" s="21"/>
      <c r="E23" s="10">
        <f t="shared" si="0"/>
        <v>0</v>
      </c>
      <c r="F23" s="20"/>
      <c r="G23" s="22"/>
      <c r="H23" s="22"/>
      <c r="I23" s="23">
        <f t="shared" si="5"/>
        <v>0</v>
      </c>
      <c r="J23" s="24">
        <v>32.5</v>
      </c>
      <c r="K23" s="24">
        <f t="shared" si="3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hidden="1" customHeight="1" x14ac:dyDescent="0.25">
      <c r="A24" s="19" t="s">
        <v>33</v>
      </c>
      <c r="B24" s="20">
        <v>0</v>
      </c>
      <c r="C24" s="21"/>
      <c r="D24" s="21"/>
      <c r="E24" s="10">
        <f t="shared" si="0"/>
        <v>0</v>
      </c>
      <c r="F24" s="20"/>
      <c r="G24" s="22"/>
      <c r="H24" s="22"/>
      <c r="I24" s="23">
        <f t="shared" ref="I24:I26" si="6">F24*G24</f>
        <v>0</v>
      </c>
      <c r="J24" s="24">
        <v>32.5</v>
      </c>
      <c r="K24" s="24">
        <f t="shared" si="3"/>
        <v>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hidden="1" customHeight="1" x14ac:dyDescent="0.25">
      <c r="A25" s="19" t="s">
        <v>34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6"/>
        <v>0</v>
      </c>
      <c r="J25" s="24">
        <v>32.5</v>
      </c>
      <c r="K25" s="24">
        <f t="shared" si="3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35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6"/>
        <v>0</v>
      </c>
      <c r="J26" s="24">
        <v>32.5</v>
      </c>
      <c r="K26" s="24">
        <f t="shared" si="3"/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6"/>
      <c r="B27" s="27">
        <f t="shared" ref="B27:C27" si="7">SUM(B3:B26)</f>
        <v>1033</v>
      </c>
      <c r="C27" s="28">
        <f t="shared" si="7"/>
        <v>80</v>
      </c>
      <c r="D27" s="29"/>
      <c r="E27" s="28">
        <f t="shared" ref="E27:I27" si="8">SUM(E3:E26)</f>
        <v>926</v>
      </c>
      <c r="F27" s="30">
        <f t="shared" si="8"/>
        <v>158</v>
      </c>
      <c r="G27" s="31">
        <f t="shared" si="8"/>
        <v>8.3399999999999981</v>
      </c>
      <c r="H27" s="31">
        <f t="shared" si="8"/>
        <v>536.20000000000005</v>
      </c>
      <c r="I27" s="32">
        <f t="shared" si="8"/>
        <v>10440</v>
      </c>
      <c r="J27" s="33"/>
      <c r="K27" s="34">
        <f>SUM(K3:K26)</f>
        <v>931710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5"/>
      <c r="B28" s="36"/>
      <c r="C28" s="37"/>
      <c r="D28" s="35"/>
      <c r="E28" s="1"/>
      <c r="F28" s="1"/>
      <c r="G28" s="1"/>
      <c r="H28" s="1"/>
      <c r="I28" s="38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773" t="s">
        <v>36</v>
      </c>
      <c r="B29" s="772"/>
      <c r="C29" s="772"/>
      <c r="D29" s="772"/>
      <c r="E29" s="772"/>
      <c r="F29" s="772"/>
      <c r="G29" s="772"/>
      <c r="H29" s="1"/>
      <c r="I29" s="40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 t="s">
        <v>37</v>
      </c>
      <c r="B30" s="42" t="s">
        <v>1</v>
      </c>
      <c r="C30" s="43" t="s">
        <v>38</v>
      </c>
      <c r="D30" s="44" t="s">
        <v>39</v>
      </c>
      <c r="E30" s="45" t="s">
        <v>40</v>
      </c>
      <c r="F30" s="46" t="s">
        <v>41</v>
      </c>
      <c r="G30" s="47" t="s">
        <v>42</v>
      </c>
      <c r="H30" s="48"/>
      <c r="I30" s="4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43</v>
      </c>
      <c r="B31" s="50" t="s">
        <v>44</v>
      </c>
      <c r="C31" s="51">
        <v>0</v>
      </c>
      <c r="D31" s="51">
        <v>0</v>
      </c>
      <c r="E31" s="51">
        <v>0</v>
      </c>
      <c r="F31" s="51">
        <v>0</v>
      </c>
      <c r="G31" s="52">
        <f>C31</f>
        <v>0</v>
      </c>
      <c r="H31" s="53"/>
      <c r="I31" s="5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5" t="s">
        <v>45</v>
      </c>
      <c r="B32" s="56" t="s">
        <v>46</v>
      </c>
      <c r="C32" s="51">
        <v>20000</v>
      </c>
      <c r="D32" s="51">
        <v>0</v>
      </c>
      <c r="E32" s="51">
        <v>0</v>
      </c>
      <c r="F32" s="51">
        <v>0</v>
      </c>
      <c r="G32" s="52">
        <v>0</v>
      </c>
      <c r="H32" s="53"/>
      <c r="I32" s="5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7"/>
      <c r="B33" s="58"/>
      <c r="C33" s="11">
        <v>0</v>
      </c>
      <c r="D33" s="11"/>
      <c r="E33" s="11">
        <v>0</v>
      </c>
      <c r="F33" s="59">
        <f>C33-E33+D33</f>
        <v>0</v>
      </c>
      <c r="G33" s="60"/>
      <c r="H33" s="61"/>
      <c r="I33" s="6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5"/>
      <c r="B34" s="36"/>
      <c r="C34" s="37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5"/>
      <c r="C35" s="25"/>
      <c r="D35" s="6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64" t="s">
        <v>47</v>
      </c>
      <c r="B36" s="65"/>
      <c r="C36" s="66"/>
      <c r="D36" s="67"/>
      <c r="E36" s="68"/>
      <c r="F36" s="69"/>
      <c r="G36" s="6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70" t="s">
        <v>48</v>
      </c>
      <c r="B37" s="71" t="s">
        <v>49</v>
      </c>
      <c r="C37" s="72" t="s">
        <v>50</v>
      </c>
      <c r="D37" s="73" t="s">
        <v>51</v>
      </c>
      <c r="E37" s="74" t="s">
        <v>10</v>
      </c>
      <c r="F37" s="75" t="s">
        <v>52</v>
      </c>
      <c r="G37" s="75" t="s">
        <v>53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6" t="s">
        <v>54</v>
      </c>
      <c r="B38" s="77"/>
      <c r="C38" s="77"/>
      <c r="D38" s="78">
        <f t="shared" ref="D38:D41" si="9">C38*10</f>
        <v>0</v>
      </c>
      <c r="E38" s="79">
        <v>32.5</v>
      </c>
      <c r="F38" s="79">
        <f t="shared" ref="F38:F69" si="10">B38*E38+C38*E38+D38*E38</f>
        <v>0</v>
      </c>
      <c r="G38" s="80"/>
      <c r="H38" s="8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6" t="s">
        <v>55</v>
      </c>
      <c r="B39" s="77"/>
      <c r="C39" s="77"/>
      <c r="D39" s="78">
        <f t="shared" si="9"/>
        <v>0</v>
      </c>
      <c r="E39" s="79">
        <v>32.5</v>
      </c>
      <c r="F39" s="79">
        <f t="shared" si="10"/>
        <v>0</v>
      </c>
      <c r="G39" s="80"/>
      <c r="H39" s="8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6" t="s">
        <v>56</v>
      </c>
      <c r="B40" s="77"/>
      <c r="C40" s="77"/>
      <c r="D40" s="78">
        <f t="shared" si="9"/>
        <v>0</v>
      </c>
      <c r="E40" s="79">
        <v>32.5</v>
      </c>
      <c r="F40" s="79">
        <f t="shared" si="10"/>
        <v>0</v>
      </c>
      <c r="G40" s="80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6" t="s">
        <v>57</v>
      </c>
      <c r="B41" s="77"/>
      <c r="C41" s="77"/>
      <c r="D41" s="78">
        <f t="shared" si="9"/>
        <v>0</v>
      </c>
      <c r="E41" s="79">
        <v>32.5</v>
      </c>
      <c r="F41" s="79">
        <f t="shared" si="10"/>
        <v>0</v>
      </c>
      <c r="G41" s="80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3" t="s">
        <v>58</v>
      </c>
      <c r="B42" s="84"/>
      <c r="C42" s="84">
        <v>360</v>
      </c>
      <c r="D42" s="85"/>
      <c r="E42" s="86">
        <v>196</v>
      </c>
      <c r="F42" s="86">
        <f t="shared" si="10"/>
        <v>70560</v>
      </c>
      <c r="G42" s="87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3" t="s">
        <v>59</v>
      </c>
      <c r="B43" s="84"/>
      <c r="C43" s="84">
        <v>120</v>
      </c>
      <c r="D43" s="85"/>
      <c r="E43" s="86">
        <v>196</v>
      </c>
      <c r="F43" s="86">
        <f t="shared" si="10"/>
        <v>23520</v>
      </c>
      <c r="G43" s="87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3" t="s">
        <v>60</v>
      </c>
      <c r="B44" s="84"/>
      <c r="C44" s="84">
        <v>120</v>
      </c>
      <c r="D44" s="85"/>
      <c r="E44" s="86">
        <v>196</v>
      </c>
      <c r="F44" s="86">
        <f t="shared" si="10"/>
        <v>23520</v>
      </c>
      <c r="G44" s="87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3" t="s">
        <v>61</v>
      </c>
      <c r="B45" s="84"/>
      <c r="C45" s="84">
        <v>110</v>
      </c>
      <c r="D45" s="85"/>
      <c r="E45" s="86">
        <v>196</v>
      </c>
      <c r="F45" s="86">
        <f t="shared" si="10"/>
        <v>21560</v>
      </c>
      <c r="G45" s="87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8" t="s">
        <v>62</v>
      </c>
      <c r="B46" s="11"/>
      <c r="C46" s="11"/>
      <c r="D46" s="89">
        <f t="shared" ref="D46:D47" si="11">C46/50</f>
        <v>0</v>
      </c>
      <c r="E46" s="13">
        <v>186</v>
      </c>
      <c r="F46" s="13">
        <f t="shared" si="10"/>
        <v>0</v>
      </c>
      <c r="G46" s="90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91" t="s">
        <v>63</v>
      </c>
      <c r="B47" s="92"/>
      <c r="C47" s="92"/>
      <c r="D47" s="93">
        <f t="shared" si="11"/>
        <v>0</v>
      </c>
      <c r="E47" s="94">
        <v>14</v>
      </c>
      <c r="F47" s="94">
        <f t="shared" si="10"/>
        <v>0</v>
      </c>
      <c r="G47" s="95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96" t="s">
        <v>64</v>
      </c>
      <c r="B48" s="97"/>
      <c r="C48" s="98"/>
      <c r="D48" s="99"/>
      <c r="E48" s="100">
        <v>68</v>
      </c>
      <c r="F48" s="101">
        <f t="shared" si="10"/>
        <v>0</v>
      </c>
      <c r="G48" s="102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3" t="s">
        <v>65</v>
      </c>
      <c r="B49" s="104"/>
      <c r="C49" s="105">
        <v>100</v>
      </c>
      <c r="D49" s="106"/>
      <c r="E49" s="107">
        <v>140</v>
      </c>
      <c r="F49" s="13">
        <f t="shared" si="10"/>
        <v>14000</v>
      </c>
      <c r="G49" s="108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3" t="s">
        <v>66</v>
      </c>
      <c r="B50" s="104"/>
      <c r="C50" s="105"/>
      <c r="D50" s="106"/>
      <c r="E50" s="107">
        <v>94.1</v>
      </c>
      <c r="F50" s="13">
        <f t="shared" si="10"/>
        <v>0</v>
      </c>
      <c r="G50" s="108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9" t="s">
        <v>67</v>
      </c>
      <c r="B51" s="110"/>
      <c r="C51" s="111">
        <v>897</v>
      </c>
      <c r="D51" s="112"/>
      <c r="E51" s="113">
        <v>140</v>
      </c>
      <c r="F51" s="114">
        <f t="shared" si="10"/>
        <v>125580</v>
      </c>
      <c r="G51" s="115"/>
      <c r="H51" s="1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17" t="s">
        <v>68</v>
      </c>
      <c r="B52" s="118"/>
      <c r="C52" s="118">
        <v>37</v>
      </c>
      <c r="D52" s="119"/>
      <c r="E52" s="120">
        <v>140</v>
      </c>
      <c r="F52" s="121">
        <f t="shared" si="10"/>
        <v>5180</v>
      </c>
      <c r="G52" s="122"/>
      <c r="H52" s="1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3" t="s">
        <v>69</v>
      </c>
      <c r="B53" s="105"/>
      <c r="C53" s="105"/>
      <c r="D53" s="106"/>
      <c r="E53" s="107">
        <v>140</v>
      </c>
      <c r="F53" s="13">
        <f t="shared" si="10"/>
        <v>0</v>
      </c>
      <c r="G53" s="108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23" t="s">
        <v>70</v>
      </c>
      <c r="B54" s="124"/>
      <c r="C54" s="124">
        <v>20</v>
      </c>
      <c r="D54" s="125"/>
      <c r="E54" s="126">
        <v>140</v>
      </c>
      <c r="F54" s="127">
        <f t="shared" si="10"/>
        <v>2800</v>
      </c>
      <c r="G54" s="128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29" t="s">
        <v>71</v>
      </c>
      <c r="B55" s="130"/>
      <c r="C55" s="130">
        <v>4290</v>
      </c>
      <c r="D55" s="131"/>
      <c r="E55" s="132">
        <v>140</v>
      </c>
      <c r="F55" s="133">
        <f t="shared" si="10"/>
        <v>600600</v>
      </c>
      <c r="G55" s="134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35" t="s">
        <v>72</v>
      </c>
      <c r="B56" s="136"/>
      <c r="C56" s="136">
        <v>3401</v>
      </c>
      <c r="D56" s="137"/>
      <c r="E56" s="138">
        <v>140</v>
      </c>
      <c r="F56" s="139">
        <f t="shared" si="10"/>
        <v>476140</v>
      </c>
      <c r="G56" s="1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41" t="s">
        <v>73</v>
      </c>
      <c r="B57" s="142"/>
      <c r="C57" s="142">
        <v>952</v>
      </c>
      <c r="D57" s="143"/>
      <c r="E57" s="144">
        <v>140</v>
      </c>
      <c r="F57" s="145">
        <f t="shared" si="10"/>
        <v>133280</v>
      </c>
      <c r="G57" s="1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41" t="s">
        <v>74</v>
      </c>
      <c r="B58" s="142"/>
      <c r="C58" s="142">
        <v>1736</v>
      </c>
      <c r="D58" s="143"/>
      <c r="E58" s="144">
        <v>140</v>
      </c>
      <c r="F58" s="145">
        <f t="shared" si="10"/>
        <v>243040</v>
      </c>
      <c r="G58" s="1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47" t="s">
        <v>75</v>
      </c>
      <c r="B59" s="148"/>
      <c r="C59" s="148">
        <v>5005</v>
      </c>
      <c r="D59" s="149"/>
      <c r="E59" s="150">
        <v>140</v>
      </c>
      <c r="F59" s="151">
        <f t="shared" si="10"/>
        <v>700700</v>
      </c>
      <c r="G59" s="1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53" t="s">
        <v>76</v>
      </c>
      <c r="B60" s="154"/>
      <c r="C60" s="154">
        <v>1319</v>
      </c>
      <c r="D60" s="155"/>
      <c r="E60" s="156">
        <v>128</v>
      </c>
      <c r="F60" s="157">
        <f t="shared" si="10"/>
        <v>168832</v>
      </c>
      <c r="G60" s="15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29" t="s">
        <v>77</v>
      </c>
      <c r="B61" s="130"/>
      <c r="C61" s="130">
        <v>1530</v>
      </c>
      <c r="D61" s="131"/>
      <c r="E61" s="132">
        <v>128</v>
      </c>
      <c r="F61" s="133">
        <f t="shared" si="10"/>
        <v>195840</v>
      </c>
      <c r="G61" s="13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35" t="s">
        <v>78</v>
      </c>
      <c r="B62" s="136"/>
      <c r="C62" s="136">
        <v>340</v>
      </c>
      <c r="D62" s="137"/>
      <c r="E62" s="138">
        <v>128</v>
      </c>
      <c r="F62" s="139">
        <f t="shared" si="10"/>
        <v>43520</v>
      </c>
      <c r="G62" s="1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17" t="s">
        <v>79</v>
      </c>
      <c r="B63" s="118"/>
      <c r="C63" s="118">
        <v>236</v>
      </c>
      <c r="D63" s="119"/>
      <c r="E63" s="120">
        <v>128</v>
      </c>
      <c r="F63" s="121">
        <f t="shared" si="10"/>
        <v>30208</v>
      </c>
      <c r="G63" s="122"/>
      <c r="H63" s="159"/>
      <c r="I63" s="160"/>
      <c r="J63" s="161"/>
      <c r="K63" s="160"/>
      <c r="L63" s="1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63" t="s">
        <v>80</v>
      </c>
      <c r="B64" s="164"/>
      <c r="C64" s="164"/>
      <c r="D64" s="165"/>
      <c r="E64" s="166">
        <v>128</v>
      </c>
      <c r="F64" s="167">
        <f t="shared" si="10"/>
        <v>0</v>
      </c>
      <c r="G64" s="168"/>
      <c r="H64" s="159"/>
      <c r="I64" s="159"/>
      <c r="J64" s="159"/>
      <c r="K64" s="159"/>
      <c r="L64" s="15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69" t="s">
        <v>81</v>
      </c>
      <c r="B65" s="170"/>
      <c r="C65" s="170"/>
      <c r="D65" s="171"/>
      <c r="E65" s="172">
        <v>102</v>
      </c>
      <c r="F65" s="173">
        <f t="shared" si="10"/>
        <v>0</v>
      </c>
      <c r="G65" s="174"/>
      <c r="H65" s="159"/>
      <c r="I65" s="175"/>
      <c r="J65" s="175"/>
      <c r="K65" s="175"/>
      <c r="L65" s="17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29" t="s">
        <v>82</v>
      </c>
      <c r="B66" s="130"/>
      <c r="C66" s="130">
        <v>600</v>
      </c>
      <c r="D66" s="131"/>
      <c r="E66" s="132">
        <v>102</v>
      </c>
      <c r="F66" s="133">
        <f t="shared" si="10"/>
        <v>61200</v>
      </c>
      <c r="G66" s="134"/>
      <c r="H66" s="159"/>
      <c r="I66" s="175"/>
      <c r="J66" s="175"/>
      <c r="K66" s="175"/>
      <c r="L66" s="17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35" t="s">
        <v>83</v>
      </c>
      <c r="B67" s="136"/>
      <c r="C67" s="136">
        <v>220</v>
      </c>
      <c r="D67" s="137"/>
      <c r="E67" s="138">
        <v>102</v>
      </c>
      <c r="F67" s="139">
        <f t="shared" si="10"/>
        <v>22440</v>
      </c>
      <c r="G67" s="140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17" t="s">
        <v>84</v>
      </c>
      <c r="B68" s="118"/>
      <c r="C68" s="118">
        <v>600</v>
      </c>
      <c r="D68" s="119"/>
      <c r="E68" s="120">
        <v>102</v>
      </c>
      <c r="F68" s="121">
        <f t="shared" si="10"/>
        <v>61200</v>
      </c>
      <c r="G68" s="122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41" t="s">
        <v>85</v>
      </c>
      <c r="B69" s="142"/>
      <c r="C69" s="142">
        <v>600</v>
      </c>
      <c r="D69" s="143"/>
      <c r="E69" s="144">
        <v>102</v>
      </c>
      <c r="F69" s="145">
        <f t="shared" si="10"/>
        <v>61200</v>
      </c>
      <c r="G69" s="146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76"/>
      <c r="B70" s="177"/>
      <c r="C70" s="178"/>
      <c r="D70" s="179"/>
      <c r="E70" s="180"/>
      <c r="F70" s="180">
        <f>E70*C70</f>
        <v>0</v>
      </c>
      <c r="G70" s="181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82" t="s">
        <v>86</v>
      </c>
      <c r="B71" s="183">
        <f>SUM(B48:B70)</f>
        <v>0</v>
      </c>
      <c r="C71" s="183">
        <f t="shared" ref="C71:D71" si="12">SUM(C38:C70)</f>
        <v>22593</v>
      </c>
      <c r="D71" s="184">
        <f t="shared" si="12"/>
        <v>0</v>
      </c>
      <c r="E71" s="185"/>
      <c r="F71" s="186">
        <f>SUM(F38:F70)</f>
        <v>3084920</v>
      </c>
      <c r="G71" s="187"/>
      <c r="H71" s="160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88"/>
      <c r="B72" s="188"/>
      <c r="C72" s="189"/>
      <c r="D72" s="190"/>
      <c r="E72" s="191"/>
      <c r="F72" s="192"/>
      <c r="G72" s="193"/>
      <c r="H72" s="194"/>
      <c r="I72" s="175"/>
      <c r="J72" s="175"/>
      <c r="K72" s="175"/>
      <c r="L72" s="17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95" t="s">
        <v>87</v>
      </c>
      <c r="B73" s="196" t="s">
        <v>88</v>
      </c>
      <c r="C73" s="197" t="s">
        <v>89</v>
      </c>
      <c r="D73" s="198" t="s">
        <v>39</v>
      </c>
      <c r="E73" s="197" t="s">
        <v>90</v>
      </c>
      <c r="F73" s="197" t="s">
        <v>91</v>
      </c>
      <c r="G73" s="198" t="s">
        <v>92</v>
      </c>
      <c r="H73" s="199" t="s">
        <v>93</v>
      </c>
      <c r="I73" s="199" t="s">
        <v>52</v>
      </c>
      <c r="J73" s="199" t="s">
        <v>94</v>
      </c>
      <c r="K73" s="199" t="s">
        <v>95</v>
      </c>
      <c r="L73" s="199" t="s">
        <v>96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15.75" customHeight="1" x14ac:dyDescent="0.25">
      <c r="A74" s="201" t="s">
        <v>97</v>
      </c>
      <c r="B74" s="202" t="s">
        <v>98</v>
      </c>
      <c r="C74" s="203">
        <v>0</v>
      </c>
      <c r="D74" s="77"/>
      <c r="E74" s="203"/>
      <c r="F74" s="203">
        <f t="shared" ref="F74:F106" si="13">C74+D74-E74</f>
        <v>0</v>
      </c>
      <c r="G74" s="77"/>
      <c r="H74" s="77">
        <v>183</v>
      </c>
      <c r="I74" s="77">
        <f t="shared" ref="I74:I129" si="14">H74*F74</f>
        <v>0</v>
      </c>
      <c r="J74" s="77"/>
      <c r="K74" s="77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01" t="s">
        <v>97</v>
      </c>
      <c r="B75" s="202" t="s">
        <v>99</v>
      </c>
      <c r="C75" s="203">
        <v>1225</v>
      </c>
      <c r="D75" s="77"/>
      <c r="E75" s="203">
        <v>400</v>
      </c>
      <c r="F75" s="203">
        <f t="shared" si="13"/>
        <v>825</v>
      </c>
      <c r="G75" s="77"/>
      <c r="H75" s="77">
        <v>183</v>
      </c>
      <c r="I75" s="77">
        <f t="shared" si="14"/>
        <v>150975</v>
      </c>
      <c r="J75" s="77"/>
      <c r="K75" s="77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04" t="s">
        <v>100</v>
      </c>
      <c r="B76" s="202" t="s">
        <v>101</v>
      </c>
      <c r="C76" s="203">
        <v>180</v>
      </c>
      <c r="D76" s="77"/>
      <c r="E76" s="203">
        <v>60</v>
      </c>
      <c r="F76" s="203">
        <f t="shared" si="13"/>
        <v>120</v>
      </c>
      <c r="G76" s="77"/>
      <c r="H76" s="77">
        <v>234</v>
      </c>
      <c r="I76" s="77">
        <f t="shared" si="14"/>
        <v>28080</v>
      </c>
      <c r="J76" s="77"/>
      <c r="K76" s="77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05" t="s">
        <v>102</v>
      </c>
      <c r="B77" s="206" t="s">
        <v>103</v>
      </c>
      <c r="C77" s="203">
        <v>1024</v>
      </c>
      <c r="D77" s="77"/>
      <c r="E77" s="203">
        <v>512</v>
      </c>
      <c r="F77" s="203">
        <f t="shared" si="13"/>
        <v>512</v>
      </c>
      <c r="G77" s="77"/>
      <c r="H77" s="77">
        <v>57</v>
      </c>
      <c r="I77" s="77">
        <f t="shared" si="14"/>
        <v>29184</v>
      </c>
      <c r="J77" s="77"/>
      <c r="K77" s="77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05" t="s">
        <v>102</v>
      </c>
      <c r="B78" s="206" t="s">
        <v>104</v>
      </c>
      <c r="C78" s="203">
        <v>1680</v>
      </c>
      <c r="D78" s="77"/>
      <c r="E78" s="203"/>
      <c r="F78" s="203">
        <f t="shared" si="13"/>
        <v>1680</v>
      </c>
      <c r="G78" s="77"/>
      <c r="H78" s="77">
        <v>59</v>
      </c>
      <c r="I78" s="77">
        <f t="shared" si="14"/>
        <v>99120</v>
      </c>
      <c r="J78" s="77"/>
      <c r="K78" s="77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07" t="s">
        <v>105</v>
      </c>
      <c r="B79" s="202" t="s">
        <v>106</v>
      </c>
      <c r="C79" s="203">
        <v>650</v>
      </c>
      <c r="D79" s="77"/>
      <c r="E79" s="203">
        <v>60</v>
      </c>
      <c r="F79" s="203">
        <f t="shared" si="13"/>
        <v>590</v>
      </c>
      <c r="G79" s="77"/>
      <c r="H79" s="77">
        <v>24</v>
      </c>
      <c r="I79" s="77">
        <f t="shared" si="14"/>
        <v>14160</v>
      </c>
      <c r="J79" s="77"/>
      <c r="K79" s="77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208" t="s">
        <v>107</v>
      </c>
      <c r="B80" s="209" t="s">
        <v>108</v>
      </c>
      <c r="C80" s="203">
        <v>0</v>
      </c>
      <c r="D80" s="77"/>
      <c r="E80" s="203"/>
      <c r="F80" s="203">
        <f t="shared" si="13"/>
        <v>0</v>
      </c>
      <c r="G80" s="77"/>
      <c r="H80" s="77">
        <v>623</v>
      </c>
      <c r="I80" s="77">
        <f t="shared" si="14"/>
        <v>0</v>
      </c>
      <c r="J80" s="77"/>
      <c r="K80" s="77"/>
      <c r="L80" s="77"/>
      <c r="M80" s="210"/>
      <c r="N80" s="2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8" t="s">
        <v>109</v>
      </c>
      <c r="B81" s="209" t="s">
        <v>108</v>
      </c>
      <c r="C81" s="203">
        <v>123</v>
      </c>
      <c r="D81" s="77"/>
      <c r="E81" s="203"/>
      <c r="F81" s="203">
        <f t="shared" si="13"/>
        <v>123</v>
      </c>
      <c r="G81" s="77"/>
      <c r="H81" s="77">
        <v>623</v>
      </c>
      <c r="I81" s="77">
        <f t="shared" si="14"/>
        <v>76629</v>
      </c>
      <c r="J81" s="77"/>
      <c r="K81" s="77"/>
      <c r="L81" s="77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05" t="s">
        <v>110</v>
      </c>
      <c r="B82" s="209" t="s">
        <v>111</v>
      </c>
      <c r="C82" s="203">
        <v>3</v>
      </c>
      <c r="D82" s="77"/>
      <c r="E82" s="203">
        <v>1</v>
      </c>
      <c r="F82" s="203">
        <f t="shared" si="13"/>
        <v>2</v>
      </c>
      <c r="G82" s="77"/>
      <c r="H82" s="77">
        <v>2070</v>
      </c>
      <c r="I82" s="77">
        <f t="shared" si="14"/>
        <v>4140</v>
      </c>
      <c r="J82" s="77"/>
      <c r="K82" s="77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11" t="s">
        <v>112</v>
      </c>
      <c r="B83" s="209" t="s">
        <v>111</v>
      </c>
      <c r="C83" s="203">
        <v>3</v>
      </c>
      <c r="D83" s="77"/>
      <c r="E83" s="203"/>
      <c r="F83" s="203">
        <f t="shared" si="13"/>
        <v>3</v>
      </c>
      <c r="G83" s="77"/>
      <c r="H83" s="77">
        <v>1758</v>
      </c>
      <c r="I83" s="77">
        <f t="shared" si="14"/>
        <v>5274</v>
      </c>
      <c r="J83" s="77"/>
      <c r="K83" s="77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11" t="s">
        <v>112</v>
      </c>
      <c r="B84" s="209" t="s">
        <v>113</v>
      </c>
      <c r="C84" s="203">
        <v>0</v>
      </c>
      <c r="D84" s="77"/>
      <c r="E84" s="203"/>
      <c r="F84" s="203">
        <f t="shared" si="13"/>
        <v>0</v>
      </c>
      <c r="G84" s="77"/>
      <c r="H84" s="77">
        <v>2549.0300000000002</v>
      </c>
      <c r="I84" s="77">
        <f t="shared" si="14"/>
        <v>0</v>
      </c>
      <c r="J84" s="77"/>
      <c r="K84" s="77"/>
      <c r="L84" s="77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13" t="s">
        <v>114</v>
      </c>
      <c r="B85" s="209" t="s">
        <v>111</v>
      </c>
      <c r="C85" s="203">
        <v>0</v>
      </c>
      <c r="D85" s="77"/>
      <c r="E85" s="203"/>
      <c r="F85" s="203">
        <f t="shared" si="13"/>
        <v>0</v>
      </c>
      <c r="G85" s="77"/>
      <c r="H85" s="77">
        <v>1200</v>
      </c>
      <c r="I85" s="77">
        <f t="shared" si="14"/>
        <v>0</v>
      </c>
      <c r="J85" s="77"/>
      <c r="K85" s="77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13" t="s">
        <v>115</v>
      </c>
      <c r="B86" s="209" t="s">
        <v>111</v>
      </c>
      <c r="C86" s="203">
        <v>0</v>
      </c>
      <c r="D86" s="77"/>
      <c r="E86" s="203"/>
      <c r="F86" s="203">
        <f t="shared" si="13"/>
        <v>0</v>
      </c>
      <c r="G86" s="77"/>
      <c r="H86" s="77">
        <v>312</v>
      </c>
      <c r="I86" s="77">
        <f t="shared" si="14"/>
        <v>0</v>
      </c>
      <c r="J86" s="77"/>
      <c r="K86" s="77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13" t="s">
        <v>116</v>
      </c>
      <c r="B87" s="209" t="s">
        <v>111</v>
      </c>
      <c r="C87" s="203">
        <v>6</v>
      </c>
      <c r="D87" s="77"/>
      <c r="E87" s="203"/>
      <c r="F87" s="203">
        <f t="shared" si="13"/>
        <v>6</v>
      </c>
      <c r="G87" s="77"/>
      <c r="H87" s="77">
        <v>2142</v>
      </c>
      <c r="I87" s="77">
        <f t="shared" si="14"/>
        <v>12852</v>
      </c>
      <c r="J87" s="77"/>
      <c r="K87" s="77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14" t="s">
        <v>117</v>
      </c>
      <c r="B88" s="209" t="s">
        <v>118</v>
      </c>
      <c r="C88" s="203">
        <v>100</v>
      </c>
      <c r="D88" s="77"/>
      <c r="E88" s="203">
        <v>100</v>
      </c>
      <c r="F88" s="203">
        <f t="shared" si="13"/>
        <v>0</v>
      </c>
      <c r="G88" s="77"/>
      <c r="H88" s="77">
        <v>47</v>
      </c>
      <c r="I88" s="77">
        <f t="shared" si="14"/>
        <v>0</v>
      </c>
      <c r="J88" s="77"/>
      <c r="K88" s="77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14" t="s">
        <v>119</v>
      </c>
      <c r="B89" s="209" t="s">
        <v>99</v>
      </c>
      <c r="C89" s="203">
        <v>2500</v>
      </c>
      <c r="D89" s="77"/>
      <c r="E89" s="203">
        <v>275</v>
      </c>
      <c r="F89" s="203">
        <f t="shared" si="13"/>
        <v>2225</v>
      </c>
      <c r="G89" s="77"/>
      <c r="H89" s="77">
        <v>47</v>
      </c>
      <c r="I89" s="77">
        <f t="shared" si="14"/>
        <v>104575</v>
      </c>
      <c r="J89" s="77"/>
      <c r="K89" s="77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15" t="s">
        <v>120</v>
      </c>
      <c r="B90" s="209" t="s">
        <v>113</v>
      </c>
      <c r="C90" s="203">
        <v>1</v>
      </c>
      <c r="D90" s="77"/>
      <c r="E90" s="203"/>
      <c r="F90" s="203">
        <f t="shared" si="13"/>
        <v>1</v>
      </c>
      <c r="G90" s="77"/>
      <c r="H90" s="77">
        <v>2233.9899999999998</v>
      </c>
      <c r="I90" s="77">
        <f t="shared" si="14"/>
        <v>2233.9899999999998</v>
      </c>
      <c r="J90" s="77"/>
      <c r="K90" s="77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15" t="s">
        <v>120</v>
      </c>
      <c r="B91" s="209" t="s">
        <v>113</v>
      </c>
      <c r="C91" s="203">
        <v>3</v>
      </c>
      <c r="D91" s="77"/>
      <c r="E91" s="203"/>
      <c r="F91" s="203">
        <f t="shared" si="13"/>
        <v>3</v>
      </c>
      <c r="G91" s="77"/>
      <c r="H91" s="77">
        <v>1924.17</v>
      </c>
      <c r="I91" s="77">
        <f t="shared" si="14"/>
        <v>5772.51</v>
      </c>
      <c r="J91" s="77"/>
      <c r="K91" s="77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16" t="s">
        <v>121</v>
      </c>
      <c r="B92" s="209" t="s">
        <v>122</v>
      </c>
      <c r="C92" s="203">
        <v>100</v>
      </c>
      <c r="D92" s="77"/>
      <c r="E92" s="203"/>
      <c r="F92" s="203">
        <f t="shared" si="13"/>
        <v>100</v>
      </c>
      <c r="G92" s="77"/>
      <c r="H92" s="77">
        <v>743.29</v>
      </c>
      <c r="I92" s="77">
        <f t="shared" si="14"/>
        <v>74329</v>
      </c>
      <c r="J92" s="77"/>
      <c r="K92" s="77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13" t="s">
        <v>123</v>
      </c>
      <c r="B93" s="217" t="s">
        <v>122</v>
      </c>
      <c r="C93" s="203">
        <v>310</v>
      </c>
      <c r="D93" s="77"/>
      <c r="E93" s="203"/>
      <c r="F93" s="203">
        <f t="shared" si="13"/>
        <v>310</v>
      </c>
      <c r="G93" s="77"/>
      <c r="H93" s="77">
        <v>559.19762200000002</v>
      </c>
      <c r="I93" s="77">
        <f t="shared" si="14"/>
        <v>173351.26282</v>
      </c>
      <c r="J93" s="77"/>
      <c r="K93" s="77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18" t="s">
        <v>124</v>
      </c>
      <c r="B94" s="202" t="s">
        <v>98</v>
      </c>
      <c r="C94" s="203">
        <v>450</v>
      </c>
      <c r="D94" s="77"/>
      <c r="E94" s="203">
        <v>150</v>
      </c>
      <c r="F94" s="203">
        <f t="shared" si="13"/>
        <v>300</v>
      </c>
      <c r="G94" s="77"/>
      <c r="H94" s="77">
        <v>183</v>
      </c>
      <c r="I94" s="77">
        <f t="shared" si="14"/>
        <v>54900</v>
      </c>
      <c r="J94" s="77"/>
      <c r="K94" s="77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18" t="s">
        <v>124</v>
      </c>
      <c r="B95" s="202" t="s">
        <v>99</v>
      </c>
      <c r="C95" s="203">
        <v>1000</v>
      </c>
      <c r="D95" s="77"/>
      <c r="E95" s="203"/>
      <c r="F95" s="203">
        <f t="shared" si="13"/>
        <v>1000</v>
      </c>
      <c r="G95" s="77"/>
      <c r="H95" s="77">
        <v>183</v>
      </c>
      <c r="I95" s="77">
        <f t="shared" si="14"/>
        <v>183000</v>
      </c>
      <c r="J95" s="77"/>
      <c r="K95" s="77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13" t="s">
        <v>125</v>
      </c>
      <c r="B96" s="209" t="s">
        <v>113</v>
      </c>
      <c r="C96" s="203">
        <v>220</v>
      </c>
      <c r="D96" s="77"/>
      <c r="E96" s="203">
        <v>20</v>
      </c>
      <c r="F96" s="203">
        <f t="shared" si="13"/>
        <v>200</v>
      </c>
      <c r="G96" s="77"/>
      <c r="H96" s="77">
        <v>427</v>
      </c>
      <c r="I96" s="77">
        <f t="shared" si="14"/>
        <v>85400</v>
      </c>
      <c r="J96" s="77"/>
      <c r="K96" s="77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13" t="s">
        <v>126</v>
      </c>
      <c r="B97" s="209" t="s">
        <v>127</v>
      </c>
      <c r="C97" s="203">
        <v>5</v>
      </c>
      <c r="D97" s="77"/>
      <c r="E97" s="203"/>
      <c r="F97" s="203">
        <f t="shared" si="13"/>
        <v>5</v>
      </c>
      <c r="G97" s="77"/>
      <c r="H97" s="77">
        <v>688.59</v>
      </c>
      <c r="I97" s="77">
        <f t="shared" si="14"/>
        <v>3442.9500000000003</v>
      </c>
      <c r="J97" s="77"/>
      <c r="K97" s="77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13" t="s">
        <v>128</v>
      </c>
      <c r="B98" s="209" t="s">
        <v>127</v>
      </c>
      <c r="C98" s="203">
        <v>10</v>
      </c>
      <c r="D98" s="77"/>
      <c r="E98" s="203"/>
      <c r="F98" s="203">
        <f t="shared" si="13"/>
        <v>10</v>
      </c>
      <c r="G98" s="77"/>
      <c r="H98" s="77">
        <v>504</v>
      </c>
      <c r="I98" s="77">
        <f t="shared" si="14"/>
        <v>5040</v>
      </c>
      <c r="J98" s="77"/>
      <c r="K98" s="77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13" t="s">
        <v>129</v>
      </c>
      <c r="B99" s="209" t="s">
        <v>127</v>
      </c>
      <c r="C99" s="203">
        <v>0</v>
      </c>
      <c r="D99" s="77"/>
      <c r="E99" s="203"/>
      <c r="F99" s="203">
        <f t="shared" si="13"/>
        <v>0</v>
      </c>
      <c r="G99" s="77"/>
      <c r="H99" s="77">
        <v>398</v>
      </c>
      <c r="I99" s="77">
        <f t="shared" si="14"/>
        <v>0</v>
      </c>
      <c r="J99" s="77"/>
      <c r="K99" s="77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219" t="s">
        <v>130</v>
      </c>
      <c r="B100" s="209" t="s">
        <v>127</v>
      </c>
      <c r="C100" s="203">
        <v>0</v>
      </c>
      <c r="D100" s="77"/>
      <c r="E100" s="203"/>
      <c r="F100" s="203">
        <f t="shared" si="13"/>
        <v>0</v>
      </c>
      <c r="G100" s="77"/>
      <c r="H100" s="77">
        <v>607</v>
      </c>
      <c r="I100" s="77">
        <f t="shared" si="14"/>
        <v>0</v>
      </c>
      <c r="J100" s="77"/>
      <c r="K100" s="77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13" t="s">
        <v>131</v>
      </c>
      <c r="B101" s="209" t="s">
        <v>127</v>
      </c>
      <c r="C101" s="203">
        <v>145</v>
      </c>
      <c r="D101" s="77"/>
      <c r="E101" s="203">
        <v>65</v>
      </c>
      <c r="F101" s="203">
        <f t="shared" si="13"/>
        <v>80</v>
      </c>
      <c r="G101" s="77"/>
      <c r="H101" s="77">
        <v>514</v>
      </c>
      <c r="I101" s="77">
        <f t="shared" si="14"/>
        <v>41120</v>
      </c>
      <c r="J101" s="77"/>
      <c r="K101" s="77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220" t="s">
        <v>132</v>
      </c>
      <c r="B102" s="209" t="s">
        <v>127</v>
      </c>
      <c r="C102" s="203">
        <v>0</v>
      </c>
      <c r="D102" s="77"/>
      <c r="E102" s="203"/>
      <c r="F102" s="203">
        <f t="shared" si="13"/>
        <v>0</v>
      </c>
      <c r="G102" s="77"/>
      <c r="H102" s="77">
        <v>519</v>
      </c>
      <c r="I102" s="77">
        <f t="shared" si="14"/>
        <v>0</v>
      </c>
      <c r="J102" s="77"/>
      <c r="K102" s="77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13" t="s">
        <v>133</v>
      </c>
      <c r="B103" s="209" t="s">
        <v>127</v>
      </c>
      <c r="C103" s="203">
        <v>0</v>
      </c>
      <c r="D103" s="77"/>
      <c r="E103" s="203"/>
      <c r="F103" s="203">
        <f t="shared" si="13"/>
        <v>0</v>
      </c>
      <c r="G103" s="77"/>
      <c r="H103" s="77">
        <v>502.85</v>
      </c>
      <c r="I103" s="77">
        <f t="shared" si="14"/>
        <v>0</v>
      </c>
      <c r="J103" s="77"/>
      <c r="K103" s="77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1" t="s">
        <v>134</v>
      </c>
      <c r="B104" s="209" t="s">
        <v>127</v>
      </c>
      <c r="C104" s="203">
        <v>0</v>
      </c>
      <c r="D104" s="77"/>
      <c r="E104" s="203"/>
      <c r="F104" s="203">
        <f t="shared" si="13"/>
        <v>0</v>
      </c>
      <c r="G104" s="77"/>
      <c r="H104" s="77">
        <v>129</v>
      </c>
      <c r="I104" s="77">
        <f t="shared" si="14"/>
        <v>0</v>
      </c>
      <c r="J104" s="77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22" t="s">
        <v>135</v>
      </c>
      <c r="B105" s="217" t="s">
        <v>136</v>
      </c>
      <c r="C105" s="203">
        <v>750</v>
      </c>
      <c r="D105" s="77"/>
      <c r="E105" s="203"/>
      <c r="F105" s="203">
        <f t="shared" si="13"/>
        <v>750</v>
      </c>
      <c r="G105" s="77"/>
      <c r="H105" s="77">
        <v>60</v>
      </c>
      <c r="I105" s="77">
        <f t="shared" si="14"/>
        <v>45000</v>
      </c>
      <c r="J105" s="77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22" t="s">
        <v>137</v>
      </c>
      <c r="B106" s="223" t="s">
        <v>138</v>
      </c>
      <c r="C106" s="203">
        <v>3000</v>
      </c>
      <c r="D106" s="77"/>
      <c r="E106" s="203">
        <v>1500</v>
      </c>
      <c r="F106" s="203">
        <f t="shared" si="13"/>
        <v>1500</v>
      </c>
      <c r="G106" s="77"/>
      <c r="H106" s="77">
        <v>27</v>
      </c>
      <c r="I106" s="77">
        <f t="shared" si="14"/>
        <v>40500</v>
      </c>
      <c r="J106" s="77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222" t="s">
        <v>139</v>
      </c>
      <c r="B107" s="217"/>
      <c r="C107" s="203">
        <v>0</v>
      </c>
      <c r="D107" s="77"/>
      <c r="E107" s="203"/>
      <c r="F107" s="203">
        <v>0</v>
      </c>
      <c r="G107" s="77"/>
      <c r="H107" s="77">
        <v>0</v>
      </c>
      <c r="I107" s="77">
        <f t="shared" si="14"/>
        <v>0</v>
      </c>
      <c r="J107" s="77"/>
      <c r="K107" s="77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05" t="s">
        <v>140</v>
      </c>
      <c r="B108" s="217" t="s">
        <v>141</v>
      </c>
      <c r="C108" s="203">
        <v>1075</v>
      </c>
      <c r="D108" s="77"/>
      <c r="E108" s="203"/>
      <c r="F108" s="203">
        <f>C108+D108+E108</f>
        <v>1075</v>
      </c>
      <c r="G108" s="77"/>
      <c r="H108" s="77">
        <v>55</v>
      </c>
      <c r="I108" s="77">
        <f t="shared" si="14"/>
        <v>59125</v>
      </c>
      <c r="J108" s="77"/>
      <c r="K108" s="77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205" t="s">
        <v>142</v>
      </c>
      <c r="B109" s="223" t="s">
        <v>138</v>
      </c>
      <c r="C109" s="203">
        <v>0</v>
      </c>
      <c r="D109" s="77"/>
      <c r="E109" s="203"/>
      <c r="F109" s="203">
        <f t="shared" ref="F109:F129" si="15">C109+D109-E109</f>
        <v>0</v>
      </c>
      <c r="G109" s="77"/>
      <c r="H109" s="77">
        <v>27</v>
      </c>
      <c r="I109" s="77">
        <f t="shared" si="14"/>
        <v>0</v>
      </c>
      <c r="J109" s="77"/>
      <c r="K109" s="77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13" t="s">
        <v>143</v>
      </c>
      <c r="B110" s="209" t="s">
        <v>111</v>
      </c>
      <c r="C110" s="203">
        <v>150</v>
      </c>
      <c r="D110" s="77"/>
      <c r="E110" s="203">
        <v>25</v>
      </c>
      <c r="F110" s="203">
        <f t="shared" si="15"/>
        <v>125</v>
      </c>
      <c r="G110" s="77"/>
      <c r="H110" s="77">
        <v>384</v>
      </c>
      <c r="I110" s="77">
        <f t="shared" si="14"/>
        <v>48000</v>
      </c>
      <c r="J110" s="77"/>
      <c r="K110" s="77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8" t="s">
        <v>144</v>
      </c>
      <c r="B111" s="209" t="s">
        <v>118</v>
      </c>
      <c r="C111" s="203">
        <v>0</v>
      </c>
      <c r="D111" s="77"/>
      <c r="E111" s="203"/>
      <c r="F111" s="203">
        <f t="shared" si="15"/>
        <v>0</v>
      </c>
      <c r="G111" s="77"/>
      <c r="H111" s="77">
        <v>37</v>
      </c>
      <c r="I111" s="77">
        <f t="shared" si="14"/>
        <v>0</v>
      </c>
      <c r="J111" s="77"/>
      <c r="K111" s="77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8" t="s">
        <v>145</v>
      </c>
      <c r="B112" s="209" t="s">
        <v>146</v>
      </c>
      <c r="C112" s="203">
        <v>75</v>
      </c>
      <c r="D112" s="77"/>
      <c r="E112" s="203">
        <v>25</v>
      </c>
      <c r="F112" s="203">
        <f t="shared" si="15"/>
        <v>50</v>
      </c>
      <c r="G112" s="77"/>
      <c r="H112" s="77">
        <v>498</v>
      </c>
      <c r="I112" s="77">
        <f t="shared" si="14"/>
        <v>24900</v>
      </c>
      <c r="J112" s="77"/>
      <c r="K112" s="77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08" t="s">
        <v>147</v>
      </c>
      <c r="B113" s="209" t="s">
        <v>148</v>
      </c>
      <c r="C113" s="203">
        <v>25</v>
      </c>
      <c r="D113" s="77"/>
      <c r="E113" s="203"/>
      <c r="F113" s="203">
        <f t="shared" si="15"/>
        <v>25</v>
      </c>
      <c r="G113" s="77"/>
      <c r="H113" s="77">
        <v>84</v>
      </c>
      <c r="I113" s="77">
        <f t="shared" si="14"/>
        <v>2100</v>
      </c>
      <c r="J113" s="77"/>
      <c r="K113" s="77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24" t="s">
        <v>149</v>
      </c>
      <c r="B114" s="209" t="s">
        <v>113</v>
      </c>
      <c r="C114" s="203">
        <v>315</v>
      </c>
      <c r="D114" s="77"/>
      <c r="E114" s="203"/>
      <c r="F114" s="203">
        <f t="shared" si="15"/>
        <v>315</v>
      </c>
      <c r="G114" s="77"/>
      <c r="H114" s="77">
        <v>629.27</v>
      </c>
      <c r="I114" s="77">
        <f t="shared" si="14"/>
        <v>198220.05</v>
      </c>
      <c r="J114" s="77"/>
      <c r="K114" s="77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08" t="s">
        <v>150</v>
      </c>
      <c r="B115" s="209" t="s">
        <v>111</v>
      </c>
      <c r="C115" s="203">
        <v>2</v>
      </c>
      <c r="D115" s="77"/>
      <c r="E115" s="203"/>
      <c r="F115" s="203">
        <f t="shared" si="15"/>
        <v>2</v>
      </c>
      <c r="G115" s="77"/>
      <c r="H115" s="77">
        <v>1585.2</v>
      </c>
      <c r="I115" s="77">
        <f t="shared" si="14"/>
        <v>3170.4</v>
      </c>
      <c r="J115" s="77"/>
      <c r="K115" s="77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08" t="s">
        <v>151</v>
      </c>
      <c r="B116" s="209" t="s">
        <v>113</v>
      </c>
      <c r="C116" s="203">
        <v>0</v>
      </c>
      <c r="D116" s="77"/>
      <c r="E116" s="203"/>
      <c r="F116" s="203">
        <f t="shared" si="15"/>
        <v>0</v>
      </c>
      <c r="G116" s="77"/>
      <c r="H116" s="77">
        <v>1780.53</v>
      </c>
      <c r="I116" s="77">
        <f t="shared" si="14"/>
        <v>0</v>
      </c>
      <c r="J116" s="77"/>
      <c r="K116" s="77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08" t="s">
        <v>152</v>
      </c>
      <c r="B117" s="209" t="s">
        <v>113</v>
      </c>
      <c r="C117" s="203">
        <v>4</v>
      </c>
      <c r="D117" s="77"/>
      <c r="E117" s="203"/>
      <c r="F117" s="203">
        <f t="shared" si="15"/>
        <v>4</v>
      </c>
      <c r="G117" s="77"/>
      <c r="H117" s="77">
        <v>1891.98</v>
      </c>
      <c r="I117" s="77">
        <f t="shared" si="14"/>
        <v>7567.92</v>
      </c>
      <c r="J117" s="77"/>
      <c r="K117" s="77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25" t="s">
        <v>153</v>
      </c>
      <c r="B118" s="209" t="s">
        <v>113</v>
      </c>
      <c r="C118" s="203">
        <v>15</v>
      </c>
      <c r="D118" s="77"/>
      <c r="E118" s="203"/>
      <c r="F118" s="203">
        <f t="shared" si="15"/>
        <v>15</v>
      </c>
      <c r="G118" s="77"/>
      <c r="H118" s="77">
        <v>557</v>
      </c>
      <c r="I118" s="77">
        <f t="shared" si="14"/>
        <v>8355</v>
      </c>
      <c r="J118" s="77"/>
      <c r="K118" s="77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08" t="s">
        <v>154</v>
      </c>
      <c r="B119" s="209" t="s">
        <v>113</v>
      </c>
      <c r="C119" s="203">
        <v>55</v>
      </c>
      <c r="D119" s="77"/>
      <c r="E119" s="203"/>
      <c r="F119" s="203">
        <f t="shared" si="15"/>
        <v>55</v>
      </c>
      <c r="G119" s="77"/>
      <c r="H119" s="77">
        <v>524</v>
      </c>
      <c r="I119" s="77">
        <f t="shared" si="14"/>
        <v>28820</v>
      </c>
      <c r="J119" s="77"/>
      <c r="K119" s="77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08" t="s">
        <v>155</v>
      </c>
      <c r="B120" s="209" t="s">
        <v>113</v>
      </c>
      <c r="C120" s="203">
        <v>50</v>
      </c>
      <c r="D120" s="77"/>
      <c r="E120" s="203"/>
      <c r="F120" s="203">
        <f t="shared" si="15"/>
        <v>50</v>
      </c>
      <c r="G120" s="77"/>
      <c r="H120" s="77">
        <v>689.75</v>
      </c>
      <c r="I120" s="77">
        <f t="shared" si="14"/>
        <v>34487.5</v>
      </c>
      <c r="J120" s="77"/>
      <c r="K120" s="77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08" t="s">
        <v>156</v>
      </c>
      <c r="B121" s="209" t="s">
        <v>113</v>
      </c>
      <c r="C121" s="203">
        <v>45</v>
      </c>
      <c r="D121" s="77"/>
      <c r="E121" s="203"/>
      <c r="F121" s="203">
        <f t="shared" si="15"/>
        <v>45</v>
      </c>
      <c r="G121" s="77"/>
      <c r="H121" s="77">
        <v>522.19000000000005</v>
      </c>
      <c r="I121" s="77">
        <f t="shared" si="14"/>
        <v>23498.550000000003</v>
      </c>
      <c r="J121" s="77"/>
      <c r="K121" s="77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26" t="s">
        <v>157</v>
      </c>
      <c r="B122" s="209" t="s">
        <v>113</v>
      </c>
      <c r="C122" s="203">
        <v>95</v>
      </c>
      <c r="D122" s="77"/>
      <c r="E122" s="203"/>
      <c r="F122" s="203">
        <f t="shared" si="15"/>
        <v>95</v>
      </c>
      <c r="G122" s="77"/>
      <c r="H122" s="77">
        <v>532.12</v>
      </c>
      <c r="I122" s="77">
        <f t="shared" si="14"/>
        <v>50551.4</v>
      </c>
      <c r="J122" s="77"/>
      <c r="K122" s="77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208" t="s">
        <v>158</v>
      </c>
      <c r="B123" s="202" t="s">
        <v>159</v>
      </c>
      <c r="C123" s="203">
        <v>0</v>
      </c>
      <c r="D123" s="77"/>
      <c r="E123" s="203"/>
      <c r="F123" s="203">
        <f t="shared" si="15"/>
        <v>0</v>
      </c>
      <c r="G123" s="77"/>
      <c r="H123" s="227">
        <v>155</v>
      </c>
      <c r="I123" s="77">
        <f t="shared" si="14"/>
        <v>0</v>
      </c>
      <c r="J123" s="77"/>
      <c r="K123" s="77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8" t="s">
        <v>152</v>
      </c>
      <c r="B124" s="209" t="s">
        <v>111</v>
      </c>
      <c r="C124" s="203">
        <v>0</v>
      </c>
      <c r="D124" s="77"/>
      <c r="E124" s="203"/>
      <c r="F124" s="203">
        <f t="shared" si="15"/>
        <v>0</v>
      </c>
      <c r="G124" s="77"/>
      <c r="H124" s="227">
        <v>1465.2</v>
      </c>
      <c r="I124" s="77">
        <f t="shared" si="14"/>
        <v>0</v>
      </c>
      <c r="J124" s="77"/>
      <c r="K124" s="77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08" t="s">
        <v>160</v>
      </c>
      <c r="B125" s="209" t="s">
        <v>113</v>
      </c>
      <c r="C125" s="203">
        <v>100</v>
      </c>
      <c r="D125" s="77"/>
      <c r="E125" s="203">
        <v>50</v>
      </c>
      <c r="F125" s="203">
        <f t="shared" si="15"/>
        <v>50</v>
      </c>
      <c r="G125" s="77"/>
      <c r="H125" s="227">
        <v>194.15</v>
      </c>
      <c r="I125" s="77">
        <f t="shared" si="14"/>
        <v>9707.5</v>
      </c>
      <c r="J125" s="77"/>
      <c r="K125" s="77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08" t="s">
        <v>161</v>
      </c>
      <c r="B126" s="209" t="s">
        <v>162</v>
      </c>
      <c r="C126" s="203">
        <v>0</v>
      </c>
      <c r="D126" s="77"/>
      <c r="E126" s="203"/>
      <c r="F126" s="203">
        <f t="shared" si="15"/>
        <v>0</v>
      </c>
      <c r="G126" s="77"/>
      <c r="H126" s="227">
        <v>186</v>
      </c>
      <c r="I126" s="77">
        <f t="shared" si="14"/>
        <v>0</v>
      </c>
      <c r="J126" s="77"/>
      <c r="K126" s="77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208" t="s">
        <v>163</v>
      </c>
      <c r="B127" s="209" t="s">
        <v>113</v>
      </c>
      <c r="C127" s="203">
        <v>0</v>
      </c>
      <c r="D127" s="77"/>
      <c r="E127" s="203"/>
      <c r="F127" s="203">
        <f t="shared" si="15"/>
        <v>0</v>
      </c>
      <c r="G127" s="77"/>
      <c r="H127" s="227">
        <v>168.11</v>
      </c>
      <c r="I127" s="77">
        <f t="shared" si="14"/>
        <v>0</v>
      </c>
      <c r="J127" s="77"/>
      <c r="K127" s="77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08" t="s">
        <v>164</v>
      </c>
      <c r="B128" s="209" t="s">
        <v>165</v>
      </c>
      <c r="C128" s="203">
        <v>7425</v>
      </c>
      <c r="D128" s="77"/>
      <c r="E128" s="203">
        <v>2250</v>
      </c>
      <c r="F128" s="203">
        <f t="shared" si="15"/>
        <v>5175</v>
      </c>
      <c r="G128" s="77"/>
      <c r="H128" s="77">
        <v>152.5</v>
      </c>
      <c r="I128" s="77">
        <f t="shared" si="14"/>
        <v>789187.5</v>
      </c>
      <c r="J128" s="228"/>
      <c r="K128" s="228"/>
      <c r="L128" s="2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08" t="s">
        <v>166</v>
      </c>
      <c r="B129" s="209" t="s">
        <v>167</v>
      </c>
      <c r="C129" s="203">
        <v>39.74</v>
      </c>
      <c r="D129" s="77"/>
      <c r="E129" s="203"/>
      <c r="F129" s="203">
        <f t="shared" si="15"/>
        <v>39.74</v>
      </c>
      <c r="G129" s="77"/>
      <c r="H129" s="77">
        <v>2196.6</v>
      </c>
      <c r="I129" s="77">
        <f t="shared" si="14"/>
        <v>87292.884000000005</v>
      </c>
      <c r="J129" s="228"/>
      <c r="K129" s="228"/>
      <c r="L129" s="2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05" t="s">
        <v>168</v>
      </c>
      <c r="B130" s="217"/>
      <c r="C130" s="203">
        <v>0</v>
      </c>
      <c r="D130" s="77"/>
      <c r="E130" s="203"/>
      <c r="F130" s="203">
        <v>0</v>
      </c>
      <c r="G130" s="77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05" t="s">
        <v>169</v>
      </c>
      <c r="B131" s="229"/>
      <c r="C131" s="230">
        <f t="shared" ref="C131:F131" si="16">SUM(C74:C130)</f>
        <v>22958.74</v>
      </c>
      <c r="D131" s="231">
        <f t="shared" si="16"/>
        <v>0</v>
      </c>
      <c r="E131" s="231">
        <f t="shared" si="16"/>
        <v>5493</v>
      </c>
      <c r="F131" s="232">
        <f t="shared" si="16"/>
        <v>17465.740000000002</v>
      </c>
      <c r="G131" s="233"/>
      <c r="H131" s="233"/>
      <c r="I131" s="234">
        <f>SUM(I74:I129)</f>
        <v>2614062.4168199999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5"/>
      <c r="C132" s="25"/>
      <c r="D132" s="1"/>
      <c r="E132" s="1"/>
      <c r="F132" s="1"/>
      <c r="G132" s="1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35" t="s">
        <v>170</v>
      </c>
      <c r="B133" s="236" t="s">
        <v>88</v>
      </c>
      <c r="C133" s="237" t="s">
        <v>38</v>
      </c>
      <c r="D133" s="196" t="s">
        <v>39</v>
      </c>
      <c r="E133" s="238" t="s">
        <v>40</v>
      </c>
      <c r="F133" s="237" t="s">
        <v>41</v>
      </c>
      <c r="G133" s="239" t="s">
        <v>93</v>
      </c>
      <c r="H133" s="240" t="s">
        <v>52</v>
      </c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15.75" customHeight="1" x14ac:dyDescent="0.25">
      <c r="A134" s="241" t="s">
        <v>171</v>
      </c>
      <c r="B134" s="242" t="s">
        <v>172</v>
      </c>
      <c r="C134" s="22">
        <v>210.2</v>
      </c>
      <c r="D134" s="22"/>
      <c r="E134" s="22">
        <v>0</v>
      </c>
      <c r="F134" s="22">
        <f t="shared" ref="F134:F161" si="17">C134+D134-E134</f>
        <v>210.2</v>
      </c>
      <c r="G134" s="24">
        <v>605</v>
      </c>
      <c r="H134" s="243">
        <f t="shared" ref="H134:H162" si="18">G134*F134</f>
        <v>127171</v>
      </c>
      <c r="I134" s="2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1" t="s">
        <v>173</v>
      </c>
      <c r="B135" s="242" t="s">
        <v>172</v>
      </c>
      <c r="C135" s="22">
        <v>204.85</v>
      </c>
      <c r="D135" s="22"/>
      <c r="E135" s="22">
        <v>0</v>
      </c>
      <c r="F135" s="22">
        <f t="shared" si="17"/>
        <v>204.85</v>
      </c>
      <c r="G135" s="24">
        <v>605</v>
      </c>
      <c r="H135" s="243">
        <f t="shared" si="18"/>
        <v>123934.25</v>
      </c>
      <c r="I135" s="2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41" t="s">
        <v>174</v>
      </c>
      <c r="B136" s="242" t="s">
        <v>172</v>
      </c>
      <c r="C136" s="22">
        <v>222.9</v>
      </c>
      <c r="D136" s="22"/>
      <c r="E136" s="22">
        <v>0</v>
      </c>
      <c r="F136" s="22">
        <f t="shared" si="17"/>
        <v>222.9</v>
      </c>
      <c r="G136" s="24">
        <v>605</v>
      </c>
      <c r="H136" s="243">
        <f t="shared" si="18"/>
        <v>134854.5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41" t="s">
        <v>175</v>
      </c>
      <c r="B137" s="242" t="s">
        <v>172</v>
      </c>
      <c r="C137" s="22">
        <v>222.25</v>
      </c>
      <c r="D137" s="22"/>
      <c r="E137" s="22">
        <v>0</v>
      </c>
      <c r="F137" s="22">
        <f t="shared" si="17"/>
        <v>222.25</v>
      </c>
      <c r="G137" s="24">
        <v>605</v>
      </c>
      <c r="H137" s="243">
        <f t="shared" si="18"/>
        <v>134461.25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176</v>
      </c>
      <c r="B138" s="246" t="s">
        <v>177</v>
      </c>
      <c r="C138" s="22">
        <v>17435</v>
      </c>
      <c r="D138" s="22"/>
      <c r="E138" s="22">
        <v>0</v>
      </c>
      <c r="F138" s="22">
        <f t="shared" si="17"/>
        <v>17435</v>
      </c>
      <c r="G138" s="24">
        <v>17.399999999999999</v>
      </c>
      <c r="H138" s="243">
        <f t="shared" si="18"/>
        <v>303369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41" t="s">
        <v>178</v>
      </c>
      <c r="B139" s="242" t="s">
        <v>179</v>
      </c>
      <c r="C139" s="22">
        <v>54</v>
      </c>
      <c r="D139" s="22"/>
      <c r="E139" s="22">
        <v>0</v>
      </c>
      <c r="F139" s="22">
        <f t="shared" si="17"/>
        <v>54</v>
      </c>
      <c r="G139" s="24">
        <v>432.82</v>
      </c>
      <c r="H139" s="243">
        <f t="shared" si="18"/>
        <v>23372.28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180</v>
      </c>
      <c r="B140" s="242" t="s">
        <v>181</v>
      </c>
      <c r="C140" s="22">
        <v>6005</v>
      </c>
      <c r="D140" s="22"/>
      <c r="E140" s="22">
        <v>0</v>
      </c>
      <c r="F140" s="22">
        <f t="shared" si="17"/>
        <v>6005</v>
      </c>
      <c r="G140" s="24">
        <v>24.995999999999999</v>
      </c>
      <c r="H140" s="243">
        <f t="shared" si="18"/>
        <v>150100.97999999998</v>
      </c>
      <c r="I140" s="2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7" t="s">
        <v>182</v>
      </c>
      <c r="B141" s="242" t="s">
        <v>183</v>
      </c>
      <c r="C141" s="22">
        <v>0</v>
      </c>
      <c r="D141" s="246"/>
      <c r="E141" s="22">
        <v>0</v>
      </c>
      <c r="F141" s="22">
        <f t="shared" si="17"/>
        <v>0</v>
      </c>
      <c r="G141" s="24">
        <v>33</v>
      </c>
      <c r="H141" s="243">
        <f t="shared" si="18"/>
        <v>0</v>
      </c>
      <c r="I141" s="5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8" t="s">
        <v>184</v>
      </c>
      <c r="B142" s="249" t="s">
        <v>185</v>
      </c>
      <c r="C142" s="22">
        <v>5607</v>
      </c>
      <c r="D142" s="22"/>
      <c r="E142" s="22">
        <v>1000</v>
      </c>
      <c r="F142" s="22">
        <f t="shared" si="17"/>
        <v>4607</v>
      </c>
      <c r="G142" s="24">
        <v>5</v>
      </c>
      <c r="H142" s="243">
        <f t="shared" si="18"/>
        <v>23035</v>
      </c>
      <c r="I142" s="5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0" t="s">
        <v>186</v>
      </c>
      <c r="B143" s="251" t="s">
        <v>187</v>
      </c>
      <c r="C143" s="252">
        <v>623.00999999999965</v>
      </c>
      <c r="D143" s="252"/>
      <c r="E143" s="252">
        <v>16.2</v>
      </c>
      <c r="F143" s="252">
        <f t="shared" si="17"/>
        <v>606.8099999999996</v>
      </c>
      <c r="G143" s="253">
        <v>715</v>
      </c>
      <c r="H143" s="254">
        <f t="shared" si="18"/>
        <v>433869.14999999973</v>
      </c>
      <c r="I143" s="5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55" t="s">
        <v>188</v>
      </c>
      <c r="B144" s="256" t="s">
        <v>187</v>
      </c>
      <c r="C144" s="22">
        <v>363.24</v>
      </c>
      <c r="D144" s="246"/>
      <c r="E144" s="22">
        <v>0</v>
      </c>
      <c r="F144" s="22">
        <f t="shared" si="17"/>
        <v>363.24</v>
      </c>
      <c r="G144" s="24">
        <v>850</v>
      </c>
      <c r="H144" s="257">
        <f t="shared" si="18"/>
        <v>308754</v>
      </c>
      <c r="I144" s="5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58" t="s">
        <v>189</v>
      </c>
      <c r="B145" s="22" t="s">
        <v>190</v>
      </c>
      <c r="C145" s="22">
        <v>0</v>
      </c>
      <c r="D145" s="242"/>
      <c r="E145" s="22">
        <v>0</v>
      </c>
      <c r="F145" s="22">
        <f t="shared" si="17"/>
        <v>0</v>
      </c>
      <c r="G145" s="24">
        <v>446.12</v>
      </c>
      <c r="H145" s="257">
        <f t="shared" si="18"/>
        <v>0</v>
      </c>
      <c r="I145" s="5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5" t="s">
        <v>191</v>
      </c>
      <c r="B146" s="246" t="s">
        <v>192</v>
      </c>
      <c r="C146" s="22">
        <v>0</v>
      </c>
      <c r="D146" s="22"/>
      <c r="E146" s="22">
        <v>0</v>
      </c>
      <c r="F146" s="22">
        <f t="shared" si="17"/>
        <v>0</v>
      </c>
      <c r="G146" s="24">
        <v>4.25</v>
      </c>
      <c r="H146" s="257">
        <f t="shared" si="18"/>
        <v>0</v>
      </c>
      <c r="I146" s="5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5" t="s">
        <v>193</v>
      </c>
      <c r="B147" s="246" t="s">
        <v>194</v>
      </c>
      <c r="C147" s="22">
        <v>492</v>
      </c>
      <c r="D147" s="22"/>
      <c r="E147" s="22">
        <v>0</v>
      </c>
      <c r="F147" s="22">
        <f t="shared" si="17"/>
        <v>492</v>
      </c>
      <c r="G147" s="24">
        <v>4</v>
      </c>
      <c r="H147" s="257">
        <f t="shared" si="18"/>
        <v>1968</v>
      </c>
      <c r="I147" s="5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55" t="s">
        <v>195</v>
      </c>
      <c r="B148" s="256" t="s">
        <v>187</v>
      </c>
      <c r="C148" s="22">
        <v>374.12</v>
      </c>
      <c r="D148" s="242"/>
      <c r="E148" s="22">
        <v>0</v>
      </c>
      <c r="F148" s="22">
        <f t="shared" si="17"/>
        <v>374.12</v>
      </c>
      <c r="G148" s="24">
        <v>850</v>
      </c>
      <c r="H148" s="257">
        <f t="shared" si="18"/>
        <v>318002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8" t="s">
        <v>196</v>
      </c>
      <c r="B149" s="22" t="s">
        <v>197</v>
      </c>
      <c r="C149" s="22">
        <v>3200</v>
      </c>
      <c r="D149" s="242"/>
      <c r="E149" s="22">
        <v>0</v>
      </c>
      <c r="F149" s="22">
        <f t="shared" si="17"/>
        <v>3200</v>
      </c>
      <c r="G149" s="242">
        <v>3.86</v>
      </c>
      <c r="H149" s="257">
        <f t="shared" si="18"/>
        <v>12352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198</v>
      </c>
      <c r="B150" s="22" t="s">
        <v>194</v>
      </c>
      <c r="C150" s="22">
        <v>1580</v>
      </c>
      <c r="D150" s="259"/>
      <c r="E150" s="22">
        <v>0</v>
      </c>
      <c r="F150" s="22">
        <f t="shared" si="17"/>
        <v>1580</v>
      </c>
      <c r="G150" s="242">
        <v>2.9</v>
      </c>
      <c r="H150" s="257">
        <f t="shared" si="18"/>
        <v>4582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60" t="s">
        <v>199</v>
      </c>
      <c r="B151" s="261" t="s">
        <v>200</v>
      </c>
      <c r="C151" s="261">
        <v>45360</v>
      </c>
      <c r="D151" s="262"/>
      <c r="E151" s="261">
        <v>7560</v>
      </c>
      <c r="F151" s="261">
        <f t="shared" si="17"/>
        <v>37800</v>
      </c>
      <c r="G151" s="263">
        <v>5.3</v>
      </c>
      <c r="H151" s="264">
        <f t="shared" si="18"/>
        <v>200340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58" t="s">
        <v>201</v>
      </c>
      <c r="B152" s="22" t="s">
        <v>194</v>
      </c>
      <c r="C152" s="22">
        <v>3.6500000000000004</v>
      </c>
      <c r="D152" s="259"/>
      <c r="E152" s="22">
        <v>0</v>
      </c>
      <c r="F152" s="22">
        <f t="shared" si="17"/>
        <v>3.6500000000000004</v>
      </c>
      <c r="G152" s="242">
        <v>499.4</v>
      </c>
      <c r="H152" s="257">
        <f t="shared" si="18"/>
        <v>1822.8100000000002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58" t="s">
        <v>202</v>
      </c>
      <c r="B153" s="22" t="s">
        <v>194</v>
      </c>
      <c r="C153" s="22">
        <v>0</v>
      </c>
      <c r="D153" s="242"/>
      <c r="E153" s="22">
        <v>0</v>
      </c>
      <c r="F153" s="22">
        <f t="shared" si="17"/>
        <v>0</v>
      </c>
      <c r="G153" s="24">
        <v>18</v>
      </c>
      <c r="H153" s="257">
        <f t="shared" si="18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65" t="s">
        <v>203</v>
      </c>
      <c r="B154" s="266" t="s">
        <v>204</v>
      </c>
      <c r="C154" s="267">
        <v>404.26</v>
      </c>
      <c r="D154" s="268"/>
      <c r="E154" s="266">
        <v>0</v>
      </c>
      <c r="F154" s="266">
        <f t="shared" si="17"/>
        <v>404.26</v>
      </c>
      <c r="G154" s="139">
        <v>682</v>
      </c>
      <c r="H154" s="269">
        <f t="shared" si="18"/>
        <v>275705.32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70" t="s">
        <v>205</v>
      </c>
      <c r="B155" s="22" t="s">
        <v>204</v>
      </c>
      <c r="C155" s="22">
        <v>266</v>
      </c>
      <c r="D155" s="259"/>
      <c r="E155" s="22">
        <v>0</v>
      </c>
      <c r="F155" s="22">
        <f t="shared" si="17"/>
        <v>266</v>
      </c>
      <c r="G155" s="24">
        <v>692</v>
      </c>
      <c r="H155" s="257">
        <f t="shared" si="18"/>
        <v>184072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206</v>
      </c>
      <c r="B156" s="242" t="s">
        <v>207</v>
      </c>
      <c r="C156" s="22">
        <v>139.19999999999999</v>
      </c>
      <c r="D156" s="259"/>
      <c r="E156" s="22">
        <v>0</v>
      </c>
      <c r="F156" s="22">
        <f t="shared" si="17"/>
        <v>139.19999999999999</v>
      </c>
      <c r="G156" s="24">
        <v>290</v>
      </c>
      <c r="H156" s="257">
        <f t="shared" si="18"/>
        <v>40368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58" t="s">
        <v>208</v>
      </c>
      <c r="B157" s="242" t="s">
        <v>207</v>
      </c>
      <c r="C157" s="22">
        <v>180</v>
      </c>
      <c r="D157" s="259"/>
      <c r="E157" s="22">
        <v>0</v>
      </c>
      <c r="F157" s="22">
        <f t="shared" si="17"/>
        <v>180</v>
      </c>
      <c r="G157" s="24">
        <v>280</v>
      </c>
      <c r="H157" s="257">
        <f t="shared" si="18"/>
        <v>50400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71" t="s">
        <v>209</v>
      </c>
      <c r="B158" s="272" t="s">
        <v>172</v>
      </c>
      <c r="C158" s="273">
        <v>25.450000000000031</v>
      </c>
      <c r="D158" s="274"/>
      <c r="E158" s="275">
        <v>0</v>
      </c>
      <c r="F158" s="275">
        <f t="shared" si="17"/>
        <v>25.450000000000031</v>
      </c>
      <c r="G158" s="276">
        <v>414</v>
      </c>
      <c r="H158" s="277">
        <f t="shared" si="18"/>
        <v>10536.300000000014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210</v>
      </c>
      <c r="B159" s="242" t="s">
        <v>181</v>
      </c>
      <c r="C159" s="22">
        <v>0</v>
      </c>
      <c r="D159" s="259"/>
      <c r="E159" s="22">
        <v>0</v>
      </c>
      <c r="F159" s="22">
        <f t="shared" si="17"/>
        <v>0</v>
      </c>
      <c r="G159" s="278">
        <v>13.788</v>
      </c>
      <c r="H159" s="257">
        <f t="shared" si="18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79" t="s">
        <v>211</v>
      </c>
      <c r="B160" s="280" t="s">
        <v>181</v>
      </c>
      <c r="C160" s="281">
        <v>3000</v>
      </c>
      <c r="D160" s="282"/>
      <c r="E160" s="252">
        <v>1000</v>
      </c>
      <c r="F160" s="281">
        <f t="shared" si="17"/>
        <v>2000</v>
      </c>
      <c r="G160" s="283">
        <v>25.776</v>
      </c>
      <c r="H160" s="284">
        <f t="shared" si="18"/>
        <v>51552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58" t="s">
        <v>212</v>
      </c>
      <c r="B161" s="259" t="s">
        <v>181</v>
      </c>
      <c r="C161" s="22">
        <v>1932</v>
      </c>
      <c r="D161" s="259"/>
      <c r="E161" s="22">
        <v>0</v>
      </c>
      <c r="F161" s="285">
        <f t="shared" si="17"/>
        <v>1932</v>
      </c>
      <c r="G161" s="278">
        <v>24.744</v>
      </c>
      <c r="H161" s="257">
        <f t="shared" si="18"/>
        <v>47805.408000000003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/>
      <c r="B162" s="22"/>
      <c r="C162" s="285"/>
      <c r="D162" s="259"/>
      <c r="E162" s="22">
        <v>0</v>
      </c>
      <c r="F162" s="286"/>
      <c r="G162" s="24"/>
      <c r="H162" s="257">
        <f t="shared" si="18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45" t="s">
        <v>213</v>
      </c>
      <c r="B163" s="229"/>
      <c r="C163" s="287">
        <f>SUM(C134:C161)</f>
        <v>87904.12999999999</v>
      </c>
      <c r="D163" s="288"/>
      <c r="E163" s="15"/>
      <c r="F163" s="289">
        <f>SUM(F134:F161)</f>
        <v>78327.929999999978</v>
      </c>
      <c r="G163" s="15"/>
      <c r="H163" s="290">
        <f>SUM(H134:H162)</f>
        <v>2962427.2479999992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91"/>
      <c r="B164" s="15"/>
      <c r="C164" s="292"/>
      <c r="D164" s="15"/>
      <c r="E164" s="15"/>
      <c r="F164" s="293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5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774" t="s">
        <v>214</v>
      </c>
      <c r="B166" s="774" t="s">
        <v>215</v>
      </c>
      <c r="C166" s="775" t="s">
        <v>40</v>
      </c>
      <c r="D166" s="776" t="s">
        <v>216</v>
      </c>
      <c r="E166" s="769" t="s">
        <v>217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770"/>
      <c r="B167" s="770"/>
      <c r="C167" s="770"/>
      <c r="D167" s="770"/>
      <c r="E167" s="770"/>
      <c r="F167" s="29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95">
        <v>42024</v>
      </c>
      <c r="B168" s="295">
        <v>43600</v>
      </c>
      <c r="C168" s="295">
        <f>B168-A168</f>
        <v>1576</v>
      </c>
      <c r="D168" s="295">
        <v>10.79</v>
      </c>
      <c r="E168" s="296">
        <f>D168*C168</f>
        <v>17005.039999999997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777"/>
      <c r="B169" s="778"/>
      <c r="C169" s="778"/>
      <c r="D169" s="77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774" t="s">
        <v>218</v>
      </c>
      <c r="B170" s="774" t="s">
        <v>219</v>
      </c>
      <c r="C170" s="775" t="s">
        <v>40</v>
      </c>
      <c r="D170" s="776" t="s">
        <v>220</v>
      </c>
      <c r="E170" s="769" t="s">
        <v>217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770"/>
      <c r="B171" s="770"/>
      <c r="C171" s="770"/>
      <c r="D171" s="770"/>
      <c r="E171" s="7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297">
        <v>858.86980000000005</v>
      </c>
      <c r="B172" s="297">
        <v>858.86980000000005</v>
      </c>
      <c r="C172" s="297">
        <f>B172-A172</f>
        <v>0</v>
      </c>
      <c r="D172" s="298">
        <v>7.5</v>
      </c>
      <c r="E172" s="299">
        <f>D172*C172</f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6" t="s">
        <v>221</v>
      </c>
      <c r="B174" s="300" t="s">
        <v>88</v>
      </c>
      <c r="C174" s="3" t="s">
        <v>38</v>
      </c>
      <c r="D174" s="301" t="s">
        <v>39</v>
      </c>
      <c r="E174" s="302" t="s">
        <v>40</v>
      </c>
      <c r="F174" s="3" t="s">
        <v>41</v>
      </c>
      <c r="G174" s="303" t="s">
        <v>93</v>
      </c>
      <c r="H174" s="223" t="s">
        <v>52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04" t="s">
        <v>222</v>
      </c>
      <c r="B175" s="242" t="s">
        <v>223</v>
      </c>
      <c r="C175" s="22">
        <v>0</v>
      </c>
      <c r="D175" s="242">
        <v>24</v>
      </c>
      <c r="E175" s="22">
        <v>0</v>
      </c>
      <c r="F175" s="22">
        <f t="shared" ref="F175:F176" si="19">C175-E175+D175</f>
        <v>24</v>
      </c>
      <c r="G175" s="242">
        <v>94.778000000000006</v>
      </c>
      <c r="H175" s="242">
        <f t="shared" ref="H175:H176" si="20">G175*F175</f>
        <v>2274.672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04" t="s">
        <v>224</v>
      </c>
      <c r="B176" s="242" t="s">
        <v>223</v>
      </c>
      <c r="C176" s="22">
        <v>0</v>
      </c>
      <c r="D176" s="242">
        <v>22</v>
      </c>
      <c r="E176" s="22">
        <v>0</v>
      </c>
      <c r="F176" s="22">
        <f t="shared" si="19"/>
        <v>22</v>
      </c>
      <c r="G176" s="242">
        <v>249.72200000000001</v>
      </c>
      <c r="H176" s="242">
        <f t="shared" si="20"/>
        <v>5493.884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04" t="s">
        <v>213</v>
      </c>
      <c r="B177" s="242"/>
      <c r="C177" s="305"/>
      <c r="D177" s="242"/>
      <c r="E177" s="22"/>
      <c r="F177" s="305"/>
      <c r="G177" s="242"/>
      <c r="H177" s="306">
        <f>SUM(H175:H176)</f>
        <v>7768.5560000000005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7"/>
      <c r="B178" s="1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6" t="s">
        <v>225</v>
      </c>
      <c r="B179" s="300" t="s">
        <v>226</v>
      </c>
      <c r="C179" s="3" t="s">
        <v>227</v>
      </c>
      <c r="D179" s="301" t="s">
        <v>228</v>
      </c>
      <c r="E179" s="302" t="s">
        <v>229</v>
      </c>
      <c r="F179" s="3" t="s">
        <v>230</v>
      </c>
      <c r="G179" s="303" t="s">
        <v>93</v>
      </c>
      <c r="H179" s="223" t="s">
        <v>52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33" t="s">
        <v>231</v>
      </c>
      <c r="B180" s="308"/>
      <c r="C180" s="309"/>
      <c r="D180" s="229" t="s">
        <v>232</v>
      </c>
      <c r="E180" s="229"/>
      <c r="F180" s="310" t="s">
        <v>233</v>
      </c>
      <c r="G180" s="310">
        <v>77</v>
      </c>
      <c r="H180" s="229">
        <f t="shared" ref="H180:H187" si="21">C180*G180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33" t="s">
        <v>234</v>
      </c>
      <c r="B181" s="311"/>
      <c r="C181" s="312"/>
      <c r="D181" s="229"/>
      <c r="E181" s="229"/>
      <c r="F181" s="310" t="s">
        <v>233</v>
      </c>
      <c r="G181" s="310">
        <v>128</v>
      </c>
      <c r="H181" s="229">
        <f t="shared" si="21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33" t="s">
        <v>235</v>
      </c>
      <c r="B182" s="308"/>
      <c r="C182" s="313"/>
      <c r="D182" s="229"/>
      <c r="E182" s="233"/>
      <c r="F182" s="310" t="s">
        <v>233</v>
      </c>
      <c r="G182" s="310">
        <v>128</v>
      </c>
      <c r="H182" s="229">
        <f t="shared" si="21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233" t="s">
        <v>236</v>
      </c>
      <c r="B183" s="308"/>
      <c r="C183" s="313"/>
      <c r="D183" s="229"/>
      <c r="E183" s="229"/>
      <c r="F183" s="310" t="s">
        <v>237</v>
      </c>
      <c r="G183" s="310"/>
      <c r="H183" s="229">
        <f t="shared" si="21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233" t="s">
        <v>238</v>
      </c>
      <c r="B184" s="229"/>
      <c r="C184" s="313"/>
      <c r="D184" s="229"/>
      <c r="E184" s="229"/>
      <c r="F184" s="314" t="s">
        <v>239</v>
      </c>
      <c r="G184" s="310"/>
      <c r="H184" s="229">
        <f t="shared" si="21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233" t="s">
        <v>240</v>
      </c>
      <c r="B185" s="229"/>
      <c r="C185" s="313"/>
      <c r="D185" s="229"/>
      <c r="E185" s="229"/>
      <c r="F185" s="314"/>
      <c r="G185" s="310"/>
      <c r="H185" s="229">
        <f t="shared" si="21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233" t="s">
        <v>241</v>
      </c>
      <c r="B186" s="315"/>
      <c r="C186" s="316"/>
      <c r="D186" s="229"/>
      <c r="E186" s="233"/>
      <c r="F186" s="310"/>
      <c r="G186" s="310"/>
      <c r="H186" s="229">
        <f t="shared" si="21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33" t="s">
        <v>242</v>
      </c>
      <c r="B187" s="315"/>
      <c r="C187" s="316"/>
      <c r="D187" s="229"/>
      <c r="E187" s="233"/>
      <c r="F187" s="310" t="s">
        <v>243</v>
      </c>
      <c r="G187" s="310">
        <v>0</v>
      </c>
      <c r="H187" s="229">
        <f t="shared" si="21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33" t="s">
        <v>213</v>
      </c>
      <c r="B188" s="229"/>
      <c r="C188" s="27"/>
      <c r="D188" s="233"/>
      <c r="E188" s="233"/>
      <c r="F188" s="233"/>
      <c r="G188" s="233"/>
      <c r="H188" s="89">
        <f>SUM(H180:H187)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17" t="s">
        <v>244</v>
      </c>
      <c r="B189" s="318" t="s">
        <v>245</v>
      </c>
      <c r="C189" s="319" t="s">
        <v>38</v>
      </c>
      <c r="D189" s="320" t="s">
        <v>39</v>
      </c>
      <c r="E189" s="321" t="s">
        <v>40</v>
      </c>
      <c r="F189" s="319" t="s">
        <v>246</v>
      </c>
      <c r="G189" s="322" t="s">
        <v>93</v>
      </c>
      <c r="H189" s="323" t="s">
        <v>52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 x14ac:dyDescent="0.25">
      <c r="A190" s="307" t="s">
        <v>247</v>
      </c>
      <c r="B190" s="229"/>
      <c r="C190" s="229">
        <v>34</v>
      </c>
      <c r="D190" s="229"/>
      <c r="E190" s="229">
        <v>2</v>
      </c>
      <c r="F190" s="229">
        <f t="shared" ref="F190:F204" si="22">C190+D190-E190</f>
        <v>32</v>
      </c>
      <c r="G190" s="229">
        <v>3.7</v>
      </c>
      <c r="H190" s="324">
        <f t="shared" ref="H190:H201" si="23">G190*F190</f>
        <v>118.4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 x14ac:dyDescent="0.25">
      <c r="A191" s="307" t="s">
        <v>248</v>
      </c>
      <c r="B191" s="229"/>
      <c r="C191" s="229">
        <v>29</v>
      </c>
      <c r="D191" s="229"/>
      <c r="E191" s="229"/>
      <c r="F191" s="229">
        <f t="shared" si="22"/>
        <v>29</v>
      </c>
      <c r="G191" s="229">
        <v>85</v>
      </c>
      <c r="H191" s="324">
        <f t="shared" si="23"/>
        <v>2465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249</v>
      </c>
      <c r="B192" s="229"/>
      <c r="C192" s="229">
        <v>27</v>
      </c>
      <c r="D192" s="229"/>
      <c r="E192" s="229">
        <v>20</v>
      </c>
      <c r="F192" s="229">
        <f t="shared" si="22"/>
        <v>7</v>
      </c>
      <c r="G192" s="229">
        <v>145</v>
      </c>
      <c r="H192" s="324">
        <f t="shared" si="23"/>
        <v>1015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250</v>
      </c>
      <c r="B193" s="229"/>
      <c r="C193" s="229">
        <v>168</v>
      </c>
      <c r="D193" s="229"/>
      <c r="E193" s="229"/>
      <c r="F193" s="229">
        <f t="shared" si="22"/>
        <v>168</v>
      </c>
      <c r="G193" s="229">
        <v>239</v>
      </c>
      <c r="H193" s="324">
        <f t="shared" si="23"/>
        <v>40152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251</v>
      </c>
      <c r="B194" s="229"/>
      <c r="C194" s="229">
        <v>180</v>
      </c>
      <c r="D194" s="229"/>
      <c r="E194" s="229">
        <v>60</v>
      </c>
      <c r="F194" s="229">
        <f t="shared" si="22"/>
        <v>120</v>
      </c>
      <c r="G194" s="229">
        <v>126.99</v>
      </c>
      <c r="H194" s="324">
        <f t="shared" si="23"/>
        <v>15238.8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252</v>
      </c>
      <c r="B195" s="229"/>
      <c r="C195" s="229">
        <v>500</v>
      </c>
      <c r="D195" s="229"/>
      <c r="E195" s="229"/>
      <c r="F195" s="229">
        <f t="shared" si="22"/>
        <v>500</v>
      </c>
      <c r="G195" s="229">
        <v>29</v>
      </c>
      <c r="H195" s="324">
        <f t="shared" si="23"/>
        <v>14500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253</v>
      </c>
      <c r="B196" s="229"/>
      <c r="C196" s="229">
        <v>60</v>
      </c>
      <c r="D196" s="229"/>
      <c r="E196" s="229"/>
      <c r="F196" s="229">
        <f t="shared" si="22"/>
        <v>60</v>
      </c>
      <c r="G196" s="229">
        <v>361.5</v>
      </c>
      <c r="H196" s="324">
        <f t="shared" si="23"/>
        <v>21690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254</v>
      </c>
      <c r="B197" s="229"/>
      <c r="C197" s="229">
        <v>8</v>
      </c>
      <c r="D197" s="229"/>
      <c r="E197" s="229">
        <v>2</v>
      </c>
      <c r="F197" s="229">
        <f t="shared" si="22"/>
        <v>6</v>
      </c>
      <c r="G197" s="229"/>
      <c r="H197" s="324">
        <f t="shared" si="23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255</v>
      </c>
      <c r="B198" s="229"/>
      <c r="C198" s="229">
        <v>161</v>
      </c>
      <c r="D198" s="229"/>
      <c r="E198" s="229"/>
      <c r="F198" s="229">
        <f t="shared" si="22"/>
        <v>161</v>
      </c>
      <c r="G198" s="229">
        <v>2.35</v>
      </c>
      <c r="H198" s="324">
        <f t="shared" si="23"/>
        <v>378.35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256</v>
      </c>
      <c r="B199" s="229"/>
      <c r="C199" s="229">
        <v>90</v>
      </c>
      <c r="D199" s="229"/>
      <c r="E199" s="229">
        <v>12</v>
      </c>
      <c r="F199" s="229">
        <f t="shared" si="22"/>
        <v>78</v>
      </c>
      <c r="G199" s="229">
        <v>105.1</v>
      </c>
      <c r="H199" s="324">
        <f t="shared" si="23"/>
        <v>8197.7999999999993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257</v>
      </c>
      <c r="B200" s="229"/>
      <c r="C200" s="229">
        <v>0</v>
      </c>
      <c r="D200" s="229"/>
      <c r="E200" s="229"/>
      <c r="F200" s="229">
        <f t="shared" si="22"/>
        <v>0</v>
      </c>
      <c r="G200" s="307"/>
      <c r="H200" s="324">
        <f t="shared" si="23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258</v>
      </c>
      <c r="B201" s="229"/>
      <c r="C201" s="229">
        <v>0</v>
      </c>
      <c r="D201" s="229"/>
      <c r="E201" s="229"/>
      <c r="F201" s="229">
        <f t="shared" si="22"/>
        <v>0</v>
      </c>
      <c r="G201" s="229">
        <v>63.08</v>
      </c>
      <c r="H201" s="324">
        <f t="shared" si="23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259</v>
      </c>
      <c r="B202" s="229"/>
      <c r="C202" s="229">
        <v>0</v>
      </c>
      <c r="D202" s="229"/>
      <c r="E202" s="229"/>
      <c r="F202" s="229">
        <f t="shared" si="22"/>
        <v>0</v>
      </c>
      <c r="G202" s="229">
        <v>1449</v>
      </c>
      <c r="H202" s="324">
        <f>F202*G202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260</v>
      </c>
      <c r="B203" s="229"/>
      <c r="C203" s="229">
        <v>0</v>
      </c>
      <c r="D203" s="229"/>
      <c r="E203" s="229"/>
      <c r="F203" s="229">
        <f t="shared" si="22"/>
        <v>0</v>
      </c>
      <c r="G203" s="229">
        <v>1341</v>
      </c>
      <c r="H203" s="324">
        <f t="shared" ref="H203:H204" si="24">D203*G203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33" t="s">
        <v>261</v>
      </c>
      <c r="B204" s="229"/>
      <c r="C204" s="229">
        <v>0</v>
      </c>
      <c r="D204" s="229"/>
      <c r="E204" s="229"/>
      <c r="F204" s="229">
        <f t="shared" si="22"/>
        <v>0</v>
      </c>
      <c r="G204" s="229">
        <v>0</v>
      </c>
      <c r="H204" s="324">
        <f t="shared" si="24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25" t="s">
        <v>262</v>
      </c>
      <c r="B206" s="326" t="s">
        <v>88</v>
      </c>
      <c r="C206" s="327" t="s">
        <v>38</v>
      </c>
      <c r="D206" s="328" t="s">
        <v>39</v>
      </c>
      <c r="E206" s="329" t="s">
        <v>40</v>
      </c>
      <c r="F206" s="3" t="s">
        <v>246</v>
      </c>
      <c r="G206" s="330" t="s">
        <v>10</v>
      </c>
      <c r="H206" s="331" t="s">
        <v>52</v>
      </c>
      <c r="I206" s="331" t="s">
        <v>263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264</v>
      </c>
      <c r="B207" s="229" t="s">
        <v>265</v>
      </c>
      <c r="C207" s="229">
        <v>1</v>
      </c>
      <c r="D207" s="229"/>
      <c r="E207" s="307"/>
      <c r="F207" s="229">
        <f t="shared" ref="F207:F227" si="25">C207+D207-E207</f>
        <v>1</v>
      </c>
      <c r="G207" s="307"/>
      <c r="H207" s="333">
        <v>54000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266</v>
      </c>
      <c r="B208" s="229" t="s">
        <v>267</v>
      </c>
      <c r="C208" s="229">
        <v>1</v>
      </c>
      <c r="D208" s="229"/>
      <c r="E208" s="307"/>
      <c r="F208" s="229">
        <f t="shared" si="25"/>
        <v>1</v>
      </c>
      <c r="G208" s="307"/>
      <c r="H208" s="333">
        <v>220000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32" t="s">
        <v>268</v>
      </c>
      <c r="B209" s="229" t="s">
        <v>269</v>
      </c>
      <c r="C209" s="229">
        <v>1</v>
      </c>
      <c r="D209" s="229"/>
      <c r="E209" s="307"/>
      <c r="F209" s="229">
        <f t="shared" si="25"/>
        <v>1</v>
      </c>
      <c r="G209" s="307"/>
      <c r="H209" s="333">
        <v>7777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32" t="s">
        <v>204</v>
      </c>
      <c r="B210" s="229"/>
      <c r="C210" s="229">
        <v>2</v>
      </c>
      <c r="D210" s="229"/>
      <c r="E210" s="307"/>
      <c r="F210" s="229">
        <f t="shared" si="25"/>
        <v>2</v>
      </c>
      <c r="G210" s="307"/>
      <c r="H210" s="333">
        <f>92055*2</f>
        <v>184110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270</v>
      </c>
      <c r="B211" s="229" t="s">
        <v>271</v>
      </c>
      <c r="C211" s="229">
        <v>200</v>
      </c>
      <c r="D211" s="229"/>
      <c r="E211" s="307"/>
      <c r="F211" s="229">
        <f t="shared" si="25"/>
        <v>200</v>
      </c>
      <c r="G211" s="229">
        <v>860</v>
      </c>
      <c r="H211" s="333">
        <f>F211*G211</f>
        <v>172000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270</v>
      </c>
      <c r="B212" s="229" t="s">
        <v>272</v>
      </c>
      <c r="C212" s="229">
        <v>8</v>
      </c>
      <c r="D212" s="229"/>
      <c r="E212" s="307"/>
      <c r="F212" s="229">
        <f t="shared" si="25"/>
        <v>8</v>
      </c>
      <c r="G212" s="307"/>
      <c r="H212" s="333">
        <v>3600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273</v>
      </c>
      <c r="B213" s="229" t="s">
        <v>269</v>
      </c>
      <c r="C213" s="229">
        <v>1</v>
      </c>
      <c r="D213" s="229"/>
      <c r="E213" s="307"/>
      <c r="F213" s="229">
        <f t="shared" si="25"/>
        <v>1</v>
      </c>
      <c r="G213" s="307"/>
      <c r="H213" s="333">
        <v>13299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274</v>
      </c>
      <c r="B214" s="229" t="s">
        <v>275</v>
      </c>
      <c r="C214" s="229">
        <v>1</v>
      </c>
      <c r="D214" s="229"/>
      <c r="E214" s="307"/>
      <c r="F214" s="229">
        <f t="shared" si="25"/>
        <v>1</v>
      </c>
      <c r="G214" s="307"/>
      <c r="H214" s="307"/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307" t="s">
        <v>276</v>
      </c>
      <c r="B215" s="229" t="s">
        <v>269</v>
      </c>
      <c r="C215" s="229">
        <v>1</v>
      </c>
      <c r="D215" s="229"/>
      <c r="E215" s="229"/>
      <c r="F215" s="229">
        <f t="shared" si="25"/>
        <v>1</v>
      </c>
      <c r="G215" s="229">
        <v>519</v>
      </c>
      <c r="H215" s="307">
        <f t="shared" ref="H215:H221" si="26">D215*G215</f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277</v>
      </c>
      <c r="B216" s="229" t="s">
        <v>269</v>
      </c>
      <c r="C216" s="229">
        <v>5</v>
      </c>
      <c r="D216" s="229"/>
      <c r="E216" s="307"/>
      <c r="F216" s="229">
        <f t="shared" si="25"/>
        <v>5</v>
      </c>
      <c r="G216" s="229">
        <v>299</v>
      </c>
      <c r="H216" s="307">
        <f t="shared" si="26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278</v>
      </c>
      <c r="B217" s="229" t="s">
        <v>269</v>
      </c>
      <c r="C217" s="229">
        <v>2</v>
      </c>
      <c r="D217" s="229"/>
      <c r="E217" s="307"/>
      <c r="F217" s="229">
        <f t="shared" si="25"/>
        <v>2</v>
      </c>
      <c r="G217" s="229">
        <v>8945</v>
      </c>
      <c r="H217" s="307">
        <f t="shared" si="26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279</v>
      </c>
      <c r="B218" s="229" t="s">
        <v>269</v>
      </c>
      <c r="C218" s="229">
        <v>2</v>
      </c>
      <c r="D218" s="229"/>
      <c r="E218" s="307"/>
      <c r="F218" s="229">
        <f t="shared" si="25"/>
        <v>2</v>
      </c>
      <c r="G218" s="229">
        <v>118</v>
      </c>
      <c r="H218" s="307">
        <f t="shared" si="26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280</v>
      </c>
      <c r="B219" s="229" t="s">
        <v>269</v>
      </c>
      <c r="C219" s="229">
        <v>3</v>
      </c>
      <c r="D219" s="229"/>
      <c r="E219" s="307"/>
      <c r="F219" s="229">
        <f t="shared" si="25"/>
        <v>3</v>
      </c>
      <c r="G219" s="229">
        <v>225</v>
      </c>
      <c r="H219" s="307">
        <f t="shared" si="26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281</v>
      </c>
      <c r="B220" s="229" t="s">
        <v>269</v>
      </c>
      <c r="C220" s="229">
        <v>10</v>
      </c>
      <c r="D220" s="229"/>
      <c r="E220" s="307"/>
      <c r="F220" s="229">
        <f t="shared" si="25"/>
        <v>10</v>
      </c>
      <c r="G220" s="229">
        <v>43</v>
      </c>
      <c r="H220" s="307">
        <f t="shared" si="26"/>
        <v>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282</v>
      </c>
      <c r="B221" s="229" t="s">
        <v>269</v>
      </c>
      <c r="C221" s="229">
        <v>10</v>
      </c>
      <c r="D221" s="229"/>
      <c r="E221" s="307"/>
      <c r="F221" s="229">
        <f t="shared" si="25"/>
        <v>10</v>
      </c>
      <c r="G221" s="229">
        <v>326</v>
      </c>
      <c r="H221" s="307">
        <f t="shared" si="26"/>
        <v>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283</v>
      </c>
      <c r="B222" s="229" t="s">
        <v>187</v>
      </c>
      <c r="C222" s="229">
        <v>0</v>
      </c>
      <c r="D222" s="229"/>
      <c r="E222" s="307"/>
      <c r="F222" s="229">
        <f t="shared" si="25"/>
        <v>0</v>
      </c>
      <c r="G222" s="229"/>
      <c r="H222" s="307">
        <v>79000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284</v>
      </c>
      <c r="B223" s="229" t="s">
        <v>187</v>
      </c>
      <c r="C223" s="229">
        <v>0</v>
      </c>
      <c r="D223" s="229"/>
      <c r="E223" s="307"/>
      <c r="F223" s="229">
        <f t="shared" si="25"/>
        <v>0</v>
      </c>
      <c r="G223" s="229"/>
      <c r="H223" s="307">
        <v>79000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285</v>
      </c>
      <c r="B224" s="229" t="s">
        <v>269</v>
      </c>
      <c r="C224" s="229">
        <v>0</v>
      </c>
      <c r="D224" s="229"/>
      <c r="E224" s="229"/>
      <c r="F224" s="229">
        <f t="shared" si="25"/>
        <v>0</v>
      </c>
      <c r="G224" s="229"/>
      <c r="H224" s="307">
        <v>30766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286</v>
      </c>
      <c r="B225" s="229" t="s">
        <v>269</v>
      </c>
      <c r="C225" s="229">
        <v>5</v>
      </c>
      <c r="D225" s="229"/>
      <c r="E225" s="307"/>
      <c r="F225" s="229">
        <f t="shared" si="25"/>
        <v>5</v>
      </c>
      <c r="G225" s="229">
        <f>H225/F225</f>
        <v>1686</v>
      </c>
      <c r="H225" s="307">
        <v>8430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287</v>
      </c>
      <c r="B226" s="229" t="s">
        <v>187</v>
      </c>
      <c r="C226" s="229">
        <v>0</v>
      </c>
      <c r="D226" s="229"/>
      <c r="E226" s="307"/>
      <c r="F226" s="229">
        <f t="shared" si="25"/>
        <v>0</v>
      </c>
      <c r="G226" s="229"/>
      <c r="H226" s="307">
        <v>79000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288</v>
      </c>
      <c r="B227" s="229" t="s">
        <v>289</v>
      </c>
      <c r="C227" s="229">
        <v>20</v>
      </c>
      <c r="D227" s="229"/>
      <c r="E227" s="307"/>
      <c r="F227" s="229">
        <f t="shared" si="25"/>
        <v>20</v>
      </c>
      <c r="G227" s="229">
        <v>180</v>
      </c>
      <c r="H227" s="307">
        <f>F227*G227</f>
        <v>3600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213</v>
      </c>
      <c r="B228" s="229"/>
      <c r="C228" s="229"/>
      <c r="D228" s="229"/>
      <c r="E228" s="307"/>
      <c r="F228" s="307"/>
      <c r="G228" s="307"/>
      <c r="H228" s="333">
        <f>SUM(H207:H226)</f>
        <v>930982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E170:E171"/>
    <mergeCell ref="A1:K1"/>
    <mergeCell ref="A29:G29"/>
    <mergeCell ref="B166:B167"/>
    <mergeCell ref="C166:C167"/>
    <mergeCell ref="D166:D167"/>
    <mergeCell ref="E166:E167"/>
    <mergeCell ref="A169:D169"/>
    <mergeCell ref="A166:A167"/>
    <mergeCell ref="A170:A171"/>
    <mergeCell ref="B170:B171"/>
    <mergeCell ref="C170:C171"/>
    <mergeCell ref="D170:D17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7.375" customWidth="1"/>
    <col min="5" max="5" width="14.875" customWidth="1"/>
    <col min="6" max="6" width="10.125" customWidth="1"/>
    <col min="7" max="7" width="9.625" customWidth="1"/>
    <col min="8" max="8" width="8.125" customWidth="1"/>
    <col min="9" max="9" width="8.875" customWidth="1"/>
    <col min="10" max="11" width="6.5" customWidth="1"/>
    <col min="12" max="12" width="37.125" customWidth="1"/>
    <col min="13" max="26" width="6.5" customWidth="1"/>
  </cols>
  <sheetData>
    <row r="1" spans="1:26" ht="23.25" x14ac:dyDescent="0.25">
      <c r="A1" s="771" t="s">
        <v>0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266</v>
      </c>
      <c r="C3" s="10"/>
      <c r="D3" s="10">
        <v>266</v>
      </c>
      <c r="E3" s="10">
        <f t="shared" ref="E3:E26" si="0">B3+C3-D3</f>
        <v>0</v>
      </c>
      <c r="F3" s="10"/>
      <c r="G3" s="11"/>
      <c r="H3" s="11">
        <v>453</v>
      </c>
      <c r="I3" s="12"/>
      <c r="J3" s="13">
        <v>190</v>
      </c>
      <c r="K3" s="13">
        <f>J3*H3</f>
        <v>86070</v>
      </c>
      <c r="L3" s="15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>
        <v>0</v>
      </c>
      <c r="D4" s="10"/>
      <c r="E4" s="10">
        <f t="shared" si="0"/>
        <v>0</v>
      </c>
      <c r="F4" s="10">
        <v>10</v>
      </c>
      <c r="G4" s="11">
        <v>1</v>
      </c>
      <c r="H4" s="11">
        <f t="shared" ref="H4:H12" si="1">F4*G4</f>
        <v>10</v>
      </c>
      <c r="I4" s="12">
        <f t="shared" ref="I4:I12" si="2">E4*F4</f>
        <v>0</v>
      </c>
      <c r="J4" s="13">
        <v>190</v>
      </c>
      <c r="K4" s="13">
        <f t="shared" ref="K4:K26" si="3">I4*J4</f>
        <v>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0</v>
      </c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15</v>
      </c>
      <c r="B8" s="10">
        <v>0</v>
      </c>
      <c r="C8" s="10">
        <v>0</v>
      </c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18</v>
      </c>
      <c r="B9" s="10">
        <v>0</v>
      </c>
      <c r="C9" s="10">
        <v>0</v>
      </c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19</v>
      </c>
      <c r="B10" s="10">
        <v>0</v>
      </c>
      <c r="C10" s="10">
        <v>0</v>
      </c>
      <c r="D10" s="10"/>
      <c r="E10" s="10">
        <f t="shared" si="0"/>
        <v>0</v>
      </c>
      <c r="F10" s="10">
        <v>10</v>
      </c>
      <c r="G10" s="11">
        <v>1</v>
      </c>
      <c r="H10" s="11">
        <f t="shared" si="1"/>
        <v>10</v>
      </c>
      <c r="I10" s="12">
        <f t="shared" si="2"/>
        <v>0</v>
      </c>
      <c r="J10" s="13">
        <v>191</v>
      </c>
      <c r="K10" s="13">
        <f t="shared" si="3"/>
        <v>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20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1"/>
        <v>10</v>
      </c>
      <c r="I11" s="12">
        <f t="shared" si="2"/>
        <v>0</v>
      </c>
      <c r="J11" s="13">
        <v>190</v>
      </c>
      <c r="K11" s="13">
        <f t="shared" si="3"/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6" t="s">
        <v>21</v>
      </c>
      <c r="B12" s="10">
        <v>80</v>
      </c>
      <c r="C12" s="10">
        <v>0</v>
      </c>
      <c r="D12" s="10"/>
      <c r="E12" s="10">
        <f t="shared" si="0"/>
        <v>80</v>
      </c>
      <c r="F12" s="10">
        <v>18</v>
      </c>
      <c r="G12" s="11">
        <v>0.2</v>
      </c>
      <c r="H12" s="11">
        <f t="shared" si="1"/>
        <v>3.6</v>
      </c>
      <c r="I12" s="12">
        <f t="shared" si="2"/>
        <v>1440</v>
      </c>
      <c r="J12" s="13">
        <v>68</v>
      </c>
      <c r="K12" s="13">
        <f t="shared" si="3"/>
        <v>97920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9" t="s">
        <v>22</v>
      </c>
      <c r="B13" s="10">
        <v>0</v>
      </c>
      <c r="C13" s="10"/>
      <c r="D13" s="10"/>
      <c r="E13" s="10">
        <f t="shared" si="0"/>
        <v>0</v>
      </c>
      <c r="F13" s="10"/>
      <c r="G13" s="11"/>
      <c r="H13" s="11"/>
      <c r="I13" s="12"/>
      <c r="J13" s="13"/>
      <c r="K13" s="13">
        <f t="shared" si="3"/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23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3"/>
        <v>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7" t="s">
        <v>24</v>
      </c>
      <c r="B15" s="10">
        <v>400</v>
      </c>
      <c r="C15" s="10">
        <v>160</v>
      </c>
      <c r="D15" s="10">
        <v>560</v>
      </c>
      <c r="E15" s="10">
        <f t="shared" si="0"/>
        <v>0</v>
      </c>
      <c r="F15" s="10">
        <v>18</v>
      </c>
      <c r="G15" s="11">
        <v>0.2</v>
      </c>
      <c r="H15" s="11">
        <f t="shared" ref="H15:H16" si="4">F15*G15</f>
        <v>3.6</v>
      </c>
      <c r="I15" s="12">
        <f t="shared" ref="I15:I23" si="5">E15*F15</f>
        <v>0</v>
      </c>
      <c r="J15" s="13">
        <v>94.1</v>
      </c>
      <c r="K15" s="13">
        <f t="shared" si="3"/>
        <v>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9" t="s">
        <v>25</v>
      </c>
      <c r="B16" s="10">
        <v>0</v>
      </c>
      <c r="C16" s="10"/>
      <c r="D16" s="10"/>
      <c r="E16" s="10">
        <f t="shared" si="0"/>
        <v>0</v>
      </c>
      <c r="F16" s="10"/>
      <c r="G16" s="11"/>
      <c r="H16" s="11">
        <f t="shared" si="4"/>
        <v>0</v>
      </c>
      <c r="I16" s="12">
        <f t="shared" si="5"/>
        <v>0</v>
      </c>
      <c r="J16" s="13"/>
      <c r="K16" s="13">
        <f t="shared" si="3"/>
        <v>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9" t="s">
        <v>26</v>
      </c>
      <c r="B17" s="10">
        <v>0</v>
      </c>
      <c r="C17" s="10"/>
      <c r="D17" s="10"/>
      <c r="E17" s="10">
        <f t="shared" si="0"/>
        <v>0</v>
      </c>
      <c r="F17" s="10">
        <v>0</v>
      </c>
      <c r="G17" s="11">
        <v>0</v>
      </c>
      <c r="H17" s="11">
        <v>0</v>
      </c>
      <c r="I17" s="12">
        <f t="shared" si="5"/>
        <v>0</v>
      </c>
      <c r="J17" s="18">
        <v>14</v>
      </c>
      <c r="K17" s="13">
        <f t="shared" si="3"/>
        <v>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27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/>
      <c r="I18" s="12">
        <f t="shared" si="5"/>
        <v>0</v>
      </c>
      <c r="J18" s="13"/>
      <c r="K18" s="13">
        <f t="shared" si="3"/>
        <v>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28</v>
      </c>
      <c r="B19" s="10">
        <v>45</v>
      </c>
      <c r="C19" s="10"/>
      <c r="D19" s="10"/>
      <c r="E19" s="10">
        <f t="shared" si="0"/>
        <v>45</v>
      </c>
      <c r="F19" s="10">
        <v>10</v>
      </c>
      <c r="G19" s="11">
        <v>0.11</v>
      </c>
      <c r="H19" s="11"/>
      <c r="I19" s="12">
        <f t="shared" si="5"/>
        <v>450</v>
      </c>
      <c r="J19" s="13">
        <v>39</v>
      </c>
      <c r="K19" s="13">
        <f t="shared" si="3"/>
        <v>17550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29</v>
      </c>
      <c r="B20" s="10">
        <v>45</v>
      </c>
      <c r="C20" s="10"/>
      <c r="D20" s="10"/>
      <c r="E20" s="10">
        <f t="shared" si="0"/>
        <v>45</v>
      </c>
      <c r="F20" s="10">
        <v>10</v>
      </c>
      <c r="G20" s="11">
        <v>0.11</v>
      </c>
      <c r="H20" s="11"/>
      <c r="I20" s="12">
        <f t="shared" si="5"/>
        <v>450</v>
      </c>
      <c r="J20" s="13">
        <v>39</v>
      </c>
      <c r="K20" s="13">
        <f t="shared" si="3"/>
        <v>17550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30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5"/>
        <v>450</v>
      </c>
      <c r="J21" s="13">
        <v>39</v>
      </c>
      <c r="K21" s="13">
        <f t="shared" si="3"/>
        <v>17550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31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5"/>
        <v>450</v>
      </c>
      <c r="J22" s="13">
        <v>39</v>
      </c>
      <c r="K22" s="13">
        <f t="shared" si="3"/>
        <v>17550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9" t="s">
        <v>32</v>
      </c>
      <c r="B23" s="20">
        <v>0</v>
      </c>
      <c r="C23" s="21"/>
      <c r="D23" s="21"/>
      <c r="E23" s="10">
        <f t="shared" si="0"/>
        <v>0</v>
      </c>
      <c r="F23" s="20"/>
      <c r="G23" s="22"/>
      <c r="H23" s="22"/>
      <c r="I23" s="23">
        <f t="shared" si="5"/>
        <v>0</v>
      </c>
      <c r="J23" s="24">
        <v>32.5</v>
      </c>
      <c r="K23" s="24">
        <f t="shared" si="3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hidden="1" customHeight="1" x14ac:dyDescent="0.25">
      <c r="A24" s="19" t="s">
        <v>33</v>
      </c>
      <c r="B24" s="20">
        <v>0</v>
      </c>
      <c r="C24" s="21"/>
      <c r="D24" s="21"/>
      <c r="E24" s="10">
        <f t="shared" si="0"/>
        <v>0</v>
      </c>
      <c r="F24" s="20"/>
      <c r="G24" s="22"/>
      <c r="H24" s="22"/>
      <c r="I24" s="23">
        <f t="shared" ref="I24:I26" si="6">F24*G24</f>
        <v>0</v>
      </c>
      <c r="J24" s="24">
        <v>32.5</v>
      </c>
      <c r="K24" s="24">
        <f t="shared" si="3"/>
        <v>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hidden="1" customHeight="1" x14ac:dyDescent="0.25">
      <c r="A25" s="19" t="s">
        <v>34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6"/>
        <v>0</v>
      </c>
      <c r="J25" s="24">
        <v>32.5</v>
      </c>
      <c r="K25" s="24">
        <f t="shared" si="3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35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6"/>
        <v>0</v>
      </c>
      <c r="J26" s="24">
        <v>32.5</v>
      </c>
      <c r="K26" s="24">
        <f t="shared" si="3"/>
        <v>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6"/>
      <c r="B27" s="27">
        <v>926</v>
      </c>
      <c r="C27" s="28">
        <f>SUM(C3:C26)</f>
        <v>160</v>
      </c>
      <c r="D27" s="29"/>
      <c r="E27" s="28">
        <f t="shared" ref="E27:I27" si="7">SUM(E3:E26)</f>
        <v>260</v>
      </c>
      <c r="F27" s="30">
        <f t="shared" si="7"/>
        <v>158</v>
      </c>
      <c r="G27" s="31">
        <f t="shared" si="7"/>
        <v>8.3399999999999981</v>
      </c>
      <c r="H27" s="31">
        <f t="shared" si="7"/>
        <v>536.20000000000005</v>
      </c>
      <c r="I27" s="32">
        <f t="shared" si="7"/>
        <v>3240</v>
      </c>
      <c r="J27" s="33"/>
      <c r="K27" s="34">
        <f>SUM(K3:K26)</f>
        <v>254190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5"/>
      <c r="B28" s="36"/>
      <c r="C28" s="37"/>
      <c r="D28" s="35"/>
      <c r="E28" s="1"/>
      <c r="F28" s="1"/>
      <c r="G28" s="1"/>
      <c r="H28" s="1"/>
      <c r="I28" s="38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5">
      <c r="A29" s="773" t="s">
        <v>36</v>
      </c>
      <c r="B29" s="772"/>
      <c r="C29" s="772"/>
      <c r="D29" s="772"/>
      <c r="E29" s="772"/>
      <c r="F29" s="772"/>
      <c r="G29" s="772"/>
      <c r="H29" s="1"/>
      <c r="I29" s="40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 t="s">
        <v>37</v>
      </c>
      <c r="B30" s="42" t="s">
        <v>1</v>
      </c>
      <c r="C30" s="43" t="s">
        <v>38</v>
      </c>
      <c r="D30" s="44" t="s">
        <v>39</v>
      </c>
      <c r="E30" s="45" t="s">
        <v>40</v>
      </c>
      <c r="F30" s="46" t="s">
        <v>41</v>
      </c>
      <c r="G30" s="47" t="s">
        <v>42</v>
      </c>
      <c r="H30" s="48"/>
      <c r="I30" s="4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43</v>
      </c>
      <c r="B31" s="50" t="s">
        <v>44</v>
      </c>
      <c r="C31" s="51">
        <v>0</v>
      </c>
      <c r="D31" s="51">
        <v>0</v>
      </c>
      <c r="E31" s="51">
        <v>0</v>
      </c>
      <c r="F31" s="51">
        <v>0</v>
      </c>
      <c r="G31" s="52">
        <f>C31</f>
        <v>0</v>
      </c>
      <c r="H31" s="53"/>
      <c r="I31" s="5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5" t="s">
        <v>45</v>
      </c>
      <c r="B32" s="56" t="s">
        <v>46</v>
      </c>
      <c r="C32" s="51">
        <v>20000</v>
      </c>
      <c r="D32" s="51">
        <v>0</v>
      </c>
      <c r="E32" s="51">
        <v>20000</v>
      </c>
      <c r="F32" s="51">
        <v>0</v>
      </c>
      <c r="G32" s="52">
        <v>0</v>
      </c>
      <c r="H32" s="53"/>
      <c r="I32" s="5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7"/>
      <c r="B33" s="58"/>
      <c r="C33" s="11">
        <v>0</v>
      </c>
      <c r="D33" s="11"/>
      <c r="E33" s="11">
        <v>0</v>
      </c>
      <c r="F33" s="59">
        <f>C33-E33+D33</f>
        <v>0</v>
      </c>
      <c r="G33" s="60"/>
      <c r="H33" s="61"/>
      <c r="I33" s="6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5"/>
      <c r="B34" s="36"/>
      <c r="C34" s="37"/>
      <c r="D34" s="3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5"/>
      <c r="C35" s="25"/>
      <c r="D35" s="6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64" t="s">
        <v>47</v>
      </c>
      <c r="B36" s="65"/>
      <c r="C36" s="66"/>
      <c r="D36" s="67"/>
      <c r="E36" s="68"/>
      <c r="F36" s="69"/>
      <c r="G36" s="6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70" t="s">
        <v>48</v>
      </c>
      <c r="B37" s="71" t="s">
        <v>49</v>
      </c>
      <c r="C37" s="72" t="s">
        <v>50</v>
      </c>
      <c r="D37" s="73" t="s">
        <v>51</v>
      </c>
      <c r="E37" s="74" t="s">
        <v>10</v>
      </c>
      <c r="F37" s="75" t="s">
        <v>52</v>
      </c>
      <c r="G37" s="75" t="s">
        <v>53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6" t="s">
        <v>54</v>
      </c>
      <c r="B38" s="77"/>
      <c r="C38" s="77"/>
      <c r="D38" s="78">
        <f t="shared" ref="D38:D41" si="8">C38*10</f>
        <v>0</v>
      </c>
      <c r="E38" s="79">
        <v>32.5</v>
      </c>
      <c r="F38" s="79">
        <f t="shared" ref="F38:F69" si="9">B38*E38+C38*E38+D38*E38</f>
        <v>0</v>
      </c>
      <c r="G38" s="80"/>
      <c r="H38" s="8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6" t="s">
        <v>55</v>
      </c>
      <c r="B39" s="77"/>
      <c r="C39" s="77"/>
      <c r="D39" s="78">
        <f t="shared" si="8"/>
        <v>0</v>
      </c>
      <c r="E39" s="79">
        <v>32.5</v>
      </c>
      <c r="F39" s="79">
        <f t="shared" si="9"/>
        <v>0</v>
      </c>
      <c r="G39" s="80"/>
      <c r="H39" s="8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6" t="s">
        <v>56</v>
      </c>
      <c r="B40" s="77"/>
      <c r="C40" s="77"/>
      <c r="D40" s="78">
        <f t="shared" si="8"/>
        <v>0</v>
      </c>
      <c r="E40" s="79">
        <v>32.5</v>
      </c>
      <c r="F40" s="79">
        <f t="shared" si="9"/>
        <v>0</v>
      </c>
      <c r="G40" s="80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6" t="s">
        <v>57</v>
      </c>
      <c r="B41" s="77"/>
      <c r="C41" s="77"/>
      <c r="D41" s="78">
        <f t="shared" si="8"/>
        <v>0</v>
      </c>
      <c r="E41" s="79">
        <v>32.5</v>
      </c>
      <c r="F41" s="79">
        <f t="shared" si="9"/>
        <v>0</v>
      </c>
      <c r="G41" s="80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3" t="s">
        <v>58</v>
      </c>
      <c r="B42" s="84"/>
      <c r="C42" s="84">
        <v>240</v>
      </c>
      <c r="D42" s="85"/>
      <c r="E42" s="86">
        <v>196</v>
      </c>
      <c r="F42" s="86">
        <f t="shared" si="9"/>
        <v>47040</v>
      </c>
      <c r="G42" s="87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3" t="s">
        <v>59</v>
      </c>
      <c r="B43" s="84"/>
      <c r="C43" s="84">
        <v>60</v>
      </c>
      <c r="D43" s="85"/>
      <c r="E43" s="86">
        <v>196</v>
      </c>
      <c r="F43" s="86">
        <f t="shared" si="9"/>
        <v>11760</v>
      </c>
      <c r="G43" s="87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3" t="s">
        <v>60</v>
      </c>
      <c r="B44" s="84"/>
      <c r="C44" s="84">
        <v>70</v>
      </c>
      <c r="D44" s="85"/>
      <c r="E44" s="86">
        <v>196</v>
      </c>
      <c r="F44" s="86">
        <f t="shared" si="9"/>
        <v>13720</v>
      </c>
      <c r="G44" s="87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3" t="s">
        <v>61</v>
      </c>
      <c r="B45" s="84"/>
      <c r="C45" s="84">
        <v>70</v>
      </c>
      <c r="D45" s="85"/>
      <c r="E45" s="86">
        <v>196</v>
      </c>
      <c r="F45" s="86">
        <f t="shared" si="9"/>
        <v>13720</v>
      </c>
      <c r="G45" s="87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8" t="s">
        <v>62</v>
      </c>
      <c r="B46" s="11"/>
      <c r="C46" s="11">
        <v>0</v>
      </c>
      <c r="D46" s="89">
        <f t="shared" ref="D46:D47" si="10">C46/50</f>
        <v>0</v>
      </c>
      <c r="E46" s="13">
        <v>186</v>
      </c>
      <c r="F46" s="13">
        <f t="shared" si="9"/>
        <v>0</v>
      </c>
      <c r="G46" s="90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91" t="s">
        <v>63</v>
      </c>
      <c r="B47" s="92"/>
      <c r="C47" s="92"/>
      <c r="D47" s="93">
        <f t="shared" si="10"/>
        <v>0</v>
      </c>
      <c r="E47" s="94">
        <v>14</v>
      </c>
      <c r="F47" s="94">
        <f t="shared" si="9"/>
        <v>0</v>
      </c>
      <c r="G47" s="95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96" t="s">
        <v>64</v>
      </c>
      <c r="B48" s="97"/>
      <c r="C48" s="98"/>
      <c r="D48" s="99"/>
      <c r="E48" s="100">
        <v>68</v>
      </c>
      <c r="F48" s="101">
        <f t="shared" si="9"/>
        <v>0</v>
      </c>
      <c r="G48" s="102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3" t="s">
        <v>65</v>
      </c>
      <c r="B49" s="104"/>
      <c r="C49" s="105">
        <v>360</v>
      </c>
      <c r="D49" s="106"/>
      <c r="E49" s="107">
        <v>140</v>
      </c>
      <c r="F49" s="13">
        <f t="shared" si="9"/>
        <v>50400</v>
      </c>
      <c r="G49" s="108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3" t="s">
        <v>66</v>
      </c>
      <c r="B50" s="104"/>
      <c r="C50" s="105"/>
      <c r="D50" s="106"/>
      <c r="E50" s="107">
        <v>94.1</v>
      </c>
      <c r="F50" s="13">
        <f t="shared" si="9"/>
        <v>0</v>
      </c>
      <c r="G50" s="108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9" t="s">
        <v>67</v>
      </c>
      <c r="B51" s="110"/>
      <c r="C51" s="111">
        <v>293</v>
      </c>
      <c r="D51" s="112"/>
      <c r="E51" s="113">
        <v>140</v>
      </c>
      <c r="F51" s="114">
        <f t="shared" si="9"/>
        <v>41020</v>
      </c>
      <c r="G51" s="115"/>
      <c r="H51" s="1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17" t="s">
        <v>68</v>
      </c>
      <c r="B52" s="118"/>
      <c r="C52" s="118">
        <v>0</v>
      </c>
      <c r="D52" s="119"/>
      <c r="E52" s="120">
        <v>140</v>
      </c>
      <c r="F52" s="121">
        <f t="shared" si="9"/>
        <v>0</v>
      </c>
      <c r="G52" s="122"/>
      <c r="H52" s="1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3" t="s">
        <v>69</v>
      </c>
      <c r="B53" s="105"/>
      <c r="C53" s="105"/>
      <c r="D53" s="106"/>
      <c r="E53" s="107">
        <v>140</v>
      </c>
      <c r="F53" s="13">
        <f t="shared" si="9"/>
        <v>0</v>
      </c>
      <c r="G53" s="108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23" t="s">
        <v>70</v>
      </c>
      <c r="B54" s="124"/>
      <c r="C54" s="124">
        <v>20</v>
      </c>
      <c r="D54" s="125"/>
      <c r="E54" s="126">
        <v>140</v>
      </c>
      <c r="F54" s="127">
        <f t="shared" si="9"/>
        <v>2800</v>
      </c>
      <c r="G54" s="128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29" t="s">
        <v>71</v>
      </c>
      <c r="B55" s="130"/>
      <c r="C55" s="130">
        <v>4932</v>
      </c>
      <c r="D55" s="131"/>
      <c r="E55" s="132">
        <v>140</v>
      </c>
      <c r="F55" s="133">
        <f t="shared" si="9"/>
        <v>690480</v>
      </c>
      <c r="G55" s="134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35" t="s">
        <v>72</v>
      </c>
      <c r="B56" s="136"/>
      <c r="C56" s="136">
        <v>3281</v>
      </c>
      <c r="D56" s="137"/>
      <c r="E56" s="138">
        <v>140</v>
      </c>
      <c r="F56" s="139">
        <f t="shared" si="9"/>
        <v>459340</v>
      </c>
      <c r="G56" s="1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41" t="s">
        <v>73</v>
      </c>
      <c r="B57" s="142"/>
      <c r="C57" s="142">
        <v>452</v>
      </c>
      <c r="D57" s="143"/>
      <c r="E57" s="144">
        <v>140</v>
      </c>
      <c r="F57" s="145">
        <f t="shared" si="9"/>
        <v>63280</v>
      </c>
      <c r="G57" s="1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41" t="s">
        <v>74</v>
      </c>
      <c r="B58" s="142"/>
      <c r="C58" s="142">
        <v>1641</v>
      </c>
      <c r="D58" s="143"/>
      <c r="E58" s="144">
        <v>140</v>
      </c>
      <c r="F58" s="145">
        <f t="shared" si="9"/>
        <v>229740</v>
      </c>
      <c r="G58" s="1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47" t="s">
        <v>75</v>
      </c>
      <c r="B59" s="148"/>
      <c r="C59" s="148">
        <v>4972</v>
      </c>
      <c r="D59" s="149"/>
      <c r="E59" s="150">
        <v>140</v>
      </c>
      <c r="F59" s="151">
        <f t="shared" si="9"/>
        <v>696080</v>
      </c>
      <c r="G59" s="15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53" t="s">
        <v>76</v>
      </c>
      <c r="B60" s="154"/>
      <c r="C60" s="154">
        <v>300</v>
      </c>
      <c r="D60" s="155"/>
      <c r="E60" s="156">
        <v>128</v>
      </c>
      <c r="F60" s="157">
        <f t="shared" si="9"/>
        <v>38400</v>
      </c>
      <c r="G60" s="15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29" t="s">
        <v>77</v>
      </c>
      <c r="B61" s="130"/>
      <c r="C61" s="130">
        <v>690</v>
      </c>
      <c r="D61" s="131"/>
      <c r="E61" s="132">
        <v>128</v>
      </c>
      <c r="F61" s="133">
        <f t="shared" si="9"/>
        <v>88320</v>
      </c>
      <c r="G61" s="13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35" t="s">
        <v>78</v>
      </c>
      <c r="B62" s="136"/>
      <c r="C62" s="136">
        <v>459</v>
      </c>
      <c r="D62" s="137"/>
      <c r="E62" s="138">
        <v>128</v>
      </c>
      <c r="F62" s="139">
        <f t="shared" si="9"/>
        <v>58752</v>
      </c>
      <c r="G62" s="1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17" t="s">
        <v>79</v>
      </c>
      <c r="B63" s="118"/>
      <c r="C63" s="118">
        <v>590</v>
      </c>
      <c r="D63" s="119"/>
      <c r="E63" s="120">
        <v>128</v>
      </c>
      <c r="F63" s="121">
        <f t="shared" si="9"/>
        <v>75520</v>
      </c>
      <c r="G63" s="122"/>
      <c r="H63" s="159"/>
      <c r="I63" s="160"/>
      <c r="J63" s="161"/>
      <c r="K63" s="160"/>
      <c r="L63" s="1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63" t="s">
        <v>80</v>
      </c>
      <c r="B64" s="164"/>
      <c r="C64" s="164">
        <v>590</v>
      </c>
      <c r="D64" s="165"/>
      <c r="E64" s="166">
        <v>128</v>
      </c>
      <c r="F64" s="167">
        <f t="shared" si="9"/>
        <v>75520</v>
      </c>
      <c r="G64" s="168"/>
      <c r="H64" s="159"/>
      <c r="I64" s="159"/>
      <c r="J64" s="159"/>
      <c r="K64" s="159"/>
      <c r="L64" s="15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69" t="s">
        <v>81</v>
      </c>
      <c r="B65" s="170"/>
      <c r="C65" s="170">
        <v>0</v>
      </c>
      <c r="D65" s="171"/>
      <c r="E65" s="172">
        <v>102</v>
      </c>
      <c r="F65" s="173">
        <f t="shared" si="9"/>
        <v>0</v>
      </c>
      <c r="G65" s="174"/>
      <c r="H65" s="159"/>
      <c r="I65" s="175"/>
      <c r="J65" s="175"/>
      <c r="K65" s="175"/>
      <c r="L65" s="17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29" t="s">
        <v>82</v>
      </c>
      <c r="B66" s="130"/>
      <c r="C66" s="130">
        <v>600</v>
      </c>
      <c r="D66" s="131"/>
      <c r="E66" s="132">
        <v>102</v>
      </c>
      <c r="F66" s="133">
        <f t="shared" si="9"/>
        <v>61200</v>
      </c>
      <c r="G66" s="134"/>
      <c r="H66" s="159"/>
      <c r="I66" s="175"/>
      <c r="J66" s="175"/>
      <c r="K66" s="175"/>
      <c r="L66" s="17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35" t="s">
        <v>83</v>
      </c>
      <c r="B67" s="136"/>
      <c r="C67" s="136">
        <v>620</v>
      </c>
      <c r="D67" s="137"/>
      <c r="E67" s="138">
        <v>102</v>
      </c>
      <c r="F67" s="139">
        <f t="shared" si="9"/>
        <v>63240</v>
      </c>
      <c r="G67" s="140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17" t="s">
        <v>84</v>
      </c>
      <c r="B68" s="118"/>
      <c r="C68" s="118">
        <v>480</v>
      </c>
      <c r="D68" s="119"/>
      <c r="E68" s="120">
        <v>102</v>
      </c>
      <c r="F68" s="121">
        <f t="shared" si="9"/>
        <v>48960</v>
      </c>
      <c r="G68" s="122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41" t="s">
        <v>85</v>
      </c>
      <c r="B69" s="142"/>
      <c r="C69" s="142">
        <v>480</v>
      </c>
      <c r="D69" s="143"/>
      <c r="E69" s="144">
        <v>102</v>
      </c>
      <c r="F69" s="145">
        <f t="shared" si="9"/>
        <v>48960</v>
      </c>
      <c r="G69" s="146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76"/>
      <c r="B70" s="177"/>
      <c r="C70" s="178"/>
      <c r="D70" s="179"/>
      <c r="E70" s="180"/>
      <c r="F70" s="180">
        <f>E70*C70</f>
        <v>0</v>
      </c>
      <c r="G70" s="181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82" t="s">
        <v>86</v>
      </c>
      <c r="B71" s="183">
        <f>SUM(B48:B70)</f>
        <v>0</v>
      </c>
      <c r="C71" s="183">
        <f t="shared" ref="C71:D71" si="11">SUM(C38:C70)</f>
        <v>21200</v>
      </c>
      <c r="D71" s="184">
        <f t="shared" si="11"/>
        <v>0</v>
      </c>
      <c r="E71" s="185"/>
      <c r="F71" s="186">
        <f>SUM(F38:F70)</f>
        <v>2878252</v>
      </c>
      <c r="G71" s="187"/>
      <c r="H71" s="160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88"/>
      <c r="B72" s="188"/>
      <c r="C72" s="189"/>
      <c r="D72" s="190"/>
      <c r="E72" s="191"/>
      <c r="F72" s="192"/>
      <c r="G72" s="193"/>
      <c r="H72" s="194"/>
      <c r="I72" s="175"/>
      <c r="J72" s="175"/>
      <c r="K72" s="175"/>
      <c r="L72" s="17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95" t="s">
        <v>87</v>
      </c>
      <c r="B73" s="196" t="s">
        <v>88</v>
      </c>
      <c r="C73" s="197" t="s">
        <v>89</v>
      </c>
      <c r="D73" s="198" t="s">
        <v>39</v>
      </c>
      <c r="E73" s="197" t="s">
        <v>90</v>
      </c>
      <c r="F73" s="197" t="s">
        <v>91</v>
      </c>
      <c r="G73" s="198" t="s">
        <v>92</v>
      </c>
      <c r="H73" s="199" t="s">
        <v>93</v>
      </c>
      <c r="I73" s="199" t="s">
        <v>52</v>
      </c>
      <c r="J73" s="199" t="s">
        <v>94</v>
      </c>
      <c r="K73" s="199" t="s">
        <v>95</v>
      </c>
      <c r="L73" s="199" t="s">
        <v>96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15.75" customHeight="1" x14ac:dyDescent="0.25">
      <c r="A74" s="201" t="s">
        <v>97</v>
      </c>
      <c r="B74" s="202" t="s">
        <v>98</v>
      </c>
      <c r="C74" s="203">
        <v>0</v>
      </c>
      <c r="D74" s="77"/>
      <c r="E74" s="203"/>
      <c r="F74" s="203">
        <f t="shared" ref="F74:F106" si="12">C74+D74-E74</f>
        <v>0</v>
      </c>
      <c r="G74" s="77"/>
      <c r="H74" s="77">
        <v>183</v>
      </c>
      <c r="I74" s="77">
        <f t="shared" ref="I74:I129" si="13">H74*F74</f>
        <v>0</v>
      </c>
      <c r="J74" s="77"/>
      <c r="K74" s="77"/>
      <c r="L74" s="7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01" t="s">
        <v>97</v>
      </c>
      <c r="B75" s="202" t="s">
        <v>99</v>
      </c>
      <c r="C75" s="203">
        <v>825</v>
      </c>
      <c r="D75" s="77"/>
      <c r="E75" s="203">
        <v>125</v>
      </c>
      <c r="F75" s="203">
        <f t="shared" si="12"/>
        <v>700</v>
      </c>
      <c r="G75" s="77"/>
      <c r="H75" s="77">
        <v>183</v>
      </c>
      <c r="I75" s="77">
        <f t="shared" si="13"/>
        <v>128100</v>
      </c>
      <c r="J75" s="77"/>
      <c r="K75" s="77"/>
      <c r="L75" s="7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04" t="s">
        <v>100</v>
      </c>
      <c r="B76" s="202" t="s">
        <v>101</v>
      </c>
      <c r="C76" s="203">
        <v>120</v>
      </c>
      <c r="D76" s="77"/>
      <c r="E76" s="203">
        <v>20</v>
      </c>
      <c r="F76" s="203">
        <f t="shared" si="12"/>
        <v>100</v>
      </c>
      <c r="G76" s="77"/>
      <c r="H76" s="77">
        <v>234</v>
      </c>
      <c r="I76" s="77">
        <f t="shared" si="13"/>
        <v>23400</v>
      </c>
      <c r="J76" s="77"/>
      <c r="K76" s="77"/>
      <c r="L76" s="7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05" t="s">
        <v>102</v>
      </c>
      <c r="B77" s="206" t="s">
        <v>103</v>
      </c>
      <c r="C77" s="203">
        <v>512</v>
      </c>
      <c r="D77" s="77"/>
      <c r="E77" s="203">
        <v>256</v>
      </c>
      <c r="F77" s="203">
        <f t="shared" si="12"/>
        <v>256</v>
      </c>
      <c r="G77" s="77"/>
      <c r="H77" s="77">
        <v>57</v>
      </c>
      <c r="I77" s="77">
        <f t="shared" si="13"/>
        <v>14592</v>
      </c>
      <c r="J77" s="77"/>
      <c r="K77" s="77"/>
      <c r="L77" s="7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05" t="s">
        <v>102</v>
      </c>
      <c r="B78" s="206" t="s">
        <v>104</v>
      </c>
      <c r="C78" s="203">
        <v>1680</v>
      </c>
      <c r="D78" s="77"/>
      <c r="E78" s="203"/>
      <c r="F78" s="203">
        <f t="shared" si="12"/>
        <v>1680</v>
      </c>
      <c r="G78" s="77"/>
      <c r="H78" s="77">
        <v>59</v>
      </c>
      <c r="I78" s="77">
        <f t="shared" si="13"/>
        <v>99120</v>
      </c>
      <c r="J78" s="77"/>
      <c r="K78" s="77"/>
      <c r="L78" s="7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07" t="s">
        <v>105</v>
      </c>
      <c r="B79" s="202" t="s">
        <v>106</v>
      </c>
      <c r="C79" s="203">
        <v>590</v>
      </c>
      <c r="D79" s="77"/>
      <c r="E79" s="203">
        <v>50</v>
      </c>
      <c r="F79" s="203">
        <f t="shared" si="12"/>
        <v>540</v>
      </c>
      <c r="G79" s="77"/>
      <c r="H79" s="77">
        <v>24</v>
      </c>
      <c r="I79" s="77">
        <f t="shared" si="13"/>
        <v>12960</v>
      </c>
      <c r="J79" s="77"/>
      <c r="K79" s="77"/>
      <c r="L79" s="7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208" t="s">
        <v>107</v>
      </c>
      <c r="B80" s="209" t="s">
        <v>108</v>
      </c>
      <c r="C80" s="203">
        <v>0</v>
      </c>
      <c r="D80" s="77"/>
      <c r="E80" s="203"/>
      <c r="F80" s="203">
        <f t="shared" si="12"/>
        <v>0</v>
      </c>
      <c r="G80" s="77"/>
      <c r="H80" s="77">
        <v>623</v>
      </c>
      <c r="I80" s="77">
        <f t="shared" si="13"/>
        <v>0</v>
      </c>
      <c r="J80" s="77"/>
      <c r="K80" s="77"/>
      <c r="L80" s="77"/>
      <c r="M80" s="210"/>
      <c r="N80" s="21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8" t="s">
        <v>109</v>
      </c>
      <c r="B81" s="209" t="s">
        <v>108</v>
      </c>
      <c r="C81" s="203">
        <v>123</v>
      </c>
      <c r="D81" s="77"/>
      <c r="E81" s="203">
        <v>100</v>
      </c>
      <c r="F81" s="203">
        <f t="shared" si="12"/>
        <v>23</v>
      </c>
      <c r="G81" s="77"/>
      <c r="H81" s="77">
        <v>623</v>
      </c>
      <c r="I81" s="77">
        <f t="shared" si="13"/>
        <v>14329</v>
      </c>
      <c r="J81" s="77"/>
      <c r="K81" s="77"/>
      <c r="L81" s="77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05" t="s">
        <v>110</v>
      </c>
      <c r="B82" s="209" t="s">
        <v>111</v>
      </c>
      <c r="C82" s="203">
        <v>2</v>
      </c>
      <c r="D82" s="77"/>
      <c r="E82" s="203"/>
      <c r="F82" s="203">
        <f t="shared" si="12"/>
        <v>2</v>
      </c>
      <c r="G82" s="77"/>
      <c r="H82" s="77">
        <v>2070</v>
      </c>
      <c r="I82" s="77">
        <f t="shared" si="13"/>
        <v>4140</v>
      </c>
      <c r="J82" s="77"/>
      <c r="K82" s="77"/>
      <c r="L82" s="7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11" t="s">
        <v>112</v>
      </c>
      <c r="B83" s="209" t="s">
        <v>111</v>
      </c>
      <c r="C83" s="203">
        <v>3</v>
      </c>
      <c r="D83" s="77"/>
      <c r="E83" s="203"/>
      <c r="F83" s="203">
        <f t="shared" si="12"/>
        <v>3</v>
      </c>
      <c r="G83" s="77"/>
      <c r="H83" s="77">
        <v>1758</v>
      </c>
      <c r="I83" s="77">
        <f t="shared" si="13"/>
        <v>5274</v>
      </c>
      <c r="J83" s="77"/>
      <c r="K83" s="77"/>
      <c r="L83" s="7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11" t="s">
        <v>112</v>
      </c>
      <c r="B84" s="209" t="s">
        <v>113</v>
      </c>
      <c r="C84" s="203">
        <v>0</v>
      </c>
      <c r="D84" s="77"/>
      <c r="E84" s="203"/>
      <c r="F84" s="203">
        <f t="shared" si="12"/>
        <v>0</v>
      </c>
      <c r="G84" s="77"/>
      <c r="H84" s="77">
        <v>2549.0300000000002</v>
      </c>
      <c r="I84" s="77">
        <f t="shared" si="13"/>
        <v>0</v>
      </c>
      <c r="J84" s="77"/>
      <c r="K84" s="77"/>
      <c r="L84" s="77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13" t="s">
        <v>114</v>
      </c>
      <c r="B85" s="209" t="s">
        <v>111</v>
      </c>
      <c r="C85" s="203">
        <v>0</v>
      </c>
      <c r="D85" s="77"/>
      <c r="E85" s="203"/>
      <c r="F85" s="203">
        <f t="shared" si="12"/>
        <v>0</v>
      </c>
      <c r="G85" s="77"/>
      <c r="H85" s="77">
        <v>1200</v>
      </c>
      <c r="I85" s="77">
        <f t="shared" si="13"/>
        <v>0</v>
      </c>
      <c r="J85" s="77"/>
      <c r="K85" s="77"/>
      <c r="L85" s="7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13" t="s">
        <v>115</v>
      </c>
      <c r="B86" s="209" t="s">
        <v>111</v>
      </c>
      <c r="C86" s="203">
        <v>0</v>
      </c>
      <c r="D86" s="77"/>
      <c r="E86" s="203"/>
      <c r="F86" s="203">
        <f t="shared" si="12"/>
        <v>0</v>
      </c>
      <c r="G86" s="77"/>
      <c r="H86" s="77">
        <v>312</v>
      </c>
      <c r="I86" s="77">
        <f t="shared" si="13"/>
        <v>0</v>
      </c>
      <c r="J86" s="77"/>
      <c r="K86" s="77"/>
      <c r="L86" s="7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13" t="s">
        <v>116</v>
      </c>
      <c r="B87" s="209" t="s">
        <v>111</v>
      </c>
      <c r="C87" s="203">
        <v>6</v>
      </c>
      <c r="D87" s="77"/>
      <c r="E87" s="203"/>
      <c r="F87" s="203">
        <f t="shared" si="12"/>
        <v>6</v>
      </c>
      <c r="G87" s="77"/>
      <c r="H87" s="77">
        <v>2142</v>
      </c>
      <c r="I87" s="77">
        <f t="shared" si="13"/>
        <v>12852</v>
      </c>
      <c r="J87" s="77"/>
      <c r="K87" s="77"/>
      <c r="L87" s="7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14" t="s">
        <v>117</v>
      </c>
      <c r="B88" s="209" t="s">
        <v>118</v>
      </c>
      <c r="C88" s="203">
        <v>0</v>
      </c>
      <c r="D88" s="77"/>
      <c r="E88" s="203"/>
      <c r="F88" s="203">
        <f t="shared" si="12"/>
        <v>0</v>
      </c>
      <c r="G88" s="77"/>
      <c r="H88" s="77">
        <v>47</v>
      </c>
      <c r="I88" s="77">
        <f t="shared" si="13"/>
        <v>0</v>
      </c>
      <c r="J88" s="77"/>
      <c r="K88" s="77"/>
      <c r="L88" s="7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14" t="s">
        <v>119</v>
      </c>
      <c r="B89" s="209" t="s">
        <v>99</v>
      </c>
      <c r="C89" s="203">
        <v>2225</v>
      </c>
      <c r="D89" s="77"/>
      <c r="E89" s="203">
        <v>125</v>
      </c>
      <c r="F89" s="203">
        <f t="shared" si="12"/>
        <v>2100</v>
      </c>
      <c r="G89" s="77"/>
      <c r="H89" s="77">
        <v>47</v>
      </c>
      <c r="I89" s="77">
        <f t="shared" si="13"/>
        <v>98700</v>
      </c>
      <c r="J89" s="77"/>
      <c r="K89" s="77"/>
      <c r="L89" s="7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15" t="s">
        <v>120</v>
      </c>
      <c r="B90" s="209" t="s">
        <v>113</v>
      </c>
      <c r="C90" s="203">
        <v>1</v>
      </c>
      <c r="D90" s="77"/>
      <c r="E90" s="203"/>
      <c r="F90" s="203">
        <f t="shared" si="12"/>
        <v>1</v>
      </c>
      <c r="G90" s="77"/>
      <c r="H90" s="77">
        <v>2233.9899999999998</v>
      </c>
      <c r="I90" s="77">
        <f t="shared" si="13"/>
        <v>2233.9899999999998</v>
      </c>
      <c r="J90" s="77"/>
      <c r="K90" s="77"/>
      <c r="L90" s="7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15" t="s">
        <v>120</v>
      </c>
      <c r="B91" s="209" t="s">
        <v>113</v>
      </c>
      <c r="C91" s="203">
        <v>3</v>
      </c>
      <c r="D91" s="77"/>
      <c r="E91" s="203"/>
      <c r="F91" s="203">
        <f t="shared" si="12"/>
        <v>3</v>
      </c>
      <c r="G91" s="77"/>
      <c r="H91" s="77">
        <v>1924.17</v>
      </c>
      <c r="I91" s="77">
        <f t="shared" si="13"/>
        <v>5772.51</v>
      </c>
      <c r="J91" s="77"/>
      <c r="K91" s="77"/>
      <c r="L91" s="7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16" t="s">
        <v>121</v>
      </c>
      <c r="B92" s="209" t="s">
        <v>122</v>
      </c>
      <c r="C92" s="203">
        <v>100</v>
      </c>
      <c r="D92" s="77"/>
      <c r="E92" s="203"/>
      <c r="F92" s="203">
        <f t="shared" si="12"/>
        <v>100</v>
      </c>
      <c r="G92" s="77"/>
      <c r="H92" s="77">
        <v>743.29</v>
      </c>
      <c r="I92" s="77">
        <f t="shared" si="13"/>
        <v>74329</v>
      </c>
      <c r="J92" s="77"/>
      <c r="K92" s="77"/>
      <c r="L92" s="7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13" t="s">
        <v>123</v>
      </c>
      <c r="B93" s="217" t="s">
        <v>122</v>
      </c>
      <c r="C93" s="203">
        <v>310</v>
      </c>
      <c r="D93" s="77"/>
      <c r="E93" s="203"/>
      <c r="F93" s="203">
        <f t="shared" si="12"/>
        <v>310</v>
      </c>
      <c r="G93" s="77"/>
      <c r="H93" s="77">
        <v>559.19762200000002</v>
      </c>
      <c r="I93" s="77">
        <f t="shared" si="13"/>
        <v>173351.26282</v>
      </c>
      <c r="J93" s="77"/>
      <c r="K93" s="77"/>
      <c r="L93" s="7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18" t="s">
        <v>124</v>
      </c>
      <c r="B94" s="202" t="s">
        <v>98</v>
      </c>
      <c r="C94" s="203">
        <v>300</v>
      </c>
      <c r="D94" s="77"/>
      <c r="E94" s="203">
        <v>75</v>
      </c>
      <c r="F94" s="203">
        <f t="shared" si="12"/>
        <v>225</v>
      </c>
      <c r="G94" s="77"/>
      <c r="H94" s="77">
        <v>183</v>
      </c>
      <c r="I94" s="77">
        <f t="shared" si="13"/>
        <v>41175</v>
      </c>
      <c r="J94" s="77"/>
      <c r="K94" s="77"/>
      <c r="L94" s="7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18" t="s">
        <v>124</v>
      </c>
      <c r="B95" s="202" t="s">
        <v>99</v>
      </c>
      <c r="C95" s="203">
        <v>1000</v>
      </c>
      <c r="D95" s="77"/>
      <c r="E95" s="203"/>
      <c r="F95" s="203">
        <f t="shared" si="12"/>
        <v>1000</v>
      </c>
      <c r="G95" s="77"/>
      <c r="H95" s="77">
        <v>183</v>
      </c>
      <c r="I95" s="77">
        <f t="shared" si="13"/>
        <v>183000</v>
      </c>
      <c r="J95" s="77"/>
      <c r="K95" s="77"/>
      <c r="L95" s="7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13" t="s">
        <v>125</v>
      </c>
      <c r="B96" s="209" t="s">
        <v>113</v>
      </c>
      <c r="C96" s="203">
        <v>200</v>
      </c>
      <c r="D96" s="77"/>
      <c r="E96" s="203"/>
      <c r="F96" s="203">
        <f t="shared" si="12"/>
        <v>200</v>
      </c>
      <c r="G96" s="77"/>
      <c r="H96" s="77">
        <v>427</v>
      </c>
      <c r="I96" s="77">
        <f t="shared" si="13"/>
        <v>85400</v>
      </c>
      <c r="J96" s="77"/>
      <c r="K96" s="77"/>
      <c r="L96" s="7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13" t="s">
        <v>126</v>
      </c>
      <c r="B97" s="209" t="s">
        <v>127</v>
      </c>
      <c r="C97" s="203">
        <v>5</v>
      </c>
      <c r="D97" s="77"/>
      <c r="E97" s="203"/>
      <c r="F97" s="203">
        <f t="shared" si="12"/>
        <v>5</v>
      </c>
      <c r="G97" s="77"/>
      <c r="H97" s="77">
        <v>688.59</v>
      </c>
      <c r="I97" s="77">
        <f t="shared" si="13"/>
        <v>3442.9500000000003</v>
      </c>
      <c r="J97" s="77"/>
      <c r="K97" s="77"/>
      <c r="L97" s="7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13" t="s">
        <v>128</v>
      </c>
      <c r="B98" s="209" t="s">
        <v>127</v>
      </c>
      <c r="C98" s="203">
        <v>10</v>
      </c>
      <c r="D98" s="77"/>
      <c r="E98" s="203"/>
      <c r="F98" s="203">
        <f t="shared" si="12"/>
        <v>10</v>
      </c>
      <c r="G98" s="77"/>
      <c r="H98" s="77">
        <v>504</v>
      </c>
      <c r="I98" s="77">
        <f t="shared" si="13"/>
        <v>5040</v>
      </c>
      <c r="J98" s="77"/>
      <c r="K98" s="77"/>
      <c r="L98" s="7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13" t="s">
        <v>129</v>
      </c>
      <c r="B99" s="209" t="s">
        <v>127</v>
      </c>
      <c r="C99" s="203">
        <v>0</v>
      </c>
      <c r="D99" s="77"/>
      <c r="E99" s="203"/>
      <c r="F99" s="203">
        <f t="shared" si="12"/>
        <v>0</v>
      </c>
      <c r="G99" s="77"/>
      <c r="H99" s="77">
        <v>398</v>
      </c>
      <c r="I99" s="77">
        <f t="shared" si="13"/>
        <v>0</v>
      </c>
      <c r="J99" s="77"/>
      <c r="K99" s="77"/>
      <c r="L99" s="7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219" t="s">
        <v>130</v>
      </c>
      <c r="B100" s="209" t="s">
        <v>127</v>
      </c>
      <c r="C100" s="203">
        <v>0</v>
      </c>
      <c r="D100" s="77"/>
      <c r="E100" s="203"/>
      <c r="F100" s="203">
        <f t="shared" si="12"/>
        <v>0</v>
      </c>
      <c r="G100" s="77"/>
      <c r="H100" s="77">
        <v>607</v>
      </c>
      <c r="I100" s="77">
        <f t="shared" si="13"/>
        <v>0</v>
      </c>
      <c r="J100" s="77"/>
      <c r="K100" s="77"/>
      <c r="L100" s="7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13" t="s">
        <v>131</v>
      </c>
      <c r="B101" s="209" t="s">
        <v>127</v>
      </c>
      <c r="C101" s="203">
        <v>80</v>
      </c>
      <c r="D101" s="77"/>
      <c r="E101" s="203">
        <v>25</v>
      </c>
      <c r="F101" s="203">
        <f t="shared" si="12"/>
        <v>55</v>
      </c>
      <c r="G101" s="77"/>
      <c r="H101" s="77">
        <v>514</v>
      </c>
      <c r="I101" s="77">
        <f t="shared" si="13"/>
        <v>28270</v>
      </c>
      <c r="J101" s="77"/>
      <c r="K101" s="77"/>
      <c r="L101" s="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220" t="s">
        <v>132</v>
      </c>
      <c r="B102" s="209" t="s">
        <v>127</v>
      </c>
      <c r="C102" s="203">
        <v>0</v>
      </c>
      <c r="D102" s="77"/>
      <c r="E102" s="203"/>
      <c r="F102" s="203">
        <f t="shared" si="12"/>
        <v>0</v>
      </c>
      <c r="G102" s="77"/>
      <c r="H102" s="77">
        <v>519</v>
      </c>
      <c r="I102" s="77">
        <f t="shared" si="13"/>
        <v>0</v>
      </c>
      <c r="J102" s="77"/>
      <c r="K102" s="77"/>
      <c r="L102" s="7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13" t="s">
        <v>133</v>
      </c>
      <c r="B103" s="209" t="s">
        <v>127</v>
      </c>
      <c r="C103" s="203">
        <v>0</v>
      </c>
      <c r="D103" s="77"/>
      <c r="E103" s="203"/>
      <c r="F103" s="203">
        <f t="shared" si="12"/>
        <v>0</v>
      </c>
      <c r="G103" s="77"/>
      <c r="H103" s="77">
        <v>502.85</v>
      </c>
      <c r="I103" s="77">
        <f t="shared" si="13"/>
        <v>0</v>
      </c>
      <c r="J103" s="77"/>
      <c r="K103" s="77"/>
      <c r="L103" s="7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1" t="s">
        <v>134</v>
      </c>
      <c r="B104" s="209" t="s">
        <v>127</v>
      </c>
      <c r="C104" s="203">
        <v>0</v>
      </c>
      <c r="D104" s="77"/>
      <c r="E104" s="203"/>
      <c r="F104" s="203">
        <f t="shared" si="12"/>
        <v>0</v>
      </c>
      <c r="G104" s="77"/>
      <c r="H104" s="77">
        <v>129</v>
      </c>
      <c r="I104" s="77">
        <f t="shared" si="13"/>
        <v>0</v>
      </c>
      <c r="J104" s="77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22" t="s">
        <v>135</v>
      </c>
      <c r="B105" s="217" t="s">
        <v>136</v>
      </c>
      <c r="C105" s="203">
        <v>750</v>
      </c>
      <c r="D105" s="77"/>
      <c r="E105" s="203"/>
      <c r="F105" s="203">
        <f t="shared" si="12"/>
        <v>750</v>
      </c>
      <c r="G105" s="77"/>
      <c r="H105" s="77">
        <v>60</v>
      </c>
      <c r="I105" s="77">
        <f t="shared" si="13"/>
        <v>45000</v>
      </c>
      <c r="J105" s="77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22" t="s">
        <v>137</v>
      </c>
      <c r="B106" s="223" t="s">
        <v>138</v>
      </c>
      <c r="C106" s="203">
        <v>1500</v>
      </c>
      <c r="D106" s="77"/>
      <c r="E106" s="203">
        <v>750</v>
      </c>
      <c r="F106" s="203">
        <f t="shared" si="12"/>
        <v>750</v>
      </c>
      <c r="G106" s="77"/>
      <c r="H106" s="77">
        <v>27</v>
      </c>
      <c r="I106" s="77">
        <f t="shared" si="13"/>
        <v>20250</v>
      </c>
      <c r="J106" s="77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222" t="s">
        <v>139</v>
      </c>
      <c r="B107" s="217"/>
      <c r="C107" s="203">
        <v>0</v>
      </c>
      <c r="D107" s="77"/>
      <c r="E107" s="203"/>
      <c r="F107" s="203">
        <v>0</v>
      </c>
      <c r="G107" s="77"/>
      <c r="H107" s="77">
        <v>0</v>
      </c>
      <c r="I107" s="77">
        <f t="shared" si="13"/>
        <v>0</v>
      </c>
      <c r="J107" s="77"/>
      <c r="K107" s="77"/>
      <c r="L107" s="7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05" t="s">
        <v>140</v>
      </c>
      <c r="B108" s="217" t="s">
        <v>141</v>
      </c>
      <c r="C108" s="203">
        <v>1075</v>
      </c>
      <c r="D108" s="77"/>
      <c r="E108" s="203"/>
      <c r="F108" s="203">
        <f>C108+D108+E108</f>
        <v>1075</v>
      </c>
      <c r="G108" s="77"/>
      <c r="H108" s="77">
        <v>55</v>
      </c>
      <c r="I108" s="77">
        <f t="shared" si="13"/>
        <v>59125</v>
      </c>
      <c r="J108" s="77"/>
      <c r="K108" s="77"/>
      <c r="L108" s="7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205" t="s">
        <v>142</v>
      </c>
      <c r="B109" s="223" t="s">
        <v>138</v>
      </c>
      <c r="C109" s="203">
        <v>0</v>
      </c>
      <c r="D109" s="77"/>
      <c r="E109" s="203"/>
      <c r="F109" s="203">
        <f t="shared" ref="F109:F129" si="14">C109+D109-E109</f>
        <v>0</v>
      </c>
      <c r="G109" s="77"/>
      <c r="H109" s="77">
        <v>27</v>
      </c>
      <c r="I109" s="77">
        <f t="shared" si="13"/>
        <v>0</v>
      </c>
      <c r="J109" s="77"/>
      <c r="K109" s="77"/>
      <c r="L109" s="7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13" t="s">
        <v>143</v>
      </c>
      <c r="B110" s="209" t="s">
        <v>111</v>
      </c>
      <c r="C110" s="203">
        <v>125</v>
      </c>
      <c r="D110" s="77"/>
      <c r="E110" s="203"/>
      <c r="F110" s="203">
        <f t="shared" si="14"/>
        <v>125</v>
      </c>
      <c r="G110" s="77"/>
      <c r="H110" s="77">
        <v>384</v>
      </c>
      <c r="I110" s="77">
        <f t="shared" si="13"/>
        <v>48000</v>
      </c>
      <c r="J110" s="77"/>
      <c r="K110" s="77"/>
      <c r="L110" s="7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8" t="s">
        <v>144</v>
      </c>
      <c r="B111" s="209" t="s">
        <v>118</v>
      </c>
      <c r="C111" s="203">
        <v>0</v>
      </c>
      <c r="D111" s="77"/>
      <c r="E111" s="203"/>
      <c r="F111" s="203">
        <f t="shared" si="14"/>
        <v>0</v>
      </c>
      <c r="G111" s="77"/>
      <c r="H111" s="77">
        <v>37</v>
      </c>
      <c r="I111" s="77">
        <f t="shared" si="13"/>
        <v>0</v>
      </c>
      <c r="J111" s="77"/>
      <c r="K111" s="77"/>
      <c r="L111" s="7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8" t="s">
        <v>145</v>
      </c>
      <c r="B112" s="209" t="s">
        <v>146</v>
      </c>
      <c r="C112" s="203">
        <v>50</v>
      </c>
      <c r="D112" s="77"/>
      <c r="E112" s="203"/>
      <c r="F112" s="203">
        <f t="shared" si="14"/>
        <v>50</v>
      </c>
      <c r="G112" s="77"/>
      <c r="H112" s="77">
        <v>498</v>
      </c>
      <c r="I112" s="77">
        <f t="shared" si="13"/>
        <v>24900</v>
      </c>
      <c r="J112" s="77"/>
      <c r="K112" s="77"/>
      <c r="L112" s="7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08" t="s">
        <v>147</v>
      </c>
      <c r="B113" s="209" t="s">
        <v>148</v>
      </c>
      <c r="C113" s="203">
        <v>25</v>
      </c>
      <c r="D113" s="77"/>
      <c r="E113" s="203"/>
      <c r="F113" s="203">
        <f t="shared" si="14"/>
        <v>25</v>
      </c>
      <c r="G113" s="77"/>
      <c r="H113" s="77">
        <v>84</v>
      </c>
      <c r="I113" s="77">
        <f t="shared" si="13"/>
        <v>2100</v>
      </c>
      <c r="J113" s="77"/>
      <c r="K113" s="77"/>
      <c r="L113" s="7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24" t="s">
        <v>149</v>
      </c>
      <c r="B114" s="209" t="s">
        <v>113</v>
      </c>
      <c r="C114" s="203">
        <v>315</v>
      </c>
      <c r="D114" s="77"/>
      <c r="E114" s="203"/>
      <c r="F114" s="203">
        <f t="shared" si="14"/>
        <v>315</v>
      </c>
      <c r="G114" s="77"/>
      <c r="H114" s="77">
        <v>629.27</v>
      </c>
      <c r="I114" s="77">
        <f t="shared" si="13"/>
        <v>198220.05</v>
      </c>
      <c r="J114" s="77"/>
      <c r="K114" s="77"/>
      <c r="L114" s="7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08" t="s">
        <v>150</v>
      </c>
      <c r="B115" s="209" t="s">
        <v>111</v>
      </c>
      <c r="C115" s="203">
        <v>2</v>
      </c>
      <c r="D115" s="77"/>
      <c r="E115" s="203"/>
      <c r="F115" s="203">
        <f t="shared" si="14"/>
        <v>2</v>
      </c>
      <c r="G115" s="77"/>
      <c r="H115" s="77">
        <v>1585.2</v>
      </c>
      <c r="I115" s="77">
        <f t="shared" si="13"/>
        <v>3170.4</v>
      </c>
      <c r="J115" s="77"/>
      <c r="K115" s="77"/>
      <c r="L115" s="7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08" t="s">
        <v>151</v>
      </c>
      <c r="B116" s="209" t="s">
        <v>113</v>
      </c>
      <c r="C116" s="203">
        <v>0</v>
      </c>
      <c r="D116" s="77"/>
      <c r="E116" s="203"/>
      <c r="F116" s="203">
        <f t="shared" si="14"/>
        <v>0</v>
      </c>
      <c r="G116" s="77"/>
      <c r="H116" s="77">
        <v>1780.53</v>
      </c>
      <c r="I116" s="77">
        <f t="shared" si="13"/>
        <v>0</v>
      </c>
      <c r="J116" s="77"/>
      <c r="K116" s="77"/>
      <c r="L116" s="7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08" t="s">
        <v>152</v>
      </c>
      <c r="B117" s="209" t="s">
        <v>113</v>
      </c>
      <c r="C117" s="203">
        <v>4</v>
      </c>
      <c r="D117" s="77"/>
      <c r="E117" s="203"/>
      <c r="F117" s="203">
        <f t="shared" si="14"/>
        <v>4</v>
      </c>
      <c r="G117" s="77"/>
      <c r="H117" s="77">
        <v>1891.98</v>
      </c>
      <c r="I117" s="77">
        <f t="shared" si="13"/>
        <v>7567.92</v>
      </c>
      <c r="J117" s="77"/>
      <c r="K117" s="77"/>
      <c r="L117" s="7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25" t="s">
        <v>153</v>
      </c>
      <c r="B118" s="209" t="s">
        <v>113</v>
      </c>
      <c r="C118" s="203">
        <v>15</v>
      </c>
      <c r="D118" s="77"/>
      <c r="E118" s="203"/>
      <c r="F118" s="203">
        <f t="shared" si="14"/>
        <v>15</v>
      </c>
      <c r="G118" s="77"/>
      <c r="H118" s="77">
        <v>557</v>
      </c>
      <c r="I118" s="77">
        <f t="shared" si="13"/>
        <v>8355</v>
      </c>
      <c r="J118" s="77"/>
      <c r="K118" s="77"/>
      <c r="L118" s="7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08" t="s">
        <v>154</v>
      </c>
      <c r="B119" s="209" t="s">
        <v>113</v>
      </c>
      <c r="C119" s="203">
        <v>55</v>
      </c>
      <c r="D119" s="77"/>
      <c r="E119" s="203"/>
      <c r="F119" s="203">
        <f t="shared" si="14"/>
        <v>55</v>
      </c>
      <c r="G119" s="77"/>
      <c r="H119" s="77">
        <v>524</v>
      </c>
      <c r="I119" s="77">
        <f t="shared" si="13"/>
        <v>28820</v>
      </c>
      <c r="J119" s="77"/>
      <c r="K119" s="77"/>
      <c r="L119" s="7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08" t="s">
        <v>155</v>
      </c>
      <c r="B120" s="209" t="s">
        <v>113</v>
      </c>
      <c r="C120" s="203">
        <v>50</v>
      </c>
      <c r="D120" s="77"/>
      <c r="E120" s="203"/>
      <c r="F120" s="203">
        <f t="shared" si="14"/>
        <v>50</v>
      </c>
      <c r="G120" s="77"/>
      <c r="H120" s="77">
        <v>689.75</v>
      </c>
      <c r="I120" s="77">
        <f t="shared" si="13"/>
        <v>34487.5</v>
      </c>
      <c r="J120" s="77"/>
      <c r="K120" s="77"/>
      <c r="L120" s="7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08" t="s">
        <v>156</v>
      </c>
      <c r="B121" s="209" t="s">
        <v>113</v>
      </c>
      <c r="C121" s="203">
        <v>45</v>
      </c>
      <c r="D121" s="77"/>
      <c r="E121" s="203"/>
      <c r="F121" s="203">
        <f t="shared" si="14"/>
        <v>45</v>
      </c>
      <c r="G121" s="77"/>
      <c r="H121" s="77">
        <v>522.19000000000005</v>
      </c>
      <c r="I121" s="77">
        <f t="shared" si="13"/>
        <v>23498.550000000003</v>
      </c>
      <c r="J121" s="77"/>
      <c r="K121" s="77"/>
      <c r="L121" s="7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26" t="s">
        <v>157</v>
      </c>
      <c r="B122" s="209" t="s">
        <v>113</v>
      </c>
      <c r="C122" s="203">
        <v>95</v>
      </c>
      <c r="D122" s="77"/>
      <c r="E122" s="203"/>
      <c r="F122" s="203">
        <f t="shared" si="14"/>
        <v>95</v>
      </c>
      <c r="G122" s="77"/>
      <c r="H122" s="77">
        <v>532.12</v>
      </c>
      <c r="I122" s="77">
        <f t="shared" si="13"/>
        <v>50551.4</v>
      </c>
      <c r="J122" s="77"/>
      <c r="K122" s="77"/>
      <c r="L122" s="7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208" t="s">
        <v>158</v>
      </c>
      <c r="B123" s="202" t="s">
        <v>159</v>
      </c>
      <c r="C123" s="203">
        <v>0</v>
      </c>
      <c r="D123" s="77"/>
      <c r="E123" s="203"/>
      <c r="F123" s="203">
        <f t="shared" si="14"/>
        <v>0</v>
      </c>
      <c r="G123" s="77"/>
      <c r="H123" s="227">
        <v>155</v>
      </c>
      <c r="I123" s="77">
        <f t="shared" si="13"/>
        <v>0</v>
      </c>
      <c r="J123" s="77"/>
      <c r="K123" s="77"/>
      <c r="L123" s="7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8" t="s">
        <v>152</v>
      </c>
      <c r="B124" s="209" t="s">
        <v>111</v>
      </c>
      <c r="C124" s="203">
        <v>0</v>
      </c>
      <c r="D124" s="77"/>
      <c r="E124" s="203"/>
      <c r="F124" s="203">
        <f t="shared" si="14"/>
        <v>0</v>
      </c>
      <c r="G124" s="77"/>
      <c r="H124" s="227">
        <v>1465.2</v>
      </c>
      <c r="I124" s="77">
        <f t="shared" si="13"/>
        <v>0</v>
      </c>
      <c r="J124" s="77"/>
      <c r="K124" s="77"/>
      <c r="L124" s="7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08" t="s">
        <v>160</v>
      </c>
      <c r="B125" s="209" t="s">
        <v>113</v>
      </c>
      <c r="C125" s="203">
        <v>50</v>
      </c>
      <c r="D125" s="77"/>
      <c r="E125" s="203"/>
      <c r="F125" s="203">
        <f t="shared" si="14"/>
        <v>50</v>
      </c>
      <c r="G125" s="77"/>
      <c r="H125" s="227">
        <v>194.15</v>
      </c>
      <c r="I125" s="77">
        <f t="shared" si="13"/>
        <v>9707.5</v>
      </c>
      <c r="J125" s="77"/>
      <c r="K125" s="77"/>
      <c r="L125" s="7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08" t="s">
        <v>161</v>
      </c>
      <c r="B126" s="209" t="s">
        <v>162</v>
      </c>
      <c r="C126" s="203">
        <v>0</v>
      </c>
      <c r="D126" s="77"/>
      <c r="E126" s="203"/>
      <c r="F126" s="203">
        <f t="shared" si="14"/>
        <v>0</v>
      </c>
      <c r="G126" s="77"/>
      <c r="H126" s="227">
        <v>186</v>
      </c>
      <c r="I126" s="77">
        <f t="shared" si="13"/>
        <v>0</v>
      </c>
      <c r="J126" s="77"/>
      <c r="K126" s="77"/>
      <c r="L126" s="7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208" t="s">
        <v>163</v>
      </c>
      <c r="B127" s="209" t="s">
        <v>113</v>
      </c>
      <c r="C127" s="203">
        <v>0</v>
      </c>
      <c r="D127" s="77"/>
      <c r="E127" s="203"/>
      <c r="F127" s="203">
        <f t="shared" si="14"/>
        <v>0</v>
      </c>
      <c r="G127" s="77"/>
      <c r="H127" s="227">
        <v>168.11</v>
      </c>
      <c r="I127" s="77">
        <f t="shared" si="13"/>
        <v>0</v>
      </c>
      <c r="J127" s="77"/>
      <c r="K127" s="77"/>
      <c r="L127" s="7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08" t="s">
        <v>164</v>
      </c>
      <c r="B128" s="209" t="s">
        <v>165</v>
      </c>
      <c r="C128" s="203">
        <v>5175</v>
      </c>
      <c r="D128" s="77"/>
      <c r="E128" s="203">
        <v>750</v>
      </c>
      <c r="F128" s="203">
        <f t="shared" si="14"/>
        <v>4425</v>
      </c>
      <c r="G128" s="77"/>
      <c r="H128" s="77">
        <v>152.5</v>
      </c>
      <c r="I128" s="77">
        <f t="shared" si="13"/>
        <v>674812.5</v>
      </c>
      <c r="J128" s="228"/>
      <c r="K128" s="228"/>
      <c r="L128" s="2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08" t="s">
        <v>166</v>
      </c>
      <c r="B129" s="209" t="s">
        <v>167</v>
      </c>
      <c r="C129" s="203">
        <v>39.74</v>
      </c>
      <c r="D129" s="77"/>
      <c r="E129" s="203"/>
      <c r="F129" s="203">
        <f t="shared" si="14"/>
        <v>39.74</v>
      </c>
      <c r="G129" s="77"/>
      <c r="H129" s="77">
        <v>2196.6</v>
      </c>
      <c r="I129" s="77">
        <f t="shared" si="13"/>
        <v>87292.884000000005</v>
      </c>
      <c r="J129" s="228"/>
      <c r="K129" s="228"/>
      <c r="L129" s="2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05" t="s">
        <v>168</v>
      </c>
      <c r="B130" s="217"/>
      <c r="C130" s="203">
        <v>0</v>
      </c>
      <c r="D130" s="77"/>
      <c r="E130" s="203"/>
      <c r="F130" s="203">
        <v>0</v>
      </c>
      <c r="G130" s="77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05" t="s">
        <v>169</v>
      </c>
      <c r="B131" s="229"/>
      <c r="C131" s="230">
        <f t="shared" ref="C131:F131" si="15">SUM(C74:C130)</f>
        <v>17465.740000000002</v>
      </c>
      <c r="D131" s="231">
        <f t="shared" si="15"/>
        <v>0</v>
      </c>
      <c r="E131" s="231">
        <f t="shared" si="15"/>
        <v>2276</v>
      </c>
      <c r="F131" s="232">
        <f t="shared" si="15"/>
        <v>15189.74</v>
      </c>
      <c r="G131" s="233"/>
      <c r="H131" s="233"/>
      <c r="I131" s="234">
        <f>SUM(I74:I129)</f>
        <v>2341340.4168199999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5"/>
      <c r="C132" s="25"/>
      <c r="D132" s="1"/>
      <c r="E132" s="1"/>
      <c r="F132" s="1"/>
      <c r="G132" s="1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35" t="s">
        <v>170</v>
      </c>
      <c r="B133" s="236" t="s">
        <v>88</v>
      </c>
      <c r="C133" s="237" t="s">
        <v>38</v>
      </c>
      <c r="D133" s="196" t="s">
        <v>39</v>
      </c>
      <c r="E133" s="238" t="s">
        <v>40</v>
      </c>
      <c r="F133" s="237" t="s">
        <v>41</v>
      </c>
      <c r="G133" s="239" t="s">
        <v>93</v>
      </c>
      <c r="H133" s="240" t="s">
        <v>52</v>
      </c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15.75" customHeight="1" x14ac:dyDescent="0.25">
      <c r="A134" s="241" t="s">
        <v>171</v>
      </c>
      <c r="B134" s="242" t="s">
        <v>172</v>
      </c>
      <c r="C134" s="22">
        <v>210.2</v>
      </c>
      <c r="D134" s="22"/>
      <c r="E134" s="22"/>
      <c r="F134" s="22">
        <f t="shared" ref="F134:F161" si="16">C134+D134-E134</f>
        <v>210.2</v>
      </c>
      <c r="G134" s="24">
        <v>605</v>
      </c>
      <c r="H134" s="243">
        <f t="shared" ref="H134:H162" si="17">G134*F134</f>
        <v>127171</v>
      </c>
      <c r="I134" s="2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1" t="s">
        <v>173</v>
      </c>
      <c r="B135" s="242" t="s">
        <v>172</v>
      </c>
      <c r="C135" s="22">
        <v>204.85</v>
      </c>
      <c r="D135" s="22"/>
      <c r="E135" s="22"/>
      <c r="F135" s="22">
        <f t="shared" si="16"/>
        <v>204.85</v>
      </c>
      <c r="G135" s="24">
        <v>605</v>
      </c>
      <c r="H135" s="243">
        <f t="shared" si="17"/>
        <v>123934.25</v>
      </c>
      <c r="I135" s="2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41" t="s">
        <v>174</v>
      </c>
      <c r="B136" s="242" t="s">
        <v>172</v>
      </c>
      <c r="C136" s="22">
        <v>222.9</v>
      </c>
      <c r="D136" s="22"/>
      <c r="E136" s="22"/>
      <c r="F136" s="22">
        <f t="shared" si="16"/>
        <v>222.9</v>
      </c>
      <c r="G136" s="24">
        <v>605</v>
      </c>
      <c r="H136" s="243">
        <f t="shared" si="17"/>
        <v>134854.5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41" t="s">
        <v>175</v>
      </c>
      <c r="B137" s="242" t="s">
        <v>172</v>
      </c>
      <c r="C137" s="22">
        <v>222.25</v>
      </c>
      <c r="D137" s="22"/>
      <c r="E137" s="22"/>
      <c r="F137" s="22">
        <f t="shared" si="16"/>
        <v>222.25</v>
      </c>
      <c r="G137" s="24">
        <v>605</v>
      </c>
      <c r="H137" s="243">
        <f t="shared" si="17"/>
        <v>134461.25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176</v>
      </c>
      <c r="B138" s="246" t="s">
        <v>177</v>
      </c>
      <c r="C138" s="22">
        <v>17435</v>
      </c>
      <c r="D138" s="22"/>
      <c r="E138" s="22"/>
      <c r="F138" s="22">
        <f t="shared" si="16"/>
        <v>17435</v>
      </c>
      <c r="G138" s="24">
        <v>17.399999999999999</v>
      </c>
      <c r="H138" s="243">
        <f t="shared" si="17"/>
        <v>303369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41" t="s">
        <v>178</v>
      </c>
      <c r="B139" s="242" t="s">
        <v>179</v>
      </c>
      <c r="C139" s="22">
        <v>54</v>
      </c>
      <c r="D139" s="22"/>
      <c r="E139" s="22"/>
      <c r="F139" s="22">
        <f t="shared" si="16"/>
        <v>54</v>
      </c>
      <c r="G139" s="24">
        <v>432.82</v>
      </c>
      <c r="H139" s="243">
        <f t="shared" si="17"/>
        <v>23372.28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180</v>
      </c>
      <c r="B140" s="242" t="s">
        <v>181</v>
      </c>
      <c r="C140" s="22">
        <v>6005</v>
      </c>
      <c r="D140" s="22"/>
      <c r="E140" s="22"/>
      <c r="F140" s="22">
        <f t="shared" si="16"/>
        <v>6005</v>
      </c>
      <c r="G140" s="24">
        <v>24.995999999999999</v>
      </c>
      <c r="H140" s="243">
        <f t="shared" si="17"/>
        <v>150100.97999999998</v>
      </c>
      <c r="I140" s="2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7" t="s">
        <v>182</v>
      </c>
      <c r="B141" s="242" t="s">
        <v>183</v>
      </c>
      <c r="C141" s="22">
        <v>0</v>
      </c>
      <c r="D141" s="246"/>
      <c r="E141" s="22"/>
      <c r="F141" s="22">
        <f t="shared" si="16"/>
        <v>0</v>
      </c>
      <c r="G141" s="24">
        <v>33</v>
      </c>
      <c r="H141" s="243">
        <f t="shared" si="17"/>
        <v>0</v>
      </c>
      <c r="I141" s="5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8" t="s">
        <v>184</v>
      </c>
      <c r="B142" s="249" t="s">
        <v>185</v>
      </c>
      <c r="C142" s="22">
        <v>4607</v>
      </c>
      <c r="D142" s="22"/>
      <c r="E142" s="22"/>
      <c r="F142" s="22">
        <f t="shared" si="16"/>
        <v>4607</v>
      </c>
      <c r="G142" s="24">
        <v>5</v>
      </c>
      <c r="H142" s="243">
        <f t="shared" si="17"/>
        <v>23035</v>
      </c>
      <c r="I142" s="5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0" t="s">
        <v>186</v>
      </c>
      <c r="B143" s="251" t="s">
        <v>187</v>
      </c>
      <c r="C143" s="252">
        <v>606.8099999999996</v>
      </c>
      <c r="D143" s="252"/>
      <c r="E143" s="252"/>
      <c r="F143" s="252">
        <f t="shared" si="16"/>
        <v>606.8099999999996</v>
      </c>
      <c r="G143" s="253">
        <v>715</v>
      </c>
      <c r="H143" s="254">
        <f t="shared" si="17"/>
        <v>433869.14999999973</v>
      </c>
      <c r="I143" s="5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55" t="s">
        <v>188</v>
      </c>
      <c r="B144" s="256" t="s">
        <v>187</v>
      </c>
      <c r="C144" s="22">
        <v>363.24</v>
      </c>
      <c r="D144" s="246"/>
      <c r="E144" s="22"/>
      <c r="F144" s="22">
        <f t="shared" si="16"/>
        <v>363.24</v>
      </c>
      <c r="G144" s="24">
        <v>850</v>
      </c>
      <c r="H144" s="257">
        <f t="shared" si="17"/>
        <v>308754</v>
      </c>
      <c r="I144" s="5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58" t="s">
        <v>189</v>
      </c>
      <c r="B145" s="22" t="s">
        <v>190</v>
      </c>
      <c r="C145" s="22">
        <v>0</v>
      </c>
      <c r="D145" s="242"/>
      <c r="E145" s="22"/>
      <c r="F145" s="22">
        <f t="shared" si="16"/>
        <v>0</v>
      </c>
      <c r="G145" s="24">
        <v>446.12</v>
      </c>
      <c r="H145" s="257">
        <f t="shared" si="17"/>
        <v>0</v>
      </c>
      <c r="I145" s="5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5" t="s">
        <v>191</v>
      </c>
      <c r="B146" s="246" t="s">
        <v>192</v>
      </c>
      <c r="C146" s="22">
        <v>0</v>
      </c>
      <c r="D146" s="22"/>
      <c r="E146" s="22"/>
      <c r="F146" s="22">
        <f t="shared" si="16"/>
        <v>0</v>
      </c>
      <c r="G146" s="24">
        <v>4.25</v>
      </c>
      <c r="H146" s="257">
        <f t="shared" si="17"/>
        <v>0</v>
      </c>
      <c r="I146" s="5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5" t="s">
        <v>193</v>
      </c>
      <c r="B147" s="246" t="s">
        <v>194</v>
      </c>
      <c r="C147" s="22">
        <v>492</v>
      </c>
      <c r="D147" s="22"/>
      <c r="E147" s="22"/>
      <c r="F147" s="22">
        <f t="shared" si="16"/>
        <v>492</v>
      </c>
      <c r="G147" s="24">
        <v>4</v>
      </c>
      <c r="H147" s="257">
        <f t="shared" si="17"/>
        <v>1968</v>
      </c>
      <c r="I147" s="5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55" t="s">
        <v>195</v>
      </c>
      <c r="B148" s="256" t="s">
        <v>187</v>
      </c>
      <c r="C148" s="22">
        <v>374.12</v>
      </c>
      <c r="D148" s="242"/>
      <c r="E148" s="22"/>
      <c r="F148" s="22">
        <f t="shared" si="16"/>
        <v>374.12</v>
      </c>
      <c r="G148" s="24">
        <v>850</v>
      </c>
      <c r="H148" s="257">
        <f t="shared" si="17"/>
        <v>318002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8" t="s">
        <v>196</v>
      </c>
      <c r="B149" s="22" t="s">
        <v>197</v>
      </c>
      <c r="C149" s="22">
        <v>3200</v>
      </c>
      <c r="D149" s="242"/>
      <c r="E149" s="22"/>
      <c r="F149" s="22">
        <f t="shared" si="16"/>
        <v>3200</v>
      </c>
      <c r="G149" s="242">
        <v>3.86</v>
      </c>
      <c r="H149" s="257">
        <f t="shared" si="17"/>
        <v>12352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198</v>
      </c>
      <c r="B150" s="22" t="s">
        <v>194</v>
      </c>
      <c r="C150" s="22">
        <v>1580</v>
      </c>
      <c r="D150" s="259"/>
      <c r="E150" s="22"/>
      <c r="F150" s="22">
        <f t="shared" si="16"/>
        <v>1580</v>
      </c>
      <c r="G150" s="242">
        <v>2.9</v>
      </c>
      <c r="H150" s="257">
        <f t="shared" si="17"/>
        <v>4582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60" t="s">
        <v>199</v>
      </c>
      <c r="B151" s="261" t="s">
        <v>200</v>
      </c>
      <c r="C151" s="261">
        <v>37800</v>
      </c>
      <c r="D151" s="262"/>
      <c r="E151" s="261"/>
      <c r="F151" s="261">
        <f t="shared" si="16"/>
        <v>37800</v>
      </c>
      <c r="G151" s="263">
        <v>5.3</v>
      </c>
      <c r="H151" s="264">
        <f t="shared" si="17"/>
        <v>200340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58" t="s">
        <v>201</v>
      </c>
      <c r="B152" s="22" t="s">
        <v>194</v>
      </c>
      <c r="C152" s="22">
        <v>3.6500000000000004</v>
      </c>
      <c r="D152" s="259"/>
      <c r="E152" s="22"/>
      <c r="F152" s="22">
        <f t="shared" si="16"/>
        <v>3.6500000000000004</v>
      </c>
      <c r="G152" s="242">
        <v>499.4</v>
      </c>
      <c r="H152" s="257">
        <f t="shared" si="17"/>
        <v>1822.8100000000002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58" t="s">
        <v>202</v>
      </c>
      <c r="B153" s="22" t="s">
        <v>194</v>
      </c>
      <c r="C153" s="22">
        <v>0</v>
      </c>
      <c r="D153" s="242"/>
      <c r="E153" s="22"/>
      <c r="F153" s="22">
        <f t="shared" si="16"/>
        <v>0</v>
      </c>
      <c r="G153" s="24">
        <v>18</v>
      </c>
      <c r="H153" s="257">
        <f t="shared" si="17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65" t="s">
        <v>203</v>
      </c>
      <c r="B154" s="266" t="s">
        <v>204</v>
      </c>
      <c r="C154" s="267">
        <v>404.26</v>
      </c>
      <c r="D154" s="268"/>
      <c r="E154" s="266"/>
      <c r="F154" s="266">
        <f t="shared" si="16"/>
        <v>404.26</v>
      </c>
      <c r="G154" s="139">
        <v>682</v>
      </c>
      <c r="H154" s="269">
        <f t="shared" si="17"/>
        <v>275705.32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70" t="s">
        <v>205</v>
      </c>
      <c r="B155" s="22" t="s">
        <v>204</v>
      </c>
      <c r="C155" s="22">
        <v>266</v>
      </c>
      <c r="D155" s="259"/>
      <c r="E155" s="22"/>
      <c r="F155" s="22">
        <f t="shared" si="16"/>
        <v>266</v>
      </c>
      <c r="G155" s="24">
        <v>692</v>
      </c>
      <c r="H155" s="257">
        <f t="shared" si="17"/>
        <v>184072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206</v>
      </c>
      <c r="B156" s="242" t="s">
        <v>207</v>
      </c>
      <c r="C156" s="22">
        <v>139.19999999999999</v>
      </c>
      <c r="D156" s="259"/>
      <c r="E156" s="22"/>
      <c r="F156" s="22">
        <f t="shared" si="16"/>
        <v>139.19999999999999</v>
      </c>
      <c r="G156" s="24">
        <v>290</v>
      </c>
      <c r="H156" s="257">
        <f t="shared" si="17"/>
        <v>40368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58" t="s">
        <v>208</v>
      </c>
      <c r="B157" s="242" t="s">
        <v>207</v>
      </c>
      <c r="C157" s="22">
        <v>180</v>
      </c>
      <c r="D157" s="259"/>
      <c r="E157" s="22"/>
      <c r="F157" s="22">
        <f t="shared" si="16"/>
        <v>180</v>
      </c>
      <c r="G157" s="24">
        <v>280</v>
      </c>
      <c r="H157" s="257">
        <f t="shared" si="17"/>
        <v>50400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71" t="s">
        <v>209</v>
      </c>
      <c r="B158" s="272" t="s">
        <v>172</v>
      </c>
      <c r="C158" s="273">
        <v>25.450000000000031</v>
      </c>
      <c r="D158" s="274"/>
      <c r="E158" s="275"/>
      <c r="F158" s="275">
        <f t="shared" si="16"/>
        <v>25.450000000000031</v>
      </c>
      <c r="G158" s="276">
        <v>414</v>
      </c>
      <c r="H158" s="277">
        <f t="shared" si="17"/>
        <v>10536.300000000014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210</v>
      </c>
      <c r="B159" s="242" t="s">
        <v>181</v>
      </c>
      <c r="C159" s="22">
        <v>0</v>
      </c>
      <c r="D159" s="259"/>
      <c r="E159" s="22"/>
      <c r="F159" s="22">
        <f t="shared" si="16"/>
        <v>0</v>
      </c>
      <c r="G159" s="278">
        <v>13.788</v>
      </c>
      <c r="H159" s="257">
        <f t="shared" si="17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79" t="s">
        <v>211</v>
      </c>
      <c r="B160" s="280" t="s">
        <v>181</v>
      </c>
      <c r="C160" s="281">
        <v>2000</v>
      </c>
      <c r="D160" s="282"/>
      <c r="E160" s="252"/>
      <c r="F160" s="281">
        <f t="shared" si="16"/>
        <v>2000</v>
      </c>
      <c r="G160" s="283">
        <v>25.776</v>
      </c>
      <c r="H160" s="284">
        <f t="shared" si="17"/>
        <v>51552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58" t="s">
        <v>212</v>
      </c>
      <c r="B161" s="259" t="s">
        <v>181</v>
      </c>
      <c r="C161" s="22">
        <v>1932</v>
      </c>
      <c r="D161" s="259"/>
      <c r="E161" s="22"/>
      <c r="F161" s="285">
        <f t="shared" si="16"/>
        <v>1932</v>
      </c>
      <c r="G161" s="278">
        <v>24.744</v>
      </c>
      <c r="H161" s="257">
        <f t="shared" si="17"/>
        <v>47805.408000000003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/>
      <c r="B162" s="22"/>
      <c r="C162" s="285"/>
      <c r="D162" s="259"/>
      <c r="E162" s="22"/>
      <c r="F162" s="286"/>
      <c r="G162" s="24"/>
      <c r="H162" s="257">
        <f t="shared" si="17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45" t="s">
        <v>213</v>
      </c>
      <c r="B163" s="229"/>
      <c r="C163" s="287">
        <f>SUM(C134:C161)</f>
        <v>78327.929999999978</v>
      </c>
      <c r="D163" s="288"/>
      <c r="E163" s="15"/>
      <c r="F163" s="289">
        <f>SUM(F134:F161)</f>
        <v>78327.929999999978</v>
      </c>
      <c r="G163" s="15"/>
      <c r="H163" s="290">
        <f>SUM(H134:H162)</f>
        <v>2962427.2479999992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91"/>
      <c r="B164" s="15"/>
      <c r="C164" s="292"/>
      <c r="D164" s="15"/>
      <c r="E164" s="15"/>
      <c r="F164" s="293"/>
      <c r="G164" s="15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5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774" t="s">
        <v>214</v>
      </c>
      <c r="B166" s="774" t="s">
        <v>215</v>
      </c>
      <c r="C166" s="775" t="s">
        <v>40</v>
      </c>
      <c r="D166" s="776" t="s">
        <v>216</v>
      </c>
      <c r="E166" s="769" t="s">
        <v>217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770"/>
      <c r="B167" s="770"/>
      <c r="C167" s="770"/>
      <c r="D167" s="770"/>
      <c r="E167" s="770"/>
      <c r="F167" s="29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95">
        <v>43600</v>
      </c>
      <c r="B168" s="295">
        <v>43890</v>
      </c>
      <c r="C168" s="295">
        <f>B168-A168</f>
        <v>290</v>
      </c>
      <c r="D168" s="295">
        <v>10.79</v>
      </c>
      <c r="E168" s="296">
        <f>D168*C168</f>
        <v>3129.1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777"/>
      <c r="B169" s="778"/>
      <c r="C169" s="778"/>
      <c r="D169" s="77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774" t="s">
        <v>218</v>
      </c>
      <c r="B170" s="774" t="s">
        <v>219</v>
      </c>
      <c r="C170" s="775" t="s">
        <v>40</v>
      </c>
      <c r="D170" s="776" t="s">
        <v>220</v>
      </c>
      <c r="E170" s="769" t="s">
        <v>217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770"/>
      <c r="B171" s="770"/>
      <c r="C171" s="770"/>
      <c r="D171" s="770"/>
      <c r="E171" s="7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297">
        <v>858.86980000000005</v>
      </c>
      <c r="B172" s="297">
        <v>858.86980000000005</v>
      </c>
      <c r="C172" s="297">
        <f>B172-A172</f>
        <v>0</v>
      </c>
      <c r="D172" s="298">
        <v>7.5</v>
      </c>
      <c r="E172" s="299">
        <f>D172*C172</f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6" t="s">
        <v>221</v>
      </c>
      <c r="B174" s="300" t="s">
        <v>88</v>
      </c>
      <c r="C174" s="3" t="s">
        <v>38</v>
      </c>
      <c r="D174" s="301" t="s">
        <v>39</v>
      </c>
      <c r="E174" s="302" t="s">
        <v>40</v>
      </c>
      <c r="F174" s="3" t="s">
        <v>41</v>
      </c>
      <c r="G174" s="303" t="s">
        <v>93</v>
      </c>
      <c r="H174" s="223" t="s">
        <v>52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04" t="s">
        <v>222</v>
      </c>
      <c r="B175" s="242" t="s">
        <v>223</v>
      </c>
      <c r="C175" s="22">
        <v>0</v>
      </c>
      <c r="D175" s="242">
        <v>24</v>
      </c>
      <c r="E175" s="22">
        <v>18</v>
      </c>
      <c r="F175" s="22">
        <f t="shared" ref="F175:F176" si="18">C175-E175+D175</f>
        <v>6</v>
      </c>
      <c r="G175" s="242">
        <v>94.778000000000006</v>
      </c>
      <c r="H175" s="242">
        <f t="shared" ref="H175:H176" si="19">G175*F175</f>
        <v>568.66800000000001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04" t="s">
        <v>224</v>
      </c>
      <c r="B176" s="242" t="s">
        <v>223</v>
      </c>
      <c r="C176" s="22">
        <v>0</v>
      </c>
      <c r="D176" s="242">
        <v>22</v>
      </c>
      <c r="E176" s="22">
        <v>0</v>
      </c>
      <c r="F176" s="22">
        <f t="shared" si="18"/>
        <v>22</v>
      </c>
      <c r="G176" s="242">
        <v>249.72200000000001</v>
      </c>
      <c r="H176" s="242">
        <f t="shared" si="19"/>
        <v>5493.884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04" t="s">
        <v>213</v>
      </c>
      <c r="B177" s="242"/>
      <c r="C177" s="305"/>
      <c r="D177" s="242"/>
      <c r="E177" s="22"/>
      <c r="F177" s="305"/>
      <c r="G177" s="242"/>
      <c r="H177" s="306">
        <f>SUM(H175:H176)</f>
        <v>6062.5519999999997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7"/>
      <c r="B178" s="1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6" t="s">
        <v>225</v>
      </c>
      <c r="B179" s="300" t="s">
        <v>226</v>
      </c>
      <c r="C179" s="3" t="s">
        <v>227</v>
      </c>
      <c r="D179" s="301" t="s">
        <v>228</v>
      </c>
      <c r="E179" s="302" t="s">
        <v>229</v>
      </c>
      <c r="F179" s="3" t="s">
        <v>230</v>
      </c>
      <c r="G179" s="303" t="s">
        <v>93</v>
      </c>
      <c r="H179" s="223" t="s">
        <v>52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33" t="s">
        <v>231</v>
      </c>
      <c r="B180" s="308"/>
      <c r="C180" s="309"/>
      <c r="D180" s="229" t="s">
        <v>232</v>
      </c>
      <c r="E180" s="229"/>
      <c r="F180" s="310" t="s">
        <v>233</v>
      </c>
      <c r="G180" s="310">
        <v>77</v>
      </c>
      <c r="H180" s="229">
        <f t="shared" ref="H180:H187" si="20">C180*G180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33" t="s">
        <v>234</v>
      </c>
      <c r="B181" s="311"/>
      <c r="C181" s="312"/>
      <c r="D181" s="229"/>
      <c r="E181" s="229"/>
      <c r="F181" s="310" t="s">
        <v>233</v>
      </c>
      <c r="G181" s="310">
        <v>128</v>
      </c>
      <c r="H181" s="229">
        <f t="shared" si="20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33" t="s">
        <v>235</v>
      </c>
      <c r="B182" s="308"/>
      <c r="C182" s="313"/>
      <c r="D182" s="229"/>
      <c r="E182" s="233"/>
      <c r="F182" s="310" t="s">
        <v>233</v>
      </c>
      <c r="G182" s="310">
        <v>128</v>
      </c>
      <c r="H182" s="229">
        <f t="shared" si="20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233" t="s">
        <v>236</v>
      </c>
      <c r="B183" s="308"/>
      <c r="C183" s="313"/>
      <c r="D183" s="229"/>
      <c r="E183" s="229"/>
      <c r="F183" s="310" t="s">
        <v>237</v>
      </c>
      <c r="G183" s="310"/>
      <c r="H183" s="229">
        <f t="shared" si="20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233" t="s">
        <v>238</v>
      </c>
      <c r="B184" s="229"/>
      <c r="C184" s="313"/>
      <c r="D184" s="229"/>
      <c r="E184" s="229"/>
      <c r="F184" s="314" t="s">
        <v>239</v>
      </c>
      <c r="G184" s="310"/>
      <c r="H184" s="229">
        <f t="shared" si="20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233" t="s">
        <v>240</v>
      </c>
      <c r="B185" s="229"/>
      <c r="C185" s="313"/>
      <c r="D185" s="229"/>
      <c r="E185" s="229"/>
      <c r="F185" s="314"/>
      <c r="G185" s="310"/>
      <c r="H185" s="229">
        <f t="shared" si="20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233" t="s">
        <v>241</v>
      </c>
      <c r="B186" s="315"/>
      <c r="C186" s="316"/>
      <c r="D186" s="229"/>
      <c r="E186" s="233"/>
      <c r="F186" s="310"/>
      <c r="G186" s="310"/>
      <c r="H186" s="229">
        <f t="shared" si="20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33" t="s">
        <v>242</v>
      </c>
      <c r="B187" s="315"/>
      <c r="C187" s="316"/>
      <c r="D187" s="229"/>
      <c r="E187" s="233"/>
      <c r="F187" s="310" t="s">
        <v>243</v>
      </c>
      <c r="G187" s="310">
        <v>0</v>
      </c>
      <c r="H187" s="229">
        <f t="shared" si="20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33" t="s">
        <v>213</v>
      </c>
      <c r="B188" s="229"/>
      <c r="C188" s="27"/>
      <c r="D188" s="233"/>
      <c r="E188" s="233"/>
      <c r="F188" s="233"/>
      <c r="G188" s="233"/>
      <c r="H188" s="89">
        <f>SUM(H180:H187)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317" t="s">
        <v>244</v>
      </c>
      <c r="B189" s="318" t="s">
        <v>245</v>
      </c>
      <c r="C189" s="319" t="s">
        <v>38</v>
      </c>
      <c r="D189" s="320" t="s">
        <v>39</v>
      </c>
      <c r="E189" s="321" t="s">
        <v>40</v>
      </c>
      <c r="F189" s="319" t="s">
        <v>246</v>
      </c>
      <c r="G189" s="322" t="s">
        <v>93</v>
      </c>
      <c r="H189" s="323" t="s">
        <v>52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 x14ac:dyDescent="0.25">
      <c r="A190" s="307" t="s">
        <v>247</v>
      </c>
      <c r="B190" s="229"/>
      <c r="C190" s="229">
        <v>32</v>
      </c>
      <c r="D190" s="229"/>
      <c r="E190" s="229"/>
      <c r="F190" s="229">
        <f t="shared" ref="F190:F204" si="21">C190+D190-E190</f>
        <v>32</v>
      </c>
      <c r="G190" s="229">
        <v>3.7</v>
      </c>
      <c r="H190" s="324">
        <f t="shared" ref="H190:H201" si="22">G190*F190</f>
        <v>118.4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 x14ac:dyDescent="0.25">
      <c r="A191" s="307" t="s">
        <v>248</v>
      </c>
      <c r="B191" s="229"/>
      <c r="C191" s="229">
        <v>29</v>
      </c>
      <c r="D191" s="229"/>
      <c r="E191" s="229"/>
      <c r="F191" s="229">
        <f t="shared" si="21"/>
        <v>29</v>
      </c>
      <c r="G191" s="229">
        <v>85</v>
      </c>
      <c r="H191" s="324">
        <f t="shared" si="22"/>
        <v>2465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249</v>
      </c>
      <c r="B192" s="229"/>
      <c r="C192" s="229">
        <v>7</v>
      </c>
      <c r="D192" s="229"/>
      <c r="E192" s="229"/>
      <c r="F192" s="229">
        <f t="shared" si="21"/>
        <v>7</v>
      </c>
      <c r="G192" s="229">
        <v>145</v>
      </c>
      <c r="H192" s="324">
        <f t="shared" si="22"/>
        <v>1015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250</v>
      </c>
      <c r="B193" s="229"/>
      <c r="C193" s="229">
        <v>168</v>
      </c>
      <c r="D193" s="229"/>
      <c r="E193" s="229"/>
      <c r="F193" s="229">
        <f t="shared" si="21"/>
        <v>168</v>
      </c>
      <c r="G193" s="229">
        <v>239</v>
      </c>
      <c r="H193" s="324">
        <f t="shared" si="22"/>
        <v>40152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251</v>
      </c>
      <c r="B194" s="229"/>
      <c r="C194" s="229">
        <v>120</v>
      </c>
      <c r="D194" s="229"/>
      <c r="E194" s="229"/>
      <c r="F194" s="229">
        <f t="shared" si="21"/>
        <v>120</v>
      </c>
      <c r="G194" s="229">
        <v>126.99</v>
      </c>
      <c r="H194" s="324">
        <f t="shared" si="22"/>
        <v>15238.8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252</v>
      </c>
      <c r="B195" s="229"/>
      <c r="C195" s="229">
        <v>500</v>
      </c>
      <c r="D195" s="229"/>
      <c r="E195" s="229"/>
      <c r="F195" s="229">
        <f t="shared" si="21"/>
        <v>500</v>
      </c>
      <c r="G195" s="229">
        <v>29</v>
      </c>
      <c r="H195" s="324">
        <f t="shared" si="22"/>
        <v>14500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253</v>
      </c>
      <c r="B196" s="229"/>
      <c r="C196" s="229">
        <v>60</v>
      </c>
      <c r="D196" s="229"/>
      <c r="E196" s="229"/>
      <c r="F196" s="229">
        <f t="shared" si="21"/>
        <v>60</v>
      </c>
      <c r="G196" s="229">
        <v>361.5</v>
      </c>
      <c r="H196" s="324">
        <f t="shared" si="22"/>
        <v>21690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254</v>
      </c>
      <c r="B197" s="229"/>
      <c r="C197" s="229">
        <v>6</v>
      </c>
      <c r="D197" s="229"/>
      <c r="E197" s="229"/>
      <c r="F197" s="229">
        <f t="shared" si="21"/>
        <v>6</v>
      </c>
      <c r="G197" s="229"/>
      <c r="H197" s="324">
        <f t="shared" si="22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255</v>
      </c>
      <c r="B198" s="229"/>
      <c r="C198" s="229">
        <v>161</v>
      </c>
      <c r="D198" s="229"/>
      <c r="E198" s="229"/>
      <c r="F198" s="229">
        <f t="shared" si="21"/>
        <v>161</v>
      </c>
      <c r="G198" s="229">
        <v>2.35</v>
      </c>
      <c r="H198" s="324">
        <f t="shared" si="22"/>
        <v>378.35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256</v>
      </c>
      <c r="B199" s="229"/>
      <c r="C199" s="229">
        <v>78</v>
      </c>
      <c r="D199" s="229"/>
      <c r="E199" s="229"/>
      <c r="F199" s="229">
        <f t="shared" si="21"/>
        <v>78</v>
      </c>
      <c r="G199" s="229">
        <v>105.1</v>
      </c>
      <c r="H199" s="324">
        <f t="shared" si="22"/>
        <v>8197.7999999999993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257</v>
      </c>
      <c r="B200" s="229"/>
      <c r="C200" s="229">
        <v>0</v>
      </c>
      <c r="D200" s="229"/>
      <c r="E200" s="229"/>
      <c r="F200" s="229">
        <f t="shared" si="21"/>
        <v>0</v>
      </c>
      <c r="G200" s="307"/>
      <c r="H200" s="324">
        <f t="shared" si="22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258</v>
      </c>
      <c r="B201" s="229"/>
      <c r="C201" s="229">
        <v>0</v>
      </c>
      <c r="D201" s="229"/>
      <c r="E201" s="229"/>
      <c r="F201" s="229">
        <f t="shared" si="21"/>
        <v>0</v>
      </c>
      <c r="G201" s="229">
        <v>63.08</v>
      </c>
      <c r="H201" s="324">
        <f t="shared" si="22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259</v>
      </c>
      <c r="B202" s="229"/>
      <c r="C202" s="229">
        <v>0</v>
      </c>
      <c r="D202" s="229"/>
      <c r="E202" s="229"/>
      <c r="F202" s="229">
        <f t="shared" si="21"/>
        <v>0</v>
      </c>
      <c r="G202" s="229">
        <v>1449</v>
      </c>
      <c r="H202" s="324">
        <f>F202*G202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260</v>
      </c>
      <c r="B203" s="229"/>
      <c r="C203" s="229">
        <v>0</v>
      </c>
      <c r="D203" s="229"/>
      <c r="E203" s="229"/>
      <c r="F203" s="229">
        <f t="shared" si="21"/>
        <v>0</v>
      </c>
      <c r="G203" s="229">
        <v>1341</v>
      </c>
      <c r="H203" s="324">
        <f t="shared" ref="H203:H204" si="23">D203*G203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33" t="s">
        <v>261</v>
      </c>
      <c r="B204" s="229"/>
      <c r="C204" s="229">
        <v>0</v>
      </c>
      <c r="D204" s="229"/>
      <c r="E204" s="229"/>
      <c r="F204" s="229">
        <f t="shared" si="21"/>
        <v>0</v>
      </c>
      <c r="G204" s="229">
        <v>0</v>
      </c>
      <c r="H204" s="324">
        <f t="shared" si="23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25" t="s">
        <v>262</v>
      </c>
      <c r="B206" s="326" t="s">
        <v>88</v>
      </c>
      <c r="C206" s="327" t="s">
        <v>38</v>
      </c>
      <c r="D206" s="328" t="s">
        <v>39</v>
      </c>
      <c r="E206" s="329" t="s">
        <v>40</v>
      </c>
      <c r="F206" s="3" t="s">
        <v>246</v>
      </c>
      <c r="G206" s="330" t="s">
        <v>10</v>
      </c>
      <c r="H206" s="331" t="s">
        <v>52</v>
      </c>
      <c r="I206" s="331" t="s">
        <v>263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264</v>
      </c>
      <c r="B207" s="229" t="s">
        <v>265</v>
      </c>
      <c r="C207" s="229">
        <v>1</v>
      </c>
      <c r="D207" s="229"/>
      <c r="E207" s="307"/>
      <c r="F207" s="229">
        <f t="shared" ref="F207:F227" si="24">C207+D207-E207</f>
        <v>1</v>
      </c>
      <c r="G207" s="307"/>
      <c r="H207" s="333">
        <v>54000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266</v>
      </c>
      <c r="B208" s="229" t="s">
        <v>267</v>
      </c>
      <c r="C208" s="229">
        <v>1</v>
      </c>
      <c r="D208" s="229"/>
      <c r="E208" s="307"/>
      <c r="F208" s="229">
        <f t="shared" si="24"/>
        <v>1</v>
      </c>
      <c r="G208" s="307"/>
      <c r="H208" s="333">
        <v>220000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32" t="s">
        <v>268</v>
      </c>
      <c r="B209" s="229" t="s">
        <v>269</v>
      </c>
      <c r="C209" s="229">
        <v>1</v>
      </c>
      <c r="D209" s="229"/>
      <c r="E209" s="307"/>
      <c r="F209" s="229">
        <f t="shared" si="24"/>
        <v>1</v>
      </c>
      <c r="G209" s="307"/>
      <c r="H209" s="333">
        <v>7777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32" t="s">
        <v>204</v>
      </c>
      <c r="B210" s="229"/>
      <c r="C210" s="229">
        <v>2</v>
      </c>
      <c r="D210" s="229"/>
      <c r="E210" s="307"/>
      <c r="F210" s="229">
        <f t="shared" si="24"/>
        <v>2</v>
      </c>
      <c r="G210" s="307"/>
      <c r="H210" s="333">
        <f>92055*2</f>
        <v>184110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270</v>
      </c>
      <c r="B211" s="229" t="s">
        <v>271</v>
      </c>
      <c r="C211" s="229">
        <v>200</v>
      </c>
      <c r="D211" s="229"/>
      <c r="E211" s="307"/>
      <c r="F211" s="229">
        <f t="shared" si="24"/>
        <v>200</v>
      </c>
      <c r="G211" s="229">
        <v>860</v>
      </c>
      <c r="H211" s="333">
        <f>F211*G211</f>
        <v>172000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270</v>
      </c>
      <c r="B212" s="229" t="s">
        <v>272</v>
      </c>
      <c r="C212" s="229">
        <v>8</v>
      </c>
      <c r="D212" s="229"/>
      <c r="E212" s="307"/>
      <c r="F212" s="229">
        <f t="shared" si="24"/>
        <v>8</v>
      </c>
      <c r="G212" s="307"/>
      <c r="H212" s="333">
        <v>3600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273</v>
      </c>
      <c r="B213" s="229" t="s">
        <v>269</v>
      </c>
      <c r="C213" s="229">
        <v>1</v>
      </c>
      <c r="D213" s="229"/>
      <c r="E213" s="307"/>
      <c r="F213" s="229">
        <f t="shared" si="24"/>
        <v>1</v>
      </c>
      <c r="G213" s="307"/>
      <c r="H213" s="333">
        <v>13299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274</v>
      </c>
      <c r="B214" s="229" t="s">
        <v>275</v>
      </c>
      <c r="C214" s="229">
        <v>1</v>
      </c>
      <c r="D214" s="229"/>
      <c r="E214" s="307"/>
      <c r="F214" s="229">
        <f t="shared" si="24"/>
        <v>1</v>
      </c>
      <c r="G214" s="307"/>
      <c r="H214" s="307"/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307" t="s">
        <v>276</v>
      </c>
      <c r="B215" s="229" t="s">
        <v>269</v>
      </c>
      <c r="C215" s="229">
        <v>1</v>
      </c>
      <c r="D215" s="229"/>
      <c r="E215" s="229"/>
      <c r="F215" s="229">
        <f t="shared" si="24"/>
        <v>1</v>
      </c>
      <c r="G215" s="229">
        <v>519</v>
      </c>
      <c r="H215" s="307">
        <f t="shared" ref="H215:H221" si="25">D215*G215</f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277</v>
      </c>
      <c r="B216" s="229" t="s">
        <v>269</v>
      </c>
      <c r="C216" s="229">
        <v>5</v>
      </c>
      <c r="D216" s="229"/>
      <c r="E216" s="307"/>
      <c r="F216" s="229">
        <f t="shared" si="24"/>
        <v>5</v>
      </c>
      <c r="G216" s="229">
        <v>299</v>
      </c>
      <c r="H216" s="307">
        <f t="shared" si="25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278</v>
      </c>
      <c r="B217" s="229" t="s">
        <v>269</v>
      </c>
      <c r="C217" s="229">
        <v>2</v>
      </c>
      <c r="D217" s="229"/>
      <c r="E217" s="307"/>
      <c r="F217" s="229">
        <f t="shared" si="24"/>
        <v>2</v>
      </c>
      <c r="G217" s="229">
        <v>8945</v>
      </c>
      <c r="H217" s="307">
        <f t="shared" si="25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279</v>
      </c>
      <c r="B218" s="229" t="s">
        <v>269</v>
      </c>
      <c r="C218" s="229">
        <v>2</v>
      </c>
      <c r="D218" s="229"/>
      <c r="E218" s="307"/>
      <c r="F218" s="229">
        <f t="shared" si="24"/>
        <v>2</v>
      </c>
      <c r="G218" s="229">
        <v>118</v>
      </c>
      <c r="H218" s="307">
        <f t="shared" si="25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280</v>
      </c>
      <c r="B219" s="229" t="s">
        <v>269</v>
      </c>
      <c r="C219" s="229">
        <v>3</v>
      </c>
      <c r="D219" s="229"/>
      <c r="E219" s="307"/>
      <c r="F219" s="229">
        <f t="shared" si="24"/>
        <v>3</v>
      </c>
      <c r="G219" s="229">
        <v>225</v>
      </c>
      <c r="H219" s="307">
        <f t="shared" si="25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281</v>
      </c>
      <c r="B220" s="229" t="s">
        <v>269</v>
      </c>
      <c r="C220" s="229">
        <v>10</v>
      </c>
      <c r="D220" s="229"/>
      <c r="E220" s="307"/>
      <c r="F220" s="229">
        <f t="shared" si="24"/>
        <v>10</v>
      </c>
      <c r="G220" s="229">
        <v>43</v>
      </c>
      <c r="H220" s="307">
        <f t="shared" si="25"/>
        <v>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282</v>
      </c>
      <c r="B221" s="229" t="s">
        <v>269</v>
      </c>
      <c r="C221" s="229">
        <v>10</v>
      </c>
      <c r="D221" s="229"/>
      <c r="E221" s="307"/>
      <c r="F221" s="229">
        <f t="shared" si="24"/>
        <v>10</v>
      </c>
      <c r="G221" s="229">
        <v>326</v>
      </c>
      <c r="H221" s="307">
        <f t="shared" si="25"/>
        <v>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283</v>
      </c>
      <c r="B222" s="229" t="s">
        <v>187</v>
      </c>
      <c r="C222" s="229">
        <v>0</v>
      </c>
      <c r="D222" s="229"/>
      <c r="E222" s="307"/>
      <c r="F222" s="229">
        <f t="shared" si="24"/>
        <v>0</v>
      </c>
      <c r="G222" s="229"/>
      <c r="H222" s="307">
        <v>79000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284</v>
      </c>
      <c r="B223" s="229" t="s">
        <v>187</v>
      </c>
      <c r="C223" s="229">
        <v>0</v>
      </c>
      <c r="D223" s="229"/>
      <c r="E223" s="307"/>
      <c r="F223" s="229">
        <f t="shared" si="24"/>
        <v>0</v>
      </c>
      <c r="G223" s="229"/>
      <c r="H223" s="307">
        <v>79000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285</v>
      </c>
      <c r="B224" s="229" t="s">
        <v>269</v>
      </c>
      <c r="C224" s="229">
        <v>0</v>
      </c>
      <c r="D224" s="229"/>
      <c r="E224" s="229"/>
      <c r="F224" s="229">
        <f t="shared" si="24"/>
        <v>0</v>
      </c>
      <c r="G224" s="229"/>
      <c r="H224" s="307">
        <v>30766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286</v>
      </c>
      <c r="B225" s="229" t="s">
        <v>269</v>
      </c>
      <c r="C225" s="229">
        <v>5</v>
      </c>
      <c r="D225" s="229"/>
      <c r="E225" s="307"/>
      <c r="F225" s="229">
        <f t="shared" si="24"/>
        <v>5</v>
      </c>
      <c r="G225" s="229">
        <f>H225/F225</f>
        <v>1686</v>
      </c>
      <c r="H225" s="307">
        <v>8430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287</v>
      </c>
      <c r="B226" s="229" t="s">
        <v>187</v>
      </c>
      <c r="C226" s="229">
        <v>0</v>
      </c>
      <c r="D226" s="229"/>
      <c r="E226" s="307"/>
      <c r="F226" s="229">
        <f t="shared" si="24"/>
        <v>0</v>
      </c>
      <c r="G226" s="229"/>
      <c r="H226" s="307">
        <v>79000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288</v>
      </c>
      <c r="B227" s="229" t="s">
        <v>289</v>
      </c>
      <c r="C227" s="229">
        <v>20</v>
      </c>
      <c r="D227" s="229"/>
      <c r="E227" s="307"/>
      <c r="F227" s="229">
        <f t="shared" si="24"/>
        <v>20</v>
      </c>
      <c r="G227" s="229">
        <v>180</v>
      </c>
      <c r="H227" s="307">
        <f>F227*G227</f>
        <v>3600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213</v>
      </c>
      <c r="B228" s="229"/>
      <c r="C228" s="229"/>
      <c r="D228" s="229"/>
      <c r="E228" s="307"/>
      <c r="F228" s="307"/>
      <c r="G228" s="307"/>
      <c r="H228" s="333">
        <f>SUM(H207:H226)</f>
        <v>930982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E170:E171"/>
    <mergeCell ref="A1:K1"/>
    <mergeCell ref="A29:G29"/>
    <mergeCell ref="B166:B167"/>
    <mergeCell ref="C166:C167"/>
    <mergeCell ref="D166:D167"/>
    <mergeCell ref="E166:E167"/>
    <mergeCell ref="A169:D169"/>
    <mergeCell ref="A166:A167"/>
    <mergeCell ref="A170:A171"/>
    <mergeCell ref="B170:B171"/>
    <mergeCell ref="C170:C171"/>
    <mergeCell ref="D170:D17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125" defaultRowHeight="15" customHeight="1" x14ac:dyDescent="0.25"/>
  <cols>
    <col min="1" max="1" width="40.875" customWidth="1"/>
    <col min="2" max="2" width="16.625" customWidth="1"/>
    <col min="3" max="3" width="16.5" customWidth="1"/>
    <col min="4" max="4" width="9" customWidth="1"/>
    <col min="5" max="5" width="14.87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16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100</v>
      </c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0</v>
      </c>
      <c r="C8" s="10">
        <v>50</v>
      </c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0</v>
      </c>
      <c r="C9" s="10">
        <v>100</v>
      </c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0</v>
      </c>
      <c r="C16" s="10">
        <v>80</v>
      </c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0</v>
      </c>
      <c r="C17" s="10">
        <v>320</v>
      </c>
      <c r="D17" s="10"/>
      <c r="E17" s="10">
        <f t="shared" si="0"/>
        <v>320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5760</v>
      </c>
      <c r="J17" s="13">
        <v>94.1</v>
      </c>
      <c r="K17" s="13">
        <f t="shared" ref="K17:K28" si="9">I17*J17</f>
        <v>542016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hidden="1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hidden="1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hidden="1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hidden="1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v>260</v>
      </c>
      <c r="C29" s="28">
        <f>SUM(C3:C28)</f>
        <v>650</v>
      </c>
      <c r="D29" s="29"/>
      <c r="E29" s="28">
        <f t="shared" ref="E29:I29" si="11">SUM(E3:E28)</f>
        <v>910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11940</v>
      </c>
      <c r="J29" s="33"/>
      <c r="K29" s="34">
        <f>SUM(K3:K28)</f>
        <v>995136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240</v>
      </c>
      <c r="D44" s="85"/>
      <c r="E44" s="86">
        <v>196</v>
      </c>
      <c r="F44" s="86">
        <f t="shared" si="13"/>
        <v>47040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60</v>
      </c>
      <c r="D45" s="85"/>
      <c r="E45" s="86">
        <v>196</v>
      </c>
      <c r="F45" s="86">
        <f t="shared" si="13"/>
        <v>11760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70</v>
      </c>
      <c r="D46" s="85"/>
      <c r="E46" s="86">
        <v>196</v>
      </c>
      <c r="F46" s="86">
        <f t="shared" si="13"/>
        <v>13720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70</v>
      </c>
      <c r="D47" s="85"/>
      <c r="E47" s="86">
        <v>196</v>
      </c>
      <c r="F47" s="86">
        <f t="shared" si="13"/>
        <v>13720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>
        <v>1230</v>
      </c>
      <c r="D51" s="106"/>
      <c r="E51" s="107">
        <v>140</v>
      </c>
      <c r="F51" s="13">
        <f t="shared" si="13"/>
        <v>172200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843</v>
      </c>
      <c r="D53" s="112"/>
      <c r="E53" s="113">
        <v>140</v>
      </c>
      <c r="F53" s="114">
        <f t="shared" si="13"/>
        <v>118020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0</v>
      </c>
      <c r="D54" s="119"/>
      <c r="E54" s="120">
        <v>140</v>
      </c>
      <c r="F54" s="121">
        <f t="shared" si="13"/>
        <v>0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5356</v>
      </c>
      <c r="D57" s="131"/>
      <c r="E57" s="132">
        <v>140</v>
      </c>
      <c r="F57" s="133">
        <f t="shared" si="13"/>
        <v>749840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3111</v>
      </c>
      <c r="D58" s="137"/>
      <c r="E58" s="138">
        <v>140</v>
      </c>
      <c r="F58" s="139">
        <f t="shared" si="13"/>
        <v>435540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1521</v>
      </c>
      <c r="D60" s="143"/>
      <c r="E60" s="144">
        <v>140</v>
      </c>
      <c r="F60" s="145">
        <f t="shared" si="13"/>
        <v>212940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4502</v>
      </c>
      <c r="D61" s="354"/>
      <c r="E61" s="355">
        <v>140</v>
      </c>
      <c r="F61" s="18">
        <f t="shared" si="13"/>
        <v>630280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300</v>
      </c>
      <c r="D62" s="354"/>
      <c r="E62" s="355">
        <v>128</v>
      </c>
      <c r="F62" s="18">
        <f t="shared" si="13"/>
        <v>38400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580</v>
      </c>
      <c r="D63" s="131"/>
      <c r="E63" s="132">
        <v>128</v>
      </c>
      <c r="F63" s="133">
        <f t="shared" si="13"/>
        <v>74240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589</v>
      </c>
      <c r="D64" s="137"/>
      <c r="E64" s="138">
        <v>128</v>
      </c>
      <c r="F64" s="139">
        <f t="shared" si="13"/>
        <v>75392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133</v>
      </c>
      <c r="D65" s="119"/>
      <c r="E65" s="120">
        <v>128</v>
      </c>
      <c r="F65" s="121">
        <f t="shared" si="13"/>
        <v>17024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530</v>
      </c>
      <c r="D66" s="143"/>
      <c r="E66" s="144">
        <v>128</v>
      </c>
      <c r="F66" s="145">
        <f t="shared" si="13"/>
        <v>67840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480</v>
      </c>
      <c r="D67" s="354"/>
      <c r="E67" s="355">
        <v>102</v>
      </c>
      <c r="F67" s="18">
        <f t="shared" si="13"/>
        <v>48960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460</v>
      </c>
      <c r="D68" s="131"/>
      <c r="E68" s="132">
        <v>102</v>
      </c>
      <c r="F68" s="133">
        <f t="shared" si="13"/>
        <v>46920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540</v>
      </c>
      <c r="D69" s="137"/>
      <c r="E69" s="138">
        <v>102</v>
      </c>
      <c r="F69" s="139">
        <f t="shared" si="13"/>
        <v>55080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340</v>
      </c>
      <c r="D70" s="119"/>
      <c r="E70" s="120">
        <v>102</v>
      </c>
      <c r="F70" s="121">
        <f t="shared" si="13"/>
        <v>34680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480</v>
      </c>
      <c r="D71" s="143"/>
      <c r="E71" s="144">
        <v>102</v>
      </c>
      <c r="F71" s="145">
        <f t="shared" si="13"/>
        <v>48960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21465</v>
      </c>
      <c r="D73" s="361">
        <f t="shared" si="15"/>
        <v>0</v>
      </c>
      <c r="E73" s="362"/>
      <c r="F73" s="362">
        <f>SUM(F40:F72)</f>
        <v>2916756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1" t="s">
        <v>97</v>
      </c>
      <c r="B78" s="209" t="s">
        <v>98</v>
      </c>
      <c r="C78" s="203">
        <v>0</v>
      </c>
      <c r="D78" s="77"/>
      <c r="E78" s="203"/>
      <c r="F78" s="203">
        <f t="shared" ref="F78:F109" si="16">C78+D78-E78</f>
        <v>0</v>
      </c>
      <c r="G78" s="77">
        <v>183</v>
      </c>
      <c r="H78" s="77">
        <f t="shared" ref="H78:H132" si="17">G78*F78</f>
        <v>0</v>
      </c>
      <c r="I78" s="370"/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2" t="s">
        <v>97</v>
      </c>
      <c r="B79" s="202" t="s">
        <v>99</v>
      </c>
      <c r="C79" s="203">
        <v>700</v>
      </c>
      <c r="D79" s="77">
        <v>2000</v>
      </c>
      <c r="E79" s="203">
        <v>125</v>
      </c>
      <c r="F79" s="203">
        <f t="shared" si="16"/>
        <v>2575</v>
      </c>
      <c r="G79" s="77">
        <v>183</v>
      </c>
      <c r="H79" s="77">
        <f t="shared" si="17"/>
        <v>471225</v>
      </c>
      <c r="I79" s="373">
        <v>2575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374" t="s">
        <v>100</v>
      </c>
      <c r="B80" s="202" t="s">
        <v>101</v>
      </c>
      <c r="C80" s="203">
        <v>100</v>
      </c>
      <c r="D80" s="77"/>
      <c r="E80" s="203">
        <v>20</v>
      </c>
      <c r="F80" s="203">
        <f t="shared" si="16"/>
        <v>80</v>
      </c>
      <c r="G80" s="77">
        <v>234</v>
      </c>
      <c r="H80" s="77">
        <f t="shared" si="17"/>
        <v>18720</v>
      </c>
      <c r="I80" s="373">
        <v>80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5" t="s">
        <v>102</v>
      </c>
      <c r="B81" s="206" t="s">
        <v>103</v>
      </c>
      <c r="C81" s="203">
        <v>256</v>
      </c>
      <c r="D81" s="77"/>
      <c r="E81" s="203"/>
      <c r="F81" s="203">
        <f t="shared" si="16"/>
        <v>256</v>
      </c>
      <c r="G81" s="77">
        <v>57</v>
      </c>
      <c r="H81" s="77">
        <f t="shared" si="17"/>
        <v>14592</v>
      </c>
      <c r="I81" s="373">
        <v>1489</v>
      </c>
      <c r="J81" s="358"/>
      <c r="K81" s="358"/>
      <c r="L81" s="35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 x14ac:dyDescent="0.25">
      <c r="A82" s="205" t="s">
        <v>102</v>
      </c>
      <c r="B82" s="206" t="s">
        <v>104</v>
      </c>
      <c r="C82" s="203">
        <v>1680</v>
      </c>
      <c r="D82" s="77"/>
      <c r="E82" s="203">
        <v>128</v>
      </c>
      <c r="F82" s="203">
        <f t="shared" si="16"/>
        <v>1552</v>
      </c>
      <c r="G82" s="77">
        <v>59</v>
      </c>
      <c r="H82" s="77">
        <f t="shared" si="17"/>
        <v>91568</v>
      </c>
      <c r="I82" s="370"/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5" t="s">
        <v>105</v>
      </c>
      <c r="B83" s="202" t="s">
        <v>106</v>
      </c>
      <c r="C83" s="203">
        <v>540</v>
      </c>
      <c r="D83" s="77"/>
      <c r="E83" s="203"/>
      <c r="F83" s="203">
        <f t="shared" si="16"/>
        <v>540</v>
      </c>
      <c r="G83" s="77">
        <v>24</v>
      </c>
      <c r="H83" s="77">
        <f t="shared" si="17"/>
        <v>12960</v>
      </c>
      <c r="I83" s="373">
        <v>600</v>
      </c>
      <c r="J83" s="358"/>
      <c r="K83" s="358"/>
      <c r="L83" s="358"/>
      <c r="M83" s="210"/>
      <c r="N83" s="21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376" t="s">
        <v>107</v>
      </c>
      <c r="B84" s="209" t="s">
        <v>108</v>
      </c>
      <c r="C84" s="203">
        <v>0</v>
      </c>
      <c r="D84" s="77"/>
      <c r="E84" s="203"/>
      <c r="F84" s="203">
        <f t="shared" si="16"/>
        <v>0</v>
      </c>
      <c r="G84" s="77">
        <v>623</v>
      </c>
      <c r="H84" s="77">
        <f t="shared" si="17"/>
        <v>0</v>
      </c>
      <c r="I84" s="370"/>
      <c r="J84" s="358"/>
      <c r="K84" s="358"/>
      <c r="L84" s="35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376" t="s">
        <v>109</v>
      </c>
      <c r="B85" s="209" t="s">
        <v>108</v>
      </c>
      <c r="C85" s="203">
        <v>23</v>
      </c>
      <c r="D85" s="77"/>
      <c r="E85" s="203">
        <v>18</v>
      </c>
      <c r="F85" s="203">
        <f t="shared" si="16"/>
        <v>5</v>
      </c>
      <c r="G85" s="77">
        <v>623</v>
      </c>
      <c r="H85" s="77">
        <f t="shared" si="17"/>
        <v>3115</v>
      </c>
      <c r="I85" s="373" t="s">
        <v>298</v>
      </c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110</v>
      </c>
      <c r="B86" s="209" t="s">
        <v>111</v>
      </c>
      <c r="C86" s="203">
        <v>2</v>
      </c>
      <c r="D86" s="77"/>
      <c r="E86" s="203"/>
      <c r="F86" s="203">
        <f t="shared" si="16"/>
        <v>2</v>
      </c>
      <c r="G86" s="77">
        <v>2070</v>
      </c>
      <c r="H86" s="77">
        <f t="shared" si="17"/>
        <v>4140</v>
      </c>
      <c r="I86" s="370"/>
      <c r="J86" s="358"/>
      <c r="K86" s="358"/>
      <c r="L86" s="358"/>
      <c r="M86" s="1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</row>
    <row r="87" spans="1:26" ht="15.75" hidden="1" customHeight="1" x14ac:dyDescent="0.25">
      <c r="A87" s="205" t="s">
        <v>112</v>
      </c>
      <c r="B87" s="209" t="s">
        <v>111</v>
      </c>
      <c r="C87" s="203">
        <v>3</v>
      </c>
      <c r="D87" s="77"/>
      <c r="E87" s="203">
        <v>1</v>
      </c>
      <c r="F87" s="203">
        <f t="shared" si="16"/>
        <v>2</v>
      </c>
      <c r="G87" s="77">
        <v>1758</v>
      </c>
      <c r="H87" s="77">
        <f t="shared" si="17"/>
        <v>3516</v>
      </c>
      <c r="I87" s="370"/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205" t="s">
        <v>112</v>
      </c>
      <c r="B88" s="209" t="s">
        <v>113</v>
      </c>
      <c r="C88" s="203">
        <v>0</v>
      </c>
      <c r="D88" s="77"/>
      <c r="E88" s="203"/>
      <c r="F88" s="203">
        <f t="shared" si="16"/>
        <v>0</v>
      </c>
      <c r="G88" s="77">
        <v>2549.0300000000002</v>
      </c>
      <c r="H88" s="77">
        <f t="shared" si="17"/>
        <v>0</v>
      </c>
      <c r="I88" s="370"/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6" t="s">
        <v>114</v>
      </c>
      <c r="B89" s="209" t="s">
        <v>111</v>
      </c>
      <c r="C89" s="203">
        <v>0</v>
      </c>
      <c r="D89" s="77"/>
      <c r="E89" s="203"/>
      <c r="F89" s="203">
        <f t="shared" si="16"/>
        <v>0</v>
      </c>
      <c r="G89" s="77">
        <v>1200</v>
      </c>
      <c r="H89" s="77">
        <f t="shared" si="17"/>
        <v>0</v>
      </c>
      <c r="I89" s="370"/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6" t="s">
        <v>115</v>
      </c>
      <c r="B90" s="209" t="s">
        <v>111</v>
      </c>
      <c r="C90" s="203">
        <v>0</v>
      </c>
      <c r="D90" s="77"/>
      <c r="E90" s="203"/>
      <c r="F90" s="203">
        <f t="shared" si="16"/>
        <v>0</v>
      </c>
      <c r="G90" s="77">
        <v>312</v>
      </c>
      <c r="H90" s="77">
        <f t="shared" si="17"/>
        <v>0</v>
      </c>
      <c r="I90" s="370"/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6" t="s">
        <v>116</v>
      </c>
      <c r="B91" s="209" t="s">
        <v>111</v>
      </c>
      <c r="C91" s="203">
        <v>6</v>
      </c>
      <c r="D91" s="77"/>
      <c r="E91" s="203"/>
      <c r="F91" s="203">
        <f t="shared" si="16"/>
        <v>6</v>
      </c>
      <c r="G91" s="77">
        <v>2142</v>
      </c>
      <c r="H91" s="77">
        <f t="shared" si="17"/>
        <v>12852</v>
      </c>
      <c r="I91" s="373">
        <v>6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7" t="s">
        <v>117</v>
      </c>
      <c r="B92" s="209" t="s">
        <v>118</v>
      </c>
      <c r="C92" s="203">
        <v>0</v>
      </c>
      <c r="D92" s="77"/>
      <c r="E92" s="203"/>
      <c r="F92" s="203">
        <f t="shared" si="16"/>
        <v>0</v>
      </c>
      <c r="G92" s="77">
        <v>47</v>
      </c>
      <c r="H92" s="77">
        <f t="shared" si="17"/>
        <v>0</v>
      </c>
      <c r="I92" s="370"/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77" t="s">
        <v>119</v>
      </c>
      <c r="B93" s="209" t="s">
        <v>99</v>
      </c>
      <c r="C93" s="203">
        <v>2100</v>
      </c>
      <c r="D93" s="77">
        <v>2000</v>
      </c>
      <c r="E93" s="203">
        <v>125</v>
      </c>
      <c r="F93" s="203">
        <f t="shared" si="16"/>
        <v>3975</v>
      </c>
      <c r="G93" s="77">
        <v>47</v>
      </c>
      <c r="H93" s="77">
        <f t="shared" si="17"/>
        <v>186825</v>
      </c>
      <c r="I93" s="373">
        <v>3900</v>
      </c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78" t="s">
        <v>120</v>
      </c>
      <c r="B94" s="209" t="s">
        <v>113</v>
      </c>
      <c r="C94" s="203">
        <v>1</v>
      </c>
      <c r="D94" s="77"/>
      <c r="E94" s="203">
        <v>1</v>
      </c>
      <c r="F94" s="203">
        <f t="shared" si="16"/>
        <v>0</v>
      </c>
      <c r="G94" s="77">
        <v>2233.9899999999998</v>
      </c>
      <c r="H94" s="77">
        <f t="shared" si="17"/>
        <v>0</v>
      </c>
      <c r="I94" s="370"/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8" t="s">
        <v>120</v>
      </c>
      <c r="B95" s="209" t="s">
        <v>113</v>
      </c>
      <c r="C95" s="203">
        <v>3</v>
      </c>
      <c r="D95" s="77"/>
      <c r="E95" s="203"/>
      <c r="F95" s="203">
        <f t="shared" si="16"/>
        <v>3</v>
      </c>
      <c r="G95" s="77">
        <v>1924.17</v>
      </c>
      <c r="H95" s="77">
        <f t="shared" si="17"/>
        <v>5772.51</v>
      </c>
      <c r="I95" s="373">
        <v>3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9" t="s">
        <v>121</v>
      </c>
      <c r="B96" s="209" t="s">
        <v>122</v>
      </c>
      <c r="C96" s="203">
        <v>100</v>
      </c>
      <c r="D96" s="77"/>
      <c r="E96" s="203"/>
      <c r="F96" s="203">
        <f t="shared" si="16"/>
        <v>100</v>
      </c>
      <c r="G96" s="77">
        <v>743.29</v>
      </c>
      <c r="H96" s="77">
        <f t="shared" si="17"/>
        <v>74329</v>
      </c>
      <c r="I96" s="373">
        <v>100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76" t="s">
        <v>123</v>
      </c>
      <c r="B97" s="217" t="s">
        <v>122</v>
      </c>
      <c r="C97" s="203">
        <v>310</v>
      </c>
      <c r="D97" s="77"/>
      <c r="E97" s="203"/>
      <c r="F97" s="203">
        <f t="shared" si="16"/>
        <v>310</v>
      </c>
      <c r="G97" s="77">
        <v>559.19762200000002</v>
      </c>
      <c r="H97" s="77">
        <f t="shared" si="17"/>
        <v>173351.26282</v>
      </c>
      <c r="I97" s="373">
        <v>211</v>
      </c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80" t="s">
        <v>124</v>
      </c>
      <c r="B98" s="202" t="s">
        <v>98</v>
      </c>
      <c r="C98" s="203">
        <v>225</v>
      </c>
      <c r="D98" s="77"/>
      <c r="E98" s="203">
        <v>75</v>
      </c>
      <c r="F98" s="203">
        <f t="shared" si="16"/>
        <v>150</v>
      </c>
      <c r="G98" s="77">
        <v>183</v>
      </c>
      <c r="H98" s="77">
        <f t="shared" si="17"/>
        <v>27450</v>
      </c>
      <c r="I98" s="370"/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0" t="s">
        <v>124</v>
      </c>
      <c r="B99" s="202" t="s">
        <v>99</v>
      </c>
      <c r="C99" s="203">
        <v>1000</v>
      </c>
      <c r="D99" s="77">
        <v>1000</v>
      </c>
      <c r="E99" s="203"/>
      <c r="F99" s="203">
        <f t="shared" si="16"/>
        <v>2000</v>
      </c>
      <c r="G99" s="77">
        <v>183</v>
      </c>
      <c r="H99" s="77">
        <f t="shared" si="17"/>
        <v>366000</v>
      </c>
      <c r="I99" s="373">
        <v>2100</v>
      </c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76" t="s">
        <v>125</v>
      </c>
      <c r="B100" s="209" t="s">
        <v>113</v>
      </c>
      <c r="C100" s="203">
        <v>200</v>
      </c>
      <c r="D100" s="77"/>
      <c r="E100" s="203">
        <v>5</v>
      </c>
      <c r="F100" s="203">
        <f t="shared" si="16"/>
        <v>195</v>
      </c>
      <c r="G100" s="77">
        <v>427</v>
      </c>
      <c r="H100" s="77">
        <f t="shared" si="17"/>
        <v>83265</v>
      </c>
      <c r="I100" s="373">
        <v>135</v>
      </c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76" t="s">
        <v>126</v>
      </c>
      <c r="B101" s="209" t="s">
        <v>127</v>
      </c>
      <c r="C101" s="203">
        <v>50</v>
      </c>
      <c r="D101" s="77"/>
      <c r="E101" s="203"/>
      <c r="F101" s="203">
        <f t="shared" si="16"/>
        <v>50</v>
      </c>
      <c r="G101" s="77">
        <v>688.59</v>
      </c>
      <c r="H101" s="77">
        <f t="shared" si="17"/>
        <v>34429.5</v>
      </c>
      <c r="I101" s="373">
        <v>50</v>
      </c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376" t="s">
        <v>128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504</v>
      </c>
      <c r="H102" s="77">
        <f t="shared" si="17"/>
        <v>5040</v>
      </c>
      <c r="I102" s="370"/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376" t="s">
        <v>129</v>
      </c>
      <c r="B103" s="209" t="s">
        <v>127</v>
      </c>
      <c r="C103" s="203">
        <v>50</v>
      </c>
      <c r="D103" s="77"/>
      <c r="E103" s="203"/>
      <c r="F103" s="203">
        <f t="shared" si="16"/>
        <v>50</v>
      </c>
      <c r="G103" s="77">
        <v>398</v>
      </c>
      <c r="H103" s="77">
        <f t="shared" si="17"/>
        <v>19900</v>
      </c>
      <c r="I103" s="373">
        <v>50</v>
      </c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381" t="s">
        <v>130</v>
      </c>
      <c r="B104" s="209" t="s">
        <v>127</v>
      </c>
      <c r="C104" s="203">
        <v>0</v>
      </c>
      <c r="D104" s="77"/>
      <c r="E104" s="203"/>
      <c r="F104" s="203">
        <f t="shared" si="16"/>
        <v>0</v>
      </c>
      <c r="G104" s="77">
        <v>607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25">
      <c r="A105" s="376" t="s">
        <v>131</v>
      </c>
      <c r="B105" s="209" t="s">
        <v>127</v>
      </c>
      <c r="C105" s="203">
        <v>55</v>
      </c>
      <c r="D105" s="77"/>
      <c r="E105" s="203"/>
      <c r="F105" s="203">
        <f t="shared" si="16"/>
        <v>55</v>
      </c>
      <c r="G105" s="77">
        <v>514</v>
      </c>
      <c r="H105" s="77">
        <f t="shared" si="17"/>
        <v>28270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 x14ac:dyDescent="0.25">
      <c r="A106" s="382" t="s">
        <v>132</v>
      </c>
      <c r="B106" s="209" t="s">
        <v>127</v>
      </c>
      <c r="C106" s="203">
        <v>0</v>
      </c>
      <c r="D106" s="77"/>
      <c r="E106" s="203"/>
      <c r="F106" s="203">
        <f t="shared" si="16"/>
        <v>0</v>
      </c>
      <c r="G106" s="77">
        <v>519</v>
      </c>
      <c r="H106" s="77">
        <f t="shared" si="17"/>
        <v>0</v>
      </c>
      <c r="I106" s="370"/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299</v>
      </c>
      <c r="B107" s="209" t="s">
        <v>127</v>
      </c>
      <c r="C107" s="203">
        <v>10</v>
      </c>
      <c r="D107" s="77"/>
      <c r="E107" s="203"/>
      <c r="F107" s="203">
        <f t="shared" si="16"/>
        <v>10</v>
      </c>
      <c r="G107" s="77">
        <v>502.85</v>
      </c>
      <c r="H107" s="77">
        <f t="shared" si="17"/>
        <v>5028.5</v>
      </c>
      <c r="I107" s="373">
        <v>10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 x14ac:dyDescent="0.25">
      <c r="A108" s="222" t="s">
        <v>135</v>
      </c>
      <c r="B108" s="217" t="s">
        <v>136</v>
      </c>
      <c r="C108" s="203">
        <v>750</v>
      </c>
      <c r="D108" s="77"/>
      <c r="E108" s="203"/>
      <c r="F108" s="203">
        <f t="shared" si="16"/>
        <v>750</v>
      </c>
      <c r="G108" s="77">
        <v>60</v>
      </c>
      <c r="H108" s="77">
        <f t="shared" si="17"/>
        <v>45000</v>
      </c>
      <c r="I108" s="370"/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222" t="s">
        <v>137</v>
      </c>
      <c r="B109" s="223" t="s">
        <v>138</v>
      </c>
      <c r="C109" s="203">
        <v>0</v>
      </c>
      <c r="D109" s="77"/>
      <c r="E109" s="203"/>
      <c r="F109" s="203">
        <f t="shared" si="16"/>
        <v>0</v>
      </c>
      <c r="G109" s="77">
        <v>27</v>
      </c>
      <c r="H109" s="77">
        <f t="shared" si="17"/>
        <v>0</v>
      </c>
      <c r="I109" s="373">
        <v>0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 x14ac:dyDescent="0.25">
      <c r="A110" s="222" t="s">
        <v>139</v>
      </c>
      <c r="B110" s="217"/>
      <c r="C110" s="203">
        <v>0</v>
      </c>
      <c r="D110" s="77"/>
      <c r="E110" s="203"/>
      <c r="F110" s="203">
        <v>0</v>
      </c>
      <c r="G110" s="77">
        <v>0</v>
      </c>
      <c r="H110" s="77">
        <f t="shared" si="17"/>
        <v>0</v>
      </c>
      <c r="I110" s="370"/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05" t="s">
        <v>140</v>
      </c>
      <c r="B111" s="217" t="s">
        <v>141</v>
      </c>
      <c r="C111" s="203">
        <v>1075</v>
      </c>
      <c r="D111" s="77"/>
      <c r="E111" s="203"/>
      <c r="F111" s="203">
        <f>C111+D111+E111</f>
        <v>1075</v>
      </c>
      <c r="G111" s="77">
        <v>55</v>
      </c>
      <c r="H111" s="77">
        <f t="shared" si="17"/>
        <v>59125</v>
      </c>
      <c r="I111" s="370"/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05" t="s">
        <v>142</v>
      </c>
      <c r="B112" s="223" t="s">
        <v>138</v>
      </c>
      <c r="C112" s="203">
        <v>750</v>
      </c>
      <c r="D112" s="77"/>
      <c r="E112" s="203"/>
      <c r="F112" s="203">
        <f t="shared" ref="F112:F132" si="18">C112+D112-E112</f>
        <v>750</v>
      </c>
      <c r="G112" s="77">
        <v>27</v>
      </c>
      <c r="H112" s="77">
        <f t="shared" si="17"/>
        <v>20250</v>
      </c>
      <c r="I112" s="373">
        <v>750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76" t="s">
        <v>143</v>
      </c>
      <c r="B113" s="209" t="s">
        <v>111</v>
      </c>
      <c r="C113" s="203">
        <v>125</v>
      </c>
      <c r="D113" s="77"/>
      <c r="E113" s="203">
        <v>25</v>
      </c>
      <c r="F113" s="203">
        <f t="shared" si="18"/>
        <v>100</v>
      </c>
      <c r="G113" s="77">
        <v>384</v>
      </c>
      <c r="H113" s="77">
        <f t="shared" si="17"/>
        <v>38400</v>
      </c>
      <c r="I113" s="373">
        <v>25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144</v>
      </c>
      <c r="B114" s="209" t="s">
        <v>118</v>
      </c>
      <c r="C114" s="203">
        <v>0</v>
      </c>
      <c r="D114" s="77"/>
      <c r="E114" s="203"/>
      <c r="F114" s="203">
        <f t="shared" si="18"/>
        <v>0</v>
      </c>
      <c r="G114" s="77">
        <v>37</v>
      </c>
      <c r="H114" s="77">
        <f t="shared" si="17"/>
        <v>0</v>
      </c>
      <c r="I114" s="370"/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145</v>
      </c>
      <c r="B115" s="209" t="s">
        <v>146</v>
      </c>
      <c r="C115" s="203">
        <v>50</v>
      </c>
      <c r="D115" s="77"/>
      <c r="E115" s="203"/>
      <c r="F115" s="203">
        <f t="shared" si="18"/>
        <v>50</v>
      </c>
      <c r="G115" s="77">
        <v>498</v>
      </c>
      <c r="H115" s="77">
        <f t="shared" si="17"/>
        <v>24900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76" t="s">
        <v>147</v>
      </c>
      <c r="B116" s="209" t="s">
        <v>148</v>
      </c>
      <c r="C116" s="203">
        <v>25</v>
      </c>
      <c r="D116" s="77"/>
      <c r="E116" s="203"/>
      <c r="F116" s="203">
        <f t="shared" si="18"/>
        <v>25</v>
      </c>
      <c r="G116" s="77">
        <v>84</v>
      </c>
      <c r="H116" s="77">
        <f t="shared" si="17"/>
        <v>2100</v>
      </c>
      <c r="I116" s="373">
        <v>25</v>
      </c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1" t="s">
        <v>149</v>
      </c>
      <c r="B117" s="209" t="s">
        <v>113</v>
      </c>
      <c r="C117" s="203">
        <v>315</v>
      </c>
      <c r="D117" s="77"/>
      <c r="E117" s="203">
        <v>25</v>
      </c>
      <c r="F117" s="203">
        <f t="shared" si="18"/>
        <v>290</v>
      </c>
      <c r="G117" s="77">
        <v>629.27</v>
      </c>
      <c r="H117" s="77">
        <f t="shared" si="17"/>
        <v>182488.3</v>
      </c>
      <c r="I117" s="373">
        <v>225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76" t="s">
        <v>150</v>
      </c>
      <c r="B118" s="209" t="s">
        <v>111</v>
      </c>
      <c r="C118" s="203">
        <v>2</v>
      </c>
      <c r="D118" s="77"/>
      <c r="E118" s="203">
        <v>1</v>
      </c>
      <c r="F118" s="203">
        <f t="shared" si="18"/>
        <v>1</v>
      </c>
      <c r="G118" s="77">
        <v>1585.2</v>
      </c>
      <c r="H118" s="77">
        <f t="shared" si="17"/>
        <v>1585.2</v>
      </c>
      <c r="I118" s="373">
        <v>1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76" t="s">
        <v>151</v>
      </c>
      <c r="B119" s="209" t="s">
        <v>113</v>
      </c>
      <c r="C119" s="203">
        <v>0</v>
      </c>
      <c r="D119" s="77"/>
      <c r="E119" s="203"/>
      <c r="F119" s="203">
        <f t="shared" si="18"/>
        <v>0</v>
      </c>
      <c r="G119" s="77">
        <v>1780.53</v>
      </c>
      <c r="H119" s="77">
        <f t="shared" si="17"/>
        <v>0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152</v>
      </c>
      <c r="B120" s="209" t="s">
        <v>113</v>
      </c>
      <c r="C120" s="203">
        <v>4</v>
      </c>
      <c r="D120" s="77"/>
      <c r="E120" s="203">
        <v>1</v>
      </c>
      <c r="F120" s="203">
        <f t="shared" si="18"/>
        <v>3</v>
      </c>
      <c r="G120" s="77">
        <v>1891.98</v>
      </c>
      <c r="H120" s="77">
        <f t="shared" si="17"/>
        <v>5675.9400000000005</v>
      </c>
      <c r="I120" s="373">
        <v>3</v>
      </c>
      <c r="J120" s="358"/>
      <c r="K120" s="358"/>
      <c r="L120" s="35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83" t="s">
        <v>153</v>
      </c>
      <c r="B121" s="209" t="s">
        <v>113</v>
      </c>
      <c r="C121" s="203">
        <v>15</v>
      </c>
      <c r="D121" s="77"/>
      <c r="E121" s="203"/>
      <c r="F121" s="203">
        <f t="shared" si="18"/>
        <v>15</v>
      </c>
      <c r="G121" s="77">
        <v>557</v>
      </c>
      <c r="H121" s="77">
        <f t="shared" si="17"/>
        <v>8355</v>
      </c>
      <c r="I121" s="373">
        <v>15</v>
      </c>
      <c r="J121" s="358"/>
      <c r="K121" s="358"/>
      <c r="L121" s="35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154</v>
      </c>
      <c r="B122" s="209" t="s">
        <v>113</v>
      </c>
      <c r="C122" s="203">
        <v>55</v>
      </c>
      <c r="D122" s="77"/>
      <c r="E122" s="203"/>
      <c r="F122" s="203">
        <f t="shared" si="18"/>
        <v>55</v>
      </c>
      <c r="G122" s="77">
        <v>524</v>
      </c>
      <c r="H122" s="77">
        <f t="shared" si="17"/>
        <v>28820</v>
      </c>
      <c r="I122" s="373">
        <v>50</v>
      </c>
      <c r="J122" s="358"/>
      <c r="K122" s="358"/>
      <c r="L122" s="35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155</v>
      </c>
      <c r="B123" s="209" t="s">
        <v>113</v>
      </c>
      <c r="C123" s="203">
        <v>50</v>
      </c>
      <c r="D123" s="77"/>
      <c r="E123" s="203"/>
      <c r="F123" s="203">
        <f t="shared" si="18"/>
        <v>50</v>
      </c>
      <c r="G123" s="77">
        <v>689.75</v>
      </c>
      <c r="H123" s="77">
        <f t="shared" si="17"/>
        <v>34487.5</v>
      </c>
      <c r="I123" s="373">
        <v>50</v>
      </c>
      <c r="J123" s="358"/>
      <c r="K123" s="358"/>
      <c r="L123" s="35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5">
      <c r="A124" s="376" t="s">
        <v>156</v>
      </c>
      <c r="B124" s="209" t="s">
        <v>113</v>
      </c>
      <c r="C124" s="203">
        <v>45</v>
      </c>
      <c r="D124" s="77"/>
      <c r="E124" s="203"/>
      <c r="F124" s="203">
        <f t="shared" si="18"/>
        <v>45</v>
      </c>
      <c r="G124" s="77">
        <v>522.19000000000005</v>
      </c>
      <c r="H124" s="77">
        <f t="shared" si="17"/>
        <v>23498.550000000003</v>
      </c>
      <c r="I124" s="370"/>
      <c r="J124" s="358"/>
      <c r="K124" s="358"/>
      <c r="L124" s="35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382" t="s">
        <v>157</v>
      </c>
      <c r="B125" s="209" t="s">
        <v>113</v>
      </c>
      <c r="C125" s="203">
        <v>95</v>
      </c>
      <c r="D125" s="77"/>
      <c r="E125" s="203"/>
      <c r="F125" s="203">
        <f t="shared" si="18"/>
        <v>95</v>
      </c>
      <c r="G125" s="77">
        <v>532.12</v>
      </c>
      <c r="H125" s="77">
        <f t="shared" si="17"/>
        <v>50551.4</v>
      </c>
      <c r="I125" s="373">
        <v>95</v>
      </c>
      <c r="J125" s="358"/>
      <c r="K125" s="358"/>
      <c r="L125" s="35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376" t="s">
        <v>158</v>
      </c>
      <c r="B126" s="202" t="s">
        <v>159</v>
      </c>
      <c r="C126" s="203">
        <v>0</v>
      </c>
      <c r="D126" s="77"/>
      <c r="E126" s="203"/>
      <c r="F126" s="203">
        <f t="shared" si="18"/>
        <v>0</v>
      </c>
      <c r="G126" s="227">
        <v>155</v>
      </c>
      <c r="H126" s="77">
        <f t="shared" si="17"/>
        <v>0</v>
      </c>
      <c r="I126" s="370"/>
      <c r="J126" s="358"/>
      <c r="K126" s="358"/>
      <c r="L126" s="35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76" t="s">
        <v>152</v>
      </c>
      <c r="B127" s="209" t="s">
        <v>111</v>
      </c>
      <c r="C127" s="203">
        <v>0</v>
      </c>
      <c r="D127" s="77"/>
      <c r="E127" s="203"/>
      <c r="F127" s="203">
        <f t="shared" si="18"/>
        <v>0</v>
      </c>
      <c r="G127" s="227">
        <v>1465.2</v>
      </c>
      <c r="H127" s="77">
        <f t="shared" si="17"/>
        <v>0</v>
      </c>
      <c r="I127" s="370"/>
      <c r="J127" s="358"/>
      <c r="K127" s="358"/>
      <c r="L127" s="35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5">
      <c r="A128" s="376" t="s">
        <v>160</v>
      </c>
      <c r="B128" s="209" t="s">
        <v>113</v>
      </c>
      <c r="C128" s="203">
        <v>50</v>
      </c>
      <c r="D128" s="77"/>
      <c r="E128" s="203"/>
      <c r="F128" s="203">
        <f t="shared" si="18"/>
        <v>50</v>
      </c>
      <c r="G128" s="227">
        <v>194.15</v>
      </c>
      <c r="H128" s="77">
        <f t="shared" si="17"/>
        <v>9707.5</v>
      </c>
      <c r="I128" s="370"/>
      <c r="J128" s="358"/>
      <c r="K128" s="358"/>
      <c r="L128" s="35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376" t="s">
        <v>161</v>
      </c>
      <c r="B129" s="209" t="s">
        <v>162</v>
      </c>
      <c r="C129" s="203">
        <v>0</v>
      </c>
      <c r="D129" s="77"/>
      <c r="E129" s="203"/>
      <c r="F129" s="203">
        <f t="shared" si="18"/>
        <v>0</v>
      </c>
      <c r="G129" s="227">
        <v>186</v>
      </c>
      <c r="H129" s="77">
        <f t="shared" si="17"/>
        <v>0</v>
      </c>
      <c r="I129" s="370"/>
      <c r="J129" s="358"/>
      <c r="K129" s="358"/>
      <c r="L129" s="35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376" t="s">
        <v>163</v>
      </c>
      <c r="B130" s="209" t="s">
        <v>113</v>
      </c>
      <c r="C130" s="203">
        <v>0</v>
      </c>
      <c r="D130" s="77"/>
      <c r="E130" s="203"/>
      <c r="F130" s="203">
        <f t="shared" si="18"/>
        <v>0</v>
      </c>
      <c r="G130" s="227">
        <v>168.11</v>
      </c>
      <c r="H130" s="77">
        <f t="shared" si="17"/>
        <v>0</v>
      </c>
      <c r="I130" s="370"/>
      <c r="J130" s="358"/>
      <c r="K130" s="358"/>
      <c r="L130" s="35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376" t="s">
        <v>164</v>
      </c>
      <c r="B131" s="209" t="s">
        <v>165</v>
      </c>
      <c r="C131" s="203">
        <v>4425</v>
      </c>
      <c r="D131" s="77"/>
      <c r="E131" s="203">
        <v>750</v>
      </c>
      <c r="F131" s="203">
        <f t="shared" si="18"/>
        <v>3675</v>
      </c>
      <c r="G131" s="77">
        <v>152.5</v>
      </c>
      <c r="H131" s="77">
        <f t="shared" si="17"/>
        <v>560437.5</v>
      </c>
      <c r="I131" s="373">
        <v>3750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376" t="s">
        <v>166</v>
      </c>
      <c r="B132" s="209" t="s">
        <v>167</v>
      </c>
      <c r="C132" s="203">
        <v>39.74</v>
      </c>
      <c r="D132" s="77"/>
      <c r="E132" s="203"/>
      <c r="F132" s="203">
        <f t="shared" si="18"/>
        <v>39.74</v>
      </c>
      <c r="G132" s="77">
        <v>2196.6</v>
      </c>
      <c r="H132" s="77">
        <f t="shared" si="17"/>
        <v>87292.884000000005</v>
      </c>
      <c r="I132" s="3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381" t="s">
        <v>300</v>
      </c>
      <c r="B133" s="209"/>
      <c r="C133" s="203"/>
      <c r="D133" s="77"/>
      <c r="E133" s="203"/>
      <c r="F133" s="203"/>
      <c r="G133" s="77"/>
      <c r="H133" s="384"/>
      <c r="I133" s="373">
        <v>120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376" t="s">
        <v>301</v>
      </c>
      <c r="B134" s="209"/>
      <c r="C134" s="203"/>
      <c r="D134" s="77"/>
      <c r="E134" s="203"/>
      <c r="F134" s="203"/>
      <c r="G134" s="77"/>
      <c r="H134" s="384"/>
      <c r="I134" s="373">
        <v>25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376" t="s">
        <v>135</v>
      </c>
      <c r="B135" s="209"/>
      <c r="C135" s="203"/>
      <c r="D135" s="77"/>
      <c r="E135" s="203"/>
      <c r="F135" s="203"/>
      <c r="G135" s="77"/>
      <c r="H135" s="384"/>
      <c r="I135" s="373">
        <v>650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05" t="s">
        <v>168</v>
      </c>
      <c r="B136" s="217"/>
      <c r="C136" s="203">
        <v>0</v>
      </c>
      <c r="D136" s="77"/>
      <c r="E136" s="203"/>
      <c r="F136" s="203">
        <v>0</v>
      </c>
      <c r="G136" s="77"/>
      <c r="H136" s="385"/>
      <c r="I136" s="370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05" t="s">
        <v>169</v>
      </c>
      <c r="B137" s="229"/>
      <c r="C137" s="230">
        <f t="shared" ref="C137:F137" si="19">SUM(C78:C136)</f>
        <v>15294.74</v>
      </c>
      <c r="D137" s="231">
        <f t="shared" si="19"/>
        <v>5000</v>
      </c>
      <c r="E137" s="231">
        <f t="shared" si="19"/>
        <v>1300</v>
      </c>
      <c r="F137" s="232">
        <f t="shared" si="19"/>
        <v>18994.740000000002</v>
      </c>
      <c r="G137" s="233"/>
      <c r="H137" s="234">
        <f>SUM(H78:H132)</f>
        <v>2825023.5468199998</v>
      </c>
      <c r="I137" s="37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spans="1:26" ht="15.75" customHeight="1" x14ac:dyDescent="0.25">
      <c r="A138" s="1"/>
      <c r="B138" s="15"/>
      <c r="C138" s="25"/>
      <c r="D138" s="1"/>
      <c r="E138" s="1"/>
      <c r="F138" s="1"/>
      <c r="G138" s="1"/>
      <c r="H138" s="1"/>
      <c r="I138" s="2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386" t="s">
        <v>170</v>
      </c>
      <c r="B139" s="387" t="s">
        <v>37</v>
      </c>
      <c r="C139" s="388" t="s">
        <v>38</v>
      </c>
      <c r="D139" s="389" t="s">
        <v>39</v>
      </c>
      <c r="E139" s="390" t="s">
        <v>40</v>
      </c>
      <c r="F139" s="388" t="s">
        <v>41</v>
      </c>
      <c r="G139" s="391" t="s">
        <v>93</v>
      </c>
      <c r="H139" s="392" t="s">
        <v>52</v>
      </c>
      <c r="I139" s="393" t="s">
        <v>302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41" t="s">
        <v>171</v>
      </c>
      <c r="B140" s="242" t="s">
        <v>172</v>
      </c>
      <c r="C140" s="22">
        <v>210.2</v>
      </c>
      <c r="D140" s="22"/>
      <c r="E140" s="22"/>
      <c r="F140" s="22">
        <f t="shared" ref="F140:F167" si="20">C140+D140-E140</f>
        <v>210.2</v>
      </c>
      <c r="G140" s="24">
        <v>605</v>
      </c>
      <c r="H140" s="257">
        <f t="shared" ref="H140:H168" si="21">G140*F140</f>
        <v>127171</v>
      </c>
      <c r="I140" s="394">
        <v>220.6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41" t="s">
        <v>173</v>
      </c>
      <c r="B141" s="242" t="s">
        <v>172</v>
      </c>
      <c r="C141" s="22">
        <v>204.85</v>
      </c>
      <c r="D141" s="22"/>
      <c r="E141" s="22"/>
      <c r="F141" s="22">
        <f t="shared" si="20"/>
        <v>204.85</v>
      </c>
      <c r="G141" s="24">
        <v>605</v>
      </c>
      <c r="H141" s="257">
        <f t="shared" si="21"/>
        <v>123934.25</v>
      </c>
      <c r="I141" s="394">
        <v>185.04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41" t="s">
        <v>174</v>
      </c>
      <c r="B142" s="242" t="s">
        <v>172</v>
      </c>
      <c r="C142" s="22">
        <v>222.9</v>
      </c>
      <c r="D142" s="22"/>
      <c r="E142" s="22"/>
      <c r="F142" s="22">
        <f t="shared" si="20"/>
        <v>222.9</v>
      </c>
      <c r="G142" s="24">
        <v>605</v>
      </c>
      <c r="H142" s="257">
        <f t="shared" si="21"/>
        <v>134854.5</v>
      </c>
      <c r="I142" s="394">
        <v>213.6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41" t="s">
        <v>175</v>
      </c>
      <c r="B143" s="242" t="s">
        <v>172</v>
      </c>
      <c r="C143" s="22">
        <v>222.25</v>
      </c>
      <c r="D143" s="22"/>
      <c r="E143" s="22"/>
      <c r="F143" s="22">
        <f t="shared" si="20"/>
        <v>222.25</v>
      </c>
      <c r="G143" s="24">
        <v>605</v>
      </c>
      <c r="H143" s="257">
        <f t="shared" si="21"/>
        <v>134461.25</v>
      </c>
      <c r="I143" s="394">
        <v>193.3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45" t="s">
        <v>176</v>
      </c>
      <c r="B144" s="246" t="s">
        <v>177</v>
      </c>
      <c r="C144" s="22">
        <v>17435</v>
      </c>
      <c r="D144" s="22"/>
      <c r="E144" s="22"/>
      <c r="F144" s="22">
        <f t="shared" si="20"/>
        <v>17435</v>
      </c>
      <c r="G144" s="24">
        <v>17.399999999999999</v>
      </c>
      <c r="H144" s="257">
        <f t="shared" si="21"/>
        <v>303369</v>
      </c>
      <c r="I144" s="395">
        <v>16800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41" t="s">
        <v>178</v>
      </c>
      <c r="B145" s="242" t="s">
        <v>179</v>
      </c>
      <c r="C145" s="22">
        <v>54</v>
      </c>
      <c r="D145" s="22"/>
      <c r="E145" s="22"/>
      <c r="F145" s="22">
        <f t="shared" si="20"/>
        <v>54</v>
      </c>
      <c r="G145" s="24">
        <v>432.82</v>
      </c>
      <c r="H145" s="257">
        <f t="shared" si="21"/>
        <v>23372.28</v>
      </c>
      <c r="I145" s="23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41" t="s">
        <v>180</v>
      </c>
      <c r="B146" s="242" t="s">
        <v>181</v>
      </c>
      <c r="C146" s="22">
        <v>6005</v>
      </c>
      <c r="D146" s="22"/>
      <c r="E146" s="22"/>
      <c r="F146" s="22">
        <f t="shared" si="20"/>
        <v>6005</v>
      </c>
      <c r="G146" s="24">
        <v>24.995999999999999</v>
      </c>
      <c r="H146" s="257">
        <f t="shared" si="21"/>
        <v>150100.97999999998</v>
      </c>
      <c r="I146" s="396">
        <v>6005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47" t="s">
        <v>182</v>
      </c>
      <c r="B147" s="242" t="s">
        <v>183</v>
      </c>
      <c r="C147" s="22">
        <v>0</v>
      </c>
      <c r="D147" s="246"/>
      <c r="E147" s="22"/>
      <c r="F147" s="22">
        <f t="shared" si="20"/>
        <v>0</v>
      </c>
      <c r="G147" s="24">
        <v>33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48" t="s">
        <v>184</v>
      </c>
      <c r="B148" s="249" t="s">
        <v>185</v>
      </c>
      <c r="C148" s="22">
        <v>4607</v>
      </c>
      <c r="D148" s="22"/>
      <c r="E148" s="22"/>
      <c r="F148" s="22">
        <f t="shared" si="20"/>
        <v>4607</v>
      </c>
      <c r="G148" s="24">
        <v>5</v>
      </c>
      <c r="H148" s="257">
        <f t="shared" si="21"/>
        <v>23035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50" t="s">
        <v>186</v>
      </c>
      <c r="B149" s="251" t="s">
        <v>187</v>
      </c>
      <c r="C149" s="252">
        <v>606.8099999999996</v>
      </c>
      <c r="D149" s="252"/>
      <c r="E149" s="252"/>
      <c r="F149" s="252">
        <f t="shared" si="20"/>
        <v>606.8099999999996</v>
      </c>
      <c r="G149" s="253">
        <v>715</v>
      </c>
      <c r="H149" s="284">
        <f t="shared" si="21"/>
        <v>433869.14999999973</v>
      </c>
      <c r="I149" s="395">
        <v>519.25400000000002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5" t="s">
        <v>188</v>
      </c>
      <c r="B150" s="256" t="s">
        <v>187</v>
      </c>
      <c r="C150" s="22">
        <v>363.24</v>
      </c>
      <c r="D150" s="246"/>
      <c r="E150" s="22"/>
      <c r="F150" s="22">
        <f t="shared" si="20"/>
        <v>363.24</v>
      </c>
      <c r="G150" s="24">
        <v>850</v>
      </c>
      <c r="H150" s="257">
        <f t="shared" si="21"/>
        <v>308754</v>
      </c>
      <c r="I150" s="395">
        <v>363.24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 t="s">
        <v>189</v>
      </c>
      <c r="B151" s="22" t="s">
        <v>190</v>
      </c>
      <c r="C151" s="22">
        <v>0</v>
      </c>
      <c r="D151" s="242"/>
      <c r="E151" s="22"/>
      <c r="F151" s="22">
        <f t="shared" si="20"/>
        <v>0</v>
      </c>
      <c r="G151" s="24">
        <v>446.12</v>
      </c>
      <c r="H151" s="257">
        <f t="shared" si="21"/>
        <v>0</v>
      </c>
      <c r="I151" s="39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191</v>
      </c>
      <c r="B152" s="246" t="s">
        <v>192</v>
      </c>
      <c r="C152" s="22">
        <v>0</v>
      </c>
      <c r="D152" s="22"/>
      <c r="E152" s="22"/>
      <c r="F152" s="22">
        <f t="shared" si="20"/>
        <v>0</v>
      </c>
      <c r="G152" s="24">
        <v>4.25</v>
      </c>
      <c r="H152" s="257">
        <f t="shared" si="21"/>
        <v>0</v>
      </c>
      <c r="I152" s="39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45" t="s">
        <v>193</v>
      </c>
      <c r="B153" s="246" t="s">
        <v>194</v>
      </c>
      <c r="C153" s="22">
        <v>492</v>
      </c>
      <c r="D153" s="22"/>
      <c r="E153" s="22"/>
      <c r="F153" s="22">
        <f t="shared" si="20"/>
        <v>492</v>
      </c>
      <c r="G153" s="24">
        <v>4</v>
      </c>
      <c r="H153" s="257">
        <f t="shared" si="21"/>
        <v>1968</v>
      </c>
      <c r="I153" s="39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55" t="s">
        <v>195</v>
      </c>
      <c r="B154" s="256" t="s">
        <v>187</v>
      </c>
      <c r="C154" s="22">
        <v>374.12</v>
      </c>
      <c r="D154" s="242"/>
      <c r="E154" s="22"/>
      <c r="F154" s="22">
        <f t="shared" si="20"/>
        <v>374.12</v>
      </c>
      <c r="G154" s="24">
        <v>850</v>
      </c>
      <c r="H154" s="257">
        <f t="shared" si="21"/>
        <v>318002</v>
      </c>
      <c r="I154" s="395">
        <v>343.14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58" t="s">
        <v>196</v>
      </c>
      <c r="B155" s="22" t="s">
        <v>197</v>
      </c>
      <c r="C155" s="22">
        <v>3200</v>
      </c>
      <c r="D155" s="242"/>
      <c r="E155" s="22"/>
      <c r="F155" s="22">
        <f t="shared" si="20"/>
        <v>3200</v>
      </c>
      <c r="G155" s="242">
        <v>3.86</v>
      </c>
      <c r="H155" s="257">
        <f t="shared" si="21"/>
        <v>12352</v>
      </c>
      <c r="I155" s="39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58" t="s">
        <v>198</v>
      </c>
      <c r="B156" s="22" t="s">
        <v>194</v>
      </c>
      <c r="C156" s="22">
        <v>1580</v>
      </c>
      <c r="D156" s="259"/>
      <c r="E156" s="22"/>
      <c r="F156" s="22">
        <f t="shared" si="20"/>
        <v>1580</v>
      </c>
      <c r="G156" s="242">
        <v>2.9</v>
      </c>
      <c r="H156" s="257">
        <f t="shared" si="21"/>
        <v>4582</v>
      </c>
      <c r="I156" s="39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60" t="s">
        <v>199</v>
      </c>
      <c r="B157" s="261" t="s">
        <v>200</v>
      </c>
      <c r="C157" s="261">
        <v>37800</v>
      </c>
      <c r="D157" s="262"/>
      <c r="E157" s="261">
        <v>10080</v>
      </c>
      <c r="F157" s="261">
        <f t="shared" si="20"/>
        <v>27720</v>
      </c>
      <c r="G157" s="263">
        <v>5.3</v>
      </c>
      <c r="H157" s="264">
        <f t="shared" si="21"/>
        <v>146916</v>
      </c>
      <c r="I157" s="395">
        <v>26880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58" t="s">
        <v>201</v>
      </c>
      <c r="B158" s="22" t="s">
        <v>194</v>
      </c>
      <c r="C158" s="22">
        <v>3.6500000000000004</v>
      </c>
      <c r="D158" s="259"/>
      <c r="E158" s="22"/>
      <c r="F158" s="22">
        <f t="shared" si="20"/>
        <v>3.6500000000000004</v>
      </c>
      <c r="G158" s="242">
        <v>499.4</v>
      </c>
      <c r="H158" s="257">
        <f t="shared" si="21"/>
        <v>1822.8100000000002</v>
      </c>
      <c r="I158" s="39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58" t="s">
        <v>202</v>
      </c>
      <c r="B159" s="22" t="s">
        <v>194</v>
      </c>
      <c r="C159" s="22">
        <v>0</v>
      </c>
      <c r="D159" s="242"/>
      <c r="E159" s="22"/>
      <c r="F159" s="22">
        <f t="shared" si="20"/>
        <v>0</v>
      </c>
      <c r="G159" s="24">
        <v>18</v>
      </c>
      <c r="H159" s="257">
        <f t="shared" si="21"/>
        <v>0</v>
      </c>
      <c r="I159" s="39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65" t="s">
        <v>203</v>
      </c>
      <c r="B160" s="266" t="s">
        <v>204</v>
      </c>
      <c r="C160" s="267">
        <v>404.26</v>
      </c>
      <c r="D160" s="268"/>
      <c r="E160" s="266"/>
      <c r="F160" s="266">
        <f t="shared" si="20"/>
        <v>404.26</v>
      </c>
      <c r="G160" s="139">
        <v>682</v>
      </c>
      <c r="H160" s="269">
        <f t="shared" si="21"/>
        <v>275705.32</v>
      </c>
      <c r="I160" s="395">
        <v>411.71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70" t="s">
        <v>205</v>
      </c>
      <c r="B161" s="22" t="s">
        <v>204</v>
      </c>
      <c r="C161" s="22">
        <v>266</v>
      </c>
      <c r="D161" s="259"/>
      <c r="E161" s="22"/>
      <c r="F161" s="22">
        <f t="shared" si="20"/>
        <v>266</v>
      </c>
      <c r="G161" s="24">
        <v>692</v>
      </c>
      <c r="H161" s="257">
        <f t="shared" si="21"/>
        <v>184072</v>
      </c>
      <c r="I161" s="395">
        <v>225.93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58" t="s">
        <v>206</v>
      </c>
      <c r="B162" s="242" t="s">
        <v>207</v>
      </c>
      <c r="C162" s="22">
        <v>139.19999999999999</v>
      </c>
      <c r="D162" s="259"/>
      <c r="E162" s="22"/>
      <c r="F162" s="22">
        <f t="shared" si="20"/>
        <v>139.19999999999999</v>
      </c>
      <c r="G162" s="24">
        <v>290</v>
      </c>
      <c r="H162" s="257">
        <f t="shared" si="21"/>
        <v>40368</v>
      </c>
      <c r="I162" s="395">
        <v>124.9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58" t="s">
        <v>208</v>
      </c>
      <c r="B163" s="242" t="s">
        <v>207</v>
      </c>
      <c r="C163" s="22">
        <v>180</v>
      </c>
      <c r="D163" s="259"/>
      <c r="E163" s="22">
        <v>180</v>
      </c>
      <c r="F163" s="22">
        <f t="shared" si="20"/>
        <v>0</v>
      </c>
      <c r="G163" s="24">
        <v>280</v>
      </c>
      <c r="H163" s="257">
        <f t="shared" si="21"/>
        <v>0</v>
      </c>
      <c r="I163" s="39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71" t="s">
        <v>209</v>
      </c>
      <c r="B164" s="272" t="s">
        <v>172</v>
      </c>
      <c r="C164" s="273">
        <v>25.450000000000031</v>
      </c>
      <c r="D164" s="274"/>
      <c r="E164" s="275"/>
      <c r="F164" s="275">
        <f t="shared" si="20"/>
        <v>25.450000000000031</v>
      </c>
      <c r="G164" s="276">
        <v>414</v>
      </c>
      <c r="H164" s="277">
        <f t="shared" si="21"/>
        <v>10536.300000000014</v>
      </c>
      <c r="I164" s="39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258" t="s">
        <v>210</v>
      </c>
      <c r="B165" s="242" t="s">
        <v>181</v>
      </c>
      <c r="C165" s="22">
        <v>0</v>
      </c>
      <c r="D165" s="259"/>
      <c r="E165" s="22"/>
      <c r="F165" s="22">
        <f t="shared" si="20"/>
        <v>0</v>
      </c>
      <c r="G165" s="278">
        <v>13.788</v>
      </c>
      <c r="H165" s="257">
        <f t="shared" si="21"/>
        <v>0</v>
      </c>
      <c r="I165" s="39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279" t="s">
        <v>211</v>
      </c>
      <c r="B166" s="280" t="s">
        <v>181</v>
      </c>
      <c r="C166" s="281">
        <v>2000</v>
      </c>
      <c r="D166" s="282"/>
      <c r="E166" s="252"/>
      <c r="F166" s="281">
        <f t="shared" si="20"/>
        <v>2000</v>
      </c>
      <c r="G166" s="283">
        <v>25.776</v>
      </c>
      <c r="H166" s="284">
        <f t="shared" si="21"/>
        <v>51552</v>
      </c>
      <c r="I166" s="395">
        <v>2000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258" t="s">
        <v>212</v>
      </c>
      <c r="B167" s="259" t="s">
        <v>181</v>
      </c>
      <c r="C167" s="22">
        <v>1932</v>
      </c>
      <c r="D167" s="259"/>
      <c r="E167" s="22"/>
      <c r="F167" s="285">
        <f t="shared" si="20"/>
        <v>1932</v>
      </c>
      <c r="G167" s="278">
        <v>24.744</v>
      </c>
      <c r="H167" s="257">
        <f t="shared" si="21"/>
        <v>47805.408000000003</v>
      </c>
      <c r="I167" s="395">
        <v>2000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58"/>
      <c r="B168" s="22"/>
      <c r="C168" s="285"/>
      <c r="D168" s="259"/>
      <c r="E168" s="22"/>
      <c r="F168" s="286"/>
      <c r="G168" s="24"/>
      <c r="H168" s="257">
        <f t="shared" si="21"/>
        <v>0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245" t="s">
        <v>213</v>
      </c>
      <c r="B169" s="229"/>
      <c r="C169" s="287">
        <f>SUM(C140:C167)</f>
        <v>78327.929999999978</v>
      </c>
      <c r="D169" s="288"/>
      <c r="E169" s="15"/>
      <c r="F169" s="289">
        <f>SUM(F140:F167)</f>
        <v>68067.929999999993</v>
      </c>
      <c r="G169" s="15"/>
      <c r="H169" s="290">
        <f>SUM(H140:H168)</f>
        <v>2858603.2479999992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291"/>
      <c r="B170" s="15"/>
      <c r="C170" s="292"/>
      <c r="D170" s="15"/>
      <c r="E170" s="15"/>
      <c r="F170" s="293"/>
      <c r="G170" s="15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5"/>
      <c r="C171" s="1"/>
      <c r="D171" s="1"/>
      <c r="E171" s="1"/>
      <c r="F171" s="1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774" t="s">
        <v>214</v>
      </c>
      <c r="B172" s="774" t="s">
        <v>215</v>
      </c>
      <c r="C172" s="775" t="s">
        <v>40</v>
      </c>
      <c r="D172" s="776" t="s">
        <v>216</v>
      </c>
      <c r="E172" s="769" t="s">
        <v>217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770"/>
      <c r="B173" s="770"/>
      <c r="C173" s="770"/>
      <c r="D173" s="770"/>
      <c r="E173" s="770"/>
      <c r="F173" s="29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295">
        <v>43890</v>
      </c>
      <c r="B174" s="295">
        <v>44272</v>
      </c>
      <c r="C174" s="295">
        <f>B174-A174</f>
        <v>382</v>
      </c>
      <c r="D174" s="295">
        <v>10.79</v>
      </c>
      <c r="E174" s="296">
        <f>D174*C174</f>
        <v>4121.78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777"/>
      <c r="B175" s="778"/>
      <c r="C175" s="778"/>
      <c r="D175" s="77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774" t="s">
        <v>218</v>
      </c>
      <c r="B176" s="774" t="s">
        <v>219</v>
      </c>
      <c r="C176" s="775" t="s">
        <v>40</v>
      </c>
      <c r="D176" s="776" t="s">
        <v>220</v>
      </c>
      <c r="E176" s="769" t="s">
        <v>217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770"/>
      <c r="B177" s="770"/>
      <c r="C177" s="770"/>
      <c r="D177" s="770"/>
      <c r="E177" s="77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297">
        <v>858.86980000000005</v>
      </c>
      <c r="B178" s="297">
        <v>858.86980000000005</v>
      </c>
      <c r="C178" s="297">
        <f>B178-A178</f>
        <v>0</v>
      </c>
      <c r="D178" s="298">
        <v>7.5</v>
      </c>
      <c r="E178" s="299">
        <f>D178*C178</f>
        <v>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5"/>
      <c r="C179" s="2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300" t="s">
        <v>221</v>
      </c>
      <c r="B180" s="300" t="s">
        <v>88</v>
      </c>
      <c r="C180" s="397" t="s">
        <v>38</v>
      </c>
      <c r="D180" s="301" t="s">
        <v>39</v>
      </c>
      <c r="E180" s="329" t="s">
        <v>40</v>
      </c>
      <c r="F180" s="397" t="s">
        <v>41</v>
      </c>
      <c r="G180" s="303" t="s">
        <v>93</v>
      </c>
      <c r="H180" s="301" t="s">
        <v>52</v>
      </c>
      <c r="I180" s="233" t="s">
        <v>303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304" t="s">
        <v>222</v>
      </c>
      <c r="B181" s="242" t="s">
        <v>223</v>
      </c>
      <c r="C181" s="22">
        <v>0</v>
      </c>
      <c r="D181" s="242">
        <v>24</v>
      </c>
      <c r="E181" s="22">
        <v>18</v>
      </c>
      <c r="F181" s="22">
        <f t="shared" ref="F181:F182" si="22">C181-E181+D181</f>
        <v>6</v>
      </c>
      <c r="G181" s="242">
        <v>94.778000000000006</v>
      </c>
      <c r="H181" s="242">
        <f t="shared" ref="H181:H182" si="23">G181*F181</f>
        <v>568.66800000000001</v>
      </c>
      <c r="I181" s="395">
        <v>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304" t="s">
        <v>224</v>
      </c>
      <c r="B182" s="242" t="s">
        <v>223</v>
      </c>
      <c r="C182" s="22">
        <v>0</v>
      </c>
      <c r="D182" s="242">
        <v>22</v>
      </c>
      <c r="E182" s="22">
        <v>0</v>
      </c>
      <c r="F182" s="22">
        <f t="shared" si="22"/>
        <v>22</v>
      </c>
      <c r="G182" s="242">
        <v>249.72200000000001</v>
      </c>
      <c r="H182" s="242">
        <f t="shared" si="23"/>
        <v>5493.884</v>
      </c>
      <c r="I182" s="395">
        <v>30.2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304" t="s">
        <v>213</v>
      </c>
      <c r="B183" s="242"/>
      <c r="C183" s="305"/>
      <c r="D183" s="242"/>
      <c r="E183" s="22"/>
      <c r="F183" s="305"/>
      <c r="G183" s="242"/>
      <c r="H183" s="306">
        <f>SUM(H181:H182)</f>
        <v>6062.5519999999997</v>
      </c>
      <c r="I183" s="23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307"/>
      <c r="B184" s="15"/>
      <c r="C184" s="25"/>
      <c r="D184" s="1"/>
      <c r="E184" s="1"/>
      <c r="F184" s="1"/>
      <c r="G184" s="1"/>
      <c r="H184" s="1"/>
      <c r="I184" s="23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398" t="s">
        <v>225</v>
      </c>
      <c r="B185" s="398" t="s">
        <v>226</v>
      </c>
      <c r="C185" s="399" t="s">
        <v>227</v>
      </c>
      <c r="D185" s="400" t="s">
        <v>228</v>
      </c>
      <c r="E185" s="401" t="s">
        <v>229</v>
      </c>
      <c r="F185" s="399" t="s">
        <v>230</v>
      </c>
      <c r="G185" s="402" t="s">
        <v>93</v>
      </c>
      <c r="H185" s="400" t="s">
        <v>52</v>
      </c>
      <c r="I185" s="23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233" t="s">
        <v>231</v>
      </c>
      <c r="B186" s="308"/>
      <c r="C186" s="309"/>
      <c r="D186" s="229" t="s">
        <v>232</v>
      </c>
      <c r="E186" s="229"/>
      <c r="F186" s="310" t="s">
        <v>233</v>
      </c>
      <c r="G186" s="310">
        <v>77</v>
      </c>
      <c r="H186" s="229">
        <f t="shared" ref="H186:H193" si="24">C186*G186</f>
        <v>0</v>
      </c>
      <c r="I186" s="23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233" t="s">
        <v>234</v>
      </c>
      <c r="B187" s="311"/>
      <c r="C187" s="312"/>
      <c r="D187" s="229"/>
      <c r="E187" s="229"/>
      <c r="F187" s="310" t="s">
        <v>233</v>
      </c>
      <c r="G187" s="310">
        <v>128</v>
      </c>
      <c r="H187" s="229">
        <f t="shared" si="24"/>
        <v>0</v>
      </c>
      <c r="I187" s="23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 x14ac:dyDescent="0.25">
      <c r="A188" s="233" t="s">
        <v>235</v>
      </c>
      <c r="B188" s="308"/>
      <c r="C188" s="313"/>
      <c r="D188" s="229"/>
      <c r="E188" s="233"/>
      <c r="F188" s="310" t="s">
        <v>233</v>
      </c>
      <c r="G188" s="310">
        <v>128</v>
      </c>
      <c r="H188" s="229">
        <f t="shared" si="24"/>
        <v>0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 x14ac:dyDescent="0.25">
      <c r="A189" s="233" t="s">
        <v>236</v>
      </c>
      <c r="B189" s="308"/>
      <c r="C189" s="313"/>
      <c r="D189" s="229"/>
      <c r="E189" s="229"/>
      <c r="F189" s="310" t="s">
        <v>237</v>
      </c>
      <c r="G189" s="310"/>
      <c r="H189" s="229">
        <f t="shared" si="24"/>
        <v>0</v>
      </c>
      <c r="I189" s="23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25">
      <c r="A190" s="233" t="s">
        <v>238</v>
      </c>
      <c r="B190" s="229"/>
      <c r="C190" s="313"/>
      <c r="D190" s="229"/>
      <c r="E190" s="229"/>
      <c r="F190" s="314" t="s">
        <v>239</v>
      </c>
      <c r="G190" s="310"/>
      <c r="H190" s="229">
        <f t="shared" si="24"/>
        <v>0</v>
      </c>
      <c r="I190" s="23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233" t="s">
        <v>240</v>
      </c>
      <c r="B191" s="229"/>
      <c r="C191" s="313"/>
      <c r="D191" s="229"/>
      <c r="E191" s="229"/>
      <c r="F191" s="314"/>
      <c r="G191" s="310"/>
      <c r="H191" s="229">
        <f t="shared" si="24"/>
        <v>0</v>
      </c>
      <c r="I191" s="23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233" t="s">
        <v>241</v>
      </c>
      <c r="B192" s="315"/>
      <c r="C192" s="316"/>
      <c r="D192" s="229"/>
      <c r="E192" s="233"/>
      <c r="F192" s="310"/>
      <c r="G192" s="310"/>
      <c r="H192" s="229">
        <f t="shared" si="24"/>
        <v>0</v>
      </c>
      <c r="I192" s="23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233" t="s">
        <v>242</v>
      </c>
      <c r="B193" s="315"/>
      <c r="C193" s="316"/>
      <c r="D193" s="229"/>
      <c r="E193" s="233"/>
      <c r="F193" s="310" t="s">
        <v>243</v>
      </c>
      <c r="G193" s="310">
        <v>0</v>
      </c>
      <c r="H193" s="229">
        <f t="shared" si="24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 x14ac:dyDescent="0.25">
      <c r="A194" s="233" t="s">
        <v>213</v>
      </c>
      <c r="B194" s="229"/>
      <c r="C194" s="27"/>
      <c r="D194" s="233"/>
      <c r="E194" s="233"/>
      <c r="F194" s="233"/>
      <c r="G194" s="233"/>
      <c r="H194" s="89">
        <f>SUM(H186:H193)</f>
        <v>0</v>
      </c>
      <c r="I194" s="23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0" t="s">
        <v>244</v>
      </c>
      <c r="B197" s="300" t="s">
        <v>245</v>
      </c>
      <c r="C197" s="397" t="s">
        <v>38</v>
      </c>
      <c r="D197" s="301" t="s">
        <v>39</v>
      </c>
      <c r="E197" s="329" t="s">
        <v>40</v>
      </c>
      <c r="F197" s="397" t="s">
        <v>246</v>
      </c>
      <c r="G197" s="303" t="s">
        <v>93</v>
      </c>
      <c r="H197" s="301" t="s">
        <v>52</v>
      </c>
      <c r="I197" s="233" t="s">
        <v>303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247</v>
      </c>
      <c r="B198" s="229"/>
      <c r="C198" s="229">
        <v>32</v>
      </c>
      <c r="D198" s="229"/>
      <c r="E198" s="229"/>
      <c r="F198" s="229">
        <f t="shared" ref="F198:F201" si="25">C198+D198-E198</f>
        <v>32</v>
      </c>
      <c r="G198" s="229">
        <v>3.7</v>
      </c>
      <c r="H198" s="307">
        <f t="shared" ref="H198:H201" si="26">G198*F198</f>
        <v>118.4</v>
      </c>
      <c r="I198" s="233">
        <v>21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248</v>
      </c>
      <c r="B199" s="229"/>
      <c r="C199" s="229">
        <v>29</v>
      </c>
      <c r="D199" s="229"/>
      <c r="E199" s="229"/>
      <c r="F199" s="229">
        <f t="shared" si="25"/>
        <v>29</v>
      </c>
      <c r="G199" s="229">
        <v>85</v>
      </c>
      <c r="H199" s="307">
        <f t="shared" si="26"/>
        <v>2465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249</v>
      </c>
      <c r="B200" s="229"/>
      <c r="C200" s="229">
        <v>7</v>
      </c>
      <c r="D200" s="229"/>
      <c r="E200" s="229"/>
      <c r="F200" s="229">
        <f t="shared" si="25"/>
        <v>7</v>
      </c>
      <c r="G200" s="229">
        <v>145</v>
      </c>
      <c r="H200" s="307">
        <f t="shared" si="26"/>
        <v>1015</v>
      </c>
      <c r="I200" s="233">
        <v>16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250</v>
      </c>
      <c r="B201" s="229"/>
      <c r="C201" s="229">
        <v>168</v>
      </c>
      <c r="D201" s="229"/>
      <c r="E201" s="229"/>
      <c r="F201" s="229">
        <f t="shared" si="25"/>
        <v>168</v>
      </c>
      <c r="G201" s="229">
        <v>239</v>
      </c>
      <c r="H201" s="307">
        <f t="shared" si="26"/>
        <v>40152</v>
      </c>
      <c r="I201" s="233">
        <v>210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07" t="s">
        <v>304</v>
      </c>
      <c r="B202" s="229"/>
      <c r="C202" s="229"/>
      <c r="D202" s="229"/>
      <c r="E202" s="229"/>
      <c r="F202" s="229"/>
      <c r="G202" s="229"/>
      <c r="H202" s="307"/>
      <c r="I202" s="233">
        <v>88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07" t="s">
        <v>251</v>
      </c>
      <c r="B203" s="229"/>
      <c r="C203" s="229">
        <v>120</v>
      </c>
      <c r="D203" s="229"/>
      <c r="E203" s="229"/>
      <c r="F203" s="229">
        <f t="shared" ref="F203:F213" si="27">C203+D203-E203</f>
        <v>120</v>
      </c>
      <c r="G203" s="229">
        <v>126.99</v>
      </c>
      <c r="H203" s="307">
        <f t="shared" ref="H203:H210" si="28">G203*F203</f>
        <v>15238.8</v>
      </c>
      <c r="I203" s="233">
        <v>60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307" t="s">
        <v>252</v>
      </c>
      <c r="B204" s="229"/>
      <c r="C204" s="229">
        <v>500</v>
      </c>
      <c r="D204" s="229"/>
      <c r="E204" s="229"/>
      <c r="F204" s="229">
        <f t="shared" si="27"/>
        <v>500</v>
      </c>
      <c r="G204" s="229">
        <v>29</v>
      </c>
      <c r="H204" s="307">
        <f t="shared" si="28"/>
        <v>14500</v>
      </c>
      <c r="I204" s="23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07" t="s">
        <v>253</v>
      </c>
      <c r="B205" s="229"/>
      <c r="C205" s="229">
        <v>60</v>
      </c>
      <c r="D205" s="229"/>
      <c r="E205" s="229"/>
      <c r="F205" s="229">
        <f t="shared" si="27"/>
        <v>60</v>
      </c>
      <c r="G205" s="229">
        <v>361.5</v>
      </c>
      <c r="H205" s="307">
        <f t="shared" si="28"/>
        <v>21690</v>
      </c>
      <c r="I205" s="233">
        <v>46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254</v>
      </c>
      <c r="B206" s="229"/>
      <c r="C206" s="229">
        <v>6</v>
      </c>
      <c r="D206" s="229"/>
      <c r="E206" s="229"/>
      <c r="F206" s="229">
        <f t="shared" si="27"/>
        <v>6</v>
      </c>
      <c r="G206" s="229"/>
      <c r="H206" s="307">
        <f t="shared" si="28"/>
        <v>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07" t="s">
        <v>255</v>
      </c>
      <c r="B207" s="229"/>
      <c r="C207" s="229">
        <v>161</v>
      </c>
      <c r="D207" s="229"/>
      <c r="E207" s="229">
        <v>2</v>
      </c>
      <c r="F207" s="229">
        <f t="shared" si="27"/>
        <v>159</v>
      </c>
      <c r="G207" s="229">
        <v>2.35</v>
      </c>
      <c r="H207" s="307">
        <f t="shared" si="28"/>
        <v>373.65000000000003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07" t="s">
        <v>256</v>
      </c>
      <c r="B208" s="229"/>
      <c r="C208" s="229">
        <v>78</v>
      </c>
      <c r="D208" s="229"/>
      <c r="E208" s="229"/>
      <c r="F208" s="229">
        <f t="shared" si="27"/>
        <v>78</v>
      </c>
      <c r="G208" s="229">
        <v>105.1</v>
      </c>
      <c r="H208" s="307">
        <f t="shared" si="28"/>
        <v>8197.7999999999993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07" t="s">
        <v>257</v>
      </c>
      <c r="B209" s="229"/>
      <c r="C209" s="229">
        <v>0</v>
      </c>
      <c r="D209" s="229"/>
      <c r="E209" s="229"/>
      <c r="F209" s="229">
        <f t="shared" si="27"/>
        <v>0</v>
      </c>
      <c r="G209" s="307"/>
      <c r="H209" s="307">
        <f t="shared" si="28"/>
        <v>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258</v>
      </c>
      <c r="B210" s="229"/>
      <c r="C210" s="229">
        <v>0</v>
      </c>
      <c r="D210" s="229"/>
      <c r="E210" s="229"/>
      <c r="F210" s="229">
        <f t="shared" si="27"/>
        <v>0</v>
      </c>
      <c r="G210" s="229">
        <v>63.08</v>
      </c>
      <c r="H210" s="307">
        <f t="shared" si="28"/>
        <v>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259</v>
      </c>
      <c r="B211" s="229"/>
      <c r="C211" s="229">
        <v>0</v>
      </c>
      <c r="D211" s="229"/>
      <c r="E211" s="229"/>
      <c r="F211" s="229">
        <f t="shared" si="27"/>
        <v>0</v>
      </c>
      <c r="G211" s="229">
        <v>1449</v>
      </c>
      <c r="H211" s="307">
        <f>F211*G211</f>
        <v>0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260</v>
      </c>
      <c r="B212" s="229"/>
      <c r="C212" s="229">
        <v>0</v>
      </c>
      <c r="D212" s="229"/>
      <c r="E212" s="229"/>
      <c r="F212" s="229">
        <f t="shared" si="27"/>
        <v>0</v>
      </c>
      <c r="G212" s="229">
        <v>1341</v>
      </c>
      <c r="H212" s="307">
        <f t="shared" ref="H212:H213" si="29">D212*G212</f>
        <v>0</v>
      </c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233" t="s">
        <v>261</v>
      </c>
      <c r="B213" s="229"/>
      <c r="C213" s="229">
        <v>0</v>
      </c>
      <c r="D213" s="229"/>
      <c r="E213" s="229"/>
      <c r="F213" s="229">
        <f t="shared" si="27"/>
        <v>0</v>
      </c>
      <c r="G213" s="229">
        <v>0</v>
      </c>
      <c r="H213" s="307">
        <f t="shared" si="29"/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5"/>
      <c r="C214" s="2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03" t="s">
        <v>262</v>
      </c>
      <c r="B215" s="404" t="s">
        <v>88</v>
      </c>
      <c r="C215" s="405" t="s">
        <v>38</v>
      </c>
      <c r="D215" s="406" t="s">
        <v>39</v>
      </c>
      <c r="E215" s="401" t="s">
        <v>40</v>
      </c>
      <c r="F215" s="399" t="s">
        <v>246</v>
      </c>
      <c r="G215" s="407" t="s">
        <v>10</v>
      </c>
      <c r="H215" s="408" t="s">
        <v>52</v>
      </c>
      <c r="I215" s="408" t="s">
        <v>263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32" t="s">
        <v>305</v>
      </c>
      <c r="B216" s="229" t="s">
        <v>265</v>
      </c>
      <c r="C216" s="229">
        <v>1</v>
      </c>
      <c r="D216" s="229"/>
      <c r="E216" s="307"/>
      <c r="F216" s="229">
        <f t="shared" ref="F216:F236" si="30">C216+D216-E216</f>
        <v>1</v>
      </c>
      <c r="G216" s="307"/>
      <c r="H216" s="333">
        <v>54000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266</v>
      </c>
      <c r="B217" s="229" t="s">
        <v>267</v>
      </c>
      <c r="C217" s="229">
        <v>1</v>
      </c>
      <c r="D217" s="229"/>
      <c r="E217" s="307"/>
      <c r="F217" s="229">
        <f t="shared" si="30"/>
        <v>1</v>
      </c>
      <c r="G217" s="307"/>
      <c r="H217" s="333">
        <v>220000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32" t="s">
        <v>268</v>
      </c>
      <c r="B218" s="229" t="s">
        <v>269</v>
      </c>
      <c r="C218" s="229">
        <v>1</v>
      </c>
      <c r="D218" s="229"/>
      <c r="E218" s="307"/>
      <c r="F218" s="229">
        <f t="shared" si="30"/>
        <v>1</v>
      </c>
      <c r="G218" s="307"/>
      <c r="H218" s="333">
        <v>7777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32" t="s">
        <v>204</v>
      </c>
      <c r="B219" s="229"/>
      <c r="C219" s="229">
        <v>2</v>
      </c>
      <c r="D219" s="229"/>
      <c r="E219" s="307"/>
      <c r="F219" s="229">
        <f t="shared" si="30"/>
        <v>2</v>
      </c>
      <c r="G219" s="307"/>
      <c r="H219" s="333">
        <f>92055*2</f>
        <v>184110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307" t="s">
        <v>270</v>
      </c>
      <c r="B220" s="229" t="s">
        <v>271</v>
      </c>
      <c r="C220" s="229">
        <v>200</v>
      </c>
      <c r="D220" s="229"/>
      <c r="E220" s="307"/>
      <c r="F220" s="229">
        <f t="shared" si="30"/>
        <v>200</v>
      </c>
      <c r="G220" s="229">
        <v>860</v>
      </c>
      <c r="H220" s="333">
        <f>F220*G220</f>
        <v>172000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270</v>
      </c>
      <c r="B221" s="229" t="s">
        <v>272</v>
      </c>
      <c r="C221" s="229">
        <v>8</v>
      </c>
      <c r="D221" s="229"/>
      <c r="E221" s="307"/>
      <c r="F221" s="229">
        <f t="shared" si="30"/>
        <v>8</v>
      </c>
      <c r="G221" s="307"/>
      <c r="H221" s="333">
        <v>3600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273</v>
      </c>
      <c r="B222" s="229" t="s">
        <v>269</v>
      </c>
      <c r="C222" s="229">
        <v>1</v>
      </c>
      <c r="D222" s="229"/>
      <c r="E222" s="307"/>
      <c r="F222" s="229">
        <f t="shared" si="30"/>
        <v>1</v>
      </c>
      <c r="G222" s="307"/>
      <c r="H222" s="333">
        <v>13299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274</v>
      </c>
      <c r="B223" s="229" t="s">
        <v>275</v>
      </c>
      <c r="C223" s="229">
        <v>1</v>
      </c>
      <c r="D223" s="229"/>
      <c r="E223" s="307"/>
      <c r="F223" s="229">
        <f t="shared" si="30"/>
        <v>1</v>
      </c>
      <c r="G223" s="307"/>
      <c r="H223" s="307"/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276</v>
      </c>
      <c r="B224" s="229" t="s">
        <v>269</v>
      </c>
      <c r="C224" s="229">
        <v>1</v>
      </c>
      <c r="D224" s="229"/>
      <c r="E224" s="229"/>
      <c r="F224" s="229">
        <f t="shared" si="30"/>
        <v>1</v>
      </c>
      <c r="G224" s="229">
        <v>519</v>
      </c>
      <c r="H224" s="307">
        <f t="shared" ref="H224:H230" si="31">D224*G224</f>
        <v>0</v>
      </c>
      <c r="I224" s="2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07" t="s">
        <v>277</v>
      </c>
      <c r="B225" s="229" t="s">
        <v>269</v>
      </c>
      <c r="C225" s="229">
        <v>5</v>
      </c>
      <c r="D225" s="229"/>
      <c r="E225" s="307"/>
      <c r="F225" s="229">
        <f t="shared" si="30"/>
        <v>5</v>
      </c>
      <c r="G225" s="229">
        <v>299</v>
      </c>
      <c r="H225" s="307">
        <f t="shared" si="31"/>
        <v>0</v>
      </c>
      <c r="I225" s="2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07" t="s">
        <v>278</v>
      </c>
      <c r="B226" s="229" t="s">
        <v>269</v>
      </c>
      <c r="C226" s="229">
        <v>2</v>
      </c>
      <c r="D226" s="229"/>
      <c r="E226" s="307"/>
      <c r="F226" s="229">
        <f t="shared" si="30"/>
        <v>2</v>
      </c>
      <c r="G226" s="229">
        <v>8945</v>
      </c>
      <c r="H226" s="307">
        <f t="shared" si="31"/>
        <v>0</v>
      </c>
      <c r="I226" s="2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07" t="s">
        <v>279</v>
      </c>
      <c r="B227" s="229" t="s">
        <v>269</v>
      </c>
      <c r="C227" s="229">
        <v>2</v>
      </c>
      <c r="D227" s="229"/>
      <c r="E227" s="307"/>
      <c r="F227" s="229">
        <f t="shared" si="30"/>
        <v>2</v>
      </c>
      <c r="G227" s="229">
        <v>118</v>
      </c>
      <c r="H227" s="307">
        <f t="shared" si="31"/>
        <v>0</v>
      </c>
      <c r="I227" s="2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07" t="s">
        <v>280</v>
      </c>
      <c r="B228" s="229" t="s">
        <v>269</v>
      </c>
      <c r="C228" s="229">
        <v>3</v>
      </c>
      <c r="D228" s="229"/>
      <c r="E228" s="307"/>
      <c r="F228" s="229">
        <f t="shared" si="30"/>
        <v>3</v>
      </c>
      <c r="G228" s="229">
        <v>225</v>
      </c>
      <c r="H228" s="307">
        <f t="shared" si="31"/>
        <v>0</v>
      </c>
      <c r="I228" s="2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307" t="s">
        <v>281</v>
      </c>
      <c r="B229" s="229" t="s">
        <v>269</v>
      </c>
      <c r="C229" s="229">
        <v>10</v>
      </c>
      <c r="D229" s="229"/>
      <c r="E229" s="307"/>
      <c r="F229" s="229">
        <f t="shared" si="30"/>
        <v>10</v>
      </c>
      <c r="G229" s="229">
        <v>43</v>
      </c>
      <c r="H229" s="307">
        <f t="shared" si="31"/>
        <v>0</v>
      </c>
      <c r="I229" s="23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307" t="s">
        <v>282</v>
      </c>
      <c r="B230" s="229" t="s">
        <v>269</v>
      </c>
      <c r="C230" s="229">
        <v>10</v>
      </c>
      <c r="D230" s="229"/>
      <c r="E230" s="307"/>
      <c r="F230" s="229">
        <f t="shared" si="30"/>
        <v>10</v>
      </c>
      <c r="G230" s="229">
        <v>326</v>
      </c>
      <c r="H230" s="307">
        <f t="shared" si="31"/>
        <v>0</v>
      </c>
      <c r="I230" s="23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307" t="s">
        <v>283</v>
      </c>
      <c r="B231" s="229" t="s">
        <v>187</v>
      </c>
      <c r="C231" s="229">
        <v>0</v>
      </c>
      <c r="D231" s="229"/>
      <c r="E231" s="307"/>
      <c r="F231" s="229">
        <f t="shared" si="30"/>
        <v>0</v>
      </c>
      <c r="G231" s="229"/>
      <c r="H231" s="307">
        <v>79000</v>
      </c>
      <c r="I231" s="23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307" t="s">
        <v>284</v>
      </c>
      <c r="B232" s="229" t="s">
        <v>187</v>
      </c>
      <c r="C232" s="229">
        <v>0</v>
      </c>
      <c r="D232" s="229"/>
      <c r="E232" s="307"/>
      <c r="F232" s="229">
        <f t="shared" si="30"/>
        <v>0</v>
      </c>
      <c r="G232" s="229"/>
      <c r="H232" s="307">
        <v>79000</v>
      </c>
      <c r="I232" s="23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307" t="s">
        <v>285</v>
      </c>
      <c r="B233" s="229" t="s">
        <v>269</v>
      </c>
      <c r="C233" s="229">
        <v>0</v>
      </c>
      <c r="D233" s="229"/>
      <c r="E233" s="229"/>
      <c r="F233" s="229">
        <f t="shared" si="30"/>
        <v>0</v>
      </c>
      <c r="G233" s="229"/>
      <c r="H233" s="307">
        <v>30766</v>
      </c>
      <c r="I233" s="23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307" t="s">
        <v>286</v>
      </c>
      <c r="B234" s="229" t="s">
        <v>269</v>
      </c>
      <c r="C234" s="229">
        <v>5</v>
      </c>
      <c r="D234" s="229"/>
      <c r="E234" s="307"/>
      <c r="F234" s="229">
        <f t="shared" si="30"/>
        <v>5</v>
      </c>
      <c r="G234" s="229">
        <f>H234/F234</f>
        <v>1686</v>
      </c>
      <c r="H234" s="307">
        <v>8430</v>
      </c>
      <c r="I234" s="23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307" t="s">
        <v>287</v>
      </c>
      <c r="B235" s="229" t="s">
        <v>187</v>
      </c>
      <c r="C235" s="229">
        <v>0</v>
      </c>
      <c r="D235" s="229"/>
      <c r="E235" s="307"/>
      <c r="F235" s="229">
        <f t="shared" si="30"/>
        <v>0</v>
      </c>
      <c r="G235" s="229"/>
      <c r="H235" s="307">
        <v>79000</v>
      </c>
      <c r="I235" s="233"/>
    </row>
    <row r="236" spans="1:26" ht="15.75" customHeight="1" x14ac:dyDescent="0.25">
      <c r="A236" s="307" t="s">
        <v>288</v>
      </c>
      <c r="B236" s="229" t="s">
        <v>289</v>
      </c>
      <c r="C236" s="229">
        <v>20</v>
      </c>
      <c r="D236" s="229"/>
      <c r="E236" s="307"/>
      <c r="F236" s="229">
        <f t="shared" si="30"/>
        <v>20</v>
      </c>
      <c r="G236" s="229">
        <v>180</v>
      </c>
      <c r="H236" s="307">
        <f>F236*G236</f>
        <v>3600</v>
      </c>
      <c r="I236" s="233"/>
    </row>
    <row r="237" spans="1:26" ht="15.75" customHeight="1" x14ac:dyDescent="0.25">
      <c r="A237" s="409" t="s">
        <v>213</v>
      </c>
      <c r="B237" s="410"/>
      <c r="C237" s="410"/>
      <c r="D237" s="410"/>
      <c r="E237" s="409"/>
      <c r="F237" s="409"/>
      <c r="G237" s="409"/>
      <c r="H237" s="411">
        <f>SUM(H216:H235)</f>
        <v>930982</v>
      </c>
      <c r="I237" s="412"/>
    </row>
    <row r="238" spans="1:26" ht="15.75" customHeight="1" x14ac:dyDescent="0.25"/>
    <row r="239" spans="1:26" ht="15.75" customHeight="1" x14ac:dyDescent="0.25"/>
    <row r="240" spans="1:26" ht="15.75" customHeight="1" x14ac:dyDescent="0.25">
      <c r="A240" s="413" t="s">
        <v>306</v>
      </c>
      <c r="B240" s="373" t="s">
        <v>307</v>
      </c>
      <c r="C240" s="373"/>
      <c r="D240" s="373">
        <v>2</v>
      </c>
      <c r="E240" s="373">
        <v>2</v>
      </c>
      <c r="F240" s="370">
        <f t="shared" ref="F240:F257" si="32">C240+D240-E240</f>
        <v>0</v>
      </c>
      <c r="G240" s="373">
        <v>110</v>
      </c>
      <c r="H240" s="373">
        <v>220</v>
      </c>
      <c r="I240" s="370"/>
    </row>
    <row r="241" spans="1:9" ht="15.75" customHeight="1" x14ac:dyDescent="0.25">
      <c r="A241" s="373" t="s">
        <v>308</v>
      </c>
      <c r="B241" s="373" t="s">
        <v>307</v>
      </c>
      <c r="C241" s="370"/>
      <c r="D241" s="373">
        <v>3</v>
      </c>
      <c r="E241" s="373">
        <v>3</v>
      </c>
      <c r="F241" s="370">
        <f t="shared" si="32"/>
        <v>0</v>
      </c>
      <c r="G241" s="373">
        <v>59</v>
      </c>
      <c r="H241" s="373">
        <v>177</v>
      </c>
      <c r="I241" s="370"/>
    </row>
    <row r="242" spans="1:9" ht="15.75" customHeight="1" x14ac:dyDescent="0.25">
      <c r="A242" s="373" t="s">
        <v>309</v>
      </c>
      <c r="B242" s="373" t="s">
        <v>307</v>
      </c>
      <c r="C242" s="370"/>
      <c r="D242" s="373">
        <v>4</v>
      </c>
      <c r="E242" s="373">
        <v>4</v>
      </c>
      <c r="F242" s="370">
        <f t="shared" si="32"/>
        <v>0</v>
      </c>
      <c r="G242" s="373">
        <v>100</v>
      </c>
      <c r="H242" s="373">
        <v>400</v>
      </c>
      <c r="I242" s="370"/>
    </row>
    <row r="243" spans="1:9" ht="15.75" customHeight="1" x14ac:dyDescent="0.25">
      <c r="A243" s="373" t="s">
        <v>310</v>
      </c>
      <c r="B243" s="373" t="s">
        <v>307</v>
      </c>
      <c r="C243" s="370"/>
      <c r="D243" s="373">
        <v>3</v>
      </c>
      <c r="E243" s="373">
        <v>3</v>
      </c>
      <c r="F243" s="370">
        <f t="shared" si="32"/>
        <v>0</v>
      </c>
      <c r="G243" s="373">
        <v>210</v>
      </c>
      <c r="H243" s="373">
        <v>630</v>
      </c>
      <c r="I243" s="370"/>
    </row>
    <row r="244" spans="1:9" ht="15.75" customHeight="1" x14ac:dyDescent="0.25">
      <c r="A244" s="373" t="s">
        <v>311</v>
      </c>
      <c r="B244" s="373" t="s">
        <v>307</v>
      </c>
      <c r="C244" s="370"/>
      <c r="D244" s="373">
        <v>2</v>
      </c>
      <c r="E244" s="373">
        <v>2</v>
      </c>
      <c r="F244" s="370">
        <f t="shared" si="32"/>
        <v>0</v>
      </c>
      <c r="G244" s="373">
        <v>168</v>
      </c>
      <c r="H244" s="373">
        <v>336</v>
      </c>
      <c r="I244" s="370"/>
    </row>
    <row r="245" spans="1:9" ht="15.75" customHeight="1" x14ac:dyDescent="0.25">
      <c r="A245" s="373" t="s">
        <v>312</v>
      </c>
      <c r="B245" s="373" t="s">
        <v>307</v>
      </c>
      <c r="C245" s="370"/>
      <c r="D245" s="373">
        <v>100</v>
      </c>
      <c r="E245" s="373">
        <v>100</v>
      </c>
      <c r="F245" s="370">
        <f t="shared" si="32"/>
        <v>0</v>
      </c>
      <c r="G245" s="373">
        <v>32</v>
      </c>
      <c r="H245" s="373">
        <v>3200</v>
      </c>
      <c r="I245" s="370"/>
    </row>
    <row r="246" spans="1:9" ht="15.75" customHeight="1" x14ac:dyDescent="0.25">
      <c r="A246" s="373" t="s">
        <v>313</v>
      </c>
      <c r="B246" s="373" t="s">
        <v>307</v>
      </c>
      <c r="C246" s="370"/>
      <c r="D246" s="373">
        <v>2</v>
      </c>
      <c r="E246" s="373">
        <v>2</v>
      </c>
      <c r="F246" s="370">
        <f t="shared" si="32"/>
        <v>0</v>
      </c>
      <c r="G246" s="373">
        <v>315</v>
      </c>
      <c r="H246" s="373">
        <v>630</v>
      </c>
      <c r="I246" s="370"/>
    </row>
    <row r="247" spans="1:9" ht="15.75" customHeight="1" x14ac:dyDescent="0.25">
      <c r="A247" s="373" t="s">
        <v>314</v>
      </c>
      <c r="B247" s="373" t="s">
        <v>307</v>
      </c>
      <c r="C247" s="370"/>
      <c r="D247" s="373">
        <v>3</v>
      </c>
      <c r="E247" s="373">
        <v>3</v>
      </c>
      <c r="F247" s="370">
        <f t="shared" si="32"/>
        <v>0</v>
      </c>
      <c r="G247" s="373">
        <v>300</v>
      </c>
      <c r="H247" s="373">
        <v>900</v>
      </c>
      <c r="I247" s="370"/>
    </row>
    <row r="248" spans="1:9" ht="15.75" customHeight="1" x14ac:dyDescent="0.25">
      <c r="A248" s="373" t="s">
        <v>315</v>
      </c>
      <c r="B248" s="373" t="s">
        <v>307</v>
      </c>
      <c r="C248" s="370"/>
      <c r="D248" s="373">
        <v>1</v>
      </c>
      <c r="E248" s="373">
        <v>1</v>
      </c>
      <c r="F248" s="370">
        <f t="shared" si="32"/>
        <v>0</v>
      </c>
      <c r="G248" s="373">
        <v>1150</v>
      </c>
      <c r="H248" s="373">
        <v>1150</v>
      </c>
      <c r="I248" s="370"/>
    </row>
    <row r="249" spans="1:9" ht="15.75" customHeight="1" x14ac:dyDescent="0.25">
      <c r="A249" s="373" t="s">
        <v>316</v>
      </c>
      <c r="B249" s="373" t="s">
        <v>307</v>
      </c>
      <c r="C249" s="370"/>
      <c r="D249" s="373">
        <v>1</v>
      </c>
      <c r="E249" s="373">
        <v>1</v>
      </c>
      <c r="F249" s="370">
        <f t="shared" si="32"/>
        <v>0</v>
      </c>
      <c r="G249" s="373">
        <v>970</v>
      </c>
      <c r="H249" s="373">
        <v>970</v>
      </c>
      <c r="I249" s="370"/>
    </row>
    <row r="250" spans="1:9" ht="15.75" customHeight="1" x14ac:dyDescent="0.25">
      <c r="A250" s="373" t="s">
        <v>317</v>
      </c>
      <c r="B250" s="373" t="s">
        <v>307</v>
      </c>
      <c r="C250" s="370"/>
      <c r="D250" s="373">
        <v>20</v>
      </c>
      <c r="E250" s="373">
        <v>20</v>
      </c>
      <c r="F250" s="370">
        <f t="shared" si="32"/>
        <v>0</v>
      </c>
      <c r="G250" s="373">
        <v>2</v>
      </c>
      <c r="H250" s="373">
        <v>40</v>
      </c>
      <c r="I250" s="370"/>
    </row>
    <row r="251" spans="1:9" ht="15.75" customHeight="1" x14ac:dyDescent="0.25">
      <c r="A251" s="373" t="s">
        <v>318</v>
      </c>
      <c r="B251" s="373" t="s">
        <v>307</v>
      </c>
      <c r="C251" s="370"/>
      <c r="D251" s="373">
        <v>20</v>
      </c>
      <c r="E251" s="373">
        <v>20</v>
      </c>
      <c r="F251" s="370">
        <f t="shared" si="32"/>
        <v>0</v>
      </c>
      <c r="G251" s="373">
        <v>3</v>
      </c>
      <c r="H251" s="373">
        <v>60</v>
      </c>
      <c r="I251" s="370"/>
    </row>
    <row r="252" spans="1:9" ht="15.75" customHeight="1" x14ac:dyDescent="0.25">
      <c r="A252" s="373" t="s">
        <v>319</v>
      </c>
      <c r="B252" s="373" t="s">
        <v>307</v>
      </c>
      <c r="C252" s="370"/>
      <c r="D252" s="373">
        <v>50</v>
      </c>
      <c r="E252" s="373">
        <v>50</v>
      </c>
      <c r="F252" s="370">
        <f t="shared" si="32"/>
        <v>0</v>
      </c>
      <c r="G252" s="373">
        <v>4</v>
      </c>
      <c r="H252" s="373">
        <v>200</v>
      </c>
      <c r="I252" s="370"/>
    </row>
    <row r="253" spans="1:9" ht="15.75" customHeight="1" x14ac:dyDescent="0.25">
      <c r="A253" s="373" t="s">
        <v>320</v>
      </c>
      <c r="B253" s="373" t="s">
        <v>307</v>
      </c>
      <c r="C253" s="370"/>
      <c r="D253" s="373">
        <v>50</v>
      </c>
      <c r="E253" s="373">
        <v>50</v>
      </c>
      <c r="F253" s="370">
        <f t="shared" si="32"/>
        <v>0</v>
      </c>
      <c r="G253" s="373">
        <v>6</v>
      </c>
      <c r="H253" s="373">
        <v>300</v>
      </c>
      <c r="I253" s="370"/>
    </row>
    <row r="254" spans="1:9" ht="15.75" customHeight="1" x14ac:dyDescent="0.25">
      <c r="A254" s="373" t="s">
        <v>321</v>
      </c>
      <c r="B254" s="373" t="s">
        <v>307</v>
      </c>
      <c r="C254" s="370"/>
      <c r="D254" s="373">
        <v>20</v>
      </c>
      <c r="E254" s="373">
        <v>20</v>
      </c>
      <c r="F254" s="370">
        <f t="shared" si="32"/>
        <v>0</v>
      </c>
      <c r="G254" s="373">
        <v>10</v>
      </c>
      <c r="H254" s="373">
        <v>200</v>
      </c>
      <c r="I254" s="370"/>
    </row>
    <row r="255" spans="1:9" ht="15.75" customHeight="1" x14ac:dyDescent="0.25">
      <c r="A255" s="373" t="s">
        <v>322</v>
      </c>
      <c r="B255" s="373" t="s">
        <v>307</v>
      </c>
      <c r="C255" s="370"/>
      <c r="D255" s="373">
        <v>1</v>
      </c>
      <c r="E255" s="373">
        <v>1</v>
      </c>
      <c r="F255" s="370">
        <f t="shared" si="32"/>
        <v>0</v>
      </c>
      <c r="G255" s="373">
        <v>98</v>
      </c>
      <c r="H255" s="373">
        <v>98</v>
      </c>
      <c r="I255" s="370"/>
    </row>
    <row r="256" spans="1:9" ht="15.75" customHeight="1" x14ac:dyDescent="0.25">
      <c r="A256" s="373" t="s">
        <v>323</v>
      </c>
      <c r="B256" s="373" t="s">
        <v>307</v>
      </c>
      <c r="C256" s="370"/>
      <c r="D256" s="373">
        <v>42</v>
      </c>
      <c r="E256" s="373">
        <v>42</v>
      </c>
      <c r="F256" s="370">
        <f t="shared" si="32"/>
        <v>0</v>
      </c>
      <c r="G256" s="373">
        <v>225</v>
      </c>
      <c r="H256" s="373">
        <v>9450</v>
      </c>
      <c r="I256" s="370"/>
    </row>
    <row r="257" spans="1:9" ht="15.75" customHeight="1" x14ac:dyDescent="0.25">
      <c r="A257" s="373" t="s">
        <v>324</v>
      </c>
      <c r="B257" s="373" t="s">
        <v>307</v>
      </c>
      <c r="C257" s="370"/>
      <c r="D257" s="373">
        <v>12</v>
      </c>
      <c r="E257" s="373">
        <v>12</v>
      </c>
      <c r="F257" s="370">
        <f t="shared" si="32"/>
        <v>0</v>
      </c>
      <c r="G257" s="373">
        <v>228</v>
      </c>
      <c r="H257" s="373">
        <v>2736</v>
      </c>
      <c r="I257" s="370"/>
    </row>
    <row r="258" spans="1:9" ht="15.75" customHeight="1" x14ac:dyDescent="0.25">
      <c r="A258" s="370"/>
      <c r="B258" s="373" t="s">
        <v>307</v>
      </c>
      <c r="C258" s="370"/>
      <c r="D258" s="370"/>
      <c r="E258" s="370"/>
      <c r="F258" s="370"/>
      <c r="G258" s="370"/>
      <c r="H258" s="370"/>
      <c r="I258" s="370"/>
    </row>
    <row r="259" spans="1:9" ht="15.75" customHeight="1" x14ac:dyDescent="0.25">
      <c r="A259" s="373" t="s">
        <v>325</v>
      </c>
      <c r="B259" s="373"/>
      <c r="C259" s="370"/>
      <c r="D259" s="370"/>
      <c r="E259" s="370"/>
      <c r="F259" s="370"/>
      <c r="G259" s="370"/>
      <c r="H259" s="370"/>
      <c r="I259" s="370"/>
    </row>
    <row r="260" spans="1:9" ht="15.75" customHeight="1" x14ac:dyDescent="0.25"/>
    <row r="261" spans="1:9" ht="15.75" customHeight="1" x14ac:dyDescent="0.25"/>
    <row r="262" spans="1:9" ht="15.75" customHeight="1" x14ac:dyDescent="0.25"/>
    <row r="263" spans="1:9" ht="15.75" customHeight="1" x14ac:dyDescent="0.25"/>
    <row r="264" spans="1:9" ht="15.75" customHeight="1" x14ac:dyDescent="0.25"/>
    <row r="265" spans="1:9" ht="15.75" customHeight="1" x14ac:dyDescent="0.25"/>
    <row r="266" spans="1:9" ht="15.75" customHeight="1" x14ac:dyDescent="0.25"/>
    <row r="267" spans="1:9" ht="15.75" customHeight="1" x14ac:dyDescent="0.25"/>
    <row r="268" spans="1:9" ht="15.75" customHeight="1" x14ac:dyDescent="0.25"/>
    <row r="269" spans="1:9" ht="15.75" customHeight="1" x14ac:dyDescent="0.25"/>
    <row r="270" spans="1:9" ht="15.75" customHeight="1" x14ac:dyDescent="0.25"/>
    <row r="271" spans="1:9" ht="15.75" customHeight="1" x14ac:dyDescent="0.25"/>
    <row r="272" spans="1: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E176:E177"/>
    <mergeCell ref="A175:D175"/>
    <mergeCell ref="A176:A177"/>
    <mergeCell ref="B176:B177"/>
    <mergeCell ref="C176:C177"/>
    <mergeCell ref="D176:D177"/>
    <mergeCell ref="A1:K1"/>
    <mergeCell ref="A31:G31"/>
    <mergeCell ref="A38:F38"/>
    <mergeCell ref="A76:H76"/>
    <mergeCell ref="A172:A173"/>
    <mergeCell ref="B172:B173"/>
    <mergeCell ref="C172:C173"/>
    <mergeCell ref="D172:D173"/>
    <mergeCell ref="E172:E17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17" workbookViewId="0">
      <selection activeCell="B152" sqref="B152"/>
    </sheetView>
  </sheetViews>
  <sheetFormatPr defaultColWidth="11.125" defaultRowHeight="15" customHeight="1" x14ac:dyDescent="0.25"/>
  <cols>
    <col min="1" max="1" width="42.12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9.5" customWidth="1"/>
    <col min="12" max="12" width="12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0</v>
      </c>
      <c r="C6" s="10">
        <v>100</v>
      </c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0</v>
      </c>
      <c r="C8" s="10">
        <v>50</v>
      </c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0</v>
      </c>
      <c r="C9" s="10">
        <v>100</v>
      </c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0</v>
      </c>
      <c r="C16" s="10">
        <v>80</v>
      </c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0</v>
      </c>
      <c r="C17" s="10">
        <v>320</v>
      </c>
      <c r="D17" s="10"/>
      <c r="E17" s="10">
        <f t="shared" si="0"/>
        <v>320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5760</v>
      </c>
      <c r="J17" s="13">
        <v>94.1</v>
      </c>
      <c r="K17" s="13">
        <f t="shared" ref="K17:K28" si="9">I17*J17</f>
        <v>542016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v>260</v>
      </c>
      <c r="C29" s="28">
        <f>SUM(C3:C28)</f>
        <v>650</v>
      </c>
      <c r="D29" s="29"/>
      <c r="E29" s="28">
        <f t="shared" ref="E29:I29" si="11">SUM(E3:E28)</f>
        <v>910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11940</v>
      </c>
      <c r="J29" s="33"/>
      <c r="K29" s="34">
        <f>SUM(K3:K28)</f>
        <v>995136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1404</v>
      </c>
      <c r="D53" s="112"/>
      <c r="E53" s="113">
        <v>140</v>
      </c>
      <c r="F53" s="114">
        <f t="shared" si="13"/>
        <v>196560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3184</v>
      </c>
      <c r="D57" s="131"/>
      <c r="E57" s="132">
        <v>140</v>
      </c>
      <c r="F57" s="133">
        <f t="shared" si="13"/>
        <v>445760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3257</v>
      </c>
      <c r="D58" s="137"/>
      <c r="E58" s="138">
        <v>140</v>
      </c>
      <c r="F58" s="139">
        <f t="shared" si="13"/>
        <v>455980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1846</v>
      </c>
      <c r="D60" s="143"/>
      <c r="E60" s="144">
        <v>140</v>
      </c>
      <c r="F60" s="145">
        <f t="shared" si="13"/>
        <v>258440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3431</v>
      </c>
      <c r="D61" s="354"/>
      <c r="E61" s="355">
        <v>140</v>
      </c>
      <c r="F61" s="18">
        <f t="shared" si="13"/>
        <v>480340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0</v>
      </c>
      <c r="D62" s="354"/>
      <c r="E62" s="355">
        <v>128</v>
      </c>
      <c r="F62" s="18">
        <f t="shared" si="13"/>
        <v>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479</v>
      </c>
      <c r="D63" s="131"/>
      <c r="E63" s="132">
        <v>128</v>
      </c>
      <c r="F63" s="133">
        <f t="shared" si="13"/>
        <v>61312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620</v>
      </c>
      <c r="D64" s="137"/>
      <c r="E64" s="138">
        <v>128</v>
      </c>
      <c r="F64" s="139">
        <f t="shared" si="13"/>
        <v>79360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0</v>
      </c>
      <c r="D65" s="119"/>
      <c r="E65" s="120">
        <v>128</v>
      </c>
      <c r="F65" s="121">
        <f t="shared" si="13"/>
        <v>0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940</v>
      </c>
      <c r="D66" s="143"/>
      <c r="E66" s="144">
        <v>128</v>
      </c>
      <c r="F66" s="145">
        <f t="shared" si="13"/>
        <v>120320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960</v>
      </c>
      <c r="D67" s="354"/>
      <c r="E67" s="355">
        <v>102</v>
      </c>
      <c r="F67" s="18">
        <f t="shared" si="13"/>
        <v>97920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1000</v>
      </c>
      <c r="D68" s="131"/>
      <c r="E68" s="132">
        <v>102</v>
      </c>
      <c r="F68" s="133">
        <f t="shared" si="13"/>
        <v>102000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300</v>
      </c>
      <c r="D69" s="137"/>
      <c r="E69" s="138">
        <v>102</v>
      </c>
      <c r="F69" s="139">
        <f t="shared" si="13"/>
        <v>30600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720</v>
      </c>
      <c r="D70" s="119"/>
      <c r="E70" s="120">
        <v>102</v>
      </c>
      <c r="F70" s="121">
        <f t="shared" si="13"/>
        <v>73440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0</v>
      </c>
      <c r="D71" s="143"/>
      <c r="E71" s="144">
        <v>102</v>
      </c>
      <c r="F71" s="145">
        <f t="shared" si="13"/>
        <v>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18617.8</v>
      </c>
      <c r="D73" s="361">
        <f t="shared" si="15"/>
        <v>0</v>
      </c>
      <c r="E73" s="362"/>
      <c r="F73" s="362">
        <f>SUM(F40:F72)</f>
        <v>2491128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2575</v>
      </c>
      <c r="D78" s="77"/>
      <c r="E78" s="203">
        <v>275</v>
      </c>
      <c r="F78" s="203">
        <f t="shared" ref="F78:F103" si="16">C78+D78-E78</f>
        <v>2300</v>
      </c>
      <c r="G78" s="77">
        <v>183</v>
      </c>
      <c r="H78" s="77">
        <f t="shared" ref="H78:H121" si="17">G78*F78</f>
        <v>420900</v>
      </c>
      <c r="I78" s="373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80</v>
      </c>
      <c r="D79" s="77"/>
      <c r="E79" s="203">
        <v>80</v>
      </c>
      <c r="F79" s="203">
        <f t="shared" si="16"/>
        <v>0</v>
      </c>
      <c r="G79" s="77">
        <v>234</v>
      </c>
      <c r="H79" s="77">
        <f t="shared" si="17"/>
        <v>0</v>
      </c>
      <c r="I79" s="373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1489</v>
      </c>
      <c r="D80" s="77"/>
      <c r="E80" s="203">
        <v>384</v>
      </c>
      <c r="F80" s="203">
        <f t="shared" si="16"/>
        <v>1105</v>
      </c>
      <c r="G80" s="77">
        <v>57</v>
      </c>
      <c r="H80" s="77">
        <f t="shared" si="17"/>
        <v>62985</v>
      </c>
      <c r="I80" s="373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370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600</v>
      </c>
      <c r="D82" s="77"/>
      <c r="E82" s="203">
        <v>50</v>
      </c>
      <c r="F82" s="203">
        <f t="shared" si="16"/>
        <v>550</v>
      </c>
      <c r="G82" s="77">
        <v>24</v>
      </c>
      <c r="H82" s="77">
        <f t="shared" si="17"/>
        <v>13200</v>
      </c>
      <c r="I82" s="373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15</v>
      </c>
      <c r="D83" s="77">
        <v>405</v>
      </c>
      <c r="E83" s="203">
        <v>90</v>
      </c>
      <c r="F83" s="203">
        <f t="shared" si="16"/>
        <v>330</v>
      </c>
      <c r="G83" s="77">
        <v>623</v>
      </c>
      <c r="H83" s="77">
        <f t="shared" si="17"/>
        <v>205590</v>
      </c>
      <c r="I83" s="373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370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370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370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373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3900</v>
      </c>
      <c r="D88" s="77"/>
      <c r="E88" s="203">
        <v>250</v>
      </c>
      <c r="F88" s="203">
        <f t="shared" si="16"/>
        <v>3650</v>
      </c>
      <c r="G88" s="77">
        <v>47</v>
      </c>
      <c r="H88" s="77">
        <f t="shared" si="17"/>
        <v>171550</v>
      </c>
      <c r="I88" s="373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373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373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373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373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370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2100</v>
      </c>
      <c r="D94" s="77"/>
      <c r="E94" s="203">
        <v>75</v>
      </c>
      <c r="F94" s="203">
        <f t="shared" si="16"/>
        <v>2025</v>
      </c>
      <c r="G94" s="77">
        <v>183</v>
      </c>
      <c r="H94" s="77">
        <f t="shared" si="17"/>
        <v>370575</v>
      </c>
      <c r="I94" s="373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135</v>
      </c>
      <c r="D95" s="77"/>
      <c r="E95" s="203">
        <v>55</v>
      </c>
      <c r="F95" s="203">
        <f t="shared" si="16"/>
        <v>80</v>
      </c>
      <c r="G95" s="77">
        <v>427</v>
      </c>
      <c r="H95" s="77">
        <f t="shared" si="17"/>
        <v>34160</v>
      </c>
      <c r="I95" s="373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50</v>
      </c>
      <c r="D96" s="77"/>
      <c r="E96" s="203">
        <v>25</v>
      </c>
      <c r="F96" s="203">
        <f t="shared" si="16"/>
        <v>25</v>
      </c>
      <c r="G96" s="77">
        <v>688.59</v>
      </c>
      <c r="H96" s="77">
        <f t="shared" si="17"/>
        <v>17214.75</v>
      </c>
      <c r="I96" s="373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370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373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370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370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370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373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370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750</v>
      </c>
      <c r="D106" s="77"/>
      <c r="E106" s="203"/>
      <c r="F106" s="203">
        <f t="shared" ref="F106:F121" si="18">C106+D106-E106</f>
        <v>750</v>
      </c>
      <c r="G106" s="77">
        <v>27</v>
      </c>
      <c r="H106" s="77">
        <f t="shared" si="17"/>
        <v>20250</v>
      </c>
      <c r="I106" s="373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373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373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373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225</v>
      </c>
      <c r="D110" s="77"/>
      <c r="E110" s="203">
        <v>15</v>
      </c>
      <c r="F110" s="203">
        <f t="shared" si="18"/>
        <v>210</v>
      </c>
      <c r="G110" s="77">
        <v>629.27</v>
      </c>
      <c r="H110" s="77">
        <f t="shared" si="17"/>
        <v>132146.69999999998</v>
      </c>
      <c r="I110" s="373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373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373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373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373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370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373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120</v>
      </c>
      <c r="D118" s="77"/>
      <c r="E118" s="203">
        <v>10</v>
      </c>
      <c r="F118" s="203">
        <f t="shared" si="18"/>
        <v>110</v>
      </c>
      <c r="G118" s="227">
        <v>0</v>
      </c>
      <c r="H118" s="77">
        <f t="shared" si="17"/>
        <v>0</v>
      </c>
      <c r="I118" s="373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3750</v>
      </c>
      <c r="D120" s="77"/>
      <c r="E120" s="203">
        <v>1500</v>
      </c>
      <c r="F120" s="203">
        <f t="shared" si="18"/>
        <v>2250</v>
      </c>
      <c r="G120" s="77">
        <v>152.5</v>
      </c>
      <c r="H120" s="77">
        <f t="shared" si="17"/>
        <v>343125</v>
      </c>
      <c r="I120" s="373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37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373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77"/>
      <c r="H123" s="384"/>
      <c r="I123" s="373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370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21093.74</v>
      </c>
      <c r="D125" s="231">
        <f t="shared" si="19"/>
        <v>405</v>
      </c>
      <c r="E125" s="231">
        <f t="shared" si="19"/>
        <v>2809</v>
      </c>
      <c r="F125" s="232">
        <f t="shared" si="19"/>
        <v>18689.740000000002</v>
      </c>
      <c r="G125" s="233"/>
      <c r="H125" s="234">
        <f>SUM(H78:H121)</f>
        <v>2600901.122242</v>
      </c>
      <c r="I125" s="37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393" t="s">
        <v>326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54</v>
      </c>
      <c r="D133" s="22"/>
      <c r="E133" s="22"/>
      <c r="F133" s="22">
        <f t="shared" si="20"/>
        <v>54</v>
      </c>
      <c r="G133" s="24">
        <v>432.82</v>
      </c>
      <c r="H133" s="257">
        <f t="shared" si="21"/>
        <v>23372.28</v>
      </c>
      <c r="I133" s="395">
        <v>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6005</v>
      </c>
      <c r="D134" s="22"/>
      <c r="E134" s="22">
        <v>1805</v>
      </c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363.24</v>
      </c>
      <c r="D137" s="246"/>
      <c r="E137" s="22">
        <v>88.6</v>
      </c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374.12</v>
      </c>
      <c r="D139" s="242"/>
      <c r="E139" s="22">
        <v>48.76</v>
      </c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1580</v>
      </c>
      <c r="D141" s="259"/>
      <c r="E141" s="22"/>
      <c r="F141" s="22">
        <f t="shared" si="20"/>
        <v>1580</v>
      </c>
      <c r="G141" s="242">
        <v>2.9</v>
      </c>
      <c r="H141" s="257">
        <f t="shared" si="21"/>
        <v>4582</v>
      </c>
      <c r="I141" s="395">
        <v>1000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>
        <v>0</v>
      </c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66478.793999999994</v>
      </c>
      <c r="D152" s="288"/>
      <c r="E152" s="15"/>
      <c r="F152" s="289">
        <f>SUM(F128:F150)</f>
        <v>64536.434000000001</v>
      </c>
      <c r="G152" s="15"/>
      <c r="H152" s="290">
        <f>SUM(H128:H151)</f>
        <v>2564679.6800000002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4" t="s">
        <v>214</v>
      </c>
      <c r="B155" s="774" t="s">
        <v>215</v>
      </c>
      <c r="C155" s="775" t="s">
        <v>40</v>
      </c>
      <c r="D155" s="776" t="s">
        <v>216</v>
      </c>
      <c r="E155" s="769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44272</v>
      </c>
      <c r="B157" s="295">
        <v>45977</v>
      </c>
      <c r="C157" s="295">
        <f>B157-A157</f>
        <v>1705</v>
      </c>
      <c r="D157" s="295">
        <v>10.79</v>
      </c>
      <c r="E157" s="296">
        <f>D157*C157</f>
        <v>18396.949999999997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7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4" t="s">
        <v>218</v>
      </c>
      <c r="B159" s="774" t="s">
        <v>219</v>
      </c>
      <c r="C159" s="775" t="s">
        <v>40</v>
      </c>
      <c r="D159" s="776" t="s">
        <v>220</v>
      </c>
      <c r="E159" s="769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858.86980000000005</v>
      </c>
      <c r="B161" s="297">
        <v>875.70339999999999</v>
      </c>
      <c r="C161" s="297">
        <f>B161-A161</f>
        <v>16.833599999999933</v>
      </c>
      <c r="D161" s="298">
        <v>7.5</v>
      </c>
      <c r="E161" s="299">
        <f>D161*C161</f>
        <v>126.2519999999995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233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16"/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17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16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16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18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19">
        <v>4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/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415" t="s">
        <v>336</v>
      </c>
      <c r="B176" s="421">
        <v>11.2</v>
      </c>
      <c r="C176" s="316"/>
      <c r="D176" s="229"/>
      <c r="E176" s="233"/>
      <c r="F176" s="310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22">
        <v>32.700000000000003</v>
      </c>
      <c r="C177" s="27"/>
      <c r="D177" s="233"/>
      <c r="E177" s="233"/>
      <c r="F177" s="233"/>
      <c r="G177" s="233"/>
      <c r="H177" s="89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21">
        <v>24.2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21">
        <v>9.5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21">
        <v>32.6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233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21</v>
      </c>
      <c r="D187" s="229"/>
      <c r="E187" s="229">
        <v>4</v>
      </c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233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29</v>
      </c>
      <c r="D188" s="229"/>
      <c r="E188" s="229">
        <v>2</v>
      </c>
      <c r="F188" s="229">
        <f t="shared" si="25"/>
        <v>27</v>
      </c>
      <c r="G188" s="229">
        <v>85</v>
      </c>
      <c r="H188" s="307">
        <f t="shared" si="26"/>
        <v>2295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/>
      <c r="F189" s="229">
        <f t="shared" si="25"/>
        <v>16</v>
      </c>
      <c r="G189" s="229">
        <v>145</v>
      </c>
      <c r="H189" s="307">
        <f t="shared" si="26"/>
        <v>2320</v>
      </c>
      <c r="I189" s="233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233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>
        <v>88</v>
      </c>
      <c r="D191" s="229"/>
      <c r="E191" s="229"/>
      <c r="F191" s="229"/>
      <c r="G191" s="229"/>
      <c r="H191" s="307"/>
      <c r="I191" s="233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233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233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6</v>
      </c>
      <c r="D195" s="229"/>
      <c r="E195" s="229">
        <v>4</v>
      </c>
      <c r="F195" s="229">
        <f t="shared" si="27"/>
        <v>2</v>
      </c>
      <c r="G195" s="229"/>
      <c r="H195" s="307">
        <f t="shared" si="28"/>
        <v>0</v>
      </c>
      <c r="I195" s="2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161</v>
      </c>
      <c r="D196" s="229"/>
      <c r="E196" s="229">
        <v>4</v>
      </c>
      <c r="F196" s="229">
        <f t="shared" si="27"/>
        <v>157</v>
      </c>
      <c r="G196" s="229">
        <v>2.35</v>
      </c>
      <c r="H196" s="307">
        <f t="shared" si="28"/>
        <v>368.95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78</v>
      </c>
      <c r="D197" s="229"/>
      <c r="E197" s="229">
        <v>33</v>
      </c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E159:E160"/>
    <mergeCell ref="A158:D158"/>
    <mergeCell ref="A159:A160"/>
    <mergeCell ref="B159:B160"/>
    <mergeCell ref="C159:C160"/>
    <mergeCell ref="D159:D160"/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3" workbookViewId="0">
      <selection sqref="A1:K1"/>
    </sheetView>
  </sheetViews>
  <sheetFormatPr defaultColWidth="11.125" defaultRowHeight="15" customHeight="1" x14ac:dyDescent="0.25"/>
  <cols>
    <col min="1" max="1" width="39.87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8.125" customWidth="1"/>
    <col min="9" max="9" width="8.875" customWidth="1"/>
    <col min="10" max="10" width="6.5" customWidth="1"/>
    <col min="11" max="11" width="8.5" customWidth="1"/>
    <col min="12" max="12" width="12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292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/>
      <c r="D13" s="10"/>
      <c r="E13" s="10">
        <f t="shared" si="0"/>
        <v>80</v>
      </c>
      <c r="F13" s="10">
        <v>18</v>
      </c>
      <c r="G13" s="11">
        <v>0.2</v>
      </c>
      <c r="H13" s="11">
        <f t="shared" si="4"/>
        <v>3.6</v>
      </c>
      <c r="I13" s="12">
        <f t="shared" si="5"/>
        <v>1440</v>
      </c>
      <c r="J13" s="13">
        <v>68</v>
      </c>
      <c r="K13" s="13">
        <f t="shared" si="6"/>
        <v>97920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80</v>
      </c>
      <c r="C16" s="10"/>
      <c r="D16" s="10"/>
      <c r="E16" s="10">
        <f t="shared" si="0"/>
        <v>80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320</v>
      </c>
      <c r="C17" s="10"/>
      <c r="D17" s="10">
        <v>160</v>
      </c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423">
        <f t="shared" ref="B29:I29" si="11">SUM(B3:B28)</f>
        <v>910</v>
      </c>
      <c r="C29" s="28">
        <f t="shared" si="11"/>
        <v>0</v>
      </c>
      <c r="D29" s="28">
        <f t="shared" si="11"/>
        <v>160</v>
      </c>
      <c r="E29" s="28">
        <f t="shared" si="11"/>
        <v>750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9060</v>
      </c>
      <c r="J29" s="33"/>
      <c r="K29" s="34">
        <f>SUM(K3:K28)</f>
        <v>724128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1404</v>
      </c>
      <c r="D53" s="112"/>
      <c r="E53" s="113">
        <v>140</v>
      </c>
      <c r="F53" s="114">
        <f t="shared" si="13"/>
        <v>196560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3184</v>
      </c>
      <c r="D57" s="131"/>
      <c r="E57" s="132">
        <v>140</v>
      </c>
      <c r="F57" s="133">
        <f t="shared" si="13"/>
        <v>445760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3257</v>
      </c>
      <c r="D58" s="137"/>
      <c r="E58" s="138">
        <v>140</v>
      </c>
      <c r="F58" s="139">
        <f t="shared" si="13"/>
        <v>455980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1846</v>
      </c>
      <c r="D60" s="143"/>
      <c r="E60" s="144">
        <v>140</v>
      </c>
      <c r="F60" s="145">
        <f t="shared" si="13"/>
        <v>258440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3431</v>
      </c>
      <c r="D61" s="354"/>
      <c r="E61" s="355">
        <v>140</v>
      </c>
      <c r="F61" s="18">
        <f t="shared" si="13"/>
        <v>480340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0</v>
      </c>
      <c r="D62" s="354"/>
      <c r="E62" s="355">
        <v>128</v>
      </c>
      <c r="F62" s="18">
        <f t="shared" si="13"/>
        <v>0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479</v>
      </c>
      <c r="D63" s="131"/>
      <c r="E63" s="132">
        <v>128</v>
      </c>
      <c r="F63" s="133">
        <f t="shared" si="13"/>
        <v>61312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620</v>
      </c>
      <c r="D64" s="137"/>
      <c r="E64" s="138">
        <v>128</v>
      </c>
      <c r="F64" s="139">
        <f t="shared" si="13"/>
        <v>79360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0</v>
      </c>
      <c r="D65" s="119"/>
      <c r="E65" s="120">
        <v>128</v>
      </c>
      <c r="F65" s="121">
        <f t="shared" si="13"/>
        <v>0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940</v>
      </c>
      <c r="D66" s="143"/>
      <c r="E66" s="144">
        <v>128</v>
      </c>
      <c r="F66" s="145">
        <f t="shared" si="13"/>
        <v>120320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960</v>
      </c>
      <c r="D67" s="354"/>
      <c r="E67" s="355">
        <v>102</v>
      </c>
      <c r="F67" s="18">
        <f t="shared" si="13"/>
        <v>97920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1000</v>
      </c>
      <c r="D68" s="131"/>
      <c r="E68" s="132">
        <v>102</v>
      </c>
      <c r="F68" s="133">
        <f t="shared" si="13"/>
        <v>102000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300</v>
      </c>
      <c r="D69" s="137"/>
      <c r="E69" s="138">
        <v>102</v>
      </c>
      <c r="F69" s="139">
        <f t="shared" si="13"/>
        <v>30600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720</v>
      </c>
      <c r="D70" s="119"/>
      <c r="E70" s="120">
        <v>102</v>
      </c>
      <c r="F70" s="121">
        <f t="shared" si="13"/>
        <v>73440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0</v>
      </c>
      <c r="D71" s="143"/>
      <c r="E71" s="144">
        <v>102</v>
      </c>
      <c r="F71" s="145">
        <f t="shared" si="13"/>
        <v>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18617.8</v>
      </c>
      <c r="D73" s="361">
        <f t="shared" si="15"/>
        <v>0</v>
      </c>
      <c r="E73" s="362"/>
      <c r="F73" s="362">
        <f>SUM(F40:F72)</f>
        <v>2491128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297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2300</v>
      </c>
      <c r="D78" s="77"/>
      <c r="E78" s="203"/>
      <c r="F78" s="203">
        <f t="shared" ref="F78:F103" si="16">C78+D78-E78</f>
        <v>2300</v>
      </c>
      <c r="G78" s="77">
        <v>183</v>
      </c>
      <c r="H78" s="77">
        <f t="shared" ref="H78:H121" si="17">G78*F78</f>
        <v>420900</v>
      </c>
      <c r="I78" s="373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0</v>
      </c>
      <c r="D79" s="77"/>
      <c r="E79" s="203"/>
      <c r="F79" s="203">
        <f t="shared" si="16"/>
        <v>0</v>
      </c>
      <c r="G79" s="77">
        <v>234</v>
      </c>
      <c r="H79" s="77">
        <f t="shared" si="17"/>
        <v>0</v>
      </c>
      <c r="I79" s="373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1105</v>
      </c>
      <c r="D80" s="77"/>
      <c r="E80" s="203"/>
      <c r="F80" s="203">
        <f t="shared" si="16"/>
        <v>1105</v>
      </c>
      <c r="G80" s="77">
        <v>57</v>
      </c>
      <c r="H80" s="77">
        <f t="shared" si="17"/>
        <v>62985</v>
      </c>
      <c r="I80" s="373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370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550</v>
      </c>
      <c r="D82" s="77"/>
      <c r="E82" s="203"/>
      <c r="F82" s="203">
        <f t="shared" si="16"/>
        <v>550</v>
      </c>
      <c r="G82" s="77">
        <v>24</v>
      </c>
      <c r="H82" s="77">
        <f t="shared" si="17"/>
        <v>13200</v>
      </c>
      <c r="I82" s="373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330</v>
      </c>
      <c r="D83" s="77"/>
      <c r="E83" s="203"/>
      <c r="F83" s="203">
        <f t="shared" si="16"/>
        <v>330</v>
      </c>
      <c r="G83" s="77">
        <v>623</v>
      </c>
      <c r="H83" s="77">
        <f t="shared" si="17"/>
        <v>205590</v>
      </c>
      <c r="I83" s="373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370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hidden="1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370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370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373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3650</v>
      </c>
      <c r="D88" s="77"/>
      <c r="E88" s="203"/>
      <c r="F88" s="203">
        <f t="shared" si="16"/>
        <v>3650</v>
      </c>
      <c r="G88" s="77">
        <v>47</v>
      </c>
      <c r="H88" s="77">
        <f t="shared" si="17"/>
        <v>171550</v>
      </c>
      <c r="I88" s="373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373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373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373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373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370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2025</v>
      </c>
      <c r="D94" s="77"/>
      <c r="E94" s="203"/>
      <c r="F94" s="203">
        <f t="shared" si="16"/>
        <v>2025</v>
      </c>
      <c r="G94" s="77">
        <v>183</v>
      </c>
      <c r="H94" s="77">
        <f t="shared" si="17"/>
        <v>370575</v>
      </c>
      <c r="I94" s="373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373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373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370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373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370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370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370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373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370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370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370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750</v>
      </c>
      <c r="D106" s="77">
        <v>5000</v>
      </c>
      <c r="E106" s="203"/>
      <c r="F106" s="203">
        <f t="shared" ref="F106:F121" si="18">C106+D106-E106</f>
        <v>5750</v>
      </c>
      <c r="G106" s="77">
        <v>27</v>
      </c>
      <c r="H106" s="77">
        <f t="shared" si="17"/>
        <v>155250</v>
      </c>
      <c r="I106" s="373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373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373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373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210</v>
      </c>
      <c r="D110" s="77"/>
      <c r="E110" s="203"/>
      <c r="F110" s="203">
        <f t="shared" si="18"/>
        <v>210</v>
      </c>
      <c r="G110" s="77">
        <v>629.27</v>
      </c>
      <c r="H110" s="77">
        <f t="shared" si="17"/>
        <v>132146.69999999998</v>
      </c>
      <c r="I110" s="373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373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373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373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373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373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370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373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373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370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2250</v>
      </c>
      <c r="D120" s="77"/>
      <c r="E120" s="203"/>
      <c r="F120" s="203">
        <f t="shared" si="18"/>
        <v>2250</v>
      </c>
      <c r="G120" s="77">
        <v>152.5</v>
      </c>
      <c r="H120" s="77">
        <f t="shared" si="17"/>
        <v>343125</v>
      </c>
      <c r="I120" s="373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37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373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77"/>
      <c r="H123" s="384"/>
      <c r="I123" s="373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370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18689.740000000002</v>
      </c>
      <c r="D125" s="231">
        <f t="shared" si="19"/>
        <v>5000</v>
      </c>
      <c r="E125" s="231">
        <f t="shared" si="19"/>
        <v>0</v>
      </c>
      <c r="F125" s="232">
        <f t="shared" si="19"/>
        <v>23689.74</v>
      </c>
      <c r="G125" s="233"/>
      <c r="H125" s="234">
        <f>SUM(H78:H121)</f>
        <v>2735901.122242</v>
      </c>
      <c r="I125" s="37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393" t="s">
        <v>341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54</v>
      </c>
      <c r="D133" s="22"/>
      <c r="E133" s="22"/>
      <c r="F133" s="22">
        <f t="shared" si="20"/>
        <v>54</v>
      </c>
      <c r="G133" s="24">
        <v>432.82</v>
      </c>
      <c r="H133" s="257">
        <f t="shared" si="21"/>
        <v>23372.28</v>
      </c>
      <c r="I133" s="395">
        <v>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274.64</v>
      </c>
      <c r="D137" s="246"/>
      <c r="E137" s="22"/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325.36</v>
      </c>
      <c r="D139" s="242"/>
      <c r="E139" s="22"/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1580</v>
      </c>
      <c r="D141" s="259"/>
      <c r="E141" s="22"/>
      <c r="F141" s="22">
        <f t="shared" si="20"/>
        <v>1580</v>
      </c>
      <c r="G141" s="242">
        <v>2.9</v>
      </c>
      <c r="H141" s="257">
        <f t="shared" si="21"/>
        <v>4582</v>
      </c>
      <c r="I141" s="395">
        <v>1000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/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64536.434000000001</v>
      </c>
      <c r="D152" s="288"/>
      <c r="E152" s="15"/>
      <c r="F152" s="289">
        <f>SUM(F128:F150)</f>
        <v>64536.434000000001</v>
      </c>
      <c r="G152" s="15"/>
      <c r="H152" s="290">
        <f>SUM(H128:H151)</f>
        <v>2564679.6800000002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4" t="s">
        <v>214</v>
      </c>
      <c r="B155" s="774" t="s">
        <v>215</v>
      </c>
      <c r="C155" s="775" t="s">
        <v>40</v>
      </c>
      <c r="D155" s="776" t="s">
        <v>216</v>
      </c>
      <c r="E155" s="769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45977</v>
      </c>
      <c r="B157" s="295">
        <v>46085</v>
      </c>
      <c r="C157" s="295">
        <f>B157-A157</f>
        <v>108</v>
      </c>
      <c r="D157" s="295">
        <v>10.79</v>
      </c>
      <c r="E157" s="296">
        <f>D157*C157</f>
        <v>1165.32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7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4" t="s">
        <v>218</v>
      </c>
      <c r="B159" s="774" t="s">
        <v>219</v>
      </c>
      <c r="C159" s="775" t="s">
        <v>40</v>
      </c>
      <c r="D159" s="776" t="s">
        <v>220</v>
      </c>
      <c r="E159" s="769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875.70339999999999</v>
      </c>
      <c r="B161" s="297">
        <v>875.70339999999999</v>
      </c>
      <c r="C161" s="297">
        <f>B161-A161</f>
        <v>0</v>
      </c>
      <c r="D161" s="298">
        <v>7.5</v>
      </c>
      <c r="E161" s="299">
        <f>D161*C161</f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233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16"/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17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16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16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18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19">
        <v>4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/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415" t="s">
        <v>336</v>
      </c>
      <c r="B176" s="421">
        <v>11.2</v>
      </c>
      <c r="C176" s="316"/>
      <c r="D176" s="229"/>
      <c r="E176" s="233"/>
      <c r="F176" s="310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22">
        <v>32.700000000000003</v>
      </c>
      <c r="C177" s="27"/>
      <c r="D177" s="233"/>
      <c r="E177" s="233"/>
      <c r="F177" s="233"/>
      <c r="G177" s="233"/>
      <c r="H177" s="89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21">
        <v>24.2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21">
        <v>9.5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21">
        <v>32.6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233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17</v>
      </c>
      <c r="D187" s="229"/>
      <c r="E187" s="229"/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233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27</v>
      </c>
      <c r="D188" s="229"/>
      <c r="E188" s="229"/>
      <c r="F188" s="229">
        <f t="shared" si="25"/>
        <v>27</v>
      </c>
      <c r="G188" s="229">
        <v>85</v>
      </c>
      <c r="H188" s="307">
        <f t="shared" si="26"/>
        <v>2295</v>
      </c>
      <c r="I188" s="2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/>
      <c r="F189" s="229">
        <f t="shared" si="25"/>
        <v>16</v>
      </c>
      <c r="G189" s="229">
        <v>145</v>
      </c>
      <c r="H189" s="307">
        <f t="shared" si="26"/>
        <v>2320</v>
      </c>
      <c r="I189" s="233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233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/>
      <c r="D191" s="229"/>
      <c r="E191" s="229"/>
      <c r="F191" s="229"/>
      <c r="G191" s="229"/>
      <c r="H191" s="307"/>
      <c r="I191" s="233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233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2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233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2</v>
      </c>
      <c r="D195" s="229"/>
      <c r="E195" s="229"/>
      <c r="F195" s="229">
        <f t="shared" si="27"/>
        <v>2</v>
      </c>
      <c r="G195" s="229"/>
      <c r="H195" s="307">
        <f t="shared" si="28"/>
        <v>0</v>
      </c>
      <c r="I195" s="2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157</v>
      </c>
      <c r="D196" s="229"/>
      <c r="E196" s="229"/>
      <c r="F196" s="229">
        <f t="shared" si="27"/>
        <v>157</v>
      </c>
      <c r="G196" s="229">
        <v>2.35</v>
      </c>
      <c r="H196" s="307">
        <f t="shared" si="28"/>
        <v>368.95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45</v>
      </c>
      <c r="D197" s="229"/>
      <c r="E197" s="229"/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E159:E160"/>
    <mergeCell ref="A158:D158"/>
    <mergeCell ref="A159:A160"/>
    <mergeCell ref="B159:B160"/>
    <mergeCell ref="C159:C160"/>
    <mergeCell ref="D159:D160"/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21" workbookViewId="0">
      <selection sqref="A1:K1"/>
    </sheetView>
  </sheetViews>
  <sheetFormatPr defaultColWidth="11.125" defaultRowHeight="15" customHeight="1" x14ac:dyDescent="0.25"/>
  <cols>
    <col min="1" max="1" width="39.875" customWidth="1"/>
    <col min="2" max="2" width="16.625" customWidth="1"/>
    <col min="3" max="3" width="16.5" customWidth="1"/>
    <col min="4" max="4" width="9" customWidth="1"/>
    <col min="5" max="5" width="15.5" customWidth="1"/>
    <col min="6" max="6" width="13.5" customWidth="1"/>
    <col min="7" max="7" width="9.625" customWidth="1"/>
    <col min="8" max="8" width="10" customWidth="1"/>
    <col min="9" max="9" width="13.125" customWidth="1"/>
    <col min="10" max="10" width="6.5" customWidth="1"/>
    <col min="11" max="11" width="9.5" customWidth="1"/>
    <col min="12" max="12" width="12" customWidth="1"/>
    <col min="13" max="26" width="6.5" customWidth="1"/>
  </cols>
  <sheetData>
    <row r="1" spans="1:26" ht="23.25" x14ac:dyDescent="0.25">
      <c r="A1" s="771" t="s">
        <v>291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" x14ac:dyDescent="0.25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3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233" t="s">
        <v>342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334" t="s">
        <v>290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6" t="s">
        <v>21</v>
      </c>
      <c r="B13" s="10">
        <v>80</v>
      </c>
      <c r="C13" s="10">
        <v>80</v>
      </c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9" t="s">
        <v>23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7" t="s">
        <v>295</v>
      </c>
      <c r="B16" s="10">
        <v>80</v>
      </c>
      <c r="C16" s="10">
        <v>340</v>
      </c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7" t="s">
        <v>24</v>
      </c>
      <c r="B17" s="10">
        <v>160</v>
      </c>
      <c r="C17" s="10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9" t="s">
        <v>25</v>
      </c>
      <c r="B18" s="10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9" t="s">
        <v>28</v>
      </c>
      <c r="B21" s="10">
        <v>45</v>
      </c>
      <c r="C21" s="10"/>
      <c r="D21" s="10"/>
      <c r="E21" s="10">
        <f t="shared" si="0"/>
        <v>45</v>
      </c>
      <c r="F21" s="10">
        <v>10</v>
      </c>
      <c r="G21" s="11">
        <v>0.11</v>
      </c>
      <c r="H21" s="11"/>
      <c r="I21" s="12">
        <f t="shared" si="8"/>
        <v>450</v>
      </c>
      <c r="J21" s="13">
        <v>39</v>
      </c>
      <c r="K21" s="13">
        <f t="shared" si="9"/>
        <v>17550</v>
      </c>
      <c r="L21" s="2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9" t="s">
        <v>29</v>
      </c>
      <c r="B22" s="10">
        <v>45</v>
      </c>
      <c r="C22" s="10"/>
      <c r="D22" s="10"/>
      <c r="E22" s="10">
        <f t="shared" si="0"/>
        <v>45</v>
      </c>
      <c r="F22" s="10">
        <v>10</v>
      </c>
      <c r="G22" s="11">
        <v>0.11</v>
      </c>
      <c r="H22" s="11"/>
      <c r="I22" s="12">
        <f t="shared" si="8"/>
        <v>450</v>
      </c>
      <c r="J22" s="13">
        <v>39</v>
      </c>
      <c r="K22" s="13">
        <f t="shared" si="9"/>
        <v>17550</v>
      </c>
      <c r="L22" s="229">
        <v>25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9" t="s">
        <v>30</v>
      </c>
      <c r="B23" s="10">
        <v>45</v>
      </c>
      <c r="C23" s="10"/>
      <c r="D23" s="10"/>
      <c r="E23" s="10">
        <f t="shared" si="0"/>
        <v>45</v>
      </c>
      <c r="F23" s="10">
        <v>10</v>
      </c>
      <c r="G23" s="11">
        <v>0.11</v>
      </c>
      <c r="H23" s="11"/>
      <c r="I23" s="12">
        <f t="shared" si="8"/>
        <v>450</v>
      </c>
      <c r="J23" s="13">
        <v>39</v>
      </c>
      <c r="K23" s="13">
        <f t="shared" si="9"/>
        <v>17550</v>
      </c>
      <c r="L23" s="229">
        <v>27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9" t="s">
        <v>31</v>
      </c>
      <c r="B24" s="10">
        <v>45</v>
      </c>
      <c r="C24" s="10"/>
      <c r="D24" s="10"/>
      <c r="E24" s="10">
        <f t="shared" si="0"/>
        <v>45</v>
      </c>
      <c r="F24" s="10">
        <v>10</v>
      </c>
      <c r="G24" s="11">
        <v>0.11</v>
      </c>
      <c r="H24" s="11"/>
      <c r="I24" s="12">
        <f t="shared" si="8"/>
        <v>450</v>
      </c>
      <c r="J24" s="13">
        <v>39</v>
      </c>
      <c r="K24" s="13">
        <f t="shared" si="9"/>
        <v>17550</v>
      </c>
      <c r="L24" s="229">
        <v>28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6"/>
      <c r="B29" s="27">
        <f t="shared" ref="B29:I29" si="11">SUM(B3:B28)</f>
        <v>750</v>
      </c>
      <c r="C29" s="28">
        <f t="shared" si="11"/>
        <v>420</v>
      </c>
      <c r="D29" s="28">
        <f t="shared" si="11"/>
        <v>0</v>
      </c>
      <c r="E29" s="28">
        <f t="shared" si="11"/>
        <v>1170</v>
      </c>
      <c r="F29" s="30">
        <f t="shared" si="11"/>
        <v>186</v>
      </c>
      <c r="G29" s="31">
        <f t="shared" si="11"/>
        <v>9.5399999999999956</v>
      </c>
      <c r="H29" s="31">
        <f t="shared" si="11"/>
        <v>96.799999999999983</v>
      </c>
      <c r="I29" s="32">
        <f t="shared" si="11"/>
        <v>10500</v>
      </c>
      <c r="J29" s="33"/>
      <c r="K29" s="34">
        <f>SUM(K3:K28)</f>
        <v>822048</v>
      </c>
      <c r="L29" s="2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5"/>
      <c r="B30" s="36"/>
      <c r="C30" s="37"/>
      <c r="D30" s="35"/>
      <c r="E30" s="1"/>
      <c r="F30" s="1"/>
      <c r="G30" s="1"/>
      <c r="H30" s="1"/>
      <c r="I30" s="38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5">
      <c r="A31" s="773" t="s">
        <v>36</v>
      </c>
      <c r="B31" s="772"/>
      <c r="C31" s="772"/>
      <c r="D31" s="772"/>
      <c r="E31" s="772"/>
      <c r="F31" s="772"/>
      <c r="G31" s="772"/>
      <c r="H31" s="1"/>
      <c r="I31" s="40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8"/>
      <c r="I32" s="48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53"/>
      <c r="I33" s="5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53"/>
      <c r="I34" s="5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61"/>
      <c r="I35" s="6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5"/>
      <c r="B36" s="36"/>
      <c r="C36" s="37"/>
      <c r="D36" s="3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5"/>
      <c r="C37" s="25"/>
      <c r="D37" s="6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5">
      <c r="A38" s="780" t="s">
        <v>47</v>
      </c>
      <c r="B38" s="781"/>
      <c r="C38" s="781"/>
      <c r="D38" s="781"/>
      <c r="E38" s="781"/>
      <c r="F38" s="7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35" t="s">
        <v>48</v>
      </c>
      <c r="B39" s="336" t="s">
        <v>49</v>
      </c>
      <c r="C39" s="337" t="s">
        <v>50</v>
      </c>
      <c r="D39" s="338" t="s">
        <v>51</v>
      </c>
      <c r="E39" s="335" t="s">
        <v>10</v>
      </c>
      <c r="F39" s="335" t="s">
        <v>52</v>
      </c>
      <c r="G39" s="339" t="s">
        <v>53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40" t="s">
        <v>54</v>
      </c>
      <c r="B40" s="77"/>
      <c r="C40" s="77"/>
      <c r="D40" s="78">
        <f t="shared" ref="D40:D43" si="12">C40*10</f>
        <v>0</v>
      </c>
      <c r="E40" s="79">
        <v>32.5</v>
      </c>
      <c r="F40" s="79">
        <f t="shared" ref="F40:F71" si="13">B40*E40+C40*E40+D40*E40</f>
        <v>0</v>
      </c>
      <c r="G40" s="341"/>
      <c r="H40" s="8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40" t="s">
        <v>55</v>
      </c>
      <c r="B41" s="77"/>
      <c r="C41" s="77"/>
      <c r="D41" s="78">
        <f t="shared" si="12"/>
        <v>0</v>
      </c>
      <c r="E41" s="79">
        <v>32.5</v>
      </c>
      <c r="F41" s="79">
        <f t="shared" si="13"/>
        <v>0</v>
      </c>
      <c r="G41" s="341"/>
      <c r="H41" s="8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40" t="s">
        <v>56</v>
      </c>
      <c r="B42" s="77"/>
      <c r="C42" s="77"/>
      <c r="D42" s="78">
        <f t="shared" si="12"/>
        <v>0</v>
      </c>
      <c r="E42" s="79">
        <v>32.5</v>
      </c>
      <c r="F42" s="79">
        <f t="shared" si="13"/>
        <v>0</v>
      </c>
      <c r="G42" s="341"/>
      <c r="H42" s="8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40" t="s">
        <v>57</v>
      </c>
      <c r="B43" s="77"/>
      <c r="C43" s="77"/>
      <c r="D43" s="78">
        <f t="shared" si="12"/>
        <v>0</v>
      </c>
      <c r="E43" s="79">
        <v>32.5</v>
      </c>
      <c r="F43" s="79">
        <f t="shared" si="13"/>
        <v>0</v>
      </c>
      <c r="G43" s="341"/>
      <c r="H43" s="8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42" t="s">
        <v>58</v>
      </c>
      <c r="B44" s="84"/>
      <c r="C44" s="84">
        <v>216</v>
      </c>
      <c r="D44" s="85"/>
      <c r="E44" s="86">
        <v>196</v>
      </c>
      <c r="F44" s="86">
        <f t="shared" si="13"/>
        <v>42336</v>
      </c>
      <c r="G44" s="341"/>
      <c r="H44" s="8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42" t="s">
        <v>59</v>
      </c>
      <c r="B45" s="84"/>
      <c r="C45" s="84">
        <v>98</v>
      </c>
      <c r="D45" s="85"/>
      <c r="E45" s="86">
        <v>196</v>
      </c>
      <c r="F45" s="86">
        <f t="shared" si="13"/>
        <v>19208</v>
      </c>
      <c r="G45" s="34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42" t="s">
        <v>60</v>
      </c>
      <c r="B46" s="84"/>
      <c r="C46" s="84">
        <v>3</v>
      </c>
      <c r="D46" s="85"/>
      <c r="E46" s="86">
        <v>196</v>
      </c>
      <c r="F46" s="86">
        <f t="shared" si="13"/>
        <v>588</v>
      </c>
      <c r="G46" s="341"/>
      <c r="H46" s="8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42" t="s">
        <v>61</v>
      </c>
      <c r="B47" s="84"/>
      <c r="C47" s="84">
        <v>82</v>
      </c>
      <c r="D47" s="85"/>
      <c r="E47" s="86">
        <v>196</v>
      </c>
      <c r="F47" s="86">
        <f t="shared" si="13"/>
        <v>16072</v>
      </c>
      <c r="G47" s="341"/>
      <c r="H47" s="8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43" t="s">
        <v>62</v>
      </c>
      <c r="B48" s="11"/>
      <c r="C48" s="11"/>
      <c r="D48" s="89">
        <f t="shared" ref="D48:D49" si="14">C48/50</f>
        <v>0</v>
      </c>
      <c r="E48" s="13">
        <v>186</v>
      </c>
      <c r="F48" s="13">
        <f t="shared" si="13"/>
        <v>0</v>
      </c>
      <c r="G48" s="341"/>
      <c r="H48" s="8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43" t="s">
        <v>63</v>
      </c>
      <c r="B49" s="11"/>
      <c r="C49" s="11"/>
      <c r="D49" s="89">
        <f t="shared" si="14"/>
        <v>0</v>
      </c>
      <c r="E49" s="13">
        <v>14</v>
      </c>
      <c r="F49" s="13">
        <f t="shared" si="13"/>
        <v>0</v>
      </c>
      <c r="G49" s="341"/>
      <c r="H49" s="8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44" t="s">
        <v>64</v>
      </c>
      <c r="B50" s="104"/>
      <c r="C50" s="105"/>
      <c r="D50" s="106"/>
      <c r="E50" s="107">
        <v>68</v>
      </c>
      <c r="F50" s="13">
        <f t="shared" si="13"/>
        <v>0</v>
      </c>
      <c r="G50" s="345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44" t="s">
        <v>65</v>
      </c>
      <c r="B51" s="104"/>
      <c r="C51" s="105"/>
      <c r="D51" s="106"/>
      <c r="E51" s="107">
        <v>140</v>
      </c>
      <c r="F51" s="13">
        <f t="shared" si="13"/>
        <v>0</v>
      </c>
      <c r="G51" s="345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44" t="s">
        <v>66</v>
      </c>
      <c r="B52" s="104"/>
      <c r="C52" s="105"/>
      <c r="D52" s="106"/>
      <c r="E52" s="107">
        <v>94.1</v>
      </c>
      <c r="F52" s="13">
        <f t="shared" si="13"/>
        <v>0</v>
      </c>
      <c r="G52" s="345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46" t="s">
        <v>67</v>
      </c>
      <c r="B53" s="110"/>
      <c r="C53" s="111">
        <v>1367</v>
      </c>
      <c r="D53" s="112"/>
      <c r="E53" s="113">
        <v>140</v>
      </c>
      <c r="F53" s="114">
        <f t="shared" si="13"/>
        <v>191380</v>
      </c>
      <c r="G53" s="345"/>
      <c r="H53" s="1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47" t="s">
        <v>68</v>
      </c>
      <c r="B54" s="118"/>
      <c r="C54" s="118">
        <v>47.8</v>
      </c>
      <c r="D54" s="119"/>
      <c r="E54" s="120">
        <v>140</v>
      </c>
      <c r="F54" s="121">
        <f t="shared" si="13"/>
        <v>6692</v>
      </c>
      <c r="G54" s="345"/>
      <c r="H54" s="11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44" t="s">
        <v>69</v>
      </c>
      <c r="B55" s="105"/>
      <c r="C55" s="105"/>
      <c r="D55" s="106"/>
      <c r="E55" s="107">
        <v>140</v>
      </c>
      <c r="F55" s="13">
        <f t="shared" si="13"/>
        <v>0</v>
      </c>
      <c r="G55" s="345"/>
      <c r="H55" s="1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48" t="s">
        <v>70</v>
      </c>
      <c r="B56" s="124"/>
      <c r="C56" s="124">
        <v>0</v>
      </c>
      <c r="D56" s="125"/>
      <c r="E56" s="126">
        <v>140</v>
      </c>
      <c r="F56" s="127">
        <f t="shared" si="13"/>
        <v>0</v>
      </c>
      <c r="G56" s="345"/>
      <c r="H56" s="11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49" t="s">
        <v>71</v>
      </c>
      <c r="B57" s="130"/>
      <c r="C57" s="130">
        <v>2894</v>
      </c>
      <c r="D57" s="131"/>
      <c r="E57" s="132">
        <v>140</v>
      </c>
      <c r="F57" s="133">
        <f t="shared" si="13"/>
        <v>405160</v>
      </c>
      <c r="G57" s="345"/>
      <c r="H57" s="11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50" t="s">
        <v>72</v>
      </c>
      <c r="B58" s="136"/>
      <c r="C58" s="136">
        <v>3134</v>
      </c>
      <c r="D58" s="137"/>
      <c r="E58" s="138">
        <v>140</v>
      </c>
      <c r="F58" s="139">
        <f t="shared" si="13"/>
        <v>438760</v>
      </c>
      <c r="G58" s="34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51" t="s">
        <v>73</v>
      </c>
      <c r="B59" s="142"/>
      <c r="C59" s="142">
        <v>30</v>
      </c>
      <c r="D59" s="143"/>
      <c r="E59" s="144">
        <v>140</v>
      </c>
      <c r="F59" s="145">
        <f t="shared" si="13"/>
        <v>4200</v>
      </c>
      <c r="G59" s="34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51" t="s">
        <v>74</v>
      </c>
      <c r="B60" s="142"/>
      <c r="C60" s="142">
        <v>1836</v>
      </c>
      <c r="D60" s="143"/>
      <c r="E60" s="144">
        <v>140</v>
      </c>
      <c r="F60" s="145">
        <f t="shared" si="13"/>
        <v>257040</v>
      </c>
      <c r="G60" s="34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52" t="s">
        <v>75</v>
      </c>
      <c r="B61" s="353"/>
      <c r="C61" s="353">
        <v>2641</v>
      </c>
      <c r="D61" s="354"/>
      <c r="E61" s="355">
        <v>140</v>
      </c>
      <c r="F61" s="18">
        <f t="shared" si="13"/>
        <v>369740</v>
      </c>
      <c r="G61" s="34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52" t="s">
        <v>76</v>
      </c>
      <c r="B62" s="353"/>
      <c r="C62" s="353">
        <v>941</v>
      </c>
      <c r="D62" s="354"/>
      <c r="E62" s="355">
        <v>128</v>
      </c>
      <c r="F62" s="18">
        <f t="shared" si="13"/>
        <v>120448</v>
      </c>
      <c r="G62" s="34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49" t="s">
        <v>77</v>
      </c>
      <c r="B63" s="130"/>
      <c r="C63" s="130">
        <v>1003</v>
      </c>
      <c r="D63" s="131"/>
      <c r="E63" s="132">
        <v>128</v>
      </c>
      <c r="F63" s="133">
        <f t="shared" si="13"/>
        <v>128384</v>
      </c>
      <c r="G63" s="34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50" t="s">
        <v>78</v>
      </c>
      <c r="B64" s="136"/>
      <c r="C64" s="136">
        <v>0</v>
      </c>
      <c r="D64" s="137"/>
      <c r="E64" s="138">
        <v>128</v>
      </c>
      <c r="F64" s="139">
        <f t="shared" si="13"/>
        <v>0</v>
      </c>
      <c r="G64" s="34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47" t="s">
        <v>79</v>
      </c>
      <c r="B65" s="118"/>
      <c r="C65" s="118">
        <v>581</v>
      </c>
      <c r="D65" s="119"/>
      <c r="E65" s="120">
        <v>128</v>
      </c>
      <c r="F65" s="121">
        <f t="shared" si="13"/>
        <v>74368</v>
      </c>
      <c r="G65" s="345"/>
      <c r="H65" s="159"/>
      <c r="I65" s="160"/>
      <c r="J65" s="161"/>
      <c r="K65" s="160"/>
      <c r="L65" s="1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51" t="s">
        <v>80</v>
      </c>
      <c r="B66" s="142"/>
      <c r="C66" s="142">
        <v>0</v>
      </c>
      <c r="D66" s="143"/>
      <c r="E66" s="144">
        <v>128</v>
      </c>
      <c r="F66" s="145">
        <f t="shared" si="13"/>
        <v>0</v>
      </c>
      <c r="G66" s="345"/>
      <c r="H66" s="159"/>
      <c r="I66" s="159"/>
      <c r="J66" s="159"/>
      <c r="K66" s="159"/>
      <c r="L66" s="1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52" t="s">
        <v>81</v>
      </c>
      <c r="B67" s="353"/>
      <c r="C67" s="353">
        <v>0</v>
      </c>
      <c r="D67" s="354"/>
      <c r="E67" s="355">
        <v>102</v>
      </c>
      <c r="F67" s="18">
        <f t="shared" si="13"/>
        <v>0</v>
      </c>
      <c r="G67" s="345"/>
      <c r="H67" s="159"/>
      <c r="I67" s="175"/>
      <c r="J67" s="175"/>
      <c r="K67" s="175"/>
      <c r="L67" s="17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49" t="s">
        <v>82</v>
      </c>
      <c r="B68" s="130"/>
      <c r="C68" s="130">
        <v>420</v>
      </c>
      <c r="D68" s="131"/>
      <c r="E68" s="132">
        <v>102</v>
      </c>
      <c r="F68" s="133">
        <f t="shared" si="13"/>
        <v>42840</v>
      </c>
      <c r="G68" s="345"/>
      <c r="H68" s="159"/>
      <c r="I68" s="175"/>
      <c r="J68" s="175"/>
      <c r="K68" s="175"/>
      <c r="L68" s="17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50" t="s">
        <v>83</v>
      </c>
      <c r="B69" s="136"/>
      <c r="C69" s="136">
        <v>780</v>
      </c>
      <c r="D69" s="137"/>
      <c r="E69" s="138">
        <v>102</v>
      </c>
      <c r="F69" s="139">
        <f t="shared" si="13"/>
        <v>79560</v>
      </c>
      <c r="G69" s="345"/>
      <c r="H69" s="159"/>
      <c r="I69" s="175"/>
      <c r="J69" s="175"/>
      <c r="K69" s="175"/>
      <c r="L69" s="17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47" t="s">
        <v>84</v>
      </c>
      <c r="B70" s="118"/>
      <c r="C70" s="118">
        <v>600</v>
      </c>
      <c r="D70" s="119"/>
      <c r="E70" s="120">
        <v>102</v>
      </c>
      <c r="F70" s="121">
        <f t="shared" si="13"/>
        <v>61200</v>
      </c>
      <c r="G70" s="345"/>
      <c r="H70" s="159"/>
      <c r="I70" s="175"/>
      <c r="J70" s="175"/>
      <c r="K70" s="175"/>
      <c r="L70" s="17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51" t="s">
        <v>85</v>
      </c>
      <c r="B71" s="142"/>
      <c r="C71" s="142">
        <v>480</v>
      </c>
      <c r="D71" s="143"/>
      <c r="E71" s="144">
        <v>102</v>
      </c>
      <c r="F71" s="145">
        <f t="shared" si="13"/>
        <v>48960</v>
      </c>
      <c r="G71" s="345"/>
      <c r="H71" s="159"/>
      <c r="I71" s="175"/>
      <c r="J71" s="175"/>
      <c r="K71" s="175"/>
      <c r="L71" s="17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56"/>
      <c r="B72" s="89"/>
      <c r="C72" s="10"/>
      <c r="D72" s="357"/>
      <c r="E72" s="107"/>
      <c r="F72" s="107">
        <f>E72*C72</f>
        <v>0</v>
      </c>
      <c r="G72" s="345"/>
      <c r="H72" s="159"/>
      <c r="I72" s="358"/>
      <c r="J72" s="358"/>
      <c r="K72" s="358"/>
      <c r="L72" s="35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59" t="s">
        <v>86</v>
      </c>
      <c r="B73" s="360">
        <f>SUM(B50:B72)</f>
        <v>0</v>
      </c>
      <c r="C73" s="360">
        <f t="shared" ref="C73:D73" si="15">SUM(C40:C72)</f>
        <v>17153.8</v>
      </c>
      <c r="D73" s="361">
        <f t="shared" si="15"/>
        <v>0</v>
      </c>
      <c r="E73" s="362"/>
      <c r="F73" s="362">
        <f>SUM(F40:F72)</f>
        <v>2306936</v>
      </c>
      <c r="G73" s="363"/>
      <c r="H73" s="160"/>
      <c r="I73" s="358"/>
      <c r="J73" s="358"/>
      <c r="K73" s="358"/>
      <c r="L73" s="35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88"/>
      <c r="B74" s="188"/>
      <c r="C74" s="189"/>
      <c r="D74" s="190"/>
      <c r="E74" s="191"/>
      <c r="F74" s="192"/>
      <c r="G74" s="364"/>
      <c r="H74" s="194"/>
      <c r="I74" s="358"/>
      <c r="J74" s="358"/>
      <c r="K74" s="358"/>
      <c r="L74" s="35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J75" s="365"/>
      <c r="K75" s="365"/>
      <c r="L75" s="365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15.75" customHeight="1" x14ac:dyDescent="0.25">
      <c r="A76" s="783" t="s">
        <v>296</v>
      </c>
      <c r="B76" s="781"/>
      <c r="C76" s="781"/>
      <c r="D76" s="781"/>
      <c r="E76" s="781"/>
      <c r="F76" s="781"/>
      <c r="G76" s="781"/>
      <c r="H76" s="782"/>
      <c r="I76" s="366" t="s">
        <v>343</v>
      </c>
      <c r="J76" s="358"/>
      <c r="K76" s="358"/>
      <c r="L76" s="35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370"/>
      <c r="J77" s="358"/>
      <c r="K77" s="358"/>
      <c r="L77" s="35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72" t="s">
        <v>97</v>
      </c>
      <c r="B78" s="202" t="s">
        <v>99</v>
      </c>
      <c r="C78" s="203">
        <v>2300</v>
      </c>
      <c r="D78" s="77"/>
      <c r="E78" s="203">
        <v>200</v>
      </c>
      <c r="F78" s="203">
        <f t="shared" ref="F78:F103" si="16">C78+D78-E78</f>
        <v>2100</v>
      </c>
      <c r="G78" s="77">
        <v>183</v>
      </c>
      <c r="H78" s="77">
        <f t="shared" ref="H78:H121" si="17">G78*F78</f>
        <v>384300</v>
      </c>
      <c r="I78" s="424">
        <v>2575</v>
      </c>
      <c r="J78" s="358"/>
      <c r="K78" s="358"/>
      <c r="L78" s="35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74" t="s">
        <v>100</v>
      </c>
      <c r="B79" s="202" t="s">
        <v>101</v>
      </c>
      <c r="C79" s="203">
        <v>0</v>
      </c>
      <c r="D79" s="77">
        <v>1000</v>
      </c>
      <c r="E79" s="203">
        <v>20</v>
      </c>
      <c r="F79" s="203">
        <f t="shared" si="16"/>
        <v>980</v>
      </c>
      <c r="G79" s="77">
        <v>232</v>
      </c>
      <c r="H79" s="77">
        <f t="shared" si="17"/>
        <v>227360</v>
      </c>
      <c r="I79" s="424">
        <v>80</v>
      </c>
      <c r="J79" s="358"/>
      <c r="K79" s="358"/>
      <c r="L79" s="35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05" t="s">
        <v>102</v>
      </c>
      <c r="B80" s="206" t="s">
        <v>103</v>
      </c>
      <c r="C80" s="203">
        <v>1105</v>
      </c>
      <c r="D80" s="77"/>
      <c r="E80" s="203">
        <v>128</v>
      </c>
      <c r="F80" s="203">
        <f t="shared" si="16"/>
        <v>977</v>
      </c>
      <c r="G80" s="77">
        <v>57</v>
      </c>
      <c r="H80" s="77">
        <f t="shared" si="17"/>
        <v>55689</v>
      </c>
      <c r="I80" s="424">
        <v>1489</v>
      </c>
      <c r="J80" s="358"/>
      <c r="K80" s="358"/>
      <c r="L80" s="35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05" t="s">
        <v>102</v>
      </c>
      <c r="B81" s="206" t="s">
        <v>104</v>
      </c>
      <c r="C81" s="203">
        <v>1680</v>
      </c>
      <c r="D81" s="77"/>
      <c r="E81" s="203"/>
      <c r="F81" s="203">
        <f t="shared" si="16"/>
        <v>1680</v>
      </c>
      <c r="G81" s="77">
        <v>59</v>
      </c>
      <c r="H81" s="77">
        <f t="shared" si="17"/>
        <v>99120</v>
      </c>
      <c r="I81" s="425"/>
      <c r="J81" s="358"/>
      <c r="K81" s="358"/>
      <c r="L81" s="358"/>
      <c r="M81" s="210"/>
      <c r="N81" s="2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75" t="s">
        <v>105</v>
      </c>
      <c r="B82" s="202" t="s">
        <v>106</v>
      </c>
      <c r="C82" s="203">
        <v>550</v>
      </c>
      <c r="D82" s="77"/>
      <c r="E82" s="203"/>
      <c r="F82" s="203">
        <f t="shared" si="16"/>
        <v>550</v>
      </c>
      <c r="G82" s="77">
        <v>24</v>
      </c>
      <c r="H82" s="77">
        <f t="shared" si="17"/>
        <v>13200</v>
      </c>
      <c r="I82" s="424">
        <v>600</v>
      </c>
      <c r="J82" s="358"/>
      <c r="K82" s="358"/>
      <c r="L82" s="358"/>
      <c r="M82" s="210"/>
      <c r="N82" s="21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76" t="s">
        <v>109</v>
      </c>
      <c r="B83" s="209" t="s">
        <v>108</v>
      </c>
      <c r="C83" s="203">
        <v>330</v>
      </c>
      <c r="D83" s="77"/>
      <c r="E83" s="203">
        <v>40</v>
      </c>
      <c r="F83" s="203">
        <f t="shared" si="16"/>
        <v>290</v>
      </c>
      <c r="G83" s="77">
        <v>623</v>
      </c>
      <c r="H83" s="77">
        <f t="shared" si="17"/>
        <v>180670</v>
      </c>
      <c r="I83" s="424">
        <v>75</v>
      </c>
      <c r="J83" s="358"/>
      <c r="K83" s="358"/>
      <c r="L83" s="35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205" t="s">
        <v>110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425"/>
      <c r="J84" s="358"/>
      <c r="K84" s="358"/>
      <c r="L84" s="358"/>
      <c r="M84" s="1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spans="1:26" ht="15.75" customHeight="1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425"/>
      <c r="J85" s="358"/>
      <c r="K85" s="358"/>
      <c r="L85" s="35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205" t="s">
        <v>112</v>
      </c>
      <c r="B86" s="209" t="s">
        <v>113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425"/>
      <c r="J86" s="358"/>
      <c r="K86" s="358"/>
      <c r="L86" s="35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76" t="s">
        <v>116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424">
        <v>6</v>
      </c>
      <c r="J87" s="358"/>
      <c r="K87" s="358"/>
      <c r="L87" s="35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77" t="s">
        <v>119</v>
      </c>
      <c r="B88" s="209" t="s">
        <v>99</v>
      </c>
      <c r="C88" s="203">
        <v>3650</v>
      </c>
      <c r="D88" s="77"/>
      <c r="E88" s="203">
        <v>200</v>
      </c>
      <c r="F88" s="203">
        <f t="shared" si="16"/>
        <v>3450</v>
      </c>
      <c r="G88" s="77">
        <v>47</v>
      </c>
      <c r="H88" s="77">
        <f t="shared" si="17"/>
        <v>162150</v>
      </c>
      <c r="I88" s="424">
        <v>3900</v>
      </c>
      <c r="J88" s="358"/>
      <c r="K88" s="358"/>
      <c r="L88" s="3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424">
        <v>1</v>
      </c>
      <c r="J89" s="358"/>
      <c r="K89" s="358"/>
      <c r="L89" s="35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78" t="s">
        <v>120</v>
      </c>
      <c r="B90" s="209" t="s">
        <v>113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424">
        <v>3</v>
      </c>
      <c r="J90" s="358"/>
      <c r="K90" s="358"/>
      <c r="L90" s="3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424">
        <v>100</v>
      </c>
      <c r="J91" s="358"/>
      <c r="K91" s="358"/>
      <c r="L91" s="35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76" t="s">
        <v>123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424">
        <v>211</v>
      </c>
      <c r="J92" s="358"/>
      <c r="K92" s="358"/>
      <c r="L92" s="3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80" t="s">
        <v>124</v>
      </c>
      <c r="B93" s="202" t="s">
        <v>98</v>
      </c>
      <c r="C93" s="203">
        <v>225</v>
      </c>
      <c r="D93" s="77"/>
      <c r="E93" s="203"/>
      <c r="F93" s="203">
        <f t="shared" si="16"/>
        <v>225</v>
      </c>
      <c r="G93" s="77">
        <v>183</v>
      </c>
      <c r="H93" s="77">
        <f t="shared" si="17"/>
        <v>41175</v>
      </c>
      <c r="I93" s="425"/>
      <c r="J93" s="358"/>
      <c r="K93" s="358"/>
      <c r="L93" s="35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80" t="s">
        <v>124</v>
      </c>
      <c r="B94" s="202" t="s">
        <v>99</v>
      </c>
      <c r="C94" s="203">
        <v>2025</v>
      </c>
      <c r="D94" s="77"/>
      <c r="E94" s="203">
        <v>100</v>
      </c>
      <c r="F94" s="203">
        <f t="shared" si="16"/>
        <v>1925</v>
      </c>
      <c r="G94" s="77">
        <v>183</v>
      </c>
      <c r="H94" s="77">
        <f t="shared" si="17"/>
        <v>352275</v>
      </c>
      <c r="I94" s="424">
        <v>2100</v>
      </c>
      <c r="J94" s="358"/>
      <c r="K94" s="358"/>
      <c r="L94" s="3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76" t="s">
        <v>125</v>
      </c>
      <c r="B95" s="209" t="s">
        <v>113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424">
        <v>135</v>
      </c>
      <c r="J95" s="358"/>
      <c r="K95" s="358"/>
      <c r="L95" s="3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424">
        <v>50</v>
      </c>
      <c r="J96" s="358"/>
      <c r="K96" s="358"/>
      <c r="L96" s="3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425"/>
      <c r="J97" s="358"/>
      <c r="K97" s="358"/>
      <c r="L97" s="35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76" t="s">
        <v>129</v>
      </c>
      <c r="B98" s="209" t="s">
        <v>127</v>
      </c>
      <c r="C98" s="203">
        <v>50</v>
      </c>
      <c r="D98" s="77"/>
      <c r="E98" s="203"/>
      <c r="F98" s="203">
        <f t="shared" si="16"/>
        <v>50</v>
      </c>
      <c r="G98" s="77">
        <v>398</v>
      </c>
      <c r="H98" s="77">
        <f t="shared" si="17"/>
        <v>19900</v>
      </c>
      <c r="I98" s="424">
        <v>50</v>
      </c>
      <c r="J98" s="358"/>
      <c r="K98" s="358"/>
      <c r="L98" s="3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425"/>
      <c r="J99" s="358"/>
      <c r="K99" s="358"/>
      <c r="L99" s="3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425"/>
      <c r="J100" s="358"/>
      <c r="K100" s="358"/>
      <c r="L100" s="3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425"/>
      <c r="J101" s="358"/>
      <c r="K101" s="358"/>
      <c r="L101" s="3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424">
        <v>10</v>
      </c>
      <c r="J102" s="358"/>
      <c r="K102" s="358"/>
      <c r="L102" s="3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222" t="s">
        <v>135</v>
      </c>
      <c r="B103" s="217" t="s">
        <v>136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425"/>
      <c r="J103" s="358"/>
      <c r="K103" s="358"/>
      <c r="L103" s="35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425"/>
      <c r="J104" s="358"/>
      <c r="K104" s="358"/>
      <c r="L104" s="35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425"/>
      <c r="J105" s="358"/>
      <c r="K105" s="358"/>
      <c r="L105" s="35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05" t="s">
        <v>142</v>
      </c>
      <c r="B106" s="223" t="s">
        <v>138</v>
      </c>
      <c r="C106" s="203">
        <v>5750</v>
      </c>
      <c r="D106" s="77"/>
      <c r="E106" s="203">
        <v>750</v>
      </c>
      <c r="F106" s="203">
        <f t="shared" ref="F106:F121" si="18">C106+D106-E106</f>
        <v>5000</v>
      </c>
      <c r="G106" s="77">
        <v>27</v>
      </c>
      <c r="H106" s="77">
        <f t="shared" si="17"/>
        <v>135000</v>
      </c>
      <c r="I106" s="424">
        <v>750</v>
      </c>
      <c r="J106" s="358"/>
      <c r="K106" s="358"/>
      <c r="L106" s="35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76" t="s">
        <v>143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424">
        <v>25</v>
      </c>
      <c r="J107" s="358"/>
      <c r="K107" s="358"/>
      <c r="L107" s="35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76" t="s">
        <v>145</v>
      </c>
      <c r="B108" s="209" t="s">
        <v>146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424">
        <v>50</v>
      </c>
      <c r="J108" s="358"/>
      <c r="K108" s="358"/>
      <c r="L108" s="35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76" t="s">
        <v>147</v>
      </c>
      <c r="B109" s="209" t="s">
        <v>148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424">
        <v>25</v>
      </c>
      <c r="J109" s="358"/>
      <c r="K109" s="358"/>
      <c r="L109" s="35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81" t="s">
        <v>149</v>
      </c>
      <c r="B110" s="209" t="s">
        <v>113</v>
      </c>
      <c r="C110" s="203">
        <v>210</v>
      </c>
      <c r="D110" s="77"/>
      <c r="E110" s="203">
        <v>25</v>
      </c>
      <c r="F110" s="203">
        <f t="shared" si="18"/>
        <v>185</v>
      </c>
      <c r="G110" s="77">
        <v>629.27</v>
      </c>
      <c r="H110" s="77">
        <f t="shared" si="17"/>
        <v>116414.95</v>
      </c>
      <c r="I110" s="424">
        <v>225</v>
      </c>
      <c r="J110" s="358"/>
      <c r="K110" s="358"/>
      <c r="L110" s="35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76" t="s">
        <v>150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424">
        <v>1</v>
      </c>
      <c r="J111" s="358"/>
      <c r="K111" s="358"/>
      <c r="L111" s="35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76" t="s">
        <v>152</v>
      </c>
      <c r="B112" s="209" t="s">
        <v>113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424">
        <v>3</v>
      </c>
      <c r="J112" s="358"/>
      <c r="K112" s="358"/>
      <c r="L112" s="35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83" t="s">
        <v>153</v>
      </c>
      <c r="B113" s="209" t="s">
        <v>113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424">
        <v>15</v>
      </c>
      <c r="J113" s="358"/>
      <c r="K113" s="358"/>
      <c r="L113" s="35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76" t="s">
        <v>154</v>
      </c>
      <c r="B114" s="209" t="s">
        <v>113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424">
        <v>50</v>
      </c>
      <c r="J114" s="358"/>
      <c r="K114" s="358"/>
      <c r="L114" s="35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76" t="s">
        <v>155</v>
      </c>
      <c r="B115" s="209" t="s">
        <v>113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424">
        <v>50</v>
      </c>
      <c r="J115" s="358"/>
      <c r="K115" s="358"/>
      <c r="L115" s="35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76" t="s">
        <v>156</v>
      </c>
      <c r="B116" s="209" t="s">
        <v>113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425"/>
      <c r="J116" s="358"/>
      <c r="K116" s="358"/>
      <c r="L116" s="35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82" t="s">
        <v>157</v>
      </c>
      <c r="B117" s="209" t="s">
        <v>113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424">
        <v>95</v>
      </c>
      <c r="J117" s="358"/>
      <c r="K117" s="358"/>
      <c r="L117" s="35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424">
        <v>120</v>
      </c>
      <c r="J118" s="358"/>
      <c r="K118" s="358"/>
      <c r="L118" s="35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76" t="s">
        <v>160</v>
      </c>
      <c r="B119" s="209" t="s">
        <v>113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425"/>
      <c r="J119" s="358"/>
      <c r="K119" s="358"/>
      <c r="L119" s="35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76" t="s">
        <v>164</v>
      </c>
      <c r="B120" s="209" t="s">
        <v>165</v>
      </c>
      <c r="C120" s="203">
        <v>2250</v>
      </c>
      <c r="D120" s="77"/>
      <c r="E120" s="203">
        <v>750</v>
      </c>
      <c r="F120" s="203">
        <f t="shared" si="18"/>
        <v>1500</v>
      </c>
      <c r="G120" s="77">
        <v>152.5</v>
      </c>
      <c r="H120" s="77">
        <f t="shared" si="17"/>
        <v>228750</v>
      </c>
      <c r="I120" s="424">
        <v>3750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76" t="s">
        <v>166</v>
      </c>
      <c r="B121" s="209" t="s">
        <v>167</v>
      </c>
      <c r="C121" s="203">
        <v>39.74</v>
      </c>
      <c r="D121" s="77"/>
      <c r="E121" s="203"/>
      <c r="F121" s="203">
        <f t="shared" si="18"/>
        <v>39.74</v>
      </c>
      <c r="G121" s="77">
        <v>2196.6</v>
      </c>
      <c r="H121" s="77">
        <f t="shared" si="17"/>
        <v>87292.884000000005</v>
      </c>
      <c r="I121" s="425"/>
      <c r="J121" s="1" t="s">
        <v>344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76" t="s">
        <v>301</v>
      </c>
      <c r="B122" s="209"/>
      <c r="C122" s="203">
        <v>25</v>
      </c>
      <c r="D122" s="77"/>
      <c r="E122" s="203"/>
      <c r="F122" s="203">
        <v>25</v>
      </c>
      <c r="G122" s="77"/>
      <c r="H122" s="384"/>
      <c r="I122" s="424">
        <v>25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76" t="s">
        <v>135</v>
      </c>
      <c r="B123" s="209"/>
      <c r="C123" s="203">
        <v>650</v>
      </c>
      <c r="D123" s="77"/>
      <c r="E123" s="203"/>
      <c r="F123" s="203">
        <v>650</v>
      </c>
      <c r="G123" s="426"/>
      <c r="H123" s="77"/>
      <c r="I123" s="427">
        <v>650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77"/>
      <c r="H124" s="385"/>
      <c r="I124" s="4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05" t="s">
        <v>169</v>
      </c>
      <c r="B125" s="229"/>
      <c r="C125" s="230">
        <f t="shared" ref="C125:F125" si="19">SUM(C78:C124)</f>
        <v>23689.74</v>
      </c>
      <c r="D125" s="231">
        <f t="shared" si="19"/>
        <v>1000</v>
      </c>
      <c r="E125" s="231">
        <f t="shared" si="19"/>
        <v>2213</v>
      </c>
      <c r="F125" s="232">
        <f t="shared" si="19"/>
        <v>22476.74</v>
      </c>
      <c r="G125" s="233"/>
      <c r="H125" s="234">
        <f>SUM(H78:H121)</f>
        <v>2716388.3722420004</v>
      </c>
      <c r="I125" s="425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15.75" customHeight="1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 t="s">
        <v>345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0" si="20">C128+D128-E128</f>
        <v>220.6</v>
      </c>
      <c r="G128" s="24">
        <v>605</v>
      </c>
      <c r="H128" s="257">
        <f t="shared" ref="H128:H151" si="21">G128*F128</f>
        <v>133463</v>
      </c>
      <c r="I128" s="394">
        <v>220.6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20"/>
        <v>185.04</v>
      </c>
      <c r="G129" s="24">
        <v>605</v>
      </c>
      <c r="H129" s="257">
        <f t="shared" si="21"/>
        <v>111949.2</v>
      </c>
      <c r="I129" s="394">
        <v>185.04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20"/>
        <v>213.6</v>
      </c>
      <c r="G130" s="24">
        <v>605</v>
      </c>
      <c r="H130" s="257">
        <f t="shared" si="21"/>
        <v>129228</v>
      </c>
      <c r="I130" s="394">
        <v>213.6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20"/>
        <v>193.3</v>
      </c>
      <c r="G131" s="24">
        <v>605</v>
      </c>
      <c r="H131" s="257">
        <f t="shared" si="21"/>
        <v>116946.5</v>
      </c>
      <c r="I131" s="394">
        <v>193.3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20"/>
        <v>16800</v>
      </c>
      <c r="G132" s="24">
        <v>17.399999999999999</v>
      </c>
      <c r="H132" s="257">
        <f t="shared" si="21"/>
        <v>292320</v>
      </c>
      <c r="I132" s="395">
        <v>16800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41" t="s">
        <v>178</v>
      </c>
      <c r="B133" s="242" t="s">
        <v>179</v>
      </c>
      <c r="C133" s="22">
        <v>5</v>
      </c>
      <c r="D133" s="22"/>
      <c r="E133" s="22">
        <v>5</v>
      </c>
      <c r="F133" s="22">
        <f t="shared" si="20"/>
        <v>0</v>
      </c>
      <c r="G133" s="24">
        <v>432.82</v>
      </c>
      <c r="H133" s="257">
        <f t="shared" si="21"/>
        <v>0</v>
      </c>
      <c r="I133" s="395">
        <v>5</v>
      </c>
      <c r="J133" s="1" t="s">
        <v>346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20"/>
        <v>4200</v>
      </c>
      <c r="G134" s="24">
        <v>24.995999999999999</v>
      </c>
      <c r="H134" s="257">
        <f t="shared" si="21"/>
        <v>104983.2</v>
      </c>
      <c r="I134" s="396">
        <v>6005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20"/>
        <v>4607</v>
      </c>
      <c r="G135" s="24">
        <v>5</v>
      </c>
      <c r="H135" s="257">
        <f t="shared" si="21"/>
        <v>23035</v>
      </c>
      <c r="I135" s="395"/>
      <c r="J135" s="1" t="s">
        <v>344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50" t="s">
        <v>186</v>
      </c>
      <c r="B136" s="251" t="s">
        <v>187</v>
      </c>
      <c r="C136" s="252">
        <v>519.25400000000002</v>
      </c>
      <c r="D136" s="252"/>
      <c r="E136" s="252"/>
      <c r="F136" s="252">
        <f t="shared" si="20"/>
        <v>519.25400000000002</v>
      </c>
      <c r="G136" s="253">
        <v>715</v>
      </c>
      <c r="H136" s="284">
        <f t="shared" si="21"/>
        <v>371266.61</v>
      </c>
      <c r="I136" s="395">
        <v>519.25400000000002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55" t="s">
        <v>188</v>
      </c>
      <c r="B137" s="256" t="s">
        <v>187</v>
      </c>
      <c r="C137" s="22">
        <v>274.64</v>
      </c>
      <c r="D137" s="246"/>
      <c r="E137" s="22"/>
      <c r="F137" s="22">
        <f t="shared" si="20"/>
        <v>274.64</v>
      </c>
      <c r="G137" s="24">
        <v>850</v>
      </c>
      <c r="H137" s="257">
        <f t="shared" si="21"/>
        <v>233444</v>
      </c>
      <c r="I137" s="395">
        <v>363.24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20"/>
        <v>492</v>
      </c>
      <c r="G138" s="24">
        <v>4</v>
      </c>
      <c r="H138" s="257">
        <f t="shared" si="21"/>
        <v>1968</v>
      </c>
      <c r="I138" s="395"/>
      <c r="J138" s="1" t="s">
        <v>344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55" t="s">
        <v>195</v>
      </c>
      <c r="B139" s="256" t="s">
        <v>187</v>
      </c>
      <c r="C139" s="22">
        <v>325.36</v>
      </c>
      <c r="D139" s="242"/>
      <c r="E139" s="22"/>
      <c r="F139" s="22">
        <f t="shared" si="20"/>
        <v>325.36</v>
      </c>
      <c r="G139" s="24">
        <v>850</v>
      </c>
      <c r="H139" s="257">
        <f t="shared" si="21"/>
        <v>276556</v>
      </c>
      <c r="I139" s="395">
        <v>343.14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58" t="s">
        <v>196</v>
      </c>
      <c r="B140" s="22" t="s">
        <v>197</v>
      </c>
      <c r="C140" s="22">
        <v>3200</v>
      </c>
      <c r="D140" s="242"/>
      <c r="E140" s="22"/>
      <c r="F140" s="22">
        <f t="shared" si="20"/>
        <v>3200</v>
      </c>
      <c r="G140" s="242">
        <v>3.86</v>
      </c>
      <c r="H140" s="257">
        <f t="shared" si="21"/>
        <v>12352</v>
      </c>
      <c r="I140" s="395">
        <v>3200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20"/>
        <v>1000</v>
      </c>
      <c r="G141" s="242">
        <v>2.9</v>
      </c>
      <c r="H141" s="257">
        <f t="shared" si="21"/>
        <v>2900</v>
      </c>
      <c r="I141" s="395">
        <v>1000</v>
      </c>
      <c r="J141" s="1" t="s">
        <v>346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60" t="s">
        <v>199</v>
      </c>
      <c r="B142" s="261" t="s">
        <v>200</v>
      </c>
      <c r="C142" s="261">
        <v>26880</v>
      </c>
      <c r="D142" s="262"/>
      <c r="E142" s="261"/>
      <c r="F142" s="261">
        <f t="shared" si="20"/>
        <v>26880</v>
      </c>
      <c r="G142" s="263">
        <v>5.3</v>
      </c>
      <c r="H142" s="264">
        <f t="shared" si="21"/>
        <v>142464</v>
      </c>
      <c r="I142" s="395">
        <v>26880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20"/>
        <v>3.6500000000000004</v>
      </c>
      <c r="G143" s="242">
        <v>499.4</v>
      </c>
      <c r="H143" s="257">
        <f t="shared" si="21"/>
        <v>1822.8100000000002</v>
      </c>
      <c r="I143" s="395"/>
      <c r="J143" s="1" t="s">
        <v>344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65" t="s">
        <v>203</v>
      </c>
      <c r="B144" s="266" t="s">
        <v>204</v>
      </c>
      <c r="C144" s="267">
        <v>411.71</v>
      </c>
      <c r="D144" s="268"/>
      <c r="E144" s="266"/>
      <c r="F144" s="266">
        <f t="shared" si="20"/>
        <v>411.71</v>
      </c>
      <c r="G144" s="139">
        <v>682</v>
      </c>
      <c r="H144" s="269">
        <f t="shared" si="21"/>
        <v>280786.21999999997</v>
      </c>
      <c r="I144" s="395">
        <v>411.71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20"/>
        <v>225.93</v>
      </c>
      <c r="G145" s="24">
        <v>692</v>
      </c>
      <c r="H145" s="257">
        <f t="shared" si="21"/>
        <v>156343.56</v>
      </c>
      <c r="I145" s="395">
        <v>225.93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20"/>
        <v>124.9</v>
      </c>
      <c r="G146" s="24">
        <v>290</v>
      </c>
      <c r="H146" s="257">
        <f t="shared" si="21"/>
        <v>36221</v>
      </c>
      <c r="I146" s="395">
        <v>124.9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58" t="s">
        <v>208</v>
      </c>
      <c r="B147" s="242" t="s">
        <v>207</v>
      </c>
      <c r="C147" s="22">
        <v>0</v>
      </c>
      <c r="D147" s="259"/>
      <c r="E147" s="22"/>
      <c r="F147" s="22">
        <f t="shared" si="20"/>
        <v>0</v>
      </c>
      <c r="G147" s="24">
        <v>280</v>
      </c>
      <c r="H147" s="257">
        <f t="shared" si="21"/>
        <v>0</v>
      </c>
      <c r="I147" s="39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20"/>
        <v>25.450000000000031</v>
      </c>
      <c r="G148" s="276">
        <v>414</v>
      </c>
      <c r="H148" s="277">
        <f t="shared" si="21"/>
        <v>10536.300000000014</v>
      </c>
      <c r="I148" s="395"/>
      <c r="J148" s="1" t="s">
        <v>344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79" t="s">
        <v>211</v>
      </c>
      <c r="B149" s="280" t="s">
        <v>181</v>
      </c>
      <c r="C149" s="281">
        <v>2000</v>
      </c>
      <c r="D149" s="282"/>
      <c r="E149" s="252"/>
      <c r="F149" s="281">
        <f t="shared" si="20"/>
        <v>2000</v>
      </c>
      <c r="G149" s="283">
        <v>25.776</v>
      </c>
      <c r="H149" s="284">
        <f t="shared" si="21"/>
        <v>51552</v>
      </c>
      <c r="I149" s="395">
        <v>2000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58" t="s">
        <v>212</v>
      </c>
      <c r="B150" s="259" t="s">
        <v>181</v>
      </c>
      <c r="C150" s="22">
        <v>2000</v>
      </c>
      <c r="D150" s="259"/>
      <c r="E150" s="22"/>
      <c r="F150" s="285">
        <f t="shared" si="20"/>
        <v>2000</v>
      </c>
      <c r="G150" s="278">
        <v>24.744</v>
      </c>
      <c r="H150" s="257">
        <f t="shared" si="21"/>
        <v>49488</v>
      </c>
      <c r="I150" s="395">
        <v>2000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58"/>
      <c r="B151" s="22"/>
      <c r="C151" s="285"/>
      <c r="D151" s="259"/>
      <c r="E151" s="22"/>
      <c r="F151" s="286"/>
      <c r="G151" s="24"/>
      <c r="H151" s="257">
        <f t="shared" si="21"/>
        <v>0</v>
      </c>
      <c r="I151" s="2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45" t="s">
        <v>213</v>
      </c>
      <c r="B152" s="229"/>
      <c r="C152" s="287">
        <f>SUM(C128:C150)</f>
        <v>63907.434000000001</v>
      </c>
      <c r="D152" s="288"/>
      <c r="E152" s="15"/>
      <c r="F152" s="289">
        <f>SUM(F128:F150)</f>
        <v>63902.434000000001</v>
      </c>
      <c r="G152" s="15"/>
      <c r="H152" s="290">
        <f>SUM(H128:H151)</f>
        <v>2539625.4</v>
      </c>
      <c r="I152" s="2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774" t="s">
        <v>214</v>
      </c>
      <c r="B155" s="774" t="s">
        <v>215</v>
      </c>
      <c r="C155" s="775" t="s">
        <v>40</v>
      </c>
      <c r="D155" s="776" t="s">
        <v>216</v>
      </c>
      <c r="E155" s="769" t="s">
        <v>217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295">
        <v>46085</v>
      </c>
      <c r="B157" s="295">
        <v>46449</v>
      </c>
      <c r="C157" s="295">
        <f>B157-A157</f>
        <v>364</v>
      </c>
      <c r="D157" s="295">
        <v>10.79</v>
      </c>
      <c r="E157" s="296">
        <f>D157*C157</f>
        <v>3927.5599999999995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777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774" t="s">
        <v>218</v>
      </c>
      <c r="B159" s="774" t="s">
        <v>219</v>
      </c>
      <c r="C159" s="775" t="s">
        <v>40</v>
      </c>
      <c r="D159" s="776" t="s">
        <v>220</v>
      </c>
      <c r="E159" s="769" t="s">
        <v>217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97">
        <v>875.70339999999999</v>
      </c>
      <c r="B161" s="297">
        <v>875.70339999999999</v>
      </c>
      <c r="C161" s="297">
        <f>B161-A161</f>
        <v>0</v>
      </c>
      <c r="D161" s="298">
        <v>7.5</v>
      </c>
      <c r="E161" s="299">
        <f>D161*C161</f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00" t="s">
        <v>221</v>
      </c>
      <c r="B163" s="300" t="s">
        <v>88</v>
      </c>
      <c r="C163" s="397" t="s">
        <v>38</v>
      </c>
      <c r="D163" s="301" t="s">
        <v>39</v>
      </c>
      <c r="E163" s="329" t="s">
        <v>40</v>
      </c>
      <c r="F163" s="397" t="s">
        <v>41</v>
      </c>
      <c r="G163" s="303" t="s">
        <v>93</v>
      </c>
      <c r="H163" s="301" t="s">
        <v>52</v>
      </c>
      <c r="I163" s="429" t="s">
        <v>303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2">C164-E164+D164</f>
        <v>0</v>
      </c>
      <c r="G164" s="242">
        <v>94.778000000000006</v>
      </c>
      <c r="H164" s="242">
        <f t="shared" ref="H164:H165" si="23">G164*F164</f>
        <v>0</v>
      </c>
      <c r="I164" s="395"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2"/>
        <v>30.2</v>
      </c>
      <c r="G165" s="242">
        <v>249.72200000000001</v>
      </c>
      <c r="H165" s="242">
        <f t="shared" si="23"/>
        <v>7541.6044000000002</v>
      </c>
      <c r="I165" s="395">
        <v>30.2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04" t="s">
        <v>213</v>
      </c>
      <c r="B166" s="242"/>
      <c r="C166" s="305"/>
      <c r="D166" s="242"/>
      <c r="E166" s="22"/>
      <c r="F166" s="305"/>
      <c r="G166" s="242"/>
      <c r="H166" s="306">
        <f>SUM(H164:H165)</f>
        <v>7541.6044000000002</v>
      </c>
      <c r="I166" s="2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07"/>
      <c r="B167" s="15"/>
      <c r="C167" s="25"/>
      <c r="D167" s="1"/>
      <c r="E167" s="1"/>
      <c r="F167" s="1"/>
      <c r="G167" s="1"/>
      <c r="H167" s="1"/>
      <c r="I167" s="2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14" t="s">
        <v>327</v>
      </c>
      <c r="B168" s="414" t="s">
        <v>328</v>
      </c>
      <c r="C168" s="399"/>
      <c r="D168" s="400" t="s">
        <v>228</v>
      </c>
      <c r="E168" s="401" t="s">
        <v>229</v>
      </c>
      <c r="F168" s="399" t="s">
        <v>230</v>
      </c>
      <c r="G168" s="402" t="s">
        <v>93</v>
      </c>
      <c r="H168" s="400" t="s">
        <v>52</v>
      </c>
      <c r="I168" s="2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15" t="s">
        <v>329</v>
      </c>
      <c r="B169" s="430">
        <v>0</v>
      </c>
      <c r="C169" s="309"/>
      <c r="D169" s="229"/>
      <c r="E169" s="229"/>
      <c r="F169" s="310" t="s">
        <v>233</v>
      </c>
      <c r="G169" s="310">
        <v>77</v>
      </c>
      <c r="H169" s="229">
        <f t="shared" ref="H169:H176" si="24">C169*G169</f>
        <v>0</v>
      </c>
      <c r="I169" s="2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415" t="s">
        <v>330</v>
      </c>
      <c r="B170" s="431"/>
      <c r="C170" s="312"/>
      <c r="D170" s="229"/>
      <c r="E170" s="229"/>
      <c r="F170" s="310" t="s">
        <v>233</v>
      </c>
      <c r="G170" s="310">
        <v>128</v>
      </c>
      <c r="H170" s="229">
        <f t="shared" si="24"/>
        <v>0</v>
      </c>
      <c r="I170" s="2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415" t="s">
        <v>331</v>
      </c>
      <c r="B171" s="432"/>
      <c r="C171" s="313"/>
      <c r="D171" s="229"/>
      <c r="E171" s="233"/>
      <c r="F171" s="310" t="s">
        <v>233</v>
      </c>
      <c r="G171" s="310">
        <v>128</v>
      </c>
      <c r="H171" s="229">
        <f t="shared" si="24"/>
        <v>0</v>
      </c>
      <c r="I171" s="2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415" t="s">
        <v>332</v>
      </c>
      <c r="B172" s="432"/>
      <c r="C172" s="313"/>
      <c r="D172" s="229"/>
      <c r="E172" s="229"/>
      <c r="F172" s="310" t="s">
        <v>237</v>
      </c>
      <c r="G172" s="310"/>
      <c r="H172" s="229">
        <f t="shared" si="24"/>
        <v>0</v>
      </c>
      <c r="I172" s="2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415" t="s">
        <v>333</v>
      </c>
      <c r="B173" s="430"/>
      <c r="C173" s="313"/>
      <c r="D173" s="229"/>
      <c r="E173" s="229"/>
      <c r="F173" s="314" t="s">
        <v>239</v>
      </c>
      <c r="G173" s="310"/>
      <c r="H173" s="229">
        <f t="shared" si="24"/>
        <v>0</v>
      </c>
      <c r="I173" s="2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15" t="s">
        <v>334</v>
      </c>
      <c r="B174" s="433">
        <v>0</v>
      </c>
      <c r="C174" s="313"/>
      <c r="D174" s="229"/>
      <c r="E174" s="229"/>
      <c r="F174" s="314"/>
      <c r="G174" s="310"/>
      <c r="H174" s="229">
        <f t="shared" si="24"/>
        <v>0</v>
      </c>
      <c r="I174" s="2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15" t="s">
        <v>335</v>
      </c>
      <c r="B175" s="420">
        <v>3</v>
      </c>
      <c r="C175" s="316"/>
      <c r="D175" s="229"/>
      <c r="E175" s="233"/>
      <c r="F175" s="310"/>
      <c r="G175" s="310"/>
      <c r="H175" s="229">
        <f t="shared" si="24"/>
        <v>0</v>
      </c>
      <c r="I175" s="2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.75" customHeight="1" x14ac:dyDescent="0.25">
      <c r="A176" s="415" t="s">
        <v>336</v>
      </c>
      <c r="B176" s="433">
        <v>2.1</v>
      </c>
      <c r="C176" s="316"/>
      <c r="D176" s="229"/>
      <c r="E176" s="233"/>
      <c r="F176" s="434" t="s">
        <v>243</v>
      </c>
      <c r="G176" s="310">
        <v>0</v>
      </c>
      <c r="H176" s="229">
        <f t="shared" si="24"/>
        <v>0</v>
      </c>
      <c r="I176" s="2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 x14ac:dyDescent="0.25">
      <c r="A177" s="415" t="s">
        <v>337</v>
      </c>
      <c r="B177" s="435">
        <v>0</v>
      </c>
      <c r="C177" s="436"/>
      <c r="D177" s="437"/>
      <c r="E177" s="437"/>
      <c r="F177" s="437"/>
      <c r="G177" s="437"/>
      <c r="H177" s="306">
        <f>SUM(H169:H176)</f>
        <v>0</v>
      </c>
      <c r="I177" s="2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15" t="s">
        <v>338</v>
      </c>
      <c r="B178" s="433">
        <v>2</v>
      </c>
      <c r="C178" s="370"/>
      <c r="D178" s="370"/>
      <c r="E178" s="370"/>
      <c r="F178" s="370"/>
      <c r="G178" s="370"/>
      <c r="H178" s="370"/>
      <c r="I178" s="370"/>
    </row>
    <row r="179" spans="1:26" ht="15.75" customHeight="1" x14ac:dyDescent="0.25">
      <c r="A179" s="415" t="s">
        <v>339</v>
      </c>
      <c r="B179" s="433">
        <v>3</v>
      </c>
      <c r="C179" s="370"/>
      <c r="D179" s="370"/>
      <c r="E179" s="370"/>
      <c r="F179" s="370"/>
      <c r="G179" s="370"/>
      <c r="H179" s="370"/>
      <c r="I179" s="370"/>
    </row>
    <row r="180" spans="1:26" ht="15.75" customHeight="1" x14ac:dyDescent="0.25">
      <c r="A180" s="415" t="s">
        <v>340</v>
      </c>
      <c r="B180" s="433">
        <v>4.2</v>
      </c>
      <c r="C180" s="370"/>
      <c r="D180" s="370"/>
      <c r="E180" s="370"/>
      <c r="F180" s="370"/>
      <c r="G180" s="370"/>
      <c r="H180" s="370"/>
      <c r="I180" s="370"/>
    </row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0" t="s">
        <v>244</v>
      </c>
      <c r="B186" s="300" t="s">
        <v>245</v>
      </c>
      <c r="C186" s="397" t="s">
        <v>38</v>
      </c>
      <c r="D186" s="301" t="s">
        <v>39</v>
      </c>
      <c r="E186" s="329" t="s">
        <v>40</v>
      </c>
      <c r="F186" s="397" t="s">
        <v>246</v>
      </c>
      <c r="G186" s="303" t="s">
        <v>93</v>
      </c>
      <c r="H186" s="301" t="s">
        <v>52</v>
      </c>
      <c r="I186" s="438" t="s">
        <v>303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7" t="s">
        <v>247</v>
      </c>
      <c r="B187" s="229"/>
      <c r="C187" s="229">
        <v>17</v>
      </c>
      <c r="D187" s="229"/>
      <c r="E187" s="229"/>
      <c r="F187" s="229">
        <f t="shared" ref="F187:F190" si="25">C187+D187-E187</f>
        <v>17</v>
      </c>
      <c r="G187" s="229">
        <v>3.7</v>
      </c>
      <c r="H187" s="307">
        <f t="shared" ref="H187:H190" si="26">G187*F187</f>
        <v>62.900000000000006</v>
      </c>
      <c r="I187" s="395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7" t="s">
        <v>248</v>
      </c>
      <c r="B188" s="229"/>
      <c r="C188" s="229">
        <v>27</v>
      </c>
      <c r="D188" s="229"/>
      <c r="E188" s="229"/>
      <c r="F188" s="229">
        <f t="shared" si="25"/>
        <v>27</v>
      </c>
      <c r="G188" s="229">
        <v>85</v>
      </c>
      <c r="H188" s="307">
        <f t="shared" si="26"/>
        <v>2295</v>
      </c>
      <c r="I188" s="39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07" t="s">
        <v>249</v>
      </c>
      <c r="B189" s="229"/>
      <c r="C189" s="229">
        <v>16</v>
      </c>
      <c r="D189" s="229"/>
      <c r="E189" s="229">
        <v>9</v>
      </c>
      <c r="F189" s="229">
        <f t="shared" si="25"/>
        <v>7</v>
      </c>
      <c r="G189" s="229">
        <v>145</v>
      </c>
      <c r="H189" s="307">
        <f t="shared" si="26"/>
        <v>1015</v>
      </c>
      <c r="I189" s="395">
        <v>16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07" t="s">
        <v>250</v>
      </c>
      <c r="B190" s="229"/>
      <c r="C190" s="229">
        <v>210</v>
      </c>
      <c r="D190" s="229"/>
      <c r="E190" s="229"/>
      <c r="F190" s="229">
        <f t="shared" si="25"/>
        <v>210</v>
      </c>
      <c r="G190" s="229">
        <v>239</v>
      </c>
      <c r="H190" s="307">
        <f t="shared" si="26"/>
        <v>50190</v>
      </c>
      <c r="I190" s="395">
        <v>210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07" t="s">
        <v>304</v>
      </c>
      <c r="B191" s="229"/>
      <c r="C191" s="229"/>
      <c r="D191" s="229"/>
      <c r="E191" s="229"/>
      <c r="F191" s="229"/>
      <c r="G191" s="229"/>
      <c r="H191" s="307"/>
      <c r="I191" s="395">
        <v>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07" t="s">
        <v>251</v>
      </c>
      <c r="B192" s="229"/>
      <c r="C192" s="229">
        <v>60</v>
      </c>
      <c r="D192" s="229"/>
      <c r="E192" s="229"/>
      <c r="F192" s="229">
        <f t="shared" ref="F192:F202" si="27">C192+D192-E192</f>
        <v>60</v>
      </c>
      <c r="G192" s="229">
        <v>126.99</v>
      </c>
      <c r="H192" s="307">
        <f t="shared" ref="H192:H199" si="28">G192*F192</f>
        <v>7619.4</v>
      </c>
      <c r="I192" s="395">
        <v>60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07" t="s">
        <v>252</v>
      </c>
      <c r="B193" s="229"/>
      <c r="C193" s="229">
        <v>0</v>
      </c>
      <c r="D193" s="229"/>
      <c r="E193" s="229"/>
      <c r="F193" s="229">
        <f t="shared" si="27"/>
        <v>0</v>
      </c>
      <c r="G193" s="229">
        <v>29</v>
      </c>
      <c r="H193" s="307">
        <f t="shared" si="28"/>
        <v>0</v>
      </c>
      <c r="I193" s="39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07" t="s">
        <v>253</v>
      </c>
      <c r="B194" s="229"/>
      <c r="C194" s="229">
        <v>46</v>
      </c>
      <c r="D194" s="229"/>
      <c r="E194" s="229"/>
      <c r="F194" s="229">
        <f t="shared" si="27"/>
        <v>46</v>
      </c>
      <c r="G194" s="229">
        <v>361.5</v>
      </c>
      <c r="H194" s="307">
        <f t="shared" si="28"/>
        <v>16629</v>
      </c>
      <c r="I194" s="395">
        <v>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07" t="s">
        <v>254</v>
      </c>
      <c r="B195" s="229"/>
      <c r="C195" s="229">
        <v>2</v>
      </c>
      <c r="D195" s="229"/>
      <c r="E195" s="229"/>
      <c r="F195" s="229">
        <f t="shared" si="27"/>
        <v>2</v>
      </c>
      <c r="G195" s="229"/>
      <c r="H195" s="307">
        <f t="shared" si="28"/>
        <v>0</v>
      </c>
      <c r="I195" s="39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07" t="s">
        <v>255</v>
      </c>
      <c r="B196" s="229"/>
      <c r="C196" s="229">
        <v>157</v>
      </c>
      <c r="D196" s="229"/>
      <c r="E196" s="229">
        <v>2</v>
      </c>
      <c r="F196" s="229">
        <f t="shared" si="27"/>
        <v>155</v>
      </c>
      <c r="G196" s="229">
        <v>2.35</v>
      </c>
      <c r="H196" s="307">
        <f t="shared" si="28"/>
        <v>364.25</v>
      </c>
      <c r="I196" s="2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07" t="s">
        <v>256</v>
      </c>
      <c r="B197" s="229"/>
      <c r="C197" s="229">
        <v>45</v>
      </c>
      <c r="D197" s="229"/>
      <c r="E197" s="229"/>
      <c r="F197" s="229">
        <f t="shared" si="27"/>
        <v>45</v>
      </c>
      <c r="G197" s="229">
        <v>105.1</v>
      </c>
      <c r="H197" s="307">
        <f t="shared" si="28"/>
        <v>4729.5</v>
      </c>
      <c r="I197" s="2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07" t="s">
        <v>257</v>
      </c>
      <c r="B198" s="229"/>
      <c r="C198" s="229">
        <v>0</v>
      </c>
      <c r="D198" s="229"/>
      <c r="E198" s="229"/>
      <c r="F198" s="229">
        <f t="shared" si="27"/>
        <v>0</v>
      </c>
      <c r="G198" s="307"/>
      <c r="H198" s="307">
        <f t="shared" si="28"/>
        <v>0</v>
      </c>
      <c r="I198" s="2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07" t="s">
        <v>258</v>
      </c>
      <c r="B199" s="229"/>
      <c r="C199" s="229">
        <v>0</v>
      </c>
      <c r="D199" s="229"/>
      <c r="E199" s="229"/>
      <c r="F199" s="229">
        <f t="shared" si="27"/>
        <v>0</v>
      </c>
      <c r="G199" s="229">
        <v>63.08</v>
      </c>
      <c r="H199" s="307">
        <f t="shared" si="28"/>
        <v>0</v>
      </c>
      <c r="I199" s="2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07" t="s">
        <v>259</v>
      </c>
      <c r="B200" s="229"/>
      <c r="C200" s="229">
        <v>0</v>
      </c>
      <c r="D200" s="229"/>
      <c r="E200" s="229"/>
      <c r="F200" s="229">
        <f t="shared" si="27"/>
        <v>0</v>
      </c>
      <c r="G200" s="229">
        <v>1449</v>
      </c>
      <c r="H200" s="307">
        <f>F200*G200</f>
        <v>0</v>
      </c>
      <c r="I200" s="2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07" t="s">
        <v>260</v>
      </c>
      <c r="B201" s="229"/>
      <c r="C201" s="229">
        <v>0</v>
      </c>
      <c r="D201" s="229"/>
      <c r="E201" s="229"/>
      <c r="F201" s="229">
        <f t="shared" si="27"/>
        <v>0</v>
      </c>
      <c r="G201" s="229">
        <v>1341</v>
      </c>
      <c r="H201" s="307">
        <f t="shared" ref="H201:H202" si="29">D201*G201</f>
        <v>0</v>
      </c>
      <c r="I201" s="2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33" t="s">
        <v>261</v>
      </c>
      <c r="B202" s="229"/>
      <c r="C202" s="229">
        <v>0</v>
      </c>
      <c r="D202" s="229"/>
      <c r="E202" s="229"/>
      <c r="F202" s="229">
        <f t="shared" si="27"/>
        <v>0</v>
      </c>
      <c r="G202" s="229">
        <v>0</v>
      </c>
      <c r="H202" s="307">
        <f t="shared" si="29"/>
        <v>0</v>
      </c>
      <c r="I202" s="2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03" t="s">
        <v>262</v>
      </c>
      <c r="B204" s="404" t="s">
        <v>88</v>
      </c>
      <c r="C204" s="405" t="s">
        <v>38</v>
      </c>
      <c r="D204" s="406" t="s">
        <v>39</v>
      </c>
      <c r="E204" s="401" t="s">
        <v>40</v>
      </c>
      <c r="F204" s="399" t="s">
        <v>246</v>
      </c>
      <c r="G204" s="407" t="s">
        <v>10</v>
      </c>
      <c r="H204" s="408" t="s">
        <v>52</v>
      </c>
      <c r="I204" s="408" t="s">
        <v>263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3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30">C205+D205-E205</f>
        <v>1</v>
      </c>
      <c r="G205" s="307"/>
      <c r="H205" s="333">
        <v>54000</v>
      </c>
      <c r="I205" s="2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07" t="s">
        <v>266</v>
      </c>
      <c r="B206" s="229" t="s">
        <v>267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220000</v>
      </c>
      <c r="I206" s="2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32" t="s">
        <v>268</v>
      </c>
      <c r="B207" s="229" t="s">
        <v>269</v>
      </c>
      <c r="C207" s="229">
        <v>1</v>
      </c>
      <c r="D207" s="229"/>
      <c r="E207" s="307"/>
      <c r="F207" s="229">
        <f t="shared" si="30"/>
        <v>1</v>
      </c>
      <c r="G207" s="307"/>
      <c r="H207" s="333">
        <v>7777</v>
      </c>
      <c r="I207" s="2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32" t="s">
        <v>204</v>
      </c>
      <c r="B208" s="229"/>
      <c r="C208" s="229">
        <v>2</v>
      </c>
      <c r="D208" s="229"/>
      <c r="E208" s="307"/>
      <c r="F208" s="229">
        <f t="shared" si="30"/>
        <v>2</v>
      </c>
      <c r="G208" s="307"/>
      <c r="H208" s="333">
        <f>92055*2</f>
        <v>184110</v>
      </c>
      <c r="I208" s="2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307" t="s">
        <v>270</v>
      </c>
      <c r="B209" s="229" t="s">
        <v>271</v>
      </c>
      <c r="C209" s="229">
        <v>200</v>
      </c>
      <c r="D209" s="229"/>
      <c r="E209" s="307"/>
      <c r="F209" s="229">
        <f t="shared" si="30"/>
        <v>200</v>
      </c>
      <c r="G209" s="229">
        <v>860</v>
      </c>
      <c r="H209" s="333">
        <f>F209*G209</f>
        <v>172000</v>
      </c>
      <c r="I209" s="2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07" t="s">
        <v>270</v>
      </c>
      <c r="B210" s="229" t="s">
        <v>272</v>
      </c>
      <c r="C210" s="229">
        <v>8</v>
      </c>
      <c r="D210" s="229"/>
      <c r="E210" s="307"/>
      <c r="F210" s="229">
        <f t="shared" si="30"/>
        <v>8</v>
      </c>
      <c r="G210" s="307"/>
      <c r="H210" s="333">
        <v>3600</v>
      </c>
      <c r="I210" s="2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07" t="s">
        <v>273</v>
      </c>
      <c r="B211" s="229" t="s">
        <v>269</v>
      </c>
      <c r="C211" s="229">
        <v>1</v>
      </c>
      <c r="D211" s="229"/>
      <c r="E211" s="307"/>
      <c r="F211" s="229">
        <f t="shared" si="30"/>
        <v>1</v>
      </c>
      <c r="G211" s="307"/>
      <c r="H211" s="333">
        <v>13299</v>
      </c>
      <c r="I211" s="2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07" t="s">
        <v>274</v>
      </c>
      <c r="B212" s="229" t="s">
        <v>275</v>
      </c>
      <c r="C212" s="229">
        <v>1</v>
      </c>
      <c r="D212" s="229"/>
      <c r="E212" s="307"/>
      <c r="F212" s="229">
        <f t="shared" si="30"/>
        <v>1</v>
      </c>
      <c r="G212" s="307"/>
      <c r="H212" s="307"/>
      <c r="I212" s="2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07" t="s">
        <v>276</v>
      </c>
      <c r="B213" s="229" t="s">
        <v>269</v>
      </c>
      <c r="C213" s="229">
        <v>1</v>
      </c>
      <c r="D213" s="229"/>
      <c r="E213" s="229"/>
      <c r="F213" s="229">
        <f t="shared" si="30"/>
        <v>1</v>
      </c>
      <c r="G213" s="229">
        <v>519</v>
      </c>
      <c r="H213" s="307">
        <f t="shared" ref="H213:H219" si="31">D213*G213</f>
        <v>0</v>
      </c>
      <c r="I213" s="2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07" t="s">
        <v>277</v>
      </c>
      <c r="B214" s="229" t="s">
        <v>269</v>
      </c>
      <c r="C214" s="229">
        <v>5</v>
      </c>
      <c r="D214" s="229"/>
      <c r="E214" s="307"/>
      <c r="F214" s="229">
        <f t="shared" si="30"/>
        <v>5</v>
      </c>
      <c r="G214" s="229">
        <v>299</v>
      </c>
      <c r="H214" s="307">
        <f t="shared" si="31"/>
        <v>0</v>
      </c>
      <c r="I214" s="2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07" t="s">
        <v>278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8945</v>
      </c>
      <c r="H215" s="307">
        <f t="shared" si="31"/>
        <v>0</v>
      </c>
      <c r="I215" s="2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07" t="s">
        <v>279</v>
      </c>
      <c r="B216" s="229" t="s">
        <v>269</v>
      </c>
      <c r="C216" s="229">
        <v>2</v>
      </c>
      <c r="D216" s="229"/>
      <c r="E216" s="307"/>
      <c r="F216" s="229">
        <f t="shared" si="30"/>
        <v>2</v>
      </c>
      <c r="G216" s="229">
        <v>118</v>
      </c>
      <c r="H216" s="307">
        <f t="shared" si="31"/>
        <v>0</v>
      </c>
      <c r="I216" s="2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07" t="s">
        <v>280</v>
      </c>
      <c r="B217" s="229" t="s">
        <v>269</v>
      </c>
      <c r="C217" s="229">
        <v>3</v>
      </c>
      <c r="D217" s="229"/>
      <c r="E217" s="307"/>
      <c r="F217" s="229">
        <f t="shared" si="30"/>
        <v>3</v>
      </c>
      <c r="G217" s="229">
        <v>225</v>
      </c>
      <c r="H217" s="307">
        <f t="shared" si="31"/>
        <v>0</v>
      </c>
      <c r="I217" s="2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07" t="s">
        <v>281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43</v>
      </c>
      <c r="H218" s="307">
        <f t="shared" si="31"/>
        <v>0</v>
      </c>
      <c r="I218" s="2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07" t="s">
        <v>282</v>
      </c>
      <c r="B219" s="229" t="s">
        <v>269</v>
      </c>
      <c r="C219" s="229">
        <v>10</v>
      </c>
      <c r="D219" s="229"/>
      <c r="E219" s="307"/>
      <c r="F219" s="229">
        <f t="shared" si="30"/>
        <v>10</v>
      </c>
      <c r="G219" s="229">
        <v>326</v>
      </c>
      <c r="H219" s="307">
        <f t="shared" si="31"/>
        <v>0</v>
      </c>
      <c r="I219" s="2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07" t="s">
        <v>283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07">
        <v>79000</v>
      </c>
      <c r="I220" s="2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07" t="s">
        <v>284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07">
        <v>79000</v>
      </c>
      <c r="I221" s="2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07" t="s">
        <v>285</v>
      </c>
      <c r="B222" s="229" t="s">
        <v>269</v>
      </c>
      <c r="C222" s="229">
        <v>0</v>
      </c>
      <c r="D222" s="229"/>
      <c r="E222" s="229"/>
      <c r="F222" s="229">
        <f t="shared" si="30"/>
        <v>0</v>
      </c>
      <c r="G222" s="229"/>
      <c r="H222" s="307">
        <v>30766</v>
      </c>
      <c r="I222" s="2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07" t="s">
        <v>286</v>
      </c>
      <c r="B223" s="229" t="s">
        <v>269</v>
      </c>
      <c r="C223" s="229">
        <v>5</v>
      </c>
      <c r="D223" s="229"/>
      <c r="E223" s="307"/>
      <c r="F223" s="229">
        <f t="shared" si="30"/>
        <v>5</v>
      </c>
      <c r="G223" s="229">
        <f>H223/F223</f>
        <v>1686</v>
      </c>
      <c r="H223" s="307">
        <v>8430</v>
      </c>
      <c r="I223" s="2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07" t="s">
        <v>287</v>
      </c>
      <c r="B224" s="229" t="s">
        <v>187</v>
      </c>
      <c r="C224" s="229">
        <v>0</v>
      </c>
      <c r="D224" s="229"/>
      <c r="E224" s="307"/>
      <c r="F224" s="229">
        <f t="shared" si="30"/>
        <v>0</v>
      </c>
      <c r="G224" s="229"/>
      <c r="H224" s="307">
        <v>79000</v>
      </c>
      <c r="I224" s="233"/>
    </row>
    <row r="225" spans="1:9" ht="15.75" customHeight="1" x14ac:dyDescent="0.25">
      <c r="A225" s="307" t="s">
        <v>288</v>
      </c>
      <c r="B225" s="229" t="s">
        <v>289</v>
      </c>
      <c r="C225" s="229">
        <v>20</v>
      </c>
      <c r="D225" s="229"/>
      <c r="E225" s="307"/>
      <c r="F225" s="229">
        <f t="shared" si="30"/>
        <v>20</v>
      </c>
      <c r="G225" s="229">
        <v>180</v>
      </c>
      <c r="H225" s="307">
        <f>F225*G225</f>
        <v>3600</v>
      </c>
      <c r="I225" s="233"/>
    </row>
    <row r="226" spans="1:9" ht="15.75" customHeight="1" x14ac:dyDescent="0.25">
      <c r="A226" s="409" t="s">
        <v>213</v>
      </c>
      <c r="B226" s="410"/>
      <c r="C226" s="410"/>
      <c r="D226" s="410"/>
      <c r="E226" s="409"/>
      <c r="F226" s="409"/>
      <c r="G226" s="409"/>
      <c r="H226" s="411">
        <f>SUM(H205:H224)</f>
        <v>930982</v>
      </c>
      <c r="I226" s="412"/>
    </row>
    <row r="227" spans="1:9" ht="15.75" customHeight="1" x14ac:dyDescent="0.25"/>
    <row r="228" spans="1:9" ht="15.75" customHeight="1" x14ac:dyDescent="0.25"/>
    <row r="229" spans="1:9" ht="15.75" customHeight="1" x14ac:dyDescent="0.25">
      <c r="A229" s="413" t="s">
        <v>306</v>
      </c>
      <c r="B229" s="373" t="s">
        <v>307</v>
      </c>
      <c r="C229" s="373"/>
      <c r="D229" s="373">
        <v>2</v>
      </c>
      <c r="E229" s="373">
        <v>2</v>
      </c>
      <c r="F229" s="370">
        <f t="shared" ref="F229:F246" si="32">C229+D229-E229</f>
        <v>0</v>
      </c>
      <c r="G229" s="373">
        <v>110</v>
      </c>
      <c r="H229" s="373">
        <v>220</v>
      </c>
      <c r="I229" s="370"/>
    </row>
    <row r="230" spans="1:9" ht="15.75" customHeight="1" x14ac:dyDescent="0.25">
      <c r="A230" s="373" t="s">
        <v>308</v>
      </c>
      <c r="B230" s="373" t="s">
        <v>307</v>
      </c>
      <c r="C230" s="370"/>
      <c r="D230" s="373">
        <v>3</v>
      </c>
      <c r="E230" s="373">
        <v>3</v>
      </c>
      <c r="F230" s="370">
        <f t="shared" si="32"/>
        <v>0</v>
      </c>
      <c r="G230" s="373">
        <v>59</v>
      </c>
      <c r="H230" s="373">
        <v>177</v>
      </c>
      <c r="I230" s="370"/>
    </row>
    <row r="231" spans="1:9" ht="15.75" customHeight="1" x14ac:dyDescent="0.25">
      <c r="A231" s="373" t="s">
        <v>309</v>
      </c>
      <c r="B231" s="373" t="s">
        <v>307</v>
      </c>
      <c r="C231" s="370"/>
      <c r="D231" s="373">
        <v>4</v>
      </c>
      <c r="E231" s="373">
        <v>4</v>
      </c>
      <c r="F231" s="370">
        <f t="shared" si="32"/>
        <v>0</v>
      </c>
      <c r="G231" s="373">
        <v>100</v>
      </c>
      <c r="H231" s="373">
        <v>400</v>
      </c>
      <c r="I231" s="370"/>
    </row>
    <row r="232" spans="1:9" ht="15.75" customHeight="1" x14ac:dyDescent="0.25">
      <c r="A232" s="373" t="s">
        <v>310</v>
      </c>
      <c r="B232" s="373" t="s">
        <v>307</v>
      </c>
      <c r="C232" s="370"/>
      <c r="D232" s="373">
        <v>3</v>
      </c>
      <c r="E232" s="373">
        <v>3</v>
      </c>
      <c r="F232" s="370">
        <f t="shared" si="32"/>
        <v>0</v>
      </c>
      <c r="G232" s="373">
        <v>210</v>
      </c>
      <c r="H232" s="373">
        <v>630</v>
      </c>
      <c r="I232" s="370"/>
    </row>
    <row r="233" spans="1:9" ht="15.75" customHeight="1" x14ac:dyDescent="0.25">
      <c r="A233" s="373" t="s">
        <v>311</v>
      </c>
      <c r="B233" s="373" t="s">
        <v>307</v>
      </c>
      <c r="C233" s="370"/>
      <c r="D233" s="373">
        <v>2</v>
      </c>
      <c r="E233" s="373">
        <v>2</v>
      </c>
      <c r="F233" s="370">
        <f t="shared" si="32"/>
        <v>0</v>
      </c>
      <c r="G233" s="373">
        <v>168</v>
      </c>
      <c r="H233" s="373">
        <v>336</v>
      </c>
      <c r="I233" s="370"/>
    </row>
    <row r="234" spans="1:9" ht="15.75" customHeight="1" x14ac:dyDescent="0.25">
      <c r="A234" s="373" t="s">
        <v>312</v>
      </c>
      <c r="B234" s="373" t="s">
        <v>307</v>
      </c>
      <c r="C234" s="370"/>
      <c r="D234" s="373">
        <v>100</v>
      </c>
      <c r="E234" s="373">
        <v>100</v>
      </c>
      <c r="F234" s="370">
        <f t="shared" si="32"/>
        <v>0</v>
      </c>
      <c r="G234" s="373">
        <v>32</v>
      </c>
      <c r="H234" s="373">
        <v>3200</v>
      </c>
      <c r="I234" s="370"/>
    </row>
    <row r="235" spans="1:9" ht="15.75" customHeight="1" x14ac:dyDescent="0.25">
      <c r="A235" s="373" t="s">
        <v>313</v>
      </c>
      <c r="B235" s="373" t="s">
        <v>307</v>
      </c>
      <c r="C235" s="370"/>
      <c r="D235" s="373">
        <v>2</v>
      </c>
      <c r="E235" s="373">
        <v>2</v>
      </c>
      <c r="F235" s="370">
        <f t="shared" si="32"/>
        <v>0</v>
      </c>
      <c r="G235" s="373">
        <v>315</v>
      </c>
      <c r="H235" s="373">
        <v>630</v>
      </c>
      <c r="I235" s="370"/>
    </row>
    <row r="236" spans="1:9" ht="15.75" customHeight="1" x14ac:dyDescent="0.25">
      <c r="A236" s="373" t="s">
        <v>314</v>
      </c>
      <c r="B236" s="373" t="s">
        <v>307</v>
      </c>
      <c r="C236" s="370"/>
      <c r="D236" s="373">
        <v>3</v>
      </c>
      <c r="E236" s="373">
        <v>3</v>
      </c>
      <c r="F236" s="370">
        <f t="shared" si="32"/>
        <v>0</v>
      </c>
      <c r="G236" s="373">
        <v>300</v>
      </c>
      <c r="H236" s="373">
        <v>900</v>
      </c>
      <c r="I236" s="370"/>
    </row>
    <row r="237" spans="1:9" ht="15.75" customHeight="1" x14ac:dyDescent="0.25">
      <c r="A237" s="373" t="s">
        <v>315</v>
      </c>
      <c r="B237" s="373" t="s">
        <v>307</v>
      </c>
      <c r="C237" s="370"/>
      <c r="D237" s="373">
        <v>1</v>
      </c>
      <c r="E237" s="373">
        <v>1</v>
      </c>
      <c r="F237" s="370">
        <f t="shared" si="32"/>
        <v>0</v>
      </c>
      <c r="G237" s="373">
        <v>1150</v>
      </c>
      <c r="H237" s="373">
        <v>1150</v>
      </c>
      <c r="I237" s="370"/>
    </row>
    <row r="238" spans="1:9" ht="15.75" customHeight="1" x14ac:dyDescent="0.25">
      <c r="A238" s="373" t="s">
        <v>316</v>
      </c>
      <c r="B238" s="373" t="s">
        <v>307</v>
      </c>
      <c r="C238" s="370"/>
      <c r="D238" s="373">
        <v>1</v>
      </c>
      <c r="E238" s="373">
        <v>1</v>
      </c>
      <c r="F238" s="370">
        <f t="shared" si="32"/>
        <v>0</v>
      </c>
      <c r="G238" s="373">
        <v>970</v>
      </c>
      <c r="H238" s="373">
        <v>970</v>
      </c>
      <c r="I238" s="370"/>
    </row>
    <row r="239" spans="1:9" ht="15.75" customHeight="1" x14ac:dyDescent="0.25">
      <c r="A239" s="373" t="s">
        <v>317</v>
      </c>
      <c r="B239" s="373" t="s">
        <v>307</v>
      </c>
      <c r="C239" s="370"/>
      <c r="D239" s="373">
        <v>20</v>
      </c>
      <c r="E239" s="373">
        <v>20</v>
      </c>
      <c r="F239" s="370">
        <f t="shared" si="32"/>
        <v>0</v>
      </c>
      <c r="G239" s="373">
        <v>2</v>
      </c>
      <c r="H239" s="373">
        <v>40</v>
      </c>
      <c r="I239" s="370"/>
    </row>
    <row r="240" spans="1:9" ht="15.75" customHeight="1" x14ac:dyDescent="0.25">
      <c r="A240" s="373" t="s">
        <v>318</v>
      </c>
      <c r="B240" s="373" t="s">
        <v>307</v>
      </c>
      <c r="C240" s="370"/>
      <c r="D240" s="373">
        <v>20</v>
      </c>
      <c r="E240" s="373">
        <v>20</v>
      </c>
      <c r="F240" s="370">
        <f t="shared" si="32"/>
        <v>0</v>
      </c>
      <c r="G240" s="373">
        <v>3</v>
      </c>
      <c r="H240" s="373">
        <v>60</v>
      </c>
      <c r="I240" s="370"/>
    </row>
    <row r="241" spans="1:9" ht="15.75" customHeight="1" x14ac:dyDescent="0.25">
      <c r="A241" s="373" t="s">
        <v>319</v>
      </c>
      <c r="B241" s="373" t="s">
        <v>307</v>
      </c>
      <c r="C241" s="370"/>
      <c r="D241" s="373">
        <v>50</v>
      </c>
      <c r="E241" s="373">
        <v>50</v>
      </c>
      <c r="F241" s="370">
        <f t="shared" si="32"/>
        <v>0</v>
      </c>
      <c r="G241" s="373">
        <v>4</v>
      </c>
      <c r="H241" s="373">
        <v>200</v>
      </c>
      <c r="I241" s="370"/>
    </row>
    <row r="242" spans="1:9" ht="15.75" customHeight="1" x14ac:dyDescent="0.25">
      <c r="A242" s="373" t="s">
        <v>320</v>
      </c>
      <c r="B242" s="373" t="s">
        <v>307</v>
      </c>
      <c r="C242" s="370"/>
      <c r="D242" s="373">
        <v>50</v>
      </c>
      <c r="E242" s="373">
        <v>50</v>
      </c>
      <c r="F242" s="370">
        <f t="shared" si="32"/>
        <v>0</v>
      </c>
      <c r="G242" s="373">
        <v>6</v>
      </c>
      <c r="H242" s="373">
        <v>300</v>
      </c>
      <c r="I242" s="370"/>
    </row>
    <row r="243" spans="1:9" ht="15.75" customHeight="1" x14ac:dyDescent="0.25">
      <c r="A243" s="373" t="s">
        <v>321</v>
      </c>
      <c r="B243" s="373" t="s">
        <v>307</v>
      </c>
      <c r="C243" s="370"/>
      <c r="D243" s="373">
        <v>20</v>
      </c>
      <c r="E243" s="373">
        <v>20</v>
      </c>
      <c r="F243" s="370">
        <f t="shared" si="32"/>
        <v>0</v>
      </c>
      <c r="G243" s="373">
        <v>10</v>
      </c>
      <c r="H243" s="373">
        <v>200</v>
      </c>
      <c r="I243" s="370"/>
    </row>
    <row r="244" spans="1:9" ht="15.75" customHeight="1" x14ac:dyDescent="0.25">
      <c r="A244" s="373" t="s">
        <v>322</v>
      </c>
      <c r="B244" s="373" t="s">
        <v>307</v>
      </c>
      <c r="C244" s="370"/>
      <c r="D244" s="373">
        <v>1</v>
      </c>
      <c r="E244" s="373">
        <v>1</v>
      </c>
      <c r="F244" s="370">
        <f t="shared" si="32"/>
        <v>0</v>
      </c>
      <c r="G244" s="373">
        <v>98</v>
      </c>
      <c r="H244" s="373">
        <v>98</v>
      </c>
      <c r="I244" s="370"/>
    </row>
    <row r="245" spans="1:9" ht="15.75" customHeight="1" x14ac:dyDescent="0.25">
      <c r="A245" s="373" t="s">
        <v>323</v>
      </c>
      <c r="B245" s="373" t="s">
        <v>307</v>
      </c>
      <c r="C245" s="370"/>
      <c r="D245" s="373">
        <v>42</v>
      </c>
      <c r="E245" s="373">
        <v>42</v>
      </c>
      <c r="F245" s="370">
        <f t="shared" si="32"/>
        <v>0</v>
      </c>
      <c r="G245" s="373">
        <v>225</v>
      </c>
      <c r="H245" s="373">
        <v>9450</v>
      </c>
      <c r="I245" s="370"/>
    </row>
    <row r="246" spans="1:9" ht="15.75" customHeight="1" x14ac:dyDescent="0.25">
      <c r="A246" s="373" t="s">
        <v>324</v>
      </c>
      <c r="B246" s="373" t="s">
        <v>307</v>
      </c>
      <c r="C246" s="370"/>
      <c r="D246" s="373">
        <v>12</v>
      </c>
      <c r="E246" s="373">
        <v>12</v>
      </c>
      <c r="F246" s="370">
        <f t="shared" si="32"/>
        <v>0</v>
      </c>
      <c r="G246" s="373">
        <v>228</v>
      </c>
      <c r="H246" s="373">
        <v>2736</v>
      </c>
      <c r="I246" s="370"/>
    </row>
    <row r="247" spans="1:9" ht="15.75" customHeight="1" x14ac:dyDescent="0.25">
      <c r="A247" s="370"/>
      <c r="B247" s="373" t="s">
        <v>307</v>
      </c>
      <c r="C247" s="370"/>
      <c r="D247" s="370"/>
      <c r="E247" s="370"/>
      <c r="F247" s="370"/>
      <c r="G247" s="370"/>
      <c r="H247" s="370"/>
      <c r="I247" s="370"/>
    </row>
    <row r="248" spans="1:9" ht="15.75" customHeight="1" x14ac:dyDescent="0.25">
      <c r="A248" s="373" t="s">
        <v>325</v>
      </c>
      <c r="B248" s="373"/>
      <c r="C248" s="370"/>
      <c r="D248" s="370"/>
      <c r="E248" s="370"/>
      <c r="F248" s="370"/>
      <c r="G248" s="370"/>
      <c r="H248" s="370"/>
      <c r="I248" s="370"/>
    </row>
    <row r="249" spans="1:9" ht="15.75" customHeight="1" x14ac:dyDescent="0.25"/>
    <row r="250" spans="1:9" ht="15.75" customHeight="1" x14ac:dyDescent="0.25"/>
    <row r="251" spans="1:9" ht="15.75" customHeight="1" x14ac:dyDescent="0.25"/>
    <row r="252" spans="1:9" ht="15.75" customHeight="1" x14ac:dyDescent="0.25"/>
    <row r="253" spans="1:9" ht="15.75" customHeight="1" x14ac:dyDescent="0.25"/>
    <row r="254" spans="1:9" ht="15.75" customHeight="1" x14ac:dyDescent="0.25"/>
    <row r="255" spans="1:9" ht="15.75" customHeight="1" x14ac:dyDescent="0.25"/>
    <row r="256" spans="1: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E159:E160"/>
    <mergeCell ref="A158:D158"/>
    <mergeCell ref="A159:A160"/>
    <mergeCell ref="B159:B160"/>
    <mergeCell ref="C159:C160"/>
    <mergeCell ref="D159:D160"/>
    <mergeCell ref="A1:K1"/>
    <mergeCell ref="A31:G31"/>
    <mergeCell ref="A38:F38"/>
    <mergeCell ref="A76:H76"/>
    <mergeCell ref="A155:A156"/>
    <mergeCell ref="B155:B156"/>
    <mergeCell ref="C155:C156"/>
    <mergeCell ref="D155:D156"/>
    <mergeCell ref="E155:E15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topLeftCell="A125" workbookViewId="0"/>
  </sheetViews>
  <sheetFormatPr defaultColWidth="11.125" defaultRowHeight="15" customHeight="1" x14ac:dyDescent="0.25"/>
  <cols>
    <col min="1" max="1" width="23.125" customWidth="1"/>
    <col min="2" max="2" width="10.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30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30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30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30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/>
      <c r="C39" s="465"/>
      <c r="D39" s="466"/>
      <c r="E39" s="465">
        <f t="shared" ref="E39:E70" si="12">B39+C39-D39</f>
        <v>0</v>
      </c>
      <c r="F39" s="467">
        <v>32.5</v>
      </c>
      <c r="G39" s="467">
        <f t="shared" ref="G39:G6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/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/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/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5.7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5.75" x14ac:dyDescent="0.25">
      <c r="A47" s="474" t="s">
        <v>62</v>
      </c>
      <c r="B47" s="455"/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25.5" x14ac:dyDescent="0.25">
      <c r="A48" s="474" t="s">
        <v>63</v>
      </c>
      <c r="B48" s="455"/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/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38.25" x14ac:dyDescent="0.25">
      <c r="A50" s="478" t="s">
        <v>65</v>
      </c>
      <c r="B50" s="479"/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/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38.25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38.2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/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38.2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2894</v>
      </c>
      <c r="C56" s="130">
        <v>865</v>
      </c>
      <c r="D56" s="131"/>
      <c r="E56" s="493">
        <f t="shared" si="12"/>
        <v>3759</v>
      </c>
      <c r="F56" s="132">
        <v>140</v>
      </c>
      <c r="G56" s="133">
        <f t="shared" si="13"/>
        <v>526260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38.25" x14ac:dyDescent="0.25">
      <c r="A57" s="135" t="s">
        <v>72</v>
      </c>
      <c r="B57" s="136">
        <v>3134</v>
      </c>
      <c r="C57" s="136"/>
      <c r="D57" s="137"/>
      <c r="E57" s="266">
        <f t="shared" si="12"/>
        <v>3134</v>
      </c>
      <c r="F57" s="138">
        <v>140</v>
      </c>
      <c r="G57" s="139">
        <f t="shared" si="13"/>
        <v>438760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38.2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38.25" x14ac:dyDescent="0.25">
      <c r="A59" s="141" t="s">
        <v>74</v>
      </c>
      <c r="B59" s="142">
        <v>1836</v>
      </c>
      <c r="C59" s="142"/>
      <c r="D59" s="143"/>
      <c r="E59" s="311">
        <f t="shared" si="12"/>
        <v>1836</v>
      </c>
      <c r="F59" s="144">
        <v>140</v>
      </c>
      <c r="G59" s="145">
        <f t="shared" si="13"/>
        <v>257040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8.25" x14ac:dyDescent="0.25">
      <c r="A60" s="494" t="s">
        <v>75</v>
      </c>
      <c r="B60" s="353">
        <v>2641</v>
      </c>
      <c r="C60" s="353">
        <v>920</v>
      </c>
      <c r="D60" s="354"/>
      <c r="E60" s="448">
        <f t="shared" si="12"/>
        <v>3561</v>
      </c>
      <c r="F60" s="355">
        <v>140</v>
      </c>
      <c r="G60" s="18">
        <f t="shared" si="13"/>
        <v>498540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25.5" x14ac:dyDescent="0.25">
      <c r="A61" s="494" t="s">
        <v>76</v>
      </c>
      <c r="B61" s="353">
        <v>941</v>
      </c>
      <c r="C61" s="353"/>
      <c r="D61" s="354"/>
      <c r="E61" s="448">
        <f t="shared" si="12"/>
        <v>941</v>
      </c>
      <c r="F61" s="355">
        <v>128</v>
      </c>
      <c r="G61" s="18">
        <f t="shared" si="13"/>
        <v>120448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25.5" x14ac:dyDescent="0.25">
      <c r="A62" s="129" t="s">
        <v>77</v>
      </c>
      <c r="B62" s="130">
        <v>1003</v>
      </c>
      <c r="C62" s="130">
        <v>603</v>
      </c>
      <c r="D62" s="131"/>
      <c r="E62" s="493">
        <f t="shared" si="12"/>
        <v>1606</v>
      </c>
      <c r="F62" s="132">
        <v>128</v>
      </c>
      <c r="G62" s="133">
        <f t="shared" si="13"/>
        <v>205568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25.5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3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25.5" x14ac:dyDescent="0.25">
      <c r="A64" s="117" t="s">
        <v>79</v>
      </c>
      <c r="B64" s="118">
        <v>581</v>
      </c>
      <c r="C64" s="118">
        <v>372</v>
      </c>
      <c r="D64" s="119"/>
      <c r="E64" s="492">
        <f t="shared" si="12"/>
        <v>953</v>
      </c>
      <c r="F64" s="120">
        <v>128</v>
      </c>
      <c r="G64" s="121">
        <f t="shared" si="13"/>
        <v>121984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25.5" x14ac:dyDescent="0.25">
      <c r="A65" s="494" t="s">
        <v>80</v>
      </c>
      <c r="B65" s="353">
        <v>0</v>
      </c>
      <c r="C65" s="353"/>
      <c r="D65" s="354"/>
      <c r="E65" s="448">
        <f t="shared" si="12"/>
        <v>0</v>
      </c>
      <c r="F65" s="355">
        <v>128</v>
      </c>
      <c r="G65" s="18">
        <f t="shared" si="13"/>
        <v>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3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129" t="s">
        <v>82</v>
      </c>
      <c r="B67" s="130">
        <v>420</v>
      </c>
      <c r="C67" s="130">
        <v>220</v>
      </c>
      <c r="D67" s="131"/>
      <c r="E67" s="493">
        <f t="shared" si="12"/>
        <v>640</v>
      </c>
      <c r="F67" s="132">
        <v>102</v>
      </c>
      <c r="G67" s="133">
        <f t="shared" si="13"/>
        <v>65280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25.5" x14ac:dyDescent="0.25">
      <c r="A68" s="478" t="s">
        <v>83</v>
      </c>
      <c r="B68" s="480">
        <v>780</v>
      </c>
      <c r="C68" s="480">
        <v>300</v>
      </c>
      <c r="D68" s="481"/>
      <c r="E68" s="455">
        <f t="shared" si="12"/>
        <v>1080</v>
      </c>
      <c r="F68" s="482">
        <v>102</v>
      </c>
      <c r="G68" s="476">
        <f t="shared" si="13"/>
        <v>110160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38.25" x14ac:dyDescent="0.25">
      <c r="A69" s="117" t="s">
        <v>84</v>
      </c>
      <c r="B69" s="118">
        <v>600</v>
      </c>
      <c r="C69" s="118">
        <v>80</v>
      </c>
      <c r="D69" s="119"/>
      <c r="E69" s="492">
        <f t="shared" si="12"/>
        <v>680</v>
      </c>
      <c r="F69" s="120">
        <v>102</v>
      </c>
      <c r="G69" s="121">
        <f t="shared" si="13"/>
        <v>69360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63" t="s">
        <v>85</v>
      </c>
      <c r="B70" s="496">
        <v>480</v>
      </c>
      <c r="C70" s="497">
        <v>160</v>
      </c>
      <c r="D70" s="498"/>
      <c r="E70" s="499">
        <f t="shared" si="12"/>
        <v>640</v>
      </c>
      <c r="F70" s="166">
        <v>102</v>
      </c>
      <c r="G70" s="166">
        <f>F70*C70</f>
        <v>16320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5.75" x14ac:dyDescent="0.25">
      <c r="A71" s="500" t="s">
        <v>86</v>
      </c>
      <c r="B71" s="501">
        <f>SUM(B39:B70)</f>
        <v>17153.8</v>
      </c>
      <c r="C71" s="501">
        <v>20</v>
      </c>
      <c r="D71" s="501">
        <f t="shared" ref="D71:E71" si="14">SUM(D39:D70)</f>
        <v>0</v>
      </c>
      <c r="E71" s="501">
        <f t="shared" si="14"/>
        <v>20673.8</v>
      </c>
      <c r="F71" s="502"/>
      <c r="G71" s="503">
        <f>SUM(G39:G70)</f>
        <v>2710196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5.75" x14ac:dyDescent="0.2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785" t="s">
        <v>296</v>
      </c>
      <c r="B74" s="781"/>
      <c r="C74" s="781"/>
      <c r="D74" s="781"/>
      <c r="E74" s="781"/>
      <c r="F74" s="781"/>
      <c r="G74" s="781"/>
      <c r="H74" s="782"/>
      <c r="I74" s="439"/>
      <c r="J74" s="358"/>
      <c r="K74" s="358"/>
      <c r="L74" s="358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85.5" x14ac:dyDescent="0.25">
      <c r="A75" s="367" t="s">
        <v>87</v>
      </c>
      <c r="B75" s="368" t="s">
        <v>37</v>
      </c>
      <c r="C75" s="197" t="s">
        <v>89</v>
      </c>
      <c r="D75" s="198" t="s">
        <v>39</v>
      </c>
      <c r="E75" s="197" t="s">
        <v>90</v>
      </c>
      <c r="F75" s="197" t="s">
        <v>91</v>
      </c>
      <c r="G75" s="199" t="s">
        <v>93</v>
      </c>
      <c r="H75" s="369" t="s">
        <v>52</v>
      </c>
      <c r="I75" s="505" t="s">
        <v>353</v>
      </c>
      <c r="J75" s="358"/>
      <c r="K75" s="358"/>
      <c r="L75" s="358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45" x14ac:dyDescent="0.25">
      <c r="A76" s="372" t="s">
        <v>354</v>
      </c>
      <c r="B76" s="202" t="s">
        <v>355</v>
      </c>
      <c r="C76" s="203">
        <v>2100</v>
      </c>
      <c r="D76" s="77"/>
      <c r="E76" s="203">
        <v>125</v>
      </c>
      <c r="F76" s="203">
        <f t="shared" ref="F76:F101" si="15">C76+D76-E76</f>
        <v>1975</v>
      </c>
      <c r="G76" s="77">
        <v>183</v>
      </c>
      <c r="H76" s="77">
        <f t="shared" ref="H76:H119" si="16">G76*F76</f>
        <v>361425</v>
      </c>
      <c r="I76" s="506">
        <v>2575</v>
      </c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5.75" x14ac:dyDescent="0.25">
      <c r="A77" s="374" t="s">
        <v>100</v>
      </c>
      <c r="B77" s="202" t="s">
        <v>356</v>
      </c>
      <c r="C77" s="203">
        <v>980</v>
      </c>
      <c r="D77" s="77"/>
      <c r="E77" s="203">
        <v>20</v>
      </c>
      <c r="F77" s="203">
        <f t="shared" si="15"/>
        <v>960</v>
      </c>
      <c r="G77" s="77">
        <v>232</v>
      </c>
      <c r="H77" s="77">
        <f t="shared" si="16"/>
        <v>222720</v>
      </c>
      <c r="I77" s="506">
        <v>80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30" x14ac:dyDescent="0.25">
      <c r="A78" s="507" t="s">
        <v>102</v>
      </c>
      <c r="B78" s="508" t="s">
        <v>103</v>
      </c>
      <c r="C78" s="448">
        <v>977</v>
      </c>
      <c r="D78" s="448"/>
      <c r="E78" s="448"/>
      <c r="F78" s="448">
        <f t="shared" si="15"/>
        <v>977</v>
      </c>
      <c r="G78" s="448">
        <v>57</v>
      </c>
      <c r="H78" s="448">
        <f t="shared" si="16"/>
        <v>55689</v>
      </c>
      <c r="I78" s="509">
        <v>1489</v>
      </c>
      <c r="J78" s="510"/>
      <c r="K78" s="511" t="s">
        <v>357</v>
      </c>
      <c r="L78" s="511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45" x14ac:dyDescent="0.25">
      <c r="A79" s="205" t="s">
        <v>102</v>
      </c>
      <c r="B79" s="206" t="s">
        <v>358</v>
      </c>
      <c r="C79" s="203">
        <v>1680</v>
      </c>
      <c r="D79" s="77"/>
      <c r="E79" s="203">
        <v>256</v>
      </c>
      <c r="F79" s="203">
        <f t="shared" si="15"/>
        <v>1424</v>
      </c>
      <c r="G79" s="77">
        <v>59</v>
      </c>
      <c r="H79" s="77">
        <f t="shared" si="16"/>
        <v>84016</v>
      </c>
      <c r="I79" s="506"/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375" t="s">
        <v>359</v>
      </c>
      <c r="B80" s="202" t="s">
        <v>106</v>
      </c>
      <c r="C80" s="203">
        <v>550</v>
      </c>
      <c r="D80" s="77"/>
      <c r="E80" s="203"/>
      <c r="F80" s="203">
        <f t="shared" si="15"/>
        <v>550</v>
      </c>
      <c r="G80" s="77">
        <v>24</v>
      </c>
      <c r="H80" s="77">
        <f t="shared" si="16"/>
        <v>13200</v>
      </c>
      <c r="I80" s="506">
        <v>600</v>
      </c>
      <c r="J80" s="358"/>
      <c r="K80" s="358"/>
      <c r="L80" s="358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5.75" x14ac:dyDescent="0.25">
      <c r="A81" s="376" t="s">
        <v>109</v>
      </c>
      <c r="B81" s="209" t="s">
        <v>108</v>
      </c>
      <c r="C81" s="203">
        <v>290</v>
      </c>
      <c r="D81" s="77"/>
      <c r="E81" s="203">
        <v>20</v>
      </c>
      <c r="F81" s="203">
        <f t="shared" si="15"/>
        <v>270</v>
      </c>
      <c r="G81" s="77">
        <v>623</v>
      </c>
      <c r="H81" s="77">
        <f t="shared" si="16"/>
        <v>168210</v>
      </c>
      <c r="I81" s="506">
        <v>75</v>
      </c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5.75" x14ac:dyDescent="0.25">
      <c r="A82" s="205" t="s">
        <v>360</v>
      </c>
      <c r="B82" s="209" t="s">
        <v>111</v>
      </c>
      <c r="C82" s="203">
        <v>2</v>
      </c>
      <c r="D82" s="77"/>
      <c r="E82" s="203"/>
      <c r="F82" s="203">
        <f t="shared" si="15"/>
        <v>2</v>
      </c>
      <c r="G82" s="77">
        <v>2070</v>
      </c>
      <c r="H82" s="77">
        <f t="shared" si="16"/>
        <v>4140</v>
      </c>
      <c r="I82" s="506"/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205" t="s">
        <v>112</v>
      </c>
      <c r="B83" s="209" t="s">
        <v>111</v>
      </c>
      <c r="C83" s="203">
        <v>3</v>
      </c>
      <c r="D83" s="77"/>
      <c r="E83" s="203"/>
      <c r="F83" s="203">
        <f t="shared" si="15"/>
        <v>3</v>
      </c>
      <c r="G83" s="77">
        <v>1758</v>
      </c>
      <c r="H83" s="77">
        <f t="shared" si="16"/>
        <v>5274</v>
      </c>
      <c r="I83" s="506"/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5.75" x14ac:dyDescent="0.25">
      <c r="A84" s="205" t="s">
        <v>112</v>
      </c>
      <c r="B84" s="209" t="s">
        <v>127</v>
      </c>
      <c r="C84" s="203">
        <v>0</v>
      </c>
      <c r="D84" s="77"/>
      <c r="E84" s="203"/>
      <c r="F84" s="203">
        <f t="shared" si="15"/>
        <v>0</v>
      </c>
      <c r="G84" s="77">
        <v>2549.0300000000002</v>
      </c>
      <c r="H84" s="77">
        <f t="shared" si="16"/>
        <v>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376" t="s">
        <v>361</v>
      </c>
      <c r="B85" s="209" t="s">
        <v>111</v>
      </c>
      <c r="C85" s="203">
        <v>6</v>
      </c>
      <c r="D85" s="77"/>
      <c r="E85" s="203"/>
      <c r="F85" s="203">
        <f t="shared" si="15"/>
        <v>6</v>
      </c>
      <c r="G85" s="77">
        <v>2142</v>
      </c>
      <c r="H85" s="77">
        <f t="shared" si="16"/>
        <v>12852</v>
      </c>
      <c r="I85" s="506">
        <v>6</v>
      </c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377" t="s">
        <v>362</v>
      </c>
      <c r="B86" s="209" t="s">
        <v>355</v>
      </c>
      <c r="C86" s="203">
        <v>3450</v>
      </c>
      <c r="D86" s="77"/>
      <c r="E86" s="203">
        <v>125</v>
      </c>
      <c r="F86" s="203">
        <f t="shared" si="15"/>
        <v>3325</v>
      </c>
      <c r="G86" s="77">
        <v>47</v>
      </c>
      <c r="H86" s="77">
        <f t="shared" si="16"/>
        <v>156275</v>
      </c>
      <c r="I86" s="506">
        <v>3900</v>
      </c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8" t="s">
        <v>120</v>
      </c>
      <c r="B87" s="209" t="s">
        <v>111</v>
      </c>
      <c r="C87" s="203">
        <v>1</v>
      </c>
      <c r="D87" s="77"/>
      <c r="E87" s="203"/>
      <c r="F87" s="203">
        <f t="shared" si="15"/>
        <v>1</v>
      </c>
      <c r="G87" s="77">
        <v>2233.9899999999998</v>
      </c>
      <c r="H87" s="77">
        <f t="shared" si="16"/>
        <v>2233.9899999999998</v>
      </c>
      <c r="I87" s="506">
        <v>1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8" t="s">
        <v>120</v>
      </c>
      <c r="B88" s="209" t="s">
        <v>127</v>
      </c>
      <c r="C88" s="203">
        <v>3</v>
      </c>
      <c r="D88" s="77"/>
      <c r="E88" s="203"/>
      <c r="F88" s="203">
        <f t="shared" si="15"/>
        <v>3</v>
      </c>
      <c r="G88" s="77">
        <v>1924.17</v>
      </c>
      <c r="H88" s="77">
        <f t="shared" si="16"/>
        <v>5772.51</v>
      </c>
      <c r="I88" s="506">
        <v>3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9" t="s">
        <v>121</v>
      </c>
      <c r="B89" s="209" t="s">
        <v>122</v>
      </c>
      <c r="C89" s="203">
        <v>100</v>
      </c>
      <c r="D89" s="77"/>
      <c r="E89" s="203"/>
      <c r="F89" s="203">
        <f t="shared" si="15"/>
        <v>100</v>
      </c>
      <c r="G89" s="77">
        <v>743.29</v>
      </c>
      <c r="H89" s="77">
        <f t="shared" si="16"/>
        <v>74329</v>
      </c>
      <c r="I89" s="506">
        <v>100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5.75" x14ac:dyDescent="0.25">
      <c r="A90" s="376" t="s">
        <v>363</v>
      </c>
      <c r="B90" s="217" t="s">
        <v>122</v>
      </c>
      <c r="C90" s="203">
        <v>211</v>
      </c>
      <c r="D90" s="77"/>
      <c r="E90" s="203"/>
      <c r="F90" s="203">
        <f t="shared" si="15"/>
        <v>211</v>
      </c>
      <c r="G90" s="77">
        <v>559.19762200000002</v>
      </c>
      <c r="H90" s="77">
        <f t="shared" si="16"/>
        <v>117990.698242</v>
      </c>
      <c r="I90" s="506">
        <v>211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45" x14ac:dyDescent="0.25">
      <c r="A91" s="380" t="s">
        <v>364</v>
      </c>
      <c r="B91" s="202" t="s">
        <v>98</v>
      </c>
      <c r="C91" s="203">
        <v>225</v>
      </c>
      <c r="D91" s="77"/>
      <c r="E91" s="203">
        <v>75</v>
      </c>
      <c r="F91" s="203">
        <f t="shared" si="15"/>
        <v>150</v>
      </c>
      <c r="G91" s="77">
        <v>183</v>
      </c>
      <c r="H91" s="77">
        <f t="shared" si="16"/>
        <v>27450</v>
      </c>
      <c r="I91" s="506"/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45" x14ac:dyDescent="0.25">
      <c r="A92" s="380" t="s">
        <v>364</v>
      </c>
      <c r="B92" s="202" t="s">
        <v>365</v>
      </c>
      <c r="C92" s="203">
        <v>1925</v>
      </c>
      <c r="D92" s="77"/>
      <c r="E92" s="203"/>
      <c r="F92" s="203">
        <f t="shared" si="15"/>
        <v>1925</v>
      </c>
      <c r="G92" s="77">
        <v>183</v>
      </c>
      <c r="H92" s="77">
        <f t="shared" si="16"/>
        <v>352275</v>
      </c>
      <c r="I92" s="506">
        <v>2100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5.75" x14ac:dyDescent="0.25">
      <c r="A93" s="376" t="s">
        <v>125</v>
      </c>
      <c r="B93" s="209" t="s">
        <v>127</v>
      </c>
      <c r="C93" s="203">
        <v>80</v>
      </c>
      <c r="D93" s="77"/>
      <c r="E93" s="203"/>
      <c r="F93" s="203">
        <f t="shared" si="15"/>
        <v>80</v>
      </c>
      <c r="G93" s="77">
        <v>427</v>
      </c>
      <c r="H93" s="77">
        <f t="shared" si="16"/>
        <v>34160</v>
      </c>
      <c r="I93" s="506">
        <v>135</v>
      </c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5.75" x14ac:dyDescent="0.25">
      <c r="A94" s="376" t="s">
        <v>126</v>
      </c>
      <c r="B94" s="209" t="s">
        <v>127</v>
      </c>
      <c r="C94" s="203">
        <v>25</v>
      </c>
      <c r="D94" s="77"/>
      <c r="E94" s="203"/>
      <c r="F94" s="203">
        <f t="shared" si="15"/>
        <v>25</v>
      </c>
      <c r="G94" s="77">
        <v>688.59</v>
      </c>
      <c r="H94" s="77">
        <f t="shared" si="16"/>
        <v>17214.75</v>
      </c>
      <c r="I94" s="506">
        <v>50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128</v>
      </c>
      <c r="B95" s="209" t="s">
        <v>127</v>
      </c>
      <c r="C95" s="203">
        <v>10</v>
      </c>
      <c r="D95" s="77"/>
      <c r="E95" s="203"/>
      <c r="F95" s="203">
        <f t="shared" si="15"/>
        <v>10</v>
      </c>
      <c r="G95" s="77">
        <v>504</v>
      </c>
      <c r="H95" s="77">
        <f t="shared" si="16"/>
        <v>5040</v>
      </c>
      <c r="I95" s="506"/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366</v>
      </c>
      <c r="B96" s="209" t="s">
        <v>127</v>
      </c>
      <c r="C96" s="203">
        <v>50</v>
      </c>
      <c r="D96" s="77"/>
      <c r="E96" s="203">
        <v>25</v>
      </c>
      <c r="F96" s="203">
        <f t="shared" si="15"/>
        <v>25</v>
      </c>
      <c r="G96" s="77">
        <v>398</v>
      </c>
      <c r="H96" s="77">
        <f t="shared" si="16"/>
        <v>9950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81" t="s">
        <v>130</v>
      </c>
      <c r="B97" s="209" t="s">
        <v>127</v>
      </c>
      <c r="C97" s="203">
        <v>0</v>
      </c>
      <c r="D97" s="77"/>
      <c r="E97" s="203"/>
      <c r="F97" s="203">
        <f t="shared" si="15"/>
        <v>0</v>
      </c>
      <c r="G97" s="77">
        <v>607</v>
      </c>
      <c r="H97" s="77">
        <f t="shared" si="16"/>
        <v>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131</v>
      </c>
      <c r="B98" s="209" t="s">
        <v>127</v>
      </c>
      <c r="C98" s="203">
        <v>55</v>
      </c>
      <c r="D98" s="77"/>
      <c r="E98" s="203"/>
      <c r="F98" s="203">
        <f t="shared" si="15"/>
        <v>55</v>
      </c>
      <c r="G98" s="77">
        <v>514</v>
      </c>
      <c r="H98" s="77">
        <f t="shared" si="16"/>
        <v>28270</v>
      </c>
      <c r="I98" s="506"/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2" t="s">
        <v>132</v>
      </c>
      <c r="B99" s="209" t="s">
        <v>127</v>
      </c>
      <c r="C99" s="203">
        <v>0</v>
      </c>
      <c r="D99" s="77"/>
      <c r="E99" s="203"/>
      <c r="F99" s="203">
        <f t="shared" si="15"/>
        <v>0</v>
      </c>
      <c r="G99" s="77">
        <v>519</v>
      </c>
      <c r="H99" s="77">
        <f t="shared" si="16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299</v>
      </c>
      <c r="B100" s="209" t="s">
        <v>127</v>
      </c>
      <c r="C100" s="203">
        <v>10</v>
      </c>
      <c r="D100" s="77"/>
      <c r="E100" s="203"/>
      <c r="F100" s="203">
        <f t="shared" si="15"/>
        <v>10</v>
      </c>
      <c r="G100" s="77">
        <v>502.85</v>
      </c>
      <c r="H100" s="77">
        <f t="shared" si="16"/>
        <v>5028.5</v>
      </c>
      <c r="I100" s="506">
        <v>10</v>
      </c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222" t="s">
        <v>135</v>
      </c>
      <c r="B101" s="209" t="s">
        <v>108</v>
      </c>
      <c r="C101" s="203">
        <v>750</v>
      </c>
      <c r="D101" s="77"/>
      <c r="E101" s="203"/>
      <c r="F101" s="203">
        <f t="shared" si="15"/>
        <v>750</v>
      </c>
      <c r="G101" s="77">
        <v>60</v>
      </c>
      <c r="H101" s="77">
        <f t="shared" si="16"/>
        <v>45000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222" t="s">
        <v>139</v>
      </c>
      <c r="B102" s="217"/>
      <c r="C102" s="203">
        <v>0</v>
      </c>
      <c r="D102" s="77"/>
      <c r="E102" s="203"/>
      <c r="F102" s="203">
        <v>0</v>
      </c>
      <c r="G102" s="77">
        <v>0</v>
      </c>
      <c r="H102" s="77">
        <f t="shared" si="16"/>
        <v>0</v>
      </c>
      <c r="I102" s="506"/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05" t="s">
        <v>140</v>
      </c>
      <c r="B103" s="217" t="s">
        <v>141</v>
      </c>
      <c r="C103" s="203">
        <v>1075</v>
      </c>
      <c r="D103" s="77"/>
      <c r="E103" s="203"/>
      <c r="F103" s="203">
        <f>C103+D103+E103</f>
        <v>1075</v>
      </c>
      <c r="G103" s="77">
        <v>55</v>
      </c>
      <c r="H103" s="77">
        <f t="shared" si="16"/>
        <v>59125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30" x14ac:dyDescent="0.25">
      <c r="A104" s="205" t="s">
        <v>142</v>
      </c>
      <c r="B104" s="223" t="s">
        <v>138</v>
      </c>
      <c r="C104" s="203">
        <v>5000</v>
      </c>
      <c r="D104" s="77"/>
      <c r="E104" s="203">
        <v>750</v>
      </c>
      <c r="F104" s="203">
        <f t="shared" ref="F104:F119" si="17">C104+D104-E104</f>
        <v>4250</v>
      </c>
      <c r="G104" s="77">
        <v>27</v>
      </c>
      <c r="H104" s="77">
        <f t="shared" si="16"/>
        <v>114750</v>
      </c>
      <c r="I104" s="506">
        <v>750</v>
      </c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376" t="s">
        <v>367</v>
      </c>
      <c r="B105" s="209" t="s">
        <v>111</v>
      </c>
      <c r="C105" s="203">
        <v>25</v>
      </c>
      <c r="D105" s="77"/>
      <c r="E105" s="203"/>
      <c r="F105" s="203">
        <f t="shared" si="17"/>
        <v>25</v>
      </c>
      <c r="G105" s="77">
        <v>384</v>
      </c>
      <c r="H105" s="77">
        <f t="shared" si="16"/>
        <v>9600</v>
      </c>
      <c r="I105" s="506">
        <v>25</v>
      </c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7"/>
        <v>50</v>
      </c>
      <c r="G106" s="77">
        <v>498</v>
      </c>
      <c r="H106" s="77">
        <f t="shared" si="16"/>
        <v>24900</v>
      </c>
      <c r="I106" s="506">
        <v>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370</v>
      </c>
      <c r="B107" s="209" t="s">
        <v>371</v>
      </c>
      <c r="C107" s="203">
        <v>25</v>
      </c>
      <c r="D107" s="77"/>
      <c r="E107" s="203"/>
      <c r="F107" s="203">
        <f t="shared" si="17"/>
        <v>25</v>
      </c>
      <c r="G107" s="77">
        <v>84</v>
      </c>
      <c r="H107" s="77">
        <f t="shared" si="16"/>
        <v>2100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81" t="s">
        <v>149</v>
      </c>
      <c r="B108" s="209" t="s">
        <v>127</v>
      </c>
      <c r="C108" s="203">
        <v>185</v>
      </c>
      <c r="D108" s="77"/>
      <c r="E108" s="203"/>
      <c r="F108" s="203">
        <f t="shared" si="17"/>
        <v>185</v>
      </c>
      <c r="G108" s="77">
        <v>629.27</v>
      </c>
      <c r="H108" s="77">
        <f t="shared" si="16"/>
        <v>116414.95</v>
      </c>
      <c r="I108" s="506">
        <v>225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372</v>
      </c>
      <c r="B109" s="209" t="s">
        <v>111</v>
      </c>
      <c r="C109" s="203">
        <v>1</v>
      </c>
      <c r="D109" s="77"/>
      <c r="E109" s="203"/>
      <c r="F109" s="203">
        <f t="shared" si="17"/>
        <v>1</v>
      </c>
      <c r="G109" s="77">
        <v>1585.2</v>
      </c>
      <c r="H109" s="77">
        <f t="shared" si="16"/>
        <v>1585.2</v>
      </c>
      <c r="I109" s="506">
        <v>1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76" t="s">
        <v>152</v>
      </c>
      <c r="B110" s="209" t="s">
        <v>127</v>
      </c>
      <c r="C110" s="203">
        <v>3</v>
      </c>
      <c r="D110" s="77"/>
      <c r="E110" s="203"/>
      <c r="F110" s="203">
        <f t="shared" si="17"/>
        <v>3</v>
      </c>
      <c r="G110" s="77">
        <v>1891.98</v>
      </c>
      <c r="H110" s="77">
        <f t="shared" si="16"/>
        <v>5675.9400000000005</v>
      </c>
      <c r="I110" s="506">
        <v>3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83" t="s">
        <v>153</v>
      </c>
      <c r="B111" s="209" t="s">
        <v>127</v>
      </c>
      <c r="C111" s="203">
        <v>15</v>
      </c>
      <c r="D111" s="77"/>
      <c r="E111" s="203"/>
      <c r="F111" s="203">
        <f t="shared" si="17"/>
        <v>15</v>
      </c>
      <c r="G111" s="77">
        <v>557</v>
      </c>
      <c r="H111" s="77">
        <f t="shared" si="16"/>
        <v>8355</v>
      </c>
      <c r="I111" s="506">
        <v>15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154</v>
      </c>
      <c r="B112" s="209" t="s">
        <v>127</v>
      </c>
      <c r="C112" s="203">
        <v>50</v>
      </c>
      <c r="D112" s="77"/>
      <c r="E112" s="203"/>
      <c r="F112" s="203">
        <f t="shared" si="17"/>
        <v>50</v>
      </c>
      <c r="G112" s="77">
        <v>524</v>
      </c>
      <c r="H112" s="77">
        <f t="shared" si="16"/>
        <v>26200</v>
      </c>
      <c r="I112" s="506">
        <v>50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76" t="s">
        <v>373</v>
      </c>
      <c r="B113" s="209" t="s">
        <v>127</v>
      </c>
      <c r="C113" s="203">
        <v>50</v>
      </c>
      <c r="D113" s="77"/>
      <c r="E113" s="203"/>
      <c r="F113" s="203">
        <f t="shared" si="17"/>
        <v>50</v>
      </c>
      <c r="G113" s="77">
        <v>689.75</v>
      </c>
      <c r="H113" s="77">
        <f t="shared" si="16"/>
        <v>34487.5</v>
      </c>
      <c r="I113" s="506">
        <v>50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156</v>
      </c>
      <c r="B114" s="209" t="s">
        <v>127</v>
      </c>
      <c r="C114" s="203">
        <v>45</v>
      </c>
      <c r="D114" s="77"/>
      <c r="E114" s="203"/>
      <c r="F114" s="203">
        <f t="shared" si="17"/>
        <v>45</v>
      </c>
      <c r="G114" s="77">
        <v>522.19000000000005</v>
      </c>
      <c r="H114" s="77">
        <f t="shared" si="16"/>
        <v>23498.550000000003</v>
      </c>
      <c r="I114" s="506"/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82" t="s">
        <v>157</v>
      </c>
      <c r="B115" s="209" t="s">
        <v>127</v>
      </c>
      <c r="C115" s="203">
        <v>95</v>
      </c>
      <c r="D115" s="77"/>
      <c r="E115" s="203"/>
      <c r="F115" s="203">
        <f t="shared" si="17"/>
        <v>95</v>
      </c>
      <c r="G115" s="77">
        <v>532.12</v>
      </c>
      <c r="H115" s="77">
        <f t="shared" si="16"/>
        <v>50551.4</v>
      </c>
      <c r="I115" s="506">
        <v>95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81" t="s">
        <v>300</v>
      </c>
      <c r="B116" s="202"/>
      <c r="C116" s="203">
        <v>110</v>
      </c>
      <c r="D116" s="77"/>
      <c r="E116" s="203"/>
      <c r="F116" s="203">
        <f t="shared" si="17"/>
        <v>110</v>
      </c>
      <c r="G116" s="227">
        <v>0</v>
      </c>
      <c r="H116" s="77">
        <f t="shared" si="16"/>
        <v>0</v>
      </c>
      <c r="I116" s="506">
        <v>120</v>
      </c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76" t="s">
        <v>160</v>
      </c>
      <c r="B117" s="209" t="s">
        <v>127</v>
      </c>
      <c r="C117" s="203">
        <v>50</v>
      </c>
      <c r="D117" s="77"/>
      <c r="E117" s="203"/>
      <c r="F117" s="203">
        <f t="shared" si="17"/>
        <v>50</v>
      </c>
      <c r="G117" s="227">
        <v>194.15</v>
      </c>
      <c r="H117" s="77">
        <f t="shared" si="16"/>
        <v>9707.5</v>
      </c>
      <c r="I117" s="506"/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76" t="s">
        <v>374</v>
      </c>
      <c r="B118" s="209" t="s">
        <v>159</v>
      </c>
      <c r="C118" s="203">
        <v>1500</v>
      </c>
      <c r="D118" s="77"/>
      <c r="E118" s="203">
        <v>750</v>
      </c>
      <c r="F118" s="203">
        <f t="shared" si="17"/>
        <v>750</v>
      </c>
      <c r="G118" s="77">
        <v>152.5</v>
      </c>
      <c r="H118" s="77">
        <f t="shared" si="16"/>
        <v>114375</v>
      </c>
      <c r="I118" s="506">
        <v>3750</v>
      </c>
      <c r="J118" s="1"/>
      <c r="K118" s="1"/>
      <c r="L118" s="1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166</v>
      </c>
      <c r="B119" s="209" t="s">
        <v>375</v>
      </c>
      <c r="C119" s="203">
        <v>39.74</v>
      </c>
      <c r="D119" s="77"/>
      <c r="E119" s="203"/>
      <c r="F119" s="203">
        <f t="shared" si="17"/>
        <v>39.74</v>
      </c>
      <c r="G119" s="77">
        <v>2196.6</v>
      </c>
      <c r="H119" s="77">
        <f t="shared" si="16"/>
        <v>87292.884000000005</v>
      </c>
      <c r="I119" s="506"/>
      <c r="J119" s="1" t="s">
        <v>344</v>
      </c>
      <c r="K119" s="1"/>
      <c r="L119" s="1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301</v>
      </c>
      <c r="B120" s="209"/>
      <c r="C120" s="203">
        <v>25</v>
      </c>
      <c r="D120" s="77"/>
      <c r="E120" s="203"/>
      <c r="F120" s="203">
        <v>25</v>
      </c>
      <c r="G120" s="77"/>
      <c r="H120" s="384"/>
      <c r="I120" s="506">
        <v>25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135</v>
      </c>
      <c r="B121" s="209"/>
      <c r="C121" s="203">
        <v>650</v>
      </c>
      <c r="D121" s="77"/>
      <c r="E121" s="203"/>
      <c r="F121" s="203">
        <v>650</v>
      </c>
      <c r="G121" s="426"/>
      <c r="H121" s="77"/>
      <c r="I121" s="512">
        <v>650</v>
      </c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205" t="s">
        <v>168</v>
      </c>
      <c r="B122" s="217"/>
      <c r="C122" s="203">
        <v>0</v>
      </c>
      <c r="D122" s="77"/>
      <c r="E122" s="203"/>
      <c r="F122" s="203">
        <v>0</v>
      </c>
      <c r="G122" s="426"/>
      <c r="H122" s="233"/>
      <c r="I122" s="512"/>
      <c r="J122" s="25"/>
      <c r="K122" s="25"/>
      <c r="L122" s="25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30" x14ac:dyDescent="0.25">
      <c r="A123" s="205" t="s">
        <v>169</v>
      </c>
      <c r="B123" s="229"/>
      <c r="C123" s="230">
        <f t="shared" ref="C123:F123" si="18">SUM(C76:C122)</f>
        <v>22476.74</v>
      </c>
      <c r="D123" s="231">
        <f t="shared" si="18"/>
        <v>0</v>
      </c>
      <c r="E123" s="231">
        <f t="shared" si="18"/>
        <v>2146</v>
      </c>
      <c r="F123" s="232">
        <f t="shared" si="18"/>
        <v>20330.740000000002</v>
      </c>
      <c r="G123" s="233"/>
      <c r="H123" s="513">
        <f>SUM(H76:H119)</f>
        <v>2497134.372242</v>
      </c>
      <c r="I123" s="506"/>
      <c r="J123" s="200"/>
      <c r="K123" s="200"/>
      <c r="L123" s="200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1"/>
      <c r="B124" s="15"/>
      <c r="C124" s="25"/>
      <c r="D124" s="1"/>
      <c r="E124" s="1"/>
      <c r="F124" s="1"/>
      <c r="G124" s="1"/>
      <c r="H124" s="1"/>
      <c r="I124" s="25"/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78.75" x14ac:dyDescent="0.25">
      <c r="A125" s="386" t="s">
        <v>170</v>
      </c>
      <c r="B125" s="387" t="s">
        <v>37</v>
      </c>
      <c r="C125" s="388" t="s">
        <v>38</v>
      </c>
      <c r="D125" s="389" t="s">
        <v>39</v>
      </c>
      <c r="E125" s="390" t="s">
        <v>40</v>
      </c>
      <c r="F125" s="388" t="s">
        <v>41</v>
      </c>
      <c r="G125" s="391" t="s">
        <v>93</v>
      </c>
      <c r="H125" s="392" t="s">
        <v>52</v>
      </c>
      <c r="I125" s="428" t="s">
        <v>376</v>
      </c>
      <c r="J125" s="1"/>
      <c r="K125" s="1"/>
      <c r="L125" s="1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5.75" x14ac:dyDescent="0.25">
      <c r="A126" s="241" t="s">
        <v>171</v>
      </c>
      <c r="B126" s="242" t="s">
        <v>172</v>
      </c>
      <c r="C126" s="22">
        <v>220.6</v>
      </c>
      <c r="D126" s="22"/>
      <c r="E126" s="22"/>
      <c r="F126" s="22">
        <f t="shared" ref="F126:F148" si="19">C126+D126-E126</f>
        <v>220.6</v>
      </c>
      <c r="G126" s="24">
        <v>605</v>
      </c>
      <c r="H126" s="257">
        <f t="shared" ref="H126:H149" si="20">G126*F126</f>
        <v>133463</v>
      </c>
      <c r="I126" s="506">
        <v>220.6</v>
      </c>
      <c r="J126" s="1"/>
      <c r="K126" s="1"/>
      <c r="L126" s="1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241" t="s">
        <v>173</v>
      </c>
      <c r="B127" s="242" t="s">
        <v>172</v>
      </c>
      <c r="C127" s="22">
        <v>185.04</v>
      </c>
      <c r="D127" s="22"/>
      <c r="E127" s="22"/>
      <c r="F127" s="22">
        <f t="shared" si="19"/>
        <v>185.04</v>
      </c>
      <c r="G127" s="24">
        <v>605</v>
      </c>
      <c r="H127" s="257">
        <f t="shared" si="20"/>
        <v>111949.2</v>
      </c>
      <c r="I127" s="506">
        <v>185.04</v>
      </c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5.75" x14ac:dyDescent="0.25">
      <c r="A128" s="241" t="s">
        <v>174</v>
      </c>
      <c r="B128" s="242" t="s">
        <v>172</v>
      </c>
      <c r="C128" s="22">
        <v>213.6</v>
      </c>
      <c r="D128" s="22"/>
      <c r="E128" s="22"/>
      <c r="F128" s="22">
        <f t="shared" si="19"/>
        <v>213.6</v>
      </c>
      <c r="G128" s="24">
        <v>605</v>
      </c>
      <c r="H128" s="257">
        <f t="shared" si="20"/>
        <v>129228</v>
      </c>
      <c r="I128" s="506">
        <v>213.6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175</v>
      </c>
      <c r="B129" s="242" t="s">
        <v>172</v>
      </c>
      <c r="C129" s="22">
        <v>193.3</v>
      </c>
      <c r="D129" s="22"/>
      <c r="E129" s="22"/>
      <c r="F129" s="22">
        <f t="shared" si="19"/>
        <v>193.3</v>
      </c>
      <c r="G129" s="24">
        <v>605</v>
      </c>
      <c r="H129" s="257">
        <f t="shared" si="20"/>
        <v>116946.5</v>
      </c>
      <c r="I129" s="506">
        <v>193.3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45" x14ac:dyDescent="0.25">
      <c r="A130" s="245" t="s">
        <v>176</v>
      </c>
      <c r="B130" s="246" t="s">
        <v>177</v>
      </c>
      <c r="C130" s="22">
        <v>16800</v>
      </c>
      <c r="D130" s="22"/>
      <c r="E130" s="22"/>
      <c r="F130" s="22">
        <f t="shared" si="19"/>
        <v>16800</v>
      </c>
      <c r="G130" s="24">
        <v>17.399999999999999</v>
      </c>
      <c r="H130" s="257">
        <f t="shared" si="20"/>
        <v>292320</v>
      </c>
      <c r="I130" s="514">
        <v>16800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178</v>
      </c>
      <c r="B131" s="242" t="s">
        <v>179</v>
      </c>
      <c r="C131" s="22">
        <v>0</v>
      </c>
      <c r="D131" s="22"/>
      <c r="E131" s="22"/>
      <c r="F131" s="22">
        <f t="shared" si="19"/>
        <v>0</v>
      </c>
      <c r="G131" s="24">
        <v>432.82</v>
      </c>
      <c r="H131" s="257">
        <f t="shared" si="20"/>
        <v>0</v>
      </c>
      <c r="I131" s="514">
        <v>5</v>
      </c>
      <c r="J131" s="1" t="s">
        <v>346</v>
      </c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180</v>
      </c>
      <c r="B132" s="242" t="s">
        <v>181</v>
      </c>
      <c r="C132" s="22">
        <v>4200</v>
      </c>
      <c r="D132" s="22"/>
      <c r="E132" s="22"/>
      <c r="F132" s="22">
        <f t="shared" si="19"/>
        <v>4200</v>
      </c>
      <c r="G132" s="24">
        <v>24.995999999999999</v>
      </c>
      <c r="H132" s="257">
        <f t="shared" si="20"/>
        <v>104983.2</v>
      </c>
      <c r="I132" s="515">
        <v>6005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5.75" x14ac:dyDescent="0.25">
      <c r="A133" s="248" t="s">
        <v>184</v>
      </c>
      <c r="B133" s="249" t="s">
        <v>185</v>
      </c>
      <c r="C133" s="22">
        <v>4607</v>
      </c>
      <c r="D133" s="22"/>
      <c r="E133" s="22"/>
      <c r="F133" s="22">
        <f t="shared" si="19"/>
        <v>4607</v>
      </c>
      <c r="G133" s="24">
        <v>5</v>
      </c>
      <c r="H133" s="257">
        <f t="shared" si="20"/>
        <v>23035</v>
      </c>
      <c r="I133" s="514"/>
      <c r="J133" s="1" t="s">
        <v>344</v>
      </c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50" t="s">
        <v>377</v>
      </c>
      <c r="B134" s="251" t="s">
        <v>187</v>
      </c>
      <c r="C134" s="252">
        <v>519.25400000000002</v>
      </c>
      <c r="D134" s="252"/>
      <c r="E134" s="252"/>
      <c r="F134" s="252">
        <f t="shared" si="19"/>
        <v>519.25400000000002</v>
      </c>
      <c r="G134" s="253">
        <v>715</v>
      </c>
      <c r="H134" s="284">
        <f t="shared" si="20"/>
        <v>371266.61</v>
      </c>
      <c r="I134" s="514">
        <v>519.25400000000002</v>
      </c>
      <c r="J134" s="1"/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55" t="s">
        <v>378</v>
      </c>
      <c r="B135" s="256" t="s">
        <v>187</v>
      </c>
      <c r="C135" s="22">
        <v>274.64</v>
      </c>
      <c r="D135" s="246"/>
      <c r="E135" s="22"/>
      <c r="F135" s="22">
        <f t="shared" si="19"/>
        <v>274.64</v>
      </c>
      <c r="G135" s="24">
        <v>850</v>
      </c>
      <c r="H135" s="257">
        <f t="shared" si="20"/>
        <v>233444</v>
      </c>
      <c r="I135" s="514">
        <v>363.24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5" t="s">
        <v>193</v>
      </c>
      <c r="B136" s="246" t="s">
        <v>194</v>
      </c>
      <c r="C136" s="22">
        <v>492</v>
      </c>
      <c r="D136" s="22"/>
      <c r="E136" s="22"/>
      <c r="F136" s="22">
        <f t="shared" si="19"/>
        <v>492</v>
      </c>
      <c r="G136" s="24">
        <v>4</v>
      </c>
      <c r="H136" s="257">
        <f t="shared" si="20"/>
        <v>1968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5" t="s">
        <v>379</v>
      </c>
      <c r="B137" s="256" t="s">
        <v>187</v>
      </c>
      <c r="C137" s="22">
        <v>325.36</v>
      </c>
      <c r="D137" s="242"/>
      <c r="E137" s="22"/>
      <c r="F137" s="22">
        <f t="shared" si="19"/>
        <v>325.36</v>
      </c>
      <c r="G137" s="24">
        <v>850</v>
      </c>
      <c r="H137" s="257">
        <f t="shared" si="20"/>
        <v>276556</v>
      </c>
      <c r="I137" s="514">
        <v>343.14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8" t="s">
        <v>196</v>
      </c>
      <c r="B138" s="22" t="s">
        <v>197</v>
      </c>
      <c r="C138" s="22">
        <v>3200</v>
      </c>
      <c r="D138" s="242"/>
      <c r="E138" s="22"/>
      <c r="F138" s="22">
        <f t="shared" si="19"/>
        <v>3200</v>
      </c>
      <c r="G138" s="242">
        <v>3.86</v>
      </c>
      <c r="H138" s="257">
        <f t="shared" si="20"/>
        <v>12352</v>
      </c>
      <c r="I138" s="514">
        <v>3200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5.75" x14ac:dyDescent="0.25">
      <c r="A139" s="258" t="s">
        <v>198</v>
      </c>
      <c r="B139" s="22" t="s">
        <v>194</v>
      </c>
      <c r="C139" s="22">
        <v>1000</v>
      </c>
      <c r="D139" s="259"/>
      <c r="E139" s="22"/>
      <c r="F139" s="22">
        <f t="shared" si="19"/>
        <v>1000</v>
      </c>
      <c r="G139" s="242">
        <v>2.9</v>
      </c>
      <c r="H139" s="257">
        <f t="shared" si="20"/>
        <v>2900</v>
      </c>
      <c r="I139" s="514">
        <v>1000</v>
      </c>
      <c r="J139" s="1" t="s">
        <v>346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60" t="s">
        <v>380</v>
      </c>
      <c r="B140" s="261" t="s">
        <v>200</v>
      </c>
      <c r="C140" s="261">
        <v>26880</v>
      </c>
      <c r="D140" s="262"/>
      <c r="E140" s="261"/>
      <c r="F140" s="261">
        <f t="shared" si="19"/>
        <v>26880</v>
      </c>
      <c r="G140" s="263">
        <v>5.3</v>
      </c>
      <c r="H140" s="264">
        <f t="shared" si="20"/>
        <v>142464</v>
      </c>
      <c r="I140" s="514">
        <v>26880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201</v>
      </c>
      <c r="B141" s="22" t="s">
        <v>194</v>
      </c>
      <c r="C141" s="22">
        <v>3.6500000000000004</v>
      </c>
      <c r="D141" s="259"/>
      <c r="E141" s="22"/>
      <c r="F141" s="22">
        <f t="shared" si="19"/>
        <v>3.6500000000000004</v>
      </c>
      <c r="G141" s="242">
        <v>499.4</v>
      </c>
      <c r="H141" s="257">
        <f t="shared" si="20"/>
        <v>1822.8100000000002</v>
      </c>
      <c r="I141" s="514"/>
      <c r="J141" s="1" t="s">
        <v>344</v>
      </c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60" x14ac:dyDescent="0.25">
      <c r="A142" s="265" t="s">
        <v>203</v>
      </c>
      <c r="B142" s="266" t="s">
        <v>204</v>
      </c>
      <c r="C142" s="267">
        <v>411.71</v>
      </c>
      <c r="D142" s="268"/>
      <c r="E142" s="266"/>
      <c r="F142" s="266">
        <f t="shared" si="19"/>
        <v>411.71</v>
      </c>
      <c r="G142" s="139">
        <v>682</v>
      </c>
      <c r="H142" s="269">
        <f t="shared" si="20"/>
        <v>280786.21999999997</v>
      </c>
      <c r="I142" s="514">
        <v>411.71</v>
      </c>
      <c r="J142" s="1"/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45" x14ac:dyDescent="0.25">
      <c r="A143" s="270" t="s">
        <v>205</v>
      </c>
      <c r="B143" s="22" t="s">
        <v>204</v>
      </c>
      <c r="C143" s="22">
        <v>225.93</v>
      </c>
      <c r="D143" s="259"/>
      <c r="E143" s="22"/>
      <c r="F143" s="22">
        <f t="shared" si="19"/>
        <v>225.93</v>
      </c>
      <c r="G143" s="24">
        <v>692</v>
      </c>
      <c r="H143" s="257">
        <f t="shared" si="20"/>
        <v>156343.56</v>
      </c>
      <c r="I143" s="514">
        <v>225.93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206</v>
      </c>
      <c r="B144" s="242" t="s">
        <v>207</v>
      </c>
      <c r="C144" s="22">
        <v>124.9</v>
      </c>
      <c r="D144" s="259"/>
      <c r="E144" s="22"/>
      <c r="F144" s="22">
        <f t="shared" si="19"/>
        <v>124.9</v>
      </c>
      <c r="G144" s="24">
        <v>290</v>
      </c>
      <c r="H144" s="257">
        <f t="shared" si="20"/>
        <v>36221</v>
      </c>
      <c r="I144" s="514">
        <v>124.9</v>
      </c>
      <c r="J144" s="1"/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5.75" x14ac:dyDescent="0.25">
      <c r="A145" s="258" t="s">
        <v>208</v>
      </c>
      <c r="B145" s="242" t="s">
        <v>207</v>
      </c>
      <c r="C145" s="22">
        <v>0</v>
      </c>
      <c r="D145" s="259"/>
      <c r="E145" s="22"/>
      <c r="F145" s="22">
        <f t="shared" si="19"/>
        <v>0</v>
      </c>
      <c r="G145" s="24">
        <v>280</v>
      </c>
      <c r="H145" s="257">
        <f t="shared" si="20"/>
        <v>0</v>
      </c>
      <c r="I145" s="514"/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5.75" x14ac:dyDescent="0.25">
      <c r="A146" s="271" t="s">
        <v>209</v>
      </c>
      <c r="B146" s="272" t="s">
        <v>172</v>
      </c>
      <c r="C146" s="273">
        <v>25.450000000000031</v>
      </c>
      <c r="D146" s="274"/>
      <c r="E146" s="275"/>
      <c r="F146" s="275">
        <f t="shared" si="19"/>
        <v>25.450000000000031</v>
      </c>
      <c r="G146" s="276">
        <v>414</v>
      </c>
      <c r="H146" s="277">
        <f t="shared" si="20"/>
        <v>10536.300000000014</v>
      </c>
      <c r="I146" s="514"/>
      <c r="J146" s="1" t="s">
        <v>344</v>
      </c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79" t="s">
        <v>211</v>
      </c>
      <c r="B147" s="280" t="s">
        <v>181</v>
      </c>
      <c r="C147" s="281">
        <v>2000</v>
      </c>
      <c r="D147" s="282"/>
      <c r="E147" s="252"/>
      <c r="F147" s="281">
        <f t="shared" si="19"/>
        <v>2000</v>
      </c>
      <c r="G147" s="283">
        <v>25.776</v>
      </c>
      <c r="H147" s="284">
        <f t="shared" si="20"/>
        <v>51552</v>
      </c>
      <c r="I147" s="514">
        <v>2000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212</v>
      </c>
      <c r="B148" s="259" t="s">
        <v>181</v>
      </c>
      <c r="C148" s="22">
        <v>2000</v>
      </c>
      <c r="D148" s="259"/>
      <c r="E148" s="22"/>
      <c r="F148" s="285">
        <f t="shared" si="19"/>
        <v>2000</v>
      </c>
      <c r="G148" s="278">
        <v>24.744</v>
      </c>
      <c r="H148" s="257">
        <f t="shared" si="20"/>
        <v>49488</v>
      </c>
      <c r="I148" s="514">
        <v>2000</v>
      </c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58"/>
      <c r="B149" s="22"/>
      <c r="C149" s="285"/>
      <c r="D149" s="259"/>
      <c r="E149" s="22"/>
      <c r="F149" s="286"/>
      <c r="G149" s="24"/>
      <c r="H149" s="257">
        <f t="shared" si="20"/>
        <v>0</v>
      </c>
      <c r="I149" s="311"/>
      <c r="J149" s="1"/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45" t="s">
        <v>213</v>
      </c>
      <c r="B150" s="229"/>
      <c r="C150" s="287">
        <f>SUM(C126:C148)</f>
        <v>63902.434000000001</v>
      </c>
      <c r="D150" s="288"/>
      <c r="E150" s="15"/>
      <c r="F150" s="289">
        <f>SUM(F126:F148)</f>
        <v>63902.434000000001</v>
      </c>
      <c r="G150" s="15"/>
      <c r="H150" s="290">
        <f>SUM(H126:H149)</f>
        <v>2539625.4</v>
      </c>
      <c r="I150" s="311"/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91"/>
      <c r="B151" s="15"/>
      <c r="C151" s="292"/>
      <c r="D151" s="15"/>
      <c r="E151" s="15"/>
      <c r="F151" s="293"/>
      <c r="G151" s="15"/>
      <c r="H151" s="15"/>
      <c r="I151" s="1"/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1"/>
      <c r="B152" s="15"/>
      <c r="C152" s="1"/>
      <c r="D152" s="1"/>
      <c r="E152" s="1"/>
      <c r="F152" s="1"/>
      <c r="G152" s="1"/>
      <c r="H152" s="15"/>
      <c r="I152" s="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31.5" customHeight="1" x14ac:dyDescent="0.25">
      <c r="A153" s="784" t="s">
        <v>214</v>
      </c>
      <c r="B153" s="784" t="s">
        <v>215</v>
      </c>
      <c r="C153" s="786" t="s">
        <v>40</v>
      </c>
      <c r="D153" s="787" t="s">
        <v>216</v>
      </c>
      <c r="E153" s="784" t="s">
        <v>217</v>
      </c>
      <c r="F153" s="516"/>
      <c r="G153" s="516"/>
      <c r="H153" s="516"/>
      <c r="I153" s="516"/>
      <c r="J153" s="516"/>
      <c r="K153" s="516"/>
      <c r="L153" s="516"/>
      <c r="M153" s="517"/>
      <c r="N153" s="517"/>
      <c r="O153" s="517"/>
      <c r="P153" s="517"/>
      <c r="Q153" s="517"/>
      <c r="R153" s="517"/>
      <c r="S153" s="517"/>
      <c r="T153" s="517"/>
      <c r="U153" s="517"/>
      <c r="V153" s="517"/>
      <c r="W153" s="517"/>
      <c r="X153" s="517"/>
      <c r="Y153" s="517"/>
      <c r="Z153" s="517"/>
    </row>
    <row r="154" spans="1:26" ht="15.75" x14ac:dyDescent="0.25">
      <c r="A154" s="770"/>
      <c r="B154" s="770"/>
      <c r="C154" s="770"/>
      <c r="D154" s="770"/>
      <c r="E154" s="770"/>
      <c r="F154" s="294"/>
      <c r="G154" s="1"/>
      <c r="H154" s="1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518">
        <v>46085</v>
      </c>
      <c r="B155" s="518">
        <v>46449</v>
      </c>
      <c r="C155" s="518">
        <f>B155-A155</f>
        <v>364</v>
      </c>
      <c r="D155" s="518">
        <v>10.79</v>
      </c>
      <c r="E155" s="519">
        <f>D155*C155</f>
        <v>3927.5599999999995</v>
      </c>
      <c r="F155" s="1"/>
      <c r="G155" s="1"/>
      <c r="H155" s="1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4.25" customHeight="1" x14ac:dyDescent="0.25">
      <c r="A156" s="788"/>
      <c r="B156" s="778"/>
      <c r="C156" s="778"/>
      <c r="D156" s="779"/>
      <c r="E156" s="1"/>
      <c r="F156" s="1"/>
      <c r="G156" s="1"/>
      <c r="H156" s="1"/>
      <c r="I156" s="1"/>
      <c r="J156" s="1"/>
      <c r="K156" s="1"/>
      <c r="L156" s="1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20.25" customHeight="1" x14ac:dyDescent="0.25">
      <c r="A157" s="784" t="s">
        <v>218</v>
      </c>
      <c r="B157" s="784" t="s">
        <v>219</v>
      </c>
      <c r="C157" s="787" t="s">
        <v>40</v>
      </c>
      <c r="D157" s="787" t="s">
        <v>220</v>
      </c>
      <c r="E157" s="784" t="s">
        <v>217</v>
      </c>
      <c r="F157" s="1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20.25" customHeight="1" x14ac:dyDescent="0.25">
      <c r="A158" s="770"/>
      <c r="B158" s="770"/>
      <c r="C158" s="770"/>
      <c r="D158" s="770"/>
      <c r="E158" s="770"/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5.75" x14ac:dyDescent="0.25">
      <c r="A159" s="520">
        <v>875.70339999999999</v>
      </c>
      <c r="B159" s="520">
        <v>875.70339999999999</v>
      </c>
      <c r="C159" s="520">
        <f>B159-A159</f>
        <v>0</v>
      </c>
      <c r="D159" s="521">
        <v>7.5</v>
      </c>
      <c r="E159" s="522">
        <f>D159*C159</f>
        <v>0</v>
      </c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5.75" x14ac:dyDescent="0.25">
      <c r="A160" s="1"/>
      <c r="B160" s="15"/>
      <c r="C160" s="25"/>
      <c r="D160" s="1"/>
      <c r="E160" s="1"/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71.25" x14ac:dyDescent="0.25">
      <c r="A161" s="301" t="s">
        <v>221</v>
      </c>
      <c r="B161" s="301" t="s">
        <v>88</v>
      </c>
      <c r="C161" s="397" t="s">
        <v>38</v>
      </c>
      <c r="D161" s="301" t="s">
        <v>39</v>
      </c>
      <c r="E161" s="523" t="s">
        <v>40</v>
      </c>
      <c r="F161" s="397" t="s">
        <v>41</v>
      </c>
      <c r="G161" s="524" t="s">
        <v>93</v>
      </c>
      <c r="H161" s="301" t="s">
        <v>52</v>
      </c>
      <c r="I161" s="525" t="s">
        <v>303</v>
      </c>
      <c r="J161" s="200"/>
      <c r="K161" s="200"/>
      <c r="L161" s="200"/>
      <c r="M161" s="526"/>
      <c r="N161" s="526"/>
      <c r="O161" s="526"/>
      <c r="P161" s="526"/>
      <c r="Q161" s="526"/>
      <c r="R161" s="526"/>
      <c r="S161" s="526"/>
      <c r="T161" s="526"/>
      <c r="U161" s="526"/>
      <c r="V161" s="526"/>
      <c r="W161" s="526"/>
      <c r="X161" s="526"/>
      <c r="Y161" s="526"/>
      <c r="Z161" s="526"/>
    </row>
    <row r="162" spans="1:26" ht="15.75" x14ac:dyDescent="0.25">
      <c r="A162" s="304" t="s">
        <v>222</v>
      </c>
      <c r="B162" s="242" t="s">
        <v>223</v>
      </c>
      <c r="C162" s="22">
        <v>0</v>
      </c>
      <c r="D162" s="242">
        <v>0</v>
      </c>
      <c r="E162" s="22">
        <v>0</v>
      </c>
      <c r="F162" s="22">
        <f t="shared" ref="F162:F163" si="21">C162-E162+D162</f>
        <v>0</v>
      </c>
      <c r="G162" s="242">
        <v>94.778000000000006</v>
      </c>
      <c r="H162" s="242">
        <f t="shared" ref="H162:H163" si="22">G162*F162</f>
        <v>0</v>
      </c>
      <c r="I162" s="395">
        <v>0</v>
      </c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304" t="s">
        <v>224</v>
      </c>
      <c r="B163" s="242" t="s">
        <v>223</v>
      </c>
      <c r="C163" s="22">
        <v>30.2</v>
      </c>
      <c r="D163" s="242"/>
      <c r="E163" s="22">
        <v>0</v>
      </c>
      <c r="F163" s="22">
        <f t="shared" si="21"/>
        <v>30.2</v>
      </c>
      <c r="G163" s="242">
        <v>249.72200000000001</v>
      </c>
      <c r="H163" s="242">
        <f t="shared" si="22"/>
        <v>7541.6044000000002</v>
      </c>
      <c r="I163" s="395">
        <v>30.2</v>
      </c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5.75" x14ac:dyDescent="0.25">
      <c r="A164" s="304" t="s">
        <v>213</v>
      </c>
      <c r="B164" s="242"/>
      <c r="C164" s="305"/>
      <c r="D164" s="242"/>
      <c r="E164" s="22"/>
      <c r="F164" s="305"/>
      <c r="G164" s="242"/>
      <c r="H164" s="306">
        <f>SUM(H162:H163)</f>
        <v>7541.6044000000002</v>
      </c>
      <c r="I164" s="233"/>
      <c r="J164" s="1"/>
      <c r="K164" s="1"/>
      <c r="L164" s="1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5.75" x14ac:dyDescent="0.25">
      <c r="A165" s="307"/>
      <c r="B165" s="15"/>
      <c r="C165" s="25"/>
      <c r="D165" s="1"/>
      <c r="E165" s="1"/>
      <c r="F165" s="1"/>
      <c r="G165" s="1"/>
      <c r="H165" s="1"/>
      <c r="I165" s="233"/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38.25" x14ac:dyDescent="0.25">
      <c r="A166" s="527" t="s">
        <v>327</v>
      </c>
      <c r="B166" s="528" t="s">
        <v>328</v>
      </c>
      <c r="C166" s="529"/>
      <c r="D166" s="530" t="s">
        <v>228</v>
      </c>
      <c r="E166" s="531" t="s">
        <v>229</v>
      </c>
      <c r="F166" s="529" t="s">
        <v>230</v>
      </c>
      <c r="G166" s="532" t="s">
        <v>93</v>
      </c>
      <c r="H166" s="530" t="s">
        <v>52</v>
      </c>
      <c r="I166" s="533"/>
      <c r="J166" s="25"/>
      <c r="K166" s="25"/>
      <c r="L166" s="25"/>
      <c r="M166" s="534"/>
      <c r="N166" s="534"/>
      <c r="O166" s="534"/>
      <c r="P166" s="534"/>
      <c r="Q166" s="534"/>
      <c r="R166" s="534"/>
      <c r="S166" s="534"/>
      <c r="T166" s="534"/>
      <c r="U166" s="534"/>
      <c r="V166" s="534"/>
      <c r="W166" s="534"/>
      <c r="X166" s="534"/>
      <c r="Y166" s="534"/>
      <c r="Z166" s="534"/>
    </row>
    <row r="167" spans="1:26" ht="15.75" x14ac:dyDescent="0.25">
      <c r="A167" s="535" t="s">
        <v>329</v>
      </c>
      <c r="B167" s="536">
        <v>0</v>
      </c>
      <c r="C167" s="537"/>
      <c r="D167" s="311"/>
      <c r="E167" s="311"/>
      <c r="F167" s="536" t="s">
        <v>233</v>
      </c>
      <c r="G167" s="536">
        <v>77</v>
      </c>
      <c r="H167" s="311">
        <f t="shared" ref="H167:H174" si="23">C167*G167</f>
        <v>0</v>
      </c>
      <c r="I167" s="538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535" t="s">
        <v>330</v>
      </c>
      <c r="B168" s="536">
        <v>0</v>
      </c>
      <c r="C168" s="539"/>
      <c r="D168" s="311"/>
      <c r="E168" s="311"/>
      <c r="F168" s="536" t="s">
        <v>233</v>
      </c>
      <c r="G168" s="536">
        <v>128</v>
      </c>
      <c r="H168" s="311">
        <f t="shared" si="23"/>
        <v>0</v>
      </c>
      <c r="I168" s="538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5.75" x14ac:dyDescent="0.25">
      <c r="A169" s="535" t="s">
        <v>331</v>
      </c>
      <c r="B169" s="536">
        <v>0</v>
      </c>
      <c r="C169" s="539"/>
      <c r="D169" s="311"/>
      <c r="E169" s="538"/>
      <c r="F169" s="536" t="s">
        <v>233</v>
      </c>
      <c r="G169" s="536">
        <v>128</v>
      </c>
      <c r="H169" s="311">
        <f t="shared" si="23"/>
        <v>0</v>
      </c>
      <c r="I169" s="538"/>
      <c r="J169" s="1"/>
      <c r="K169" s="1"/>
      <c r="L169" s="1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5.75" x14ac:dyDescent="0.25">
      <c r="A170" s="535" t="s">
        <v>332</v>
      </c>
      <c r="B170" s="536">
        <v>0</v>
      </c>
      <c r="C170" s="539"/>
      <c r="D170" s="311"/>
      <c r="E170" s="311"/>
      <c r="F170" s="536" t="s">
        <v>237</v>
      </c>
      <c r="G170" s="536"/>
      <c r="H170" s="311">
        <f t="shared" si="23"/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333</v>
      </c>
      <c r="B171" s="536">
        <v>0</v>
      </c>
      <c r="C171" s="539"/>
      <c r="D171" s="311"/>
      <c r="E171" s="311"/>
      <c r="F171" s="540" t="s">
        <v>239</v>
      </c>
      <c r="G171" s="536"/>
      <c r="H171" s="311">
        <f t="shared" si="23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334</v>
      </c>
      <c r="B172" s="536">
        <v>0</v>
      </c>
      <c r="C172" s="539"/>
      <c r="D172" s="311"/>
      <c r="E172" s="311"/>
      <c r="F172" s="540"/>
      <c r="G172" s="536"/>
      <c r="H172" s="311">
        <f t="shared" si="23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335</v>
      </c>
      <c r="B173" s="536">
        <v>9.75</v>
      </c>
      <c r="C173" s="539"/>
      <c r="D173" s="311"/>
      <c r="E173" s="538"/>
      <c r="F173" s="536"/>
      <c r="G173" s="536"/>
      <c r="H173" s="311">
        <f t="shared" si="23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45" x14ac:dyDescent="0.25">
      <c r="A174" s="535" t="s">
        <v>336</v>
      </c>
      <c r="B174" s="536">
        <v>2.1</v>
      </c>
      <c r="C174" s="539"/>
      <c r="D174" s="311"/>
      <c r="E174" s="538"/>
      <c r="F174" s="541" t="s">
        <v>243</v>
      </c>
      <c r="G174" s="536">
        <v>0</v>
      </c>
      <c r="H174" s="311">
        <f t="shared" si="23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337</v>
      </c>
      <c r="B175" s="542">
        <v>7.6</v>
      </c>
      <c r="C175" s="543"/>
      <c r="D175" s="544"/>
      <c r="E175" s="544"/>
      <c r="F175" s="544"/>
      <c r="G175" s="544"/>
      <c r="H175" s="545">
        <f>SUM(H167:H174)</f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338</v>
      </c>
      <c r="B176" s="536">
        <v>7</v>
      </c>
      <c r="C176" s="538"/>
      <c r="D176" s="538"/>
      <c r="E176" s="538"/>
      <c r="F176" s="538"/>
      <c r="G176" s="538"/>
      <c r="H176" s="538"/>
      <c r="I176" s="538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5.75" x14ac:dyDescent="0.25">
      <c r="A177" s="535" t="s">
        <v>339</v>
      </c>
      <c r="B177" s="536">
        <v>4.7</v>
      </c>
      <c r="C177" s="538"/>
      <c r="D177" s="538"/>
      <c r="E177" s="538"/>
      <c r="F177" s="538"/>
      <c r="G177" s="538"/>
      <c r="H177" s="538"/>
      <c r="I177" s="538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340</v>
      </c>
      <c r="B178" s="536">
        <v>17.3</v>
      </c>
      <c r="C178" s="538"/>
      <c r="D178" s="538"/>
      <c r="E178" s="538"/>
      <c r="F178" s="538"/>
      <c r="G178" s="538"/>
      <c r="H178" s="538"/>
      <c r="I178" s="538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57" x14ac:dyDescent="0.25">
      <c r="A180" s="300" t="s">
        <v>244</v>
      </c>
      <c r="B180" s="300" t="s">
        <v>245</v>
      </c>
      <c r="C180" s="397" t="s">
        <v>38</v>
      </c>
      <c r="D180" s="301" t="s">
        <v>39</v>
      </c>
      <c r="E180" s="329" t="s">
        <v>40</v>
      </c>
      <c r="F180" s="397" t="s">
        <v>246</v>
      </c>
      <c r="G180" s="303" t="s">
        <v>93</v>
      </c>
      <c r="H180" s="301" t="s">
        <v>52</v>
      </c>
      <c r="I180" s="438" t="s">
        <v>303</v>
      </c>
      <c r="J180" s="1"/>
      <c r="K180" s="1"/>
      <c r="L180" s="1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307" t="s">
        <v>247</v>
      </c>
      <c r="B181" s="229"/>
      <c r="C181" s="229">
        <v>17</v>
      </c>
      <c r="D181" s="229"/>
      <c r="E181" s="229"/>
      <c r="F181" s="229">
        <f t="shared" ref="F181:F184" si="24">C181+D181-E181</f>
        <v>17</v>
      </c>
      <c r="G181" s="311">
        <v>3.7</v>
      </c>
      <c r="H181" s="546">
        <f t="shared" ref="H181:H184" si="25">G181*F181</f>
        <v>62.900000000000006</v>
      </c>
      <c r="I181" s="547">
        <v>21</v>
      </c>
      <c r="J181" s="1"/>
      <c r="K181" s="1"/>
      <c r="L181" s="1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307" t="s">
        <v>248</v>
      </c>
      <c r="B182" s="229"/>
      <c r="C182" s="229">
        <v>27</v>
      </c>
      <c r="D182" s="229"/>
      <c r="E182" s="229"/>
      <c r="F182" s="229">
        <f t="shared" si="24"/>
        <v>27</v>
      </c>
      <c r="G182" s="311">
        <v>85</v>
      </c>
      <c r="H182" s="546">
        <f t="shared" si="25"/>
        <v>2295</v>
      </c>
      <c r="I182" s="547"/>
      <c r="J182" s="1"/>
      <c r="K182" s="1"/>
      <c r="L182" s="1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5.75" x14ac:dyDescent="0.25">
      <c r="A183" s="307" t="s">
        <v>249</v>
      </c>
      <c r="B183" s="229"/>
      <c r="C183" s="229">
        <v>16</v>
      </c>
      <c r="D183" s="229"/>
      <c r="E183" s="229">
        <v>9</v>
      </c>
      <c r="F183" s="229">
        <f t="shared" si="24"/>
        <v>7</v>
      </c>
      <c r="G183" s="311">
        <v>145</v>
      </c>
      <c r="H183" s="546">
        <f t="shared" si="25"/>
        <v>1015</v>
      </c>
      <c r="I183" s="547">
        <v>16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250</v>
      </c>
      <c r="B184" s="229"/>
      <c r="C184" s="229">
        <v>210</v>
      </c>
      <c r="D184" s="229"/>
      <c r="E184" s="229"/>
      <c r="F184" s="229">
        <f t="shared" si="24"/>
        <v>210</v>
      </c>
      <c r="G184" s="311">
        <v>239</v>
      </c>
      <c r="H184" s="546">
        <f t="shared" si="25"/>
        <v>50190</v>
      </c>
      <c r="I184" s="547">
        <v>210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304</v>
      </c>
      <c r="B185" s="229"/>
      <c r="C185" s="229"/>
      <c r="D185" s="229"/>
      <c r="E185" s="229"/>
      <c r="F185" s="229"/>
      <c r="G185" s="311"/>
      <c r="H185" s="546"/>
      <c r="I185" s="547">
        <v>88</v>
      </c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251</v>
      </c>
      <c r="B186" s="229"/>
      <c r="C186" s="229">
        <v>60</v>
      </c>
      <c r="D186" s="229"/>
      <c r="E186" s="229"/>
      <c r="F186" s="229">
        <f t="shared" ref="F186:F196" si="26">C186+D186-E186</f>
        <v>60</v>
      </c>
      <c r="G186" s="311">
        <v>126.99</v>
      </c>
      <c r="H186" s="546">
        <f t="shared" ref="H186:H193" si="27">G186*F186</f>
        <v>7619.4</v>
      </c>
      <c r="I186" s="547">
        <v>60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252</v>
      </c>
      <c r="B187" s="229"/>
      <c r="C187" s="229">
        <v>0</v>
      </c>
      <c r="D187" s="229"/>
      <c r="E187" s="229"/>
      <c r="F187" s="229">
        <f t="shared" si="26"/>
        <v>0</v>
      </c>
      <c r="G187" s="311">
        <v>29</v>
      </c>
      <c r="H187" s="546">
        <f t="shared" si="27"/>
        <v>0</v>
      </c>
      <c r="I187" s="547"/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253</v>
      </c>
      <c r="B188" s="229"/>
      <c r="C188" s="229">
        <v>46</v>
      </c>
      <c r="D188" s="229"/>
      <c r="E188" s="229"/>
      <c r="F188" s="229">
        <f t="shared" si="26"/>
        <v>46</v>
      </c>
      <c r="G188" s="311">
        <v>361.5</v>
      </c>
      <c r="H188" s="546">
        <f t="shared" si="27"/>
        <v>16629</v>
      </c>
      <c r="I188" s="547">
        <v>46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254</v>
      </c>
      <c r="B189" s="229"/>
      <c r="C189" s="229">
        <v>2</v>
      </c>
      <c r="D189" s="229"/>
      <c r="E189" s="229"/>
      <c r="F189" s="229">
        <f t="shared" si="26"/>
        <v>2</v>
      </c>
      <c r="G189" s="311"/>
      <c r="H189" s="546">
        <f t="shared" si="27"/>
        <v>0</v>
      </c>
      <c r="I189" s="547"/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255</v>
      </c>
      <c r="B190" s="229"/>
      <c r="C190" s="229">
        <v>157</v>
      </c>
      <c r="D190" s="229"/>
      <c r="E190" s="229">
        <v>2</v>
      </c>
      <c r="F190" s="229">
        <f t="shared" si="26"/>
        <v>155</v>
      </c>
      <c r="G190" s="311">
        <v>2.35</v>
      </c>
      <c r="H190" s="546">
        <f t="shared" si="27"/>
        <v>364.25</v>
      </c>
      <c r="I190" s="538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256</v>
      </c>
      <c r="B191" s="229"/>
      <c r="C191" s="229">
        <v>45</v>
      </c>
      <c r="D191" s="229"/>
      <c r="E191" s="229"/>
      <c r="F191" s="229">
        <f t="shared" si="26"/>
        <v>45</v>
      </c>
      <c r="G191" s="311">
        <v>105.1</v>
      </c>
      <c r="H191" s="546">
        <f t="shared" si="27"/>
        <v>4729.5</v>
      </c>
      <c r="I191" s="538"/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257</v>
      </c>
      <c r="B192" s="229"/>
      <c r="C192" s="229">
        <v>0</v>
      </c>
      <c r="D192" s="229"/>
      <c r="E192" s="229"/>
      <c r="F192" s="229">
        <f t="shared" si="26"/>
        <v>0</v>
      </c>
      <c r="G192" s="546"/>
      <c r="H192" s="546">
        <f t="shared" si="27"/>
        <v>0</v>
      </c>
      <c r="I192" s="538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258</v>
      </c>
      <c r="B193" s="229"/>
      <c r="C193" s="229">
        <v>0</v>
      </c>
      <c r="D193" s="229"/>
      <c r="E193" s="229"/>
      <c r="F193" s="229">
        <f t="shared" si="26"/>
        <v>0</v>
      </c>
      <c r="G193" s="311">
        <v>63.08</v>
      </c>
      <c r="H193" s="546">
        <f t="shared" si="27"/>
        <v>0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259</v>
      </c>
      <c r="B194" s="229"/>
      <c r="C194" s="229">
        <v>0</v>
      </c>
      <c r="D194" s="229"/>
      <c r="E194" s="229"/>
      <c r="F194" s="229">
        <f t="shared" si="26"/>
        <v>0</v>
      </c>
      <c r="G194" s="311">
        <v>1449</v>
      </c>
      <c r="H194" s="546">
        <f>F194*G194</f>
        <v>0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260</v>
      </c>
      <c r="B195" s="229"/>
      <c r="C195" s="229">
        <v>0</v>
      </c>
      <c r="D195" s="229"/>
      <c r="E195" s="229"/>
      <c r="F195" s="229">
        <f t="shared" si="26"/>
        <v>0</v>
      </c>
      <c r="G195" s="311">
        <v>1341</v>
      </c>
      <c r="H195" s="546">
        <f t="shared" ref="H195:H196" si="28">D195*G195</f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233" t="s">
        <v>261</v>
      </c>
      <c r="B196" s="229"/>
      <c r="C196" s="229">
        <v>0</v>
      </c>
      <c r="D196" s="229"/>
      <c r="E196" s="229"/>
      <c r="F196" s="229">
        <f t="shared" si="26"/>
        <v>0</v>
      </c>
      <c r="G196" s="311">
        <v>0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57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51" t="s">
        <v>263</v>
      </c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90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9">C199+D199-E199</f>
        <v>1</v>
      </c>
      <c r="G199" s="307"/>
      <c r="H199" s="333">
        <v>54000</v>
      </c>
      <c r="I199" s="553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9"/>
        <v>1</v>
      </c>
      <c r="G200" s="307"/>
      <c r="H200" s="333">
        <v>220000</v>
      </c>
      <c r="I200" s="553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6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9"/>
        <v>1</v>
      </c>
      <c r="G201" s="307"/>
      <c r="H201" s="333">
        <v>7777</v>
      </c>
      <c r="I201" s="553"/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9"/>
        <v>2</v>
      </c>
      <c r="G202" s="307"/>
      <c r="H202" s="333">
        <f>92055*2</f>
        <v>184110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9"/>
        <v>200</v>
      </c>
      <c r="G203" s="229">
        <v>860</v>
      </c>
      <c r="H203" s="333">
        <f>F203*G203</f>
        <v>172000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9"/>
        <v>8</v>
      </c>
      <c r="G204" s="307"/>
      <c r="H204" s="333">
        <v>3600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9"/>
        <v>1</v>
      </c>
      <c r="G205" s="307"/>
      <c r="H205" s="333">
        <v>13299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9"/>
        <v>1</v>
      </c>
      <c r="G206" s="307"/>
      <c r="H206" s="333"/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9"/>
        <v>1</v>
      </c>
      <c r="G207" s="229">
        <v>519</v>
      </c>
      <c r="H207" s="333">
        <f t="shared" ref="H207:H213" si="30">D207*G207</f>
        <v>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9"/>
        <v>5</v>
      </c>
      <c r="G208" s="229">
        <v>299</v>
      </c>
      <c r="H208" s="333">
        <f t="shared" si="30"/>
        <v>0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9"/>
        <v>2</v>
      </c>
      <c r="G209" s="229">
        <v>8945</v>
      </c>
      <c r="H209" s="333">
        <f t="shared" si="30"/>
        <v>0</v>
      </c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9"/>
        <v>2</v>
      </c>
      <c r="G210" s="229">
        <v>118</v>
      </c>
      <c r="H210" s="333">
        <f t="shared" si="30"/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9"/>
        <v>3</v>
      </c>
      <c r="G211" s="229">
        <v>225</v>
      </c>
      <c r="H211" s="333">
        <f t="shared" si="30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9"/>
        <v>10</v>
      </c>
      <c r="G212" s="229">
        <v>43</v>
      </c>
      <c r="H212" s="333">
        <f t="shared" si="30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9"/>
        <v>10</v>
      </c>
      <c r="G213" s="229">
        <v>326</v>
      </c>
      <c r="H213" s="333">
        <f t="shared" si="30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9"/>
        <v>0</v>
      </c>
      <c r="G214" s="229"/>
      <c r="H214" s="333">
        <v>79000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9"/>
        <v>0</v>
      </c>
      <c r="G215" s="229"/>
      <c r="H215" s="333">
        <v>79000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9"/>
        <v>0</v>
      </c>
      <c r="G216" s="229"/>
      <c r="H216" s="333">
        <v>30766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9"/>
        <v>5</v>
      </c>
      <c r="G217" s="229">
        <f>H217/F217</f>
        <v>1686</v>
      </c>
      <c r="H217" s="333">
        <v>8430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9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9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31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31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31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31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31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31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31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31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31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31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31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31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31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31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31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31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31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31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3">
    <mergeCell ref="E157:E158"/>
    <mergeCell ref="A31:G31"/>
    <mergeCell ref="A74:H74"/>
    <mergeCell ref="B153:B154"/>
    <mergeCell ref="C153:C154"/>
    <mergeCell ref="D153:D154"/>
    <mergeCell ref="E153:E154"/>
    <mergeCell ref="A156:D156"/>
    <mergeCell ref="A153:A154"/>
    <mergeCell ref="A157:A158"/>
    <mergeCell ref="B157:B158"/>
    <mergeCell ref="C157:C158"/>
    <mergeCell ref="D157:D158"/>
  </mergeCells>
  <pageMargins left="0" right="0" top="0" bottom="0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3"/>
  <sheetViews>
    <sheetView topLeftCell="A104" workbookViewId="0"/>
  </sheetViews>
  <sheetFormatPr defaultColWidth="11.125" defaultRowHeight="15" customHeight="1" x14ac:dyDescent="0.25"/>
  <cols>
    <col min="1" max="1" width="19.375" customWidth="1"/>
    <col min="2" max="2" width="10.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4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4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6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4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45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45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4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4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4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30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38.2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38.2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38.2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25.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25.5" x14ac:dyDescent="0.25">
      <c r="A47" s="474" t="s">
        <v>62</v>
      </c>
      <c r="B47" s="455">
        <v>0</v>
      </c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38.2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51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51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51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63.7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3535</v>
      </c>
      <c r="C56" s="130"/>
      <c r="D56" s="131"/>
      <c r="E56" s="493">
        <f t="shared" si="12"/>
        <v>3535</v>
      </c>
      <c r="F56" s="132">
        <v>140</v>
      </c>
      <c r="G56" s="133">
        <f t="shared" si="13"/>
        <v>494900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51" x14ac:dyDescent="0.25">
      <c r="A57" s="135" t="s">
        <v>72</v>
      </c>
      <c r="B57" s="136">
        <v>2954</v>
      </c>
      <c r="C57" s="136"/>
      <c r="D57" s="137"/>
      <c r="E57" s="266">
        <f t="shared" si="12"/>
        <v>2954</v>
      </c>
      <c r="F57" s="138">
        <v>140</v>
      </c>
      <c r="G57" s="139">
        <f t="shared" si="13"/>
        <v>413560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51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51" x14ac:dyDescent="0.25">
      <c r="A59" s="141" t="s">
        <v>74</v>
      </c>
      <c r="B59" s="142">
        <v>1745</v>
      </c>
      <c r="C59" s="142"/>
      <c r="D59" s="143"/>
      <c r="E59" s="311">
        <f t="shared" si="12"/>
        <v>1745</v>
      </c>
      <c r="F59" s="144">
        <v>140</v>
      </c>
      <c r="G59" s="145">
        <f t="shared" si="13"/>
        <v>244300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/>
      <c r="C60" s="142">
        <v>931</v>
      </c>
      <c r="D60" s="143"/>
      <c r="E60" s="311">
        <f t="shared" si="12"/>
        <v>931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38.25" x14ac:dyDescent="0.25">
      <c r="A61" s="494" t="s">
        <v>75</v>
      </c>
      <c r="B61" s="353">
        <v>3446</v>
      </c>
      <c r="C61" s="353"/>
      <c r="D61" s="354"/>
      <c r="E61" s="448">
        <f t="shared" si="12"/>
        <v>3446</v>
      </c>
      <c r="F61" s="355">
        <v>140</v>
      </c>
      <c r="G61" s="18">
        <f t="shared" ref="G61:G70" si="14">E61*F61</f>
        <v>482440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38.2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38.25" x14ac:dyDescent="0.25">
      <c r="A63" s="129" t="s">
        <v>77</v>
      </c>
      <c r="B63" s="130">
        <v>380</v>
      </c>
      <c r="C63" s="130"/>
      <c r="D63" s="131"/>
      <c r="E63" s="493">
        <f t="shared" si="12"/>
        <v>380</v>
      </c>
      <c r="F63" s="132">
        <v>128</v>
      </c>
      <c r="G63" s="133">
        <f t="shared" si="14"/>
        <v>48640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38.25" x14ac:dyDescent="0.25">
      <c r="A64" s="135" t="s">
        <v>78</v>
      </c>
      <c r="B64" s="136">
        <v>354</v>
      </c>
      <c r="C64" s="136"/>
      <c r="D64" s="137"/>
      <c r="E64" s="266">
        <f t="shared" si="12"/>
        <v>354</v>
      </c>
      <c r="F64" s="138">
        <v>128</v>
      </c>
      <c r="G64" s="139">
        <f t="shared" si="14"/>
        <v>45312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38.25" x14ac:dyDescent="0.25">
      <c r="A65" s="117" t="s">
        <v>79</v>
      </c>
      <c r="B65" s="118">
        <v>1374</v>
      </c>
      <c r="C65" s="118"/>
      <c r="D65" s="119"/>
      <c r="E65" s="492">
        <f t="shared" si="12"/>
        <v>1374</v>
      </c>
      <c r="F65" s="120">
        <v>128</v>
      </c>
      <c r="G65" s="121">
        <f t="shared" si="14"/>
        <v>175872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80</v>
      </c>
      <c r="B66" s="353">
        <v>311</v>
      </c>
      <c r="C66" s="353"/>
      <c r="D66" s="354"/>
      <c r="E66" s="448">
        <f t="shared" si="12"/>
        <v>311</v>
      </c>
      <c r="F66" s="355">
        <v>128</v>
      </c>
      <c r="G66" s="18">
        <f t="shared" si="14"/>
        <v>39808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38.25" x14ac:dyDescent="0.25">
      <c r="A68" s="129" t="s">
        <v>82</v>
      </c>
      <c r="B68" s="130">
        <v>640</v>
      </c>
      <c r="C68" s="130"/>
      <c r="D68" s="131"/>
      <c r="E68" s="493">
        <f t="shared" si="12"/>
        <v>640</v>
      </c>
      <c r="F68" s="132">
        <v>102</v>
      </c>
      <c r="G68" s="133">
        <f t="shared" si="14"/>
        <v>65280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480</v>
      </c>
      <c r="C69" s="480"/>
      <c r="D69" s="481"/>
      <c r="E69" s="455">
        <f t="shared" si="12"/>
        <v>480</v>
      </c>
      <c r="F69" s="482">
        <v>102</v>
      </c>
      <c r="G69" s="476">
        <f t="shared" si="14"/>
        <v>48960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17" t="s">
        <v>84</v>
      </c>
      <c r="B70" s="118">
        <v>160</v>
      </c>
      <c r="C70" s="118"/>
      <c r="D70" s="119"/>
      <c r="E70" s="492">
        <f t="shared" si="12"/>
        <v>160</v>
      </c>
      <c r="F70" s="120">
        <v>102</v>
      </c>
      <c r="G70" s="121">
        <f t="shared" si="14"/>
        <v>16320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38.25" x14ac:dyDescent="0.25">
      <c r="A71" s="163" t="s">
        <v>85</v>
      </c>
      <c r="B71" s="499">
        <v>640</v>
      </c>
      <c r="C71" s="497"/>
      <c r="D71" s="498"/>
      <c r="E71" s="499">
        <f t="shared" si="12"/>
        <v>640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20673.8</v>
      </c>
      <c r="C73" s="501">
        <v>20</v>
      </c>
      <c r="D73" s="501">
        <f t="shared" ref="D73:E73" si="15">SUM(D39:D71)</f>
        <v>0</v>
      </c>
      <c r="E73" s="501">
        <f t="shared" si="15"/>
        <v>18793.8</v>
      </c>
      <c r="F73" s="502"/>
      <c r="G73" s="503">
        <f>SUM(G39:G71)</f>
        <v>2355868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383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45" x14ac:dyDescent="0.25">
      <c r="A78" s="372" t="s">
        <v>354</v>
      </c>
      <c r="B78" s="202" t="s">
        <v>355</v>
      </c>
      <c r="C78" s="203">
        <v>1975</v>
      </c>
      <c r="D78" s="77"/>
      <c r="E78" s="203"/>
      <c r="F78" s="203">
        <f t="shared" ref="F78:F103" si="16">C78+D78-E78</f>
        <v>1975</v>
      </c>
      <c r="G78" s="77">
        <v>183</v>
      </c>
      <c r="H78" s="77">
        <f t="shared" ref="H78:H120" si="17">G78*F78</f>
        <v>361425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960</v>
      </c>
      <c r="D79" s="77"/>
      <c r="E79" s="203">
        <v>20</v>
      </c>
      <c r="F79" s="203">
        <f t="shared" si="16"/>
        <v>940</v>
      </c>
      <c r="G79" s="77">
        <v>232</v>
      </c>
      <c r="H79" s="77">
        <f t="shared" si="17"/>
        <v>218080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448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45" x14ac:dyDescent="0.25">
      <c r="A81" s="205" t="s">
        <v>102</v>
      </c>
      <c r="B81" s="206" t="s">
        <v>358</v>
      </c>
      <c r="C81" s="203">
        <v>1424</v>
      </c>
      <c r="D81" s="77"/>
      <c r="E81" s="203"/>
      <c r="F81" s="203">
        <f t="shared" si="16"/>
        <v>1424</v>
      </c>
      <c r="G81" s="77">
        <v>59</v>
      </c>
      <c r="H81" s="77">
        <f t="shared" si="17"/>
        <v>84016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550</v>
      </c>
      <c r="D82" s="77"/>
      <c r="E82" s="203">
        <v>250</v>
      </c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270</v>
      </c>
      <c r="D83" s="77"/>
      <c r="E83" s="203">
        <v>20</v>
      </c>
      <c r="F83" s="203">
        <f t="shared" si="16"/>
        <v>250</v>
      </c>
      <c r="G83" s="77">
        <v>623</v>
      </c>
      <c r="H83" s="77">
        <f t="shared" si="17"/>
        <v>155750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30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/>
      <c r="F88" s="203">
        <f t="shared" si="16"/>
        <v>3325</v>
      </c>
      <c r="G88" s="77">
        <v>47</v>
      </c>
      <c r="H88" s="77">
        <f t="shared" si="17"/>
        <v>156275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30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30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4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45" x14ac:dyDescent="0.25">
      <c r="A94" s="380" t="s">
        <v>364</v>
      </c>
      <c r="B94" s="202" t="s">
        <v>365</v>
      </c>
      <c r="C94" s="203">
        <v>1925</v>
      </c>
      <c r="D94" s="77"/>
      <c r="E94" s="203"/>
      <c r="F94" s="203">
        <f t="shared" si="16"/>
        <v>1925</v>
      </c>
      <c r="G94" s="77">
        <v>183</v>
      </c>
      <c r="H94" s="77">
        <f t="shared" si="17"/>
        <v>352275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80</v>
      </c>
      <c r="D95" s="77"/>
      <c r="E95" s="203"/>
      <c r="F95" s="203">
        <f t="shared" si="16"/>
        <v>80</v>
      </c>
      <c r="G95" s="77">
        <v>427</v>
      </c>
      <c r="H95" s="77">
        <f t="shared" si="17"/>
        <v>34160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126</v>
      </c>
      <c r="B96" s="209" t="s">
        <v>127</v>
      </c>
      <c r="C96" s="203">
        <v>25</v>
      </c>
      <c r="D96" s="77"/>
      <c r="E96" s="203"/>
      <c r="F96" s="203">
        <f t="shared" si="16"/>
        <v>25</v>
      </c>
      <c r="G96" s="77">
        <v>688.59</v>
      </c>
      <c r="H96" s="77">
        <f t="shared" si="17"/>
        <v>17214.75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366</v>
      </c>
      <c r="B98" s="209" t="s">
        <v>127</v>
      </c>
      <c r="C98" s="203">
        <v>25</v>
      </c>
      <c r="D98" s="77"/>
      <c r="E98" s="203"/>
      <c r="F98" s="203">
        <f t="shared" si="16"/>
        <v>25</v>
      </c>
      <c r="G98" s="77">
        <v>398</v>
      </c>
      <c r="H98" s="77">
        <f t="shared" si="17"/>
        <v>9950</v>
      </c>
      <c r="I98" s="506">
        <v>50</v>
      </c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506">
        <v>10</v>
      </c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22" t="s">
        <v>135</v>
      </c>
      <c r="B103" s="209" t="s">
        <v>108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30" x14ac:dyDescent="0.25">
      <c r="A106" s="205" t="s">
        <v>142</v>
      </c>
      <c r="B106" s="223" t="s">
        <v>138</v>
      </c>
      <c r="C106" s="203">
        <v>4250</v>
      </c>
      <c r="D106" s="77"/>
      <c r="E106" s="203"/>
      <c r="F106" s="203">
        <f t="shared" ref="F106:F122" si="18">C106+D106-E106</f>
        <v>4250</v>
      </c>
      <c r="G106" s="77">
        <v>27</v>
      </c>
      <c r="H106" s="77">
        <f t="shared" si="17"/>
        <v>114750</v>
      </c>
      <c r="I106" s="506">
        <v>750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367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368</v>
      </c>
      <c r="B108" s="209" t="s">
        <v>369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506">
        <v>50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370</v>
      </c>
      <c r="B109" s="209" t="s">
        <v>371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506">
        <v>25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81" t="s">
        <v>149</v>
      </c>
      <c r="B110" s="209" t="s">
        <v>127</v>
      </c>
      <c r="C110" s="203">
        <v>185</v>
      </c>
      <c r="D110" s="77"/>
      <c r="E110" s="203"/>
      <c r="F110" s="203">
        <f t="shared" si="18"/>
        <v>185</v>
      </c>
      <c r="G110" s="77">
        <v>629.27</v>
      </c>
      <c r="H110" s="77">
        <f t="shared" si="17"/>
        <v>116414.95</v>
      </c>
      <c r="I110" s="506">
        <v>225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76" t="s">
        <v>372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506">
        <v>1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152</v>
      </c>
      <c r="B112" s="209" t="s">
        <v>127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506">
        <v>3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83" t="s">
        <v>153</v>
      </c>
      <c r="B113" s="209" t="s">
        <v>127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506">
        <v>15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154</v>
      </c>
      <c r="B114" s="209" t="s">
        <v>127</v>
      </c>
      <c r="C114" s="203">
        <v>50</v>
      </c>
      <c r="D114" s="77"/>
      <c r="E114" s="203"/>
      <c r="F114" s="203">
        <f t="shared" si="18"/>
        <v>50</v>
      </c>
      <c r="G114" s="77">
        <v>524</v>
      </c>
      <c r="H114" s="77">
        <f t="shared" si="17"/>
        <v>26200</v>
      </c>
      <c r="I114" s="506">
        <v>50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76" t="s">
        <v>373</v>
      </c>
      <c r="B115" s="209" t="s">
        <v>127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506">
        <v>50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156</v>
      </c>
      <c r="B116" s="209" t="s">
        <v>127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506"/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82" t="s">
        <v>157</v>
      </c>
      <c r="B117" s="209" t="s">
        <v>127</v>
      </c>
      <c r="C117" s="203">
        <v>95</v>
      </c>
      <c r="D117" s="77"/>
      <c r="E117" s="203"/>
      <c r="F117" s="203">
        <f t="shared" si="18"/>
        <v>95</v>
      </c>
      <c r="G117" s="77">
        <v>532.12</v>
      </c>
      <c r="H117" s="77">
        <f t="shared" si="17"/>
        <v>50551.4</v>
      </c>
      <c r="I117" s="506">
        <v>95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506">
        <v>120</v>
      </c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160</v>
      </c>
      <c r="B119" s="209" t="s">
        <v>127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506"/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374</v>
      </c>
      <c r="B120" s="209" t="s">
        <v>159</v>
      </c>
      <c r="C120" s="203">
        <v>750</v>
      </c>
      <c r="D120" s="77"/>
      <c r="E120" s="203"/>
      <c r="F120" s="203">
        <f t="shared" si="18"/>
        <v>750</v>
      </c>
      <c r="G120" s="77">
        <v>152.5</v>
      </c>
      <c r="H120" s="77">
        <f t="shared" si="17"/>
        <v>114375</v>
      </c>
      <c r="I120" s="506">
        <v>3750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374</v>
      </c>
      <c r="B121" s="209" t="s">
        <v>384</v>
      </c>
      <c r="C121" s="203"/>
      <c r="D121" s="77">
        <v>5000</v>
      </c>
      <c r="E121" s="203">
        <v>5000</v>
      </c>
      <c r="F121" s="203">
        <f t="shared" si="18"/>
        <v>0</v>
      </c>
      <c r="G121" s="77">
        <v>173</v>
      </c>
      <c r="H121" s="77">
        <v>865000</v>
      </c>
      <c r="I121" s="506"/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166</v>
      </c>
      <c r="B122" s="209" t="s">
        <v>375</v>
      </c>
      <c r="C122" s="203">
        <v>39.74</v>
      </c>
      <c r="D122" s="77"/>
      <c r="E122" s="203"/>
      <c r="F122" s="203">
        <f t="shared" si="18"/>
        <v>39.74</v>
      </c>
      <c r="G122" s="77">
        <v>2196.6</v>
      </c>
      <c r="H122" s="77">
        <f>G122*F122</f>
        <v>87292.884000000005</v>
      </c>
      <c r="I122" s="506"/>
      <c r="J122" s="1" t="s">
        <v>344</v>
      </c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301</v>
      </c>
      <c r="B123" s="209"/>
      <c r="C123" s="203">
        <v>25</v>
      </c>
      <c r="D123" s="77"/>
      <c r="E123" s="203"/>
      <c r="F123" s="203">
        <v>25</v>
      </c>
      <c r="G123" s="77"/>
      <c r="H123" s="384"/>
      <c r="I123" s="506">
        <v>25</v>
      </c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135</v>
      </c>
      <c r="B124" s="209"/>
      <c r="C124" s="203">
        <v>650</v>
      </c>
      <c r="D124" s="77"/>
      <c r="E124" s="203"/>
      <c r="F124" s="203">
        <v>650</v>
      </c>
      <c r="G124" s="426"/>
      <c r="H124" s="77"/>
      <c r="I124" s="512">
        <v>650</v>
      </c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205" t="s">
        <v>168</v>
      </c>
      <c r="B125" s="217"/>
      <c r="C125" s="203">
        <v>0</v>
      </c>
      <c r="D125" s="77"/>
      <c r="E125" s="203"/>
      <c r="F125" s="203">
        <v>0</v>
      </c>
      <c r="G125" s="426"/>
      <c r="H125" s="233"/>
      <c r="I125" s="512"/>
      <c r="J125" s="25"/>
      <c r="K125" s="25"/>
      <c r="L125" s="25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30" x14ac:dyDescent="0.25">
      <c r="A126" s="205" t="s">
        <v>169</v>
      </c>
      <c r="B126" s="229"/>
      <c r="C126" s="230">
        <v>20330.740000000002</v>
      </c>
      <c r="D126" s="231">
        <f t="shared" ref="D126:F126" si="19">SUM(D78:D125)</f>
        <v>5000</v>
      </c>
      <c r="E126" s="231">
        <f t="shared" si="19"/>
        <v>5290</v>
      </c>
      <c r="F126" s="232">
        <f t="shared" si="19"/>
        <v>20040.740000000002</v>
      </c>
      <c r="G126" s="233"/>
      <c r="H126" s="513">
        <f>SUM(H78:H122)</f>
        <v>3339034.372242</v>
      </c>
      <c r="I126" s="506"/>
      <c r="J126" s="200"/>
      <c r="K126" s="200"/>
      <c r="L126" s="200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1"/>
      <c r="B127" s="15"/>
      <c r="C127" s="25"/>
      <c r="D127" s="1"/>
      <c r="E127" s="1"/>
      <c r="F127" s="1"/>
      <c r="G127" s="1"/>
      <c r="H127" s="1"/>
      <c r="I127" s="25"/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78.75" x14ac:dyDescent="0.25">
      <c r="A128" s="386" t="s">
        <v>170</v>
      </c>
      <c r="B128" s="387" t="s">
        <v>37</v>
      </c>
      <c r="C128" s="388" t="s">
        <v>38</v>
      </c>
      <c r="D128" s="389" t="s">
        <v>39</v>
      </c>
      <c r="E128" s="390" t="s">
        <v>40</v>
      </c>
      <c r="F128" s="388" t="s">
        <v>41</v>
      </c>
      <c r="G128" s="391" t="s">
        <v>93</v>
      </c>
      <c r="H128" s="392" t="s">
        <v>52</v>
      </c>
      <c r="I128" s="428" t="s">
        <v>385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171</v>
      </c>
      <c r="B129" s="242" t="s">
        <v>172</v>
      </c>
      <c r="C129" s="22">
        <v>220.6</v>
      </c>
      <c r="D129" s="22"/>
      <c r="E129" s="22"/>
      <c r="F129" s="22">
        <f t="shared" ref="F129:F151" si="20">C129+D129-E129</f>
        <v>220.6</v>
      </c>
      <c r="G129" s="24">
        <v>605</v>
      </c>
      <c r="H129" s="257">
        <f t="shared" ref="H129:H152" si="21">G129*F129</f>
        <v>133463</v>
      </c>
      <c r="I129" s="506">
        <v>220.6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5.75" x14ac:dyDescent="0.25">
      <c r="A130" s="241" t="s">
        <v>173</v>
      </c>
      <c r="B130" s="242" t="s">
        <v>172</v>
      </c>
      <c r="C130" s="22">
        <v>185.04</v>
      </c>
      <c r="D130" s="22"/>
      <c r="E130" s="22"/>
      <c r="F130" s="22">
        <f t="shared" si="20"/>
        <v>185.04</v>
      </c>
      <c r="G130" s="24">
        <v>605</v>
      </c>
      <c r="H130" s="257">
        <f t="shared" si="21"/>
        <v>111949.2</v>
      </c>
      <c r="I130" s="506">
        <v>185.04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174</v>
      </c>
      <c r="B131" s="242" t="s">
        <v>172</v>
      </c>
      <c r="C131" s="22">
        <v>213.6</v>
      </c>
      <c r="D131" s="22"/>
      <c r="E131" s="22"/>
      <c r="F131" s="22">
        <f t="shared" si="20"/>
        <v>213.6</v>
      </c>
      <c r="G131" s="24">
        <v>605</v>
      </c>
      <c r="H131" s="257">
        <f t="shared" si="21"/>
        <v>129228</v>
      </c>
      <c r="I131" s="506">
        <v>213.6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175</v>
      </c>
      <c r="B132" s="242" t="s">
        <v>172</v>
      </c>
      <c r="C132" s="22">
        <v>193.3</v>
      </c>
      <c r="D132" s="22"/>
      <c r="E132" s="22"/>
      <c r="F132" s="22">
        <f t="shared" si="20"/>
        <v>193.3</v>
      </c>
      <c r="G132" s="24">
        <v>605</v>
      </c>
      <c r="H132" s="257">
        <f t="shared" si="21"/>
        <v>116946.5</v>
      </c>
      <c r="I132" s="506">
        <v>193.3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45" x14ac:dyDescent="0.25">
      <c r="A133" s="245" t="s">
        <v>176</v>
      </c>
      <c r="B133" s="246" t="s">
        <v>177</v>
      </c>
      <c r="C133" s="22">
        <v>16800</v>
      </c>
      <c r="D133" s="22"/>
      <c r="E133" s="22"/>
      <c r="F133" s="22">
        <f t="shared" si="20"/>
        <v>16800</v>
      </c>
      <c r="G133" s="24">
        <v>17.399999999999999</v>
      </c>
      <c r="H133" s="257">
        <f t="shared" si="21"/>
        <v>292320</v>
      </c>
      <c r="I133" s="514">
        <v>16800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178</v>
      </c>
      <c r="B134" s="242" t="s">
        <v>179</v>
      </c>
      <c r="C134" s="22">
        <v>0</v>
      </c>
      <c r="D134" s="22"/>
      <c r="E134" s="22"/>
      <c r="F134" s="22">
        <f t="shared" si="20"/>
        <v>0</v>
      </c>
      <c r="G134" s="24">
        <v>432.82</v>
      </c>
      <c r="H134" s="257">
        <f t="shared" si="21"/>
        <v>0</v>
      </c>
      <c r="I134" s="514">
        <v>5</v>
      </c>
      <c r="J134" s="1" t="s">
        <v>346</v>
      </c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41" t="s">
        <v>180</v>
      </c>
      <c r="B135" s="242" t="s">
        <v>181</v>
      </c>
      <c r="C135" s="22">
        <v>4200</v>
      </c>
      <c r="D135" s="22"/>
      <c r="E135" s="22"/>
      <c r="F135" s="22">
        <f t="shared" si="20"/>
        <v>4200</v>
      </c>
      <c r="G135" s="24">
        <v>24.995999999999999</v>
      </c>
      <c r="H135" s="257">
        <f t="shared" si="21"/>
        <v>104983.2</v>
      </c>
      <c r="I135" s="515">
        <v>6005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8" t="s">
        <v>184</v>
      </c>
      <c r="B136" s="249" t="s">
        <v>185</v>
      </c>
      <c r="C136" s="22">
        <v>4607</v>
      </c>
      <c r="D136" s="22"/>
      <c r="E136" s="22"/>
      <c r="F136" s="22">
        <f t="shared" si="20"/>
        <v>4607</v>
      </c>
      <c r="G136" s="24">
        <v>5</v>
      </c>
      <c r="H136" s="257">
        <f t="shared" si="21"/>
        <v>23035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0" t="s">
        <v>377</v>
      </c>
      <c r="B137" s="251" t="s">
        <v>187</v>
      </c>
      <c r="C137" s="252">
        <v>519.25400000000002</v>
      </c>
      <c r="D137" s="252"/>
      <c r="E137" s="252"/>
      <c r="F137" s="252">
        <f t="shared" si="20"/>
        <v>519.25400000000002</v>
      </c>
      <c r="G137" s="253">
        <v>715</v>
      </c>
      <c r="H137" s="284">
        <f t="shared" si="21"/>
        <v>371266.61</v>
      </c>
      <c r="I137" s="514">
        <v>519.25400000000002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5" t="s">
        <v>378</v>
      </c>
      <c r="B138" s="256" t="s">
        <v>187</v>
      </c>
      <c r="C138" s="22">
        <v>274.64</v>
      </c>
      <c r="D138" s="246"/>
      <c r="E138" s="22"/>
      <c r="F138" s="22">
        <f t="shared" si="20"/>
        <v>274.64</v>
      </c>
      <c r="G138" s="24">
        <v>850</v>
      </c>
      <c r="H138" s="257">
        <f t="shared" si="21"/>
        <v>233444</v>
      </c>
      <c r="I138" s="514">
        <v>363.24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30" x14ac:dyDescent="0.25">
      <c r="A139" s="245" t="s">
        <v>193</v>
      </c>
      <c r="B139" s="246" t="s">
        <v>194</v>
      </c>
      <c r="C139" s="22">
        <v>492</v>
      </c>
      <c r="D139" s="22"/>
      <c r="E139" s="22"/>
      <c r="F139" s="22">
        <f t="shared" si="20"/>
        <v>492</v>
      </c>
      <c r="G139" s="24">
        <v>4</v>
      </c>
      <c r="H139" s="257">
        <f t="shared" si="21"/>
        <v>1968</v>
      </c>
      <c r="I139" s="514"/>
      <c r="J139" s="1" t="s">
        <v>344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379</v>
      </c>
      <c r="B140" s="256" t="s">
        <v>187</v>
      </c>
      <c r="C140" s="22">
        <v>325.36</v>
      </c>
      <c r="D140" s="242"/>
      <c r="E140" s="22"/>
      <c r="F140" s="22">
        <f t="shared" si="20"/>
        <v>325.36</v>
      </c>
      <c r="G140" s="24">
        <v>850</v>
      </c>
      <c r="H140" s="257">
        <f t="shared" si="21"/>
        <v>276556</v>
      </c>
      <c r="I140" s="514">
        <v>343.14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196</v>
      </c>
      <c r="B141" s="22" t="s">
        <v>197</v>
      </c>
      <c r="C141" s="22">
        <v>3200</v>
      </c>
      <c r="D141" s="242"/>
      <c r="E141" s="22"/>
      <c r="F141" s="22">
        <f t="shared" si="20"/>
        <v>3200</v>
      </c>
      <c r="G141" s="242">
        <v>3.86</v>
      </c>
      <c r="H141" s="257">
        <f t="shared" si="21"/>
        <v>12352</v>
      </c>
      <c r="I141" s="514">
        <v>3200</v>
      </c>
      <c r="J141" s="1"/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8" t="s">
        <v>198</v>
      </c>
      <c r="B142" s="22" t="s">
        <v>194</v>
      </c>
      <c r="C142" s="22">
        <v>1000</v>
      </c>
      <c r="D142" s="259"/>
      <c r="E142" s="22"/>
      <c r="F142" s="22">
        <f t="shared" si="20"/>
        <v>1000</v>
      </c>
      <c r="G142" s="242">
        <v>2.9</v>
      </c>
      <c r="H142" s="257">
        <f t="shared" si="21"/>
        <v>2900</v>
      </c>
      <c r="I142" s="514">
        <v>1000</v>
      </c>
      <c r="J142" s="1" t="s">
        <v>346</v>
      </c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60" t="s">
        <v>380</v>
      </c>
      <c r="B143" s="261" t="s">
        <v>200</v>
      </c>
      <c r="C143" s="261">
        <v>26880</v>
      </c>
      <c r="D143" s="262"/>
      <c r="E143" s="261"/>
      <c r="F143" s="261">
        <f t="shared" si="20"/>
        <v>26880</v>
      </c>
      <c r="G143" s="263">
        <v>5.3</v>
      </c>
      <c r="H143" s="264">
        <f t="shared" si="21"/>
        <v>142464</v>
      </c>
      <c r="I143" s="514">
        <v>26880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201</v>
      </c>
      <c r="B144" s="22" t="s">
        <v>194</v>
      </c>
      <c r="C144" s="22">
        <v>3.6500000000000004</v>
      </c>
      <c r="D144" s="259"/>
      <c r="E144" s="22"/>
      <c r="F144" s="22">
        <f t="shared" si="20"/>
        <v>3.6500000000000004</v>
      </c>
      <c r="G144" s="242">
        <v>499.4</v>
      </c>
      <c r="H144" s="257">
        <f t="shared" si="21"/>
        <v>1822.8100000000002</v>
      </c>
      <c r="I144" s="514"/>
      <c r="J144" s="1" t="s">
        <v>344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75" x14ac:dyDescent="0.25">
      <c r="A145" s="265" t="s">
        <v>203</v>
      </c>
      <c r="B145" s="266" t="s">
        <v>204</v>
      </c>
      <c r="C145" s="267">
        <v>411.71</v>
      </c>
      <c r="D145" s="268"/>
      <c r="E145" s="266"/>
      <c r="F145" s="266">
        <f t="shared" si="20"/>
        <v>411.71</v>
      </c>
      <c r="G145" s="139">
        <v>682</v>
      </c>
      <c r="H145" s="269">
        <f t="shared" si="21"/>
        <v>280786.21999999997</v>
      </c>
      <c r="I145" s="514">
        <v>411.71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60" x14ac:dyDescent="0.25">
      <c r="A146" s="270" t="s">
        <v>205</v>
      </c>
      <c r="B146" s="22" t="s">
        <v>204</v>
      </c>
      <c r="C146" s="22">
        <v>225.93</v>
      </c>
      <c r="D146" s="259"/>
      <c r="E146" s="22"/>
      <c r="F146" s="22">
        <f t="shared" si="20"/>
        <v>225.93</v>
      </c>
      <c r="G146" s="24">
        <v>692</v>
      </c>
      <c r="H146" s="257">
        <f t="shared" si="21"/>
        <v>156343.56</v>
      </c>
      <c r="I146" s="514">
        <v>225.93</v>
      </c>
      <c r="J146" s="1"/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58" t="s">
        <v>206</v>
      </c>
      <c r="B147" s="242" t="s">
        <v>207</v>
      </c>
      <c r="C147" s="22">
        <v>124.9</v>
      </c>
      <c r="D147" s="259"/>
      <c r="E147" s="22"/>
      <c r="F147" s="22">
        <f t="shared" si="20"/>
        <v>124.9</v>
      </c>
      <c r="G147" s="24">
        <v>290</v>
      </c>
      <c r="H147" s="257">
        <f t="shared" si="21"/>
        <v>36221</v>
      </c>
      <c r="I147" s="514">
        <v>124.9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208</v>
      </c>
      <c r="B148" s="242" t="s">
        <v>207</v>
      </c>
      <c r="C148" s="22">
        <v>0</v>
      </c>
      <c r="D148" s="259"/>
      <c r="E148" s="22"/>
      <c r="F148" s="22">
        <f t="shared" si="20"/>
        <v>0</v>
      </c>
      <c r="G148" s="24">
        <v>280</v>
      </c>
      <c r="H148" s="257">
        <f t="shared" si="21"/>
        <v>0</v>
      </c>
      <c r="I148" s="514"/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71" t="s">
        <v>209</v>
      </c>
      <c r="B149" s="272" t="s">
        <v>172</v>
      </c>
      <c r="C149" s="273">
        <v>25.450000000000031</v>
      </c>
      <c r="D149" s="274"/>
      <c r="E149" s="275"/>
      <c r="F149" s="275">
        <f t="shared" si="20"/>
        <v>25.450000000000031</v>
      </c>
      <c r="G149" s="276">
        <v>414</v>
      </c>
      <c r="H149" s="277">
        <f t="shared" si="21"/>
        <v>10536.300000000014</v>
      </c>
      <c r="I149" s="514"/>
      <c r="J149" s="1" t="s">
        <v>344</v>
      </c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79" t="s">
        <v>211</v>
      </c>
      <c r="B150" s="280" t="s">
        <v>181</v>
      </c>
      <c r="C150" s="281">
        <v>2000</v>
      </c>
      <c r="D150" s="282"/>
      <c r="E150" s="252"/>
      <c r="F150" s="281">
        <f t="shared" si="20"/>
        <v>2000</v>
      </c>
      <c r="G150" s="283">
        <v>25.776</v>
      </c>
      <c r="H150" s="284">
        <f t="shared" si="21"/>
        <v>51552</v>
      </c>
      <c r="I150" s="514">
        <v>2000</v>
      </c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58" t="s">
        <v>212</v>
      </c>
      <c r="B151" s="259" t="s">
        <v>181</v>
      </c>
      <c r="C151" s="22">
        <v>2000</v>
      </c>
      <c r="D151" s="259"/>
      <c r="E151" s="22"/>
      <c r="F151" s="285">
        <f t="shared" si="20"/>
        <v>2000</v>
      </c>
      <c r="G151" s="278">
        <v>24.744</v>
      </c>
      <c r="H151" s="257">
        <f t="shared" si="21"/>
        <v>49488</v>
      </c>
      <c r="I151" s="514">
        <v>2000</v>
      </c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58"/>
      <c r="B152" s="22"/>
      <c r="C152" s="285"/>
      <c r="D152" s="259"/>
      <c r="E152" s="22"/>
      <c r="F152" s="286"/>
      <c r="G152" s="24"/>
      <c r="H152" s="257">
        <f t="shared" si="21"/>
        <v>0</v>
      </c>
      <c r="I152" s="31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45" t="s">
        <v>213</v>
      </c>
      <c r="B153" s="229"/>
      <c r="C153" s="287">
        <v>63902.434000000001</v>
      </c>
      <c r="D153" s="288"/>
      <c r="E153" s="15"/>
      <c r="F153" s="289">
        <f>SUM(F129:F151)</f>
        <v>63902.434000000001</v>
      </c>
      <c r="G153" s="15"/>
      <c r="H153" s="290">
        <f>SUM(H129:H152)</f>
        <v>2539625.4</v>
      </c>
      <c r="I153" s="311"/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9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31.5" customHeight="1" x14ac:dyDescent="0.25">
      <c r="A156" s="784" t="s">
        <v>214</v>
      </c>
      <c r="B156" s="784" t="s">
        <v>215</v>
      </c>
      <c r="C156" s="786" t="s">
        <v>40</v>
      </c>
      <c r="D156" s="787" t="s">
        <v>216</v>
      </c>
      <c r="E156" s="784" t="s">
        <v>217</v>
      </c>
      <c r="F156" s="516"/>
      <c r="G156" s="516"/>
      <c r="H156" s="516"/>
      <c r="I156" s="516"/>
      <c r="J156" s="516"/>
      <c r="K156" s="516"/>
      <c r="L156" s="516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</row>
    <row r="157" spans="1:26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5.75" x14ac:dyDescent="0.25">
      <c r="A158" s="518">
        <v>46449</v>
      </c>
      <c r="B158" s="518">
        <v>47179</v>
      </c>
      <c r="C158" s="518">
        <f>B158-A158</f>
        <v>730</v>
      </c>
      <c r="D158" s="518">
        <v>10.79</v>
      </c>
      <c r="E158" s="519">
        <f>D158*C158</f>
        <v>7876.7</v>
      </c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20.25" customHeight="1" x14ac:dyDescent="0.25">
      <c r="A160" s="784" t="s">
        <v>218</v>
      </c>
      <c r="B160" s="784" t="s">
        <v>219</v>
      </c>
      <c r="C160" s="787" t="s">
        <v>40</v>
      </c>
      <c r="D160" s="787" t="s">
        <v>220</v>
      </c>
      <c r="E160" s="784" t="s">
        <v>217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5.75" x14ac:dyDescent="0.25">
      <c r="A162" s="520">
        <v>875.70339999999999</v>
      </c>
      <c r="B162" s="520">
        <v>980.87599999999998</v>
      </c>
      <c r="C162" s="520">
        <f>B162-A162</f>
        <v>105.17259999999999</v>
      </c>
      <c r="D162" s="521">
        <v>7.5</v>
      </c>
      <c r="E162" s="522">
        <f>D162*C162</f>
        <v>788.79449999999997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71.25" x14ac:dyDescent="0.25">
      <c r="A164" s="301" t="s">
        <v>221</v>
      </c>
      <c r="B164" s="301" t="s">
        <v>88</v>
      </c>
      <c r="C164" s="397" t="s">
        <v>38</v>
      </c>
      <c r="D164" s="301" t="s">
        <v>39</v>
      </c>
      <c r="E164" s="523" t="s">
        <v>40</v>
      </c>
      <c r="F164" s="397" t="s">
        <v>41</v>
      </c>
      <c r="G164" s="524" t="s">
        <v>93</v>
      </c>
      <c r="H164" s="301" t="s">
        <v>52</v>
      </c>
      <c r="I164" s="525" t="s">
        <v>303</v>
      </c>
      <c r="J164" s="200"/>
      <c r="K164" s="200"/>
      <c r="L164" s="200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5.75" x14ac:dyDescent="0.25">
      <c r="A165" s="304" t="s">
        <v>222</v>
      </c>
      <c r="B165" s="242" t="s">
        <v>223</v>
      </c>
      <c r="C165" s="22">
        <v>0</v>
      </c>
      <c r="D165" s="242">
        <v>0</v>
      </c>
      <c r="E165" s="22">
        <v>0</v>
      </c>
      <c r="F165" s="22">
        <f t="shared" ref="F165:F166" si="22">C165-E165+D165</f>
        <v>0</v>
      </c>
      <c r="G165" s="242">
        <v>94.778000000000006</v>
      </c>
      <c r="H165" s="242">
        <f t="shared" ref="H165:H166" si="23">G165*F165</f>
        <v>0</v>
      </c>
      <c r="I165" s="395">
        <v>0</v>
      </c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5.75" x14ac:dyDescent="0.25">
      <c r="A166" s="304" t="s">
        <v>224</v>
      </c>
      <c r="B166" s="242" t="s">
        <v>223</v>
      </c>
      <c r="C166" s="22">
        <v>30.2</v>
      </c>
      <c r="D166" s="242"/>
      <c r="E166" s="22">
        <v>0</v>
      </c>
      <c r="F166" s="22">
        <f t="shared" si="22"/>
        <v>30.2</v>
      </c>
      <c r="G166" s="242">
        <v>249.72200000000001</v>
      </c>
      <c r="H166" s="242">
        <f t="shared" si="23"/>
        <v>7541.6044000000002</v>
      </c>
      <c r="I166" s="395">
        <v>30.2</v>
      </c>
      <c r="J166" s="1"/>
      <c r="K166" s="1"/>
      <c r="L166" s="1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5.75" x14ac:dyDescent="0.25">
      <c r="A167" s="304" t="s">
        <v>213</v>
      </c>
      <c r="B167" s="242"/>
      <c r="C167" s="305"/>
      <c r="D167" s="242"/>
      <c r="E167" s="22"/>
      <c r="F167" s="305"/>
      <c r="G167" s="242"/>
      <c r="H167" s="306">
        <f>SUM(H165:H166)</f>
        <v>7541.6044000000002</v>
      </c>
      <c r="I167" s="233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7"/>
      <c r="B168" s="15"/>
      <c r="C168" s="25"/>
      <c r="D168" s="1"/>
      <c r="E168" s="1"/>
      <c r="F168" s="1"/>
      <c r="G168" s="1"/>
      <c r="H168" s="1"/>
      <c r="I168" s="233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38.25" x14ac:dyDescent="0.25">
      <c r="A169" s="527" t="s">
        <v>327</v>
      </c>
      <c r="B169" s="528" t="s">
        <v>328</v>
      </c>
      <c r="C169" s="529"/>
      <c r="D169" s="530" t="s">
        <v>228</v>
      </c>
      <c r="E169" s="531" t="s">
        <v>229</v>
      </c>
      <c r="F169" s="529" t="s">
        <v>230</v>
      </c>
      <c r="G169" s="532" t="s">
        <v>93</v>
      </c>
      <c r="H169" s="530" t="s">
        <v>52</v>
      </c>
      <c r="I169" s="533"/>
      <c r="J169" s="25"/>
      <c r="K169" s="25"/>
      <c r="L169" s="25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</row>
    <row r="170" spans="1:26" ht="15.75" x14ac:dyDescent="0.25">
      <c r="A170" s="535" t="s">
        <v>329</v>
      </c>
      <c r="B170" s="536">
        <v>56.1</v>
      </c>
      <c r="C170" s="537"/>
      <c r="D170" s="311"/>
      <c r="E170" s="311"/>
      <c r="F170" s="536" t="s">
        <v>233</v>
      </c>
      <c r="G170" s="536">
        <v>77</v>
      </c>
      <c r="H170" s="311">
        <f t="shared" ref="H170:H177" si="24">C170*G170</f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330</v>
      </c>
      <c r="B171" s="536">
        <v>14.1</v>
      </c>
      <c r="C171" s="539"/>
      <c r="D171" s="311"/>
      <c r="E171" s="311"/>
      <c r="F171" s="536" t="s">
        <v>233</v>
      </c>
      <c r="G171" s="536">
        <v>128</v>
      </c>
      <c r="H171" s="311">
        <f t="shared" si="24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331</v>
      </c>
      <c r="B172" s="536">
        <v>0</v>
      </c>
      <c r="C172" s="539"/>
      <c r="D172" s="311"/>
      <c r="E172" s="538"/>
      <c r="F172" s="536" t="s">
        <v>233</v>
      </c>
      <c r="G172" s="536">
        <v>128</v>
      </c>
      <c r="H172" s="311">
        <f t="shared" si="24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332</v>
      </c>
      <c r="B173" s="536">
        <v>0</v>
      </c>
      <c r="C173" s="539"/>
      <c r="D173" s="311"/>
      <c r="E173" s="311"/>
      <c r="F173" s="536" t="s">
        <v>237</v>
      </c>
      <c r="G173" s="536"/>
      <c r="H173" s="311">
        <f t="shared" si="24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333</v>
      </c>
      <c r="B174" s="536">
        <v>0</v>
      </c>
      <c r="C174" s="539"/>
      <c r="D174" s="311"/>
      <c r="E174" s="311"/>
      <c r="F174" s="540" t="s">
        <v>239</v>
      </c>
      <c r="G174" s="536"/>
      <c r="H174" s="311">
        <f t="shared" si="24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334</v>
      </c>
      <c r="B175" s="536">
        <v>0</v>
      </c>
      <c r="C175" s="539"/>
      <c r="D175" s="311"/>
      <c r="E175" s="311"/>
      <c r="F175" s="540"/>
      <c r="G175" s="536"/>
      <c r="H175" s="311">
        <f t="shared" si="24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335</v>
      </c>
      <c r="B176" s="536">
        <v>12.7</v>
      </c>
      <c r="C176" s="539"/>
      <c r="D176" s="311"/>
      <c r="E176" s="538"/>
      <c r="F176" s="536"/>
      <c r="G176" s="536"/>
      <c r="H176" s="311">
        <f t="shared" si="24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45" x14ac:dyDescent="0.25">
      <c r="A177" s="535" t="s">
        <v>336</v>
      </c>
      <c r="B177" s="536">
        <v>0</v>
      </c>
      <c r="C177" s="539"/>
      <c r="D177" s="311"/>
      <c r="E177" s="538"/>
      <c r="F177" s="541" t="s">
        <v>243</v>
      </c>
      <c r="G177" s="536">
        <v>0</v>
      </c>
      <c r="H177" s="311">
        <f t="shared" si="24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337</v>
      </c>
      <c r="B178" s="542">
        <v>0</v>
      </c>
      <c r="C178" s="543"/>
      <c r="D178" s="544"/>
      <c r="E178" s="544"/>
      <c r="F178" s="544"/>
      <c r="G178" s="544"/>
      <c r="H178" s="545">
        <f>SUM(H170:H177)</f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535" t="s">
        <v>338</v>
      </c>
      <c r="B179" s="536">
        <v>0</v>
      </c>
      <c r="C179" s="538"/>
      <c r="D179" s="538"/>
      <c r="E179" s="538"/>
      <c r="F179" s="538"/>
      <c r="G179" s="538"/>
      <c r="H179" s="538"/>
      <c r="I179" s="538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339</v>
      </c>
      <c r="B180" s="536">
        <v>0</v>
      </c>
      <c r="C180" s="538"/>
      <c r="D180" s="538"/>
      <c r="E180" s="538"/>
      <c r="F180" s="538"/>
      <c r="G180" s="538"/>
      <c r="H180" s="538"/>
      <c r="I180" s="538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340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57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301" t="s">
        <v>52</v>
      </c>
      <c r="I183" s="438" t="s">
        <v>303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247</v>
      </c>
      <c r="B184" s="229"/>
      <c r="C184" s="229">
        <v>17</v>
      </c>
      <c r="D184" s="229"/>
      <c r="E184" s="229">
        <v>1</v>
      </c>
      <c r="F184" s="229">
        <f t="shared" ref="F184:F187" si="25">C184+D184-E184</f>
        <v>16</v>
      </c>
      <c r="G184" s="311">
        <v>3.7</v>
      </c>
      <c r="H184" s="546">
        <f t="shared" ref="H184:H187" si="26">G184*F184</f>
        <v>59.2</v>
      </c>
      <c r="I184" s="547">
        <v>21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46">
        <f t="shared" si="26"/>
        <v>2295</v>
      </c>
      <c r="I185" s="547"/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249</v>
      </c>
      <c r="B186" s="229"/>
      <c r="C186" s="229">
        <v>7</v>
      </c>
      <c r="D186" s="229"/>
      <c r="E186" s="229"/>
      <c r="F186" s="229">
        <f t="shared" si="25"/>
        <v>7</v>
      </c>
      <c r="G186" s="311">
        <v>145</v>
      </c>
      <c r="H186" s="546">
        <f t="shared" si="26"/>
        <v>1015</v>
      </c>
      <c r="I186" s="547">
        <v>16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46">
        <f t="shared" si="26"/>
        <v>50190</v>
      </c>
      <c r="I187" s="547">
        <v>210</v>
      </c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46"/>
      <c r="I188" s="547">
        <v>88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46">
        <f t="shared" ref="H189:H196" si="28">G189*F189</f>
        <v>7619.4</v>
      </c>
      <c r="I189" s="547">
        <v>60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46">
        <f t="shared" si="28"/>
        <v>0</v>
      </c>
      <c r="I190" s="547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46">
        <f t="shared" si="28"/>
        <v>16629</v>
      </c>
      <c r="I191" s="547">
        <v>46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254</v>
      </c>
      <c r="B192" s="229"/>
      <c r="C192" s="229">
        <v>2</v>
      </c>
      <c r="D192" s="229"/>
      <c r="E192" s="229"/>
      <c r="F192" s="229">
        <f t="shared" si="27"/>
        <v>2</v>
      </c>
      <c r="G192" s="311"/>
      <c r="H192" s="546">
        <f t="shared" si="28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255</v>
      </c>
      <c r="B193" s="229"/>
      <c r="C193" s="229">
        <v>155</v>
      </c>
      <c r="D193" s="229"/>
      <c r="E193" s="229"/>
      <c r="F193" s="229">
        <f t="shared" si="27"/>
        <v>155</v>
      </c>
      <c r="G193" s="311">
        <v>2.35</v>
      </c>
      <c r="H193" s="546">
        <f t="shared" si="28"/>
        <v>364.25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256</v>
      </c>
      <c r="B194" s="229"/>
      <c r="C194" s="229">
        <v>45</v>
      </c>
      <c r="D194" s="229"/>
      <c r="E194" s="229">
        <v>12</v>
      </c>
      <c r="F194" s="229">
        <f t="shared" si="27"/>
        <v>33</v>
      </c>
      <c r="G194" s="311">
        <v>105.1</v>
      </c>
      <c r="H194" s="546">
        <f t="shared" si="28"/>
        <v>3468.2999999999997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46">
        <f t="shared" si="28"/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46">
        <f>F197*G197</f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46">
        <f t="shared" ref="H198:H199" si="29">D198*G198</f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46">
        <f t="shared" si="29"/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1"/>
      <c r="B200" s="1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57" x14ac:dyDescent="0.25">
      <c r="A201" s="548" t="s">
        <v>262</v>
      </c>
      <c r="B201" s="196" t="s">
        <v>88</v>
      </c>
      <c r="C201" s="549" t="s">
        <v>38</v>
      </c>
      <c r="D201" s="196" t="s">
        <v>39</v>
      </c>
      <c r="E201" s="238" t="s">
        <v>40</v>
      </c>
      <c r="F201" s="549" t="s">
        <v>246</v>
      </c>
      <c r="G201" s="196" t="s">
        <v>10</v>
      </c>
      <c r="H201" s="550" t="s">
        <v>52</v>
      </c>
      <c r="I201" s="551" t="s">
        <v>263</v>
      </c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05" x14ac:dyDescent="0.25">
      <c r="A202" s="552" t="s">
        <v>305</v>
      </c>
      <c r="B202" s="229" t="s">
        <v>265</v>
      </c>
      <c r="C202" s="229">
        <v>1</v>
      </c>
      <c r="D202" s="229"/>
      <c r="E202" s="307"/>
      <c r="F202" s="229">
        <f t="shared" ref="F202:F222" si="30">C202+D202-E202</f>
        <v>1</v>
      </c>
      <c r="G202" s="307"/>
      <c r="H202" s="333">
        <v>54000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266</v>
      </c>
      <c r="B203" s="229" t="s">
        <v>267</v>
      </c>
      <c r="C203" s="229">
        <v>1</v>
      </c>
      <c r="D203" s="229"/>
      <c r="E203" s="307"/>
      <c r="F203" s="229">
        <f t="shared" si="30"/>
        <v>1</v>
      </c>
      <c r="G203" s="307"/>
      <c r="H203" s="333">
        <v>220000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75" x14ac:dyDescent="0.25">
      <c r="A204" s="552" t="s">
        <v>268</v>
      </c>
      <c r="B204" s="229" t="s">
        <v>269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7777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2" t="s">
        <v>204</v>
      </c>
      <c r="B205" s="229"/>
      <c r="C205" s="229">
        <v>2</v>
      </c>
      <c r="D205" s="229"/>
      <c r="E205" s="307"/>
      <c r="F205" s="229">
        <f t="shared" si="30"/>
        <v>2</v>
      </c>
      <c r="G205" s="307"/>
      <c r="H205" s="333">
        <f>92055*2</f>
        <v>184110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270</v>
      </c>
      <c r="B206" s="229" t="s">
        <v>271</v>
      </c>
      <c r="C206" s="229">
        <v>200</v>
      </c>
      <c r="D206" s="229"/>
      <c r="E206" s="307"/>
      <c r="F206" s="229">
        <f t="shared" si="30"/>
        <v>200</v>
      </c>
      <c r="G206" s="229">
        <v>860</v>
      </c>
      <c r="H206" s="333">
        <f>F206*G206</f>
        <v>172000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270</v>
      </c>
      <c r="B207" s="229" t="s">
        <v>272</v>
      </c>
      <c r="C207" s="229">
        <v>8</v>
      </c>
      <c r="D207" s="229"/>
      <c r="E207" s="307"/>
      <c r="F207" s="229">
        <f t="shared" si="30"/>
        <v>8</v>
      </c>
      <c r="G207" s="307"/>
      <c r="H207" s="333">
        <v>3600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273</v>
      </c>
      <c r="B208" s="229" t="s">
        <v>269</v>
      </c>
      <c r="C208" s="229">
        <v>1</v>
      </c>
      <c r="D208" s="229"/>
      <c r="E208" s="307"/>
      <c r="F208" s="229">
        <f t="shared" si="30"/>
        <v>1</v>
      </c>
      <c r="G208" s="307"/>
      <c r="H208" s="333">
        <v>13299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274</v>
      </c>
      <c r="B209" s="229" t="s">
        <v>275</v>
      </c>
      <c r="C209" s="229">
        <v>1</v>
      </c>
      <c r="D209" s="229"/>
      <c r="E209" s="307"/>
      <c r="F209" s="229">
        <f t="shared" si="30"/>
        <v>1</v>
      </c>
      <c r="G209" s="307"/>
      <c r="H209" s="333"/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276</v>
      </c>
      <c r="B210" s="229" t="s">
        <v>269</v>
      </c>
      <c r="C210" s="229">
        <v>1</v>
      </c>
      <c r="D210" s="229"/>
      <c r="E210" s="229"/>
      <c r="F210" s="229">
        <f t="shared" si="30"/>
        <v>1</v>
      </c>
      <c r="G210" s="229">
        <v>519</v>
      </c>
      <c r="H210" s="333">
        <f t="shared" ref="H210:H216" si="31">D210*G210</f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277</v>
      </c>
      <c r="B211" s="229" t="s">
        <v>269</v>
      </c>
      <c r="C211" s="229">
        <v>5</v>
      </c>
      <c r="D211" s="229"/>
      <c r="E211" s="307"/>
      <c r="F211" s="229">
        <f t="shared" si="30"/>
        <v>5</v>
      </c>
      <c r="G211" s="229">
        <v>299</v>
      </c>
      <c r="H211" s="333">
        <f t="shared" si="31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278</v>
      </c>
      <c r="B212" s="229" t="s">
        <v>269</v>
      </c>
      <c r="C212" s="229">
        <v>2</v>
      </c>
      <c r="D212" s="229"/>
      <c r="E212" s="307"/>
      <c r="F212" s="229">
        <f t="shared" si="30"/>
        <v>2</v>
      </c>
      <c r="G212" s="229">
        <v>8945</v>
      </c>
      <c r="H212" s="333">
        <f t="shared" si="31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279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118</v>
      </c>
      <c r="H213" s="333">
        <f t="shared" si="31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280</v>
      </c>
      <c r="B214" s="229" t="s">
        <v>269</v>
      </c>
      <c r="C214" s="229">
        <v>3</v>
      </c>
      <c r="D214" s="229"/>
      <c r="E214" s="307"/>
      <c r="F214" s="229">
        <f t="shared" si="30"/>
        <v>3</v>
      </c>
      <c r="G214" s="229">
        <v>225</v>
      </c>
      <c r="H214" s="333">
        <f t="shared" si="31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281</v>
      </c>
      <c r="B215" s="229" t="s">
        <v>269</v>
      </c>
      <c r="C215" s="229">
        <v>10</v>
      </c>
      <c r="D215" s="229"/>
      <c r="E215" s="307"/>
      <c r="F215" s="229">
        <f t="shared" si="30"/>
        <v>10</v>
      </c>
      <c r="G215" s="229">
        <v>43</v>
      </c>
      <c r="H215" s="333">
        <f t="shared" si="31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282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326</v>
      </c>
      <c r="H216" s="333">
        <f t="shared" si="31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283</v>
      </c>
      <c r="B217" s="229" t="s">
        <v>187</v>
      </c>
      <c r="C217" s="229">
        <v>0</v>
      </c>
      <c r="D217" s="229"/>
      <c r="E217" s="307"/>
      <c r="F217" s="229">
        <f t="shared" si="30"/>
        <v>0</v>
      </c>
      <c r="G217" s="229"/>
      <c r="H217" s="333">
        <v>79000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284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285</v>
      </c>
      <c r="B219" s="229" t="s">
        <v>269</v>
      </c>
      <c r="C219" s="229">
        <v>0</v>
      </c>
      <c r="D219" s="229"/>
      <c r="E219" s="229"/>
      <c r="F219" s="229">
        <f t="shared" si="30"/>
        <v>0</v>
      </c>
      <c r="G219" s="229"/>
      <c r="H219" s="333">
        <v>30766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286</v>
      </c>
      <c r="B220" s="229" t="s">
        <v>269</v>
      </c>
      <c r="C220" s="229">
        <v>5</v>
      </c>
      <c r="D220" s="229"/>
      <c r="E220" s="307"/>
      <c r="F220" s="229">
        <f t="shared" si="30"/>
        <v>5</v>
      </c>
      <c r="G220" s="229">
        <f>H220/F220</f>
        <v>1686</v>
      </c>
      <c r="H220" s="333">
        <v>8430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287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33">
        <v>79000</v>
      </c>
      <c r="I221" s="55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288</v>
      </c>
      <c r="B222" s="229" t="s">
        <v>289</v>
      </c>
      <c r="C222" s="229">
        <v>20</v>
      </c>
      <c r="D222" s="229"/>
      <c r="E222" s="307"/>
      <c r="F222" s="229">
        <f t="shared" si="30"/>
        <v>20</v>
      </c>
      <c r="G222" s="229">
        <v>180</v>
      </c>
      <c r="H222" s="333">
        <f>F222*G222</f>
        <v>3600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5" t="s">
        <v>213</v>
      </c>
      <c r="B223" s="496"/>
      <c r="C223" s="496"/>
      <c r="D223" s="496"/>
      <c r="E223" s="556"/>
      <c r="F223" s="556"/>
      <c r="G223" s="556"/>
      <c r="H223" s="557">
        <f>SUM(H202:H221)</f>
        <v>930982</v>
      </c>
      <c r="I223" s="558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306</v>
      </c>
      <c r="B226" s="233" t="s">
        <v>307</v>
      </c>
      <c r="C226" s="233"/>
      <c r="D226" s="233">
        <v>2</v>
      </c>
      <c r="E226" s="233">
        <v>2</v>
      </c>
      <c r="F226" s="233">
        <f t="shared" ref="F226:F243" si="32">C226+D226-E226</f>
        <v>0</v>
      </c>
      <c r="G226" s="233">
        <v>110</v>
      </c>
      <c r="H226" s="233">
        <v>220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308</v>
      </c>
      <c r="B227" s="233" t="s">
        <v>307</v>
      </c>
      <c r="C227" s="233"/>
      <c r="D227" s="233">
        <v>3</v>
      </c>
      <c r="E227" s="233">
        <v>3</v>
      </c>
      <c r="F227" s="233">
        <f t="shared" si="32"/>
        <v>0</v>
      </c>
      <c r="G227" s="233">
        <v>59</v>
      </c>
      <c r="H227" s="233">
        <v>177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309</v>
      </c>
      <c r="B228" s="233" t="s">
        <v>307</v>
      </c>
      <c r="C228" s="233"/>
      <c r="D228" s="233">
        <v>4</v>
      </c>
      <c r="E228" s="233">
        <v>4</v>
      </c>
      <c r="F228" s="233">
        <f t="shared" si="32"/>
        <v>0</v>
      </c>
      <c r="G228" s="233">
        <v>100</v>
      </c>
      <c r="H228" s="233">
        <v>400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310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210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311</v>
      </c>
      <c r="B230" s="233" t="s">
        <v>307</v>
      </c>
      <c r="C230" s="233"/>
      <c r="D230" s="233">
        <v>2</v>
      </c>
      <c r="E230" s="233">
        <v>2</v>
      </c>
      <c r="F230" s="233">
        <f t="shared" si="32"/>
        <v>0</v>
      </c>
      <c r="G230" s="233">
        <v>168</v>
      </c>
      <c r="H230" s="233">
        <v>336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312</v>
      </c>
      <c r="B231" s="233" t="s">
        <v>307</v>
      </c>
      <c r="C231" s="233"/>
      <c r="D231" s="233">
        <v>100</v>
      </c>
      <c r="E231" s="233">
        <v>100</v>
      </c>
      <c r="F231" s="233">
        <f t="shared" si="32"/>
        <v>0</v>
      </c>
      <c r="G231" s="233">
        <v>32</v>
      </c>
      <c r="H231" s="233">
        <v>3200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313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315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314</v>
      </c>
      <c r="B233" s="233" t="s">
        <v>307</v>
      </c>
      <c r="C233" s="233"/>
      <c r="D233" s="233">
        <v>3</v>
      </c>
      <c r="E233" s="233">
        <v>3</v>
      </c>
      <c r="F233" s="233">
        <f t="shared" si="32"/>
        <v>0</v>
      </c>
      <c r="G233" s="233">
        <v>300</v>
      </c>
      <c r="H233" s="233">
        <v>900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315</v>
      </c>
      <c r="B234" s="233" t="s">
        <v>307</v>
      </c>
      <c r="C234" s="233"/>
      <c r="D234" s="233">
        <v>1</v>
      </c>
      <c r="E234" s="233">
        <v>1</v>
      </c>
      <c r="F234" s="233">
        <f t="shared" si="32"/>
        <v>0</v>
      </c>
      <c r="G234" s="233">
        <v>1150</v>
      </c>
      <c r="H234" s="233">
        <v>1150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316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970</v>
      </c>
      <c r="H235" s="233">
        <v>970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317</v>
      </c>
      <c r="B236" s="233" t="s">
        <v>307</v>
      </c>
      <c r="C236" s="233"/>
      <c r="D236" s="233">
        <v>20</v>
      </c>
      <c r="E236" s="233">
        <v>20</v>
      </c>
      <c r="F236" s="233">
        <f t="shared" si="32"/>
        <v>0</v>
      </c>
      <c r="G236" s="233">
        <v>2</v>
      </c>
      <c r="H236" s="233">
        <v>40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318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3</v>
      </c>
      <c r="H237" s="233">
        <v>60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319</v>
      </c>
      <c r="B238" s="233" t="s">
        <v>307</v>
      </c>
      <c r="C238" s="233"/>
      <c r="D238" s="233">
        <v>50</v>
      </c>
      <c r="E238" s="233">
        <v>50</v>
      </c>
      <c r="F238" s="233">
        <f t="shared" si="32"/>
        <v>0</v>
      </c>
      <c r="G238" s="233">
        <v>4</v>
      </c>
      <c r="H238" s="233">
        <v>200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320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6</v>
      </c>
      <c r="H239" s="233">
        <v>300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321</v>
      </c>
      <c r="B240" s="233" t="s">
        <v>307</v>
      </c>
      <c r="C240" s="233"/>
      <c r="D240" s="233">
        <v>20</v>
      </c>
      <c r="E240" s="233">
        <v>20</v>
      </c>
      <c r="F240" s="233">
        <f t="shared" si="32"/>
        <v>0</v>
      </c>
      <c r="G240" s="233">
        <v>10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322</v>
      </c>
      <c r="B241" s="233" t="s">
        <v>307</v>
      </c>
      <c r="C241" s="233"/>
      <c r="D241" s="233">
        <v>1</v>
      </c>
      <c r="E241" s="233">
        <v>1</v>
      </c>
      <c r="F241" s="233">
        <f t="shared" si="32"/>
        <v>0</v>
      </c>
      <c r="G241" s="233">
        <v>98</v>
      </c>
      <c r="H241" s="233">
        <v>98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323</v>
      </c>
      <c r="B242" s="233" t="s">
        <v>307</v>
      </c>
      <c r="C242" s="233"/>
      <c r="D242" s="233">
        <v>42</v>
      </c>
      <c r="E242" s="233">
        <v>42</v>
      </c>
      <c r="F242" s="233">
        <f t="shared" si="32"/>
        <v>0</v>
      </c>
      <c r="G242" s="233">
        <v>225</v>
      </c>
      <c r="H242" s="233">
        <v>9450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324</v>
      </c>
      <c r="B243" s="233" t="s">
        <v>307</v>
      </c>
      <c r="C243" s="233"/>
      <c r="D243" s="233">
        <v>12</v>
      </c>
      <c r="E243" s="233">
        <v>12</v>
      </c>
      <c r="F243" s="233">
        <f t="shared" si="32"/>
        <v>0</v>
      </c>
      <c r="G243" s="233">
        <v>228</v>
      </c>
      <c r="H243" s="233">
        <v>2736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/>
      <c r="B244" s="233" t="s">
        <v>307</v>
      </c>
      <c r="C244" s="233"/>
      <c r="D244" s="233"/>
      <c r="E244" s="233"/>
      <c r="F244" s="233"/>
      <c r="G244" s="233"/>
      <c r="H244" s="233"/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325</v>
      </c>
      <c r="B245" s="233"/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</sheetData>
  <mergeCells count="13">
    <mergeCell ref="E160:E161"/>
    <mergeCell ref="A31:G31"/>
    <mergeCell ref="A76:H76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ageMargins left="0" right="0" top="0" bottom="0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3"/>
  <sheetViews>
    <sheetView topLeftCell="A128" workbookViewId="0"/>
  </sheetViews>
  <sheetFormatPr defaultColWidth="11.125" defaultRowHeight="15" customHeight="1" x14ac:dyDescent="0.25"/>
  <cols>
    <col min="1" max="1" width="21" customWidth="1"/>
    <col min="2" max="2" width="19.625" customWidth="1"/>
    <col min="3" max="7" width="8.625" customWidth="1"/>
    <col min="8" max="8" width="18" customWidth="1"/>
    <col min="9" max="10" width="8.625" customWidth="1"/>
    <col min="11" max="11" width="10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30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4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4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30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45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30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4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45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30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45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4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4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4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/>
      <c r="D43" s="471"/>
      <c r="E43" s="470">
        <f t="shared" si="12"/>
        <v>216</v>
      </c>
      <c r="F43" s="472">
        <v>196</v>
      </c>
      <c r="G43" s="472">
        <f t="shared" si="13"/>
        <v>42336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25.5" x14ac:dyDescent="0.25">
      <c r="A44" s="469" t="s">
        <v>59</v>
      </c>
      <c r="B44" s="470">
        <v>98</v>
      </c>
      <c r="C44" s="470"/>
      <c r="D44" s="471"/>
      <c r="E44" s="470">
        <f t="shared" si="12"/>
        <v>98</v>
      </c>
      <c r="F44" s="472">
        <v>196</v>
      </c>
      <c r="G44" s="472">
        <f t="shared" si="13"/>
        <v>19208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25.5" x14ac:dyDescent="0.25">
      <c r="A45" s="469" t="s">
        <v>60</v>
      </c>
      <c r="B45" s="470">
        <v>3</v>
      </c>
      <c r="C45" s="470"/>
      <c r="D45" s="471"/>
      <c r="E45" s="470">
        <f t="shared" si="12"/>
        <v>3</v>
      </c>
      <c r="F45" s="472">
        <v>196</v>
      </c>
      <c r="G45" s="472">
        <f t="shared" si="13"/>
        <v>588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25.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25.5" x14ac:dyDescent="0.25">
      <c r="A47" s="474" t="s">
        <v>62</v>
      </c>
      <c r="B47" s="455">
        <v>0</v>
      </c>
      <c r="C47" s="455"/>
      <c r="D47" s="475"/>
      <c r="E47" s="455">
        <f t="shared" si="12"/>
        <v>0</v>
      </c>
      <c r="F47" s="476">
        <v>186</v>
      </c>
      <c r="G47" s="476">
        <f t="shared" si="13"/>
        <v>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38.2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51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25.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51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38.2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38.2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51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38.25" x14ac:dyDescent="0.25">
      <c r="A56" s="129" t="s">
        <v>71</v>
      </c>
      <c r="B56" s="130">
        <v>3535</v>
      </c>
      <c r="C56" s="130">
        <v>39</v>
      </c>
      <c r="D56" s="131"/>
      <c r="E56" s="493">
        <f t="shared" si="12"/>
        <v>3574</v>
      </c>
      <c r="F56" s="132">
        <v>140</v>
      </c>
      <c r="G56" s="133">
        <f t="shared" si="13"/>
        <v>500360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38.25" x14ac:dyDescent="0.25">
      <c r="A57" s="135" t="s">
        <v>72</v>
      </c>
      <c r="B57" s="136">
        <v>2954</v>
      </c>
      <c r="C57" s="136">
        <v>481</v>
      </c>
      <c r="D57" s="137"/>
      <c r="E57" s="266">
        <f t="shared" si="12"/>
        <v>3435</v>
      </c>
      <c r="F57" s="138">
        <v>140</v>
      </c>
      <c r="G57" s="139">
        <f t="shared" si="13"/>
        <v>480900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38.2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38.25" x14ac:dyDescent="0.25">
      <c r="A59" s="141" t="s">
        <v>74</v>
      </c>
      <c r="B59" s="142">
        <v>1745</v>
      </c>
      <c r="C59" s="142"/>
      <c r="D59" s="143">
        <v>392</v>
      </c>
      <c r="E59" s="311">
        <f t="shared" si="12"/>
        <v>1353</v>
      </c>
      <c r="F59" s="144">
        <v>140</v>
      </c>
      <c r="G59" s="145">
        <f t="shared" si="13"/>
        <v>189420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>
        <v>931</v>
      </c>
      <c r="C60" s="142">
        <v>850</v>
      </c>
      <c r="D60" s="143"/>
      <c r="E60" s="311">
        <f t="shared" si="12"/>
        <v>1781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38.25" x14ac:dyDescent="0.25">
      <c r="A61" s="494" t="s">
        <v>75</v>
      </c>
      <c r="B61" s="353">
        <v>3446</v>
      </c>
      <c r="C61" s="353"/>
      <c r="D61" s="354">
        <v>428</v>
      </c>
      <c r="E61" s="448">
        <f t="shared" si="12"/>
        <v>3018</v>
      </c>
      <c r="F61" s="355">
        <v>140</v>
      </c>
      <c r="G61" s="18">
        <f t="shared" ref="G61:G70" si="14">E61*F61</f>
        <v>422520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38.2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38.25" x14ac:dyDescent="0.25">
      <c r="A63" s="129" t="s">
        <v>77</v>
      </c>
      <c r="B63" s="130">
        <v>380</v>
      </c>
      <c r="C63" s="130"/>
      <c r="D63" s="131">
        <v>110</v>
      </c>
      <c r="E63" s="493">
        <f t="shared" si="12"/>
        <v>270</v>
      </c>
      <c r="F63" s="132">
        <v>128</v>
      </c>
      <c r="G63" s="133">
        <f t="shared" si="14"/>
        <v>34560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38.25" x14ac:dyDescent="0.25">
      <c r="A64" s="135" t="s">
        <v>78</v>
      </c>
      <c r="B64" s="136">
        <v>354</v>
      </c>
      <c r="C64" s="136"/>
      <c r="D64" s="137">
        <v>317</v>
      </c>
      <c r="E64" s="266">
        <f t="shared" si="12"/>
        <v>37</v>
      </c>
      <c r="F64" s="138">
        <v>128</v>
      </c>
      <c r="G64" s="139">
        <f t="shared" si="14"/>
        <v>4736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38.25" x14ac:dyDescent="0.25">
      <c r="A65" s="117" t="s">
        <v>79</v>
      </c>
      <c r="B65" s="118">
        <v>1374</v>
      </c>
      <c r="C65" s="118"/>
      <c r="D65" s="119">
        <v>1121</v>
      </c>
      <c r="E65" s="492">
        <f t="shared" si="12"/>
        <v>253</v>
      </c>
      <c r="F65" s="120">
        <v>128</v>
      </c>
      <c r="G65" s="121">
        <f t="shared" si="14"/>
        <v>32384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38.25" x14ac:dyDescent="0.25">
      <c r="A66" s="494" t="s">
        <v>80</v>
      </c>
      <c r="B66" s="353">
        <v>311</v>
      </c>
      <c r="C66" s="353"/>
      <c r="D66" s="354">
        <v>240</v>
      </c>
      <c r="E66" s="448">
        <f t="shared" si="12"/>
        <v>71</v>
      </c>
      <c r="F66" s="355">
        <v>128</v>
      </c>
      <c r="G66" s="18">
        <f t="shared" si="14"/>
        <v>9088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38.2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38.25" x14ac:dyDescent="0.25">
      <c r="A68" s="129" t="s">
        <v>82</v>
      </c>
      <c r="B68" s="130">
        <v>640</v>
      </c>
      <c r="C68" s="130"/>
      <c r="D68" s="131">
        <v>640</v>
      </c>
      <c r="E68" s="493">
        <f t="shared" si="12"/>
        <v>0</v>
      </c>
      <c r="F68" s="132">
        <v>102</v>
      </c>
      <c r="G68" s="133">
        <f t="shared" si="14"/>
        <v>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480</v>
      </c>
      <c r="C69" s="480"/>
      <c r="D69" s="481">
        <v>480</v>
      </c>
      <c r="E69" s="455">
        <f t="shared" si="12"/>
        <v>0</v>
      </c>
      <c r="F69" s="482">
        <v>102</v>
      </c>
      <c r="G69" s="476">
        <f t="shared" si="14"/>
        <v>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38.25" x14ac:dyDescent="0.25">
      <c r="A70" s="117" t="s">
        <v>84</v>
      </c>
      <c r="B70" s="118">
        <v>160</v>
      </c>
      <c r="C70" s="118"/>
      <c r="D70" s="119">
        <v>160</v>
      </c>
      <c r="E70" s="492">
        <f t="shared" si="12"/>
        <v>0</v>
      </c>
      <c r="F70" s="120">
        <v>102</v>
      </c>
      <c r="G70" s="121">
        <f t="shared" si="14"/>
        <v>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38.25" x14ac:dyDescent="0.25">
      <c r="A71" s="163" t="s">
        <v>85</v>
      </c>
      <c r="B71" s="499">
        <v>640</v>
      </c>
      <c r="C71" s="497"/>
      <c r="D71" s="498">
        <v>640</v>
      </c>
      <c r="E71" s="499">
        <f t="shared" si="12"/>
        <v>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20673.8</v>
      </c>
      <c r="C73" s="501">
        <v>20</v>
      </c>
      <c r="D73" s="501">
        <f t="shared" ref="D73:E73" si="15">SUM(D39:D71)</f>
        <v>4528</v>
      </c>
      <c r="E73" s="501">
        <f t="shared" si="15"/>
        <v>15635.8</v>
      </c>
      <c r="F73" s="502"/>
      <c r="G73" s="503">
        <f>SUM(G39:G71)</f>
        <v>1954444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386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45" x14ac:dyDescent="0.25">
      <c r="A78" s="372" t="s">
        <v>354</v>
      </c>
      <c r="B78" s="202" t="s">
        <v>355</v>
      </c>
      <c r="C78" s="203">
        <v>1975</v>
      </c>
      <c r="D78" s="77"/>
      <c r="E78" s="203"/>
      <c r="F78" s="203">
        <f t="shared" ref="F78:F103" si="16">C78+D78-E78</f>
        <v>1975</v>
      </c>
      <c r="G78" s="77">
        <v>183</v>
      </c>
      <c r="H78" s="77">
        <f t="shared" ref="H78:H120" si="17">G78*F78</f>
        <v>361425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940</v>
      </c>
      <c r="D79" s="77"/>
      <c r="E79" s="203">
        <v>20</v>
      </c>
      <c r="F79" s="203">
        <f t="shared" si="16"/>
        <v>920</v>
      </c>
      <c r="G79" s="77">
        <v>232</v>
      </c>
      <c r="H79" s="77">
        <f t="shared" si="17"/>
        <v>213440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30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448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30" x14ac:dyDescent="0.25">
      <c r="A81" s="205" t="s">
        <v>102</v>
      </c>
      <c r="B81" s="206" t="s">
        <v>358</v>
      </c>
      <c r="C81" s="203">
        <v>1424</v>
      </c>
      <c r="D81" s="77"/>
      <c r="E81" s="203"/>
      <c r="F81" s="203">
        <f t="shared" si="16"/>
        <v>1424</v>
      </c>
      <c r="G81" s="77">
        <v>59</v>
      </c>
      <c r="H81" s="77">
        <f t="shared" si="17"/>
        <v>84016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250</v>
      </c>
      <c r="D83" s="77"/>
      <c r="E83" s="203">
        <v>20</v>
      </c>
      <c r="F83" s="203">
        <f t="shared" si="16"/>
        <v>230</v>
      </c>
      <c r="G83" s="77">
        <v>623</v>
      </c>
      <c r="H83" s="77">
        <f t="shared" si="17"/>
        <v>143290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30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/>
      <c r="F88" s="203">
        <f t="shared" si="16"/>
        <v>3325</v>
      </c>
      <c r="G88" s="77">
        <v>47</v>
      </c>
      <c r="H88" s="77">
        <f t="shared" si="17"/>
        <v>156275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30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30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30" x14ac:dyDescent="0.25">
      <c r="A91" s="379" t="s">
        <v>121</v>
      </c>
      <c r="B91" s="209" t="s">
        <v>122</v>
      </c>
      <c r="C91" s="203">
        <v>100</v>
      </c>
      <c r="D91" s="77"/>
      <c r="E91" s="203"/>
      <c r="F91" s="203">
        <f t="shared" si="16"/>
        <v>100</v>
      </c>
      <c r="G91" s="77">
        <v>743.29</v>
      </c>
      <c r="H91" s="77">
        <f t="shared" si="17"/>
        <v>74329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4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45" x14ac:dyDescent="0.25">
      <c r="A94" s="380" t="s">
        <v>364</v>
      </c>
      <c r="B94" s="202" t="s">
        <v>365</v>
      </c>
      <c r="C94" s="203">
        <v>1925</v>
      </c>
      <c r="D94" s="77"/>
      <c r="E94" s="203"/>
      <c r="F94" s="203">
        <f t="shared" si="16"/>
        <v>1925</v>
      </c>
      <c r="G94" s="77">
        <v>183</v>
      </c>
      <c r="H94" s="77">
        <f t="shared" si="17"/>
        <v>352275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80</v>
      </c>
      <c r="D95" s="77"/>
      <c r="E95" s="203">
        <v>10</v>
      </c>
      <c r="F95" s="203">
        <f t="shared" si="16"/>
        <v>70</v>
      </c>
      <c r="G95" s="77">
        <v>427</v>
      </c>
      <c r="H95" s="77">
        <f t="shared" si="17"/>
        <v>29890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126</v>
      </c>
      <c r="B96" s="209" t="s">
        <v>127</v>
      </c>
      <c r="C96" s="203">
        <v>25</v>
      </c>
      <c r="D96" s="77"/>
      <c r="E96" s="203">
        <v>20</v>
      </c>
      <c r="F96" s="203">
        <f t="shared" si="16"/>
        <v>5</v>
      </c>
      <c r="G96" s="77">
        <v>688.59</v>
      </c>
      <c r="H96" s="77">
        <f t="shared" si="17"/>
        <v>3442.9500000000003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6"/>
        <v>10</v>
      </c>
      <c r="G97" s="77">
        <v>504</v>
      </c>
      <c r="H97" s="77">
        <f t="shared" si="17"/>
        <v>5040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366</v>
      </c>
      <c r="B98" s="209" t="s">
        <v>127</v>
      </c>
      <c r="C98" s="203">
        <v>25</v>
      </c>
      <c r="D98" s="77"/>
      <c r="E98" s="203"/>
      <c r="F98" s="203">
        <f t="shared" si="16"/>
        <v>25</v>
      </c>
      <c r="G98" s="77">
        <v>398</v>
      </c>
      <c r="H98" s="77">
        <f t="shared" si="17"/>
        <v>9950</v>
      </c>
      <c r="I98" s="506">
        <v>50</v>
      </c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81" t="s">
        <v>130</v>
      </c>
      <c r="B99" s="209" t="s">
        <v>127</v>
      </c>
      <c r="C99" s="203">
        <v>0</v>
      </c>
      <c r="D99" s="77"/>
      <c r="E99" s="203"/>
      <c r="F99" s="203">
        <f t="shared" si="16"/>
        <v>0</v>
      </c>
      <c r="G99" s="77">
        <v>607</v>
      </c>
      <c r="H99" s="77">
        <f t="shared" si="17"/>
        <v>0</v>
      </c>
      <c r="I99" s="506"/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76" t="s">
        <v>131</v>
      </c>
      <c r="B100" s="209" t="s">
        <v>127</v>
      </c>
      <c r="C100" s="203">
        <v>55</v>
      </c>
      <c r="D100" s="77"/>
      <c r="E100" s="203"/>
      <c r="F100" s="203">
        <f t="shared" si="16"/>
        <v>55</v>
      </c>
      <c r="G100" s="77">
        <v>514</v>
      </c>
      <c r="H100" s="77">
        <f t="shared" si="17"/>
        <v>28270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82" t="s">
        <v>132</v>
      </c>
      <c r="B101" s="209" t="s">
        <v>127</v>
      </c>
      <c r="C101" s="203">
        <v>0</v>
      </c>
      <c r="D101" s="77"/>
      <c r="E101" s="203"/>
      <c r="F101" s="203">
        <f t="shared" si="16"/>
        <v>0</v>
      </c>
      <c r="G101" s="77">
        <v>519</v>
      </c>
      <c r="H101" s="77">
        <f t="shared" si="17"/>
        <v>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76" t="s">
        <v>299</v>
      </c>
      <c r="B102" s="209" t="s">
        <v>127</v>
      </c>
      <c r="C102" s="203">
        <v>10</v>
      </c>
      <c r="D102" s="77"/>
      <c r="E102" s="203"/>
      <c r="F102" s="203">
        <f t="shared" si="16"/>
        <v>10</v>
      </c>
      <c r="G102" s="77">
        <v>502.85</v>
      </c>
      <c r="H102" s="77">
        <f t="shared" si="17"/>
        <v>5028.5</v>
      </c>
      <c r="I102" s="506">
        <v>10</v>
      </c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222" t="s">
        <v>135</v>
      </c>
      <c r="B103" s="209" t="s">
        <v>108</v>
      </c>
      <c r="C103" s="203">
        <v>750</v>
      </c>
      <c r="D103" s="77"/>
      <c r="E103" s="203"/>
      <c r="F103" s="203">
        <f t="shared" si="16"/>
        <v>750</v>
      </c>
      <c r="G103" s="77">
        <v>60</v>
      </c>
      <c r="H103" s="77">
        <f t="shared" si="17"/>
        <v>45000</v>
      </c>
      <c r="I103" s="506"/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139</v>
      </c>
      <c r="B104" s="217"/>
      <c r="C104" s="203">
        <v>0</v>
      </c>
      <c r="D104" s="77"/>
      <c r="E104" s="203"/>
      <c r="F104" s="203">
        <v>0</v>
      </c>
      <c r="G104" s="77">
        <v>0</v>
      </c>
      <c r="H104" s="77">
        <f t="shared" si="17"/>
        <v>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05" t="s">
        <v>140</v>
      </c>
      <c r="B105" s="217" t="s">
        <v>141</v>
      </c>
      <c r="C105" s="203">
        <v>1075</v>
      </c>
      <c r="D105" s="77"/>
      <c r="E105" s="203"/>
      <c r="F105" s="203">
        <f>C105+D105+E105</f>
        <v>1075</v>
      </c>
      <c r="G105" s="77">
        <v>55</v>
      </c>
      <c r="H105" s="77">
        <f t="shared" si="17"/>
        <v>59125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205" t="s">
        <v>142</v>
      </c>
      <c r="B106" s="223" t="s">
        <v>138</v>
      </c>
      <c r="C106" s="203">
        <v>4250</v>
      </c>
      <c r="D106" s="77"/>
      <c r="E106" s="203"/>
      <c r="F106" s="203">
        <f t="shared" ref="F106:F122" si="18">C106+D106-E106</f>
        <v>4250</v>
      </c>
      <c r="G106" s="77">
        <v>27</v>
      </c>
      <c r="H106" s="77">
        <f t="shared" si="17"/>
        <v>114750</v>
      </c>
      <c r="I106" s="506">
        <v>750</v>
      </c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376" t="s">
        <v>367</v>
      </c>
      <c r="B107" s="209" t="s">
        <v>111</v>
      </c>
      <c r="C107" s="203">
        <v>25</v>
      </c>
      <c r="D107" s="77"/>
      <c r="E107" s="203"/>
      <c r="F107" s="203">
        <f t="shared" si="18"/>
        <v>25</v>
      </c>
      <c r="G107" s="77">
        <v>384</v>
      </c>
      <c r="H107" s="77">
        <f t="shared" si="17"/>
        <v>9600</v>
      </c>
      <c r="I107" s="506">
        <v>25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368</v>
      </c>
      <c r="B108" s="209" t="s">
        <v>369</v>
      </c>
      <c r="C108" s="203">
        <v>50</v>
      </c>
      <c r="D108" s="77"/>
      <c r="E108" s="203"/>
      <c r="F108" s="203">
        <f t="shared" si="18"/>
        <v>50</v>
      </c>
      <c r="G108" s="77">
        <v>498</v>
      </c>
      <c r="H108" s="77">
        <f t="shared" si="17"/>
        <v>24900</v>
      </c>
      <c r="I108" s="506">
        <v>50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370</v>
      </c>
      <c r="B109" s="209" t="s">
        <v>371</v>
      </c>
      <c r="C109" s="203">
        <v>25</v>
      </c>
      <c r="D109" s="77"/>
      <c r="E109" s="203"/>
      <c r="F109" s="203">
        <f t="shared" si="18"/>
        <v>25</v>
      </c>
      <c r="G109" s="77">
        <v>84</v>
      </c>
      <c r="H109" s="77">
        <f t="shared" si="17"/>
        <v>2100</v>
      </c>
      <c r="I109" s="506">
        <v>25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81" t="s">
        <v>149</v>
      </c>
      <c r="B110" s="209" t="s">
        <v>127</v>
      </c>
      <c r="C110" s="203">
        <v>185</v>
      </c>
      <c r="D110" s="77"/>
      <c r="E110" s="203">
        <v>15</v>
      </c>
      <c r="F110" s="203">
        <f t="shared" si="18"/>
        <v>170</v>
      </c>
      <c r="G110" s="77">
        <v>629.27</v>
      </c>
      <c r="H110" s="77">
        <f t="shared" si="17"/>
        <v>106975.9</v>
      </c>
      <c r="I110" s="506">
        <v>225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76" t="s">
        <v>372</v>
      </c>
      <c r="B111" s="209" t="s">
        <v>111</v>
      </c>
      <c r="C111" s="203">
        <v>1</v>
      </c>
      <c r="D111" s="77"/>
      <c r="E111" s="203"/>
      <c r="F111" s="203">
        <f t="shared" si="18"/>
        <v>1</v>
      </c>
      <c r="G111" s="77">
        <v>1585.2</v>
      </c>
      <c r="H111" s="77">
        <f t="shared" si="17"/>
        <v>1585.2</v>
      </c>
      <c r="I111" s="506">
        <v>1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152</v>
      </c>
      <c r="B112" s="209" t="s">
        <v>127</v>
      </c>
      <c r="C112" s="203">
        <v>3</v>
      </c>
      <c r="D112" s="77"/>
      <c r="E112" s="203"/>
      <c r="F112" s="203">
        <f t="shared" si="18"/>
        <v>3</v>
      </c>
      <c r="G112" s="77">
        <v>1891.98</v>
      </c>
      <c r="H112" s="77">
        <f t="shared" si="17"/>
        <v>5675.9400000000005</v>
      </c>
      <c r="I112" s="506">
        <v>3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83" t="s">
        <v>153</v>
      </c>
      <c r="B113" s="209" t="s">
        <v>127</v>
      </c>
      <c r="C113" s="203">
        <v>15</v>
      </c>
      <c r="D113" s="77"/>
      <c r="E113" s="203"/>
      <c r="F113" s="203">
        <f t="shared" si="18"/>
        <v>15</v>
      </c>
      <c r="G113" s="77">
        <v>557</v>
      </c>
      <c r="H113" s="77">
        <f t="shared" si="17"/>
        <v>8355</v>
      </c>
      <c r="I113" s="506">
        <v>15</v>
      </c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154</v>
      </c>
      <c r="B114" s="209" t="s">
        <v>127</v>
      </c>
      <c r="C114" s="203">
        <v>50</v>
      </c>
      <c r="D114" s="77"/>
      <c r="E114" s="203">
        <v>35</v>
      </c>
      <c r="F114" s="203">
        <f t="shared" si="18"/>
        <v>15</v>
      </c>
      <c r="G114" s="77">
        <v>524</v>
      </c>
      <c r="H114" s="77">
        <f t="shared" si="17"/>
        <v>7860</v>
      </c>
      <c r="I114" s="506">
        <v>50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76" t="s">
        <v>373</v>
      </c>
      <c r="B115" s="209" t="s">
        <v>127</v>
      </c>
      <c r="C115" s="203">
        <v>50</v>
      </c>
      <c r="D115" s="77"/>
      <c r="E115" s="203"/>
      <c r="F115" s="203">
        <f t="shared" si="18"/>
        <v>50</v>
      </c>
      <c r="G115" s="77">
        <v>689.75</v>
      </c>
      <c r="H115" s="77">
        <f t="shared" si="17"/>
        <v>34487.5</v>
      </c>
      <c r="I115" s="506">
        <v>50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156</v>
      </c>
      <c r="B116" s="209" t="s">
        <v>127</v>
      </c>
      <c r="C116" s="203">
        <v>45</v>
      </c>
      <c r="D116" s="77"/>
      <c r="E116" s="203"/>
      <c r="F116" s="203">
        <f t="shared" si="18"/>
        <v>45</v>
      </c>
      <c r="G116" s="77">
        <v>522.19000000000005</v>
      </c>
      <c r="H116" s="77">
        <f t="shared" si="17"/>
        <v>23498.550000000003</v>
      </c>
      <c r="I116" s="506"/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82" t="s">
        <v>157</v>
      </c>
      <c r="B117" s="209" t="s">
        <v>127</v>
      </c>
      <c r="C117" s="203">
        <v>95</v>
      </c>
      <c r="D117" s="77"/>
      <c r="E117" s="203">
        <v>10</v>
      </c>
      <c r="F117" s="203">
        <f t="shared" si="18"/>
        <v>85</v>
      </c>
      <c r="G117" s="77">
        <v>532.12</v>
      </c>
      <c r="H117" s="77">
        <f t="shared" si="17"/>
        <v>45230.2</v>
      </c>
      <c r="I117" s="506">
        <v>95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81" t="s">
        <v>300</v>
      </c>
      <c r="B118" s="202"/>
      <c r="C118" s="203">
        <v>110</v>
      </c>
      <c r="D118" s="77"/>
      <c r="E118" s="203"/>
      <c r="F118" s="203">
        <f t="shared" si="18"/>
        <v>110</v>
      </c>
      <c r="G118" s="227">
        <v>0</v>
      </c>
      <c r="H118" s="77">
        <f t="shared" si="17"/>
        <v>0</v>
      </c>
      <c r="I118" s="506">
        <v>120</v>
      </c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76" t="s">
        <v>160</v>
      </c>
      <c r="B119" s="209" t="s">
        <v>127</v>
      </c>
      <c r="C119" s="203">
        <v>50</v>
      </c>
      <c r="D119" s="77"/>
      <c r="E119" s="203"/>
      <c r="F119" s="203">
        <f t="shared" si="18"/>
        <v>50</v>
      </c>
      <c r="G119" s="227">
        <v>194.15</v>
      </c>
      <c r="H119" s="77">
        <f t="shared" si="17"/>
        <v>9707.5</v>
      </c>
      <c r="I119" s="506"/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76" t="s">
        <v>374</v>
      </c>
      <c r="B120" s="209" t="s">
        <v>159</v>
      </c>
      <c r="C120" s="203">
        <v>750</v>
      </c>
      <c r="D120" s="77"/>
      <c r="E120" s="203"/>
      <c r="F120" s="203">
        <f t="shared" si="18"/>
        <v>750</v>
      </c>
      <c r="G120" s="77">
        <v>152.5</v>
      </c>
      <c r="H120" s="77">
        <f t="shared" si="17"/>
        <v>114375</v>
      </c>
      <c r="I120" s="506">
        <v>3750</v>
      </c>
      <c r="J120" s="1"/>
      <c r="K120" s="1"/>
      <c r="L120" s="1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374</v>
      </c>
      <c r="B121" s="209" t="s">
        <v>384</v>
      </c>
      <c r="C121" s="203">
        <v>0</v>
      </c>
      <c r="D121" s="77"/>
      <c r="E121" s="203"/>
      <c r="F121" s="203">
        <f t="shared" si="18"/>
        <v>0</v>
      </c>
      <c r="G121" s="77">
        <v>173</v>
      </c>
      <c r="H121" s="77">
        <v>865000</v>
      </c>
      <c r="I121" s="506"/>
      <c r="J121" s="1"/>
      <c r="K121" s="1"/>
      <c r="L121" s="1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166</v>
      </c>
      <c r="B122" s="209" t="s">
        <v>375</v>
      </c>
      <c r="C122" s="203">
        <v>39.74</v>
      </c>
      <c r="D122" s="77"/>
      <c r="E122" s="203"/>
      <c r="F122" s="203">
        <f t="shared" si="18"/>
        <v>39.74</v>
      </c>
      <c r="G122" s="77">
        <v>2196.6</v>
      </c>
      <c r="H122" s="77">
        <f>G122*F122</f>
        <v>87292.884000000005</v>
      </c>
      <c r="I122" s="506"/>
      <c r="J122" s="1" t="s">
        <v>344</v>
      </c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301</v>
      </c>
      <c r="B123" s="209"/>
      <c r="C123" s="203">
        <v>25</v>
      </c>
      <c r="D123" s="77"/>
      <c r="E123" s="203"/>
      <c r="F123" s="203">
        <v>25</v>
      </c>
      <c r="G123" s="77"/>
      <c r="H123" s="384"/>
      <c r="I123" s="506">
        <v>25</v>
      </c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135</v>
      </c>
      <c r="B124" s="209"/>
      <c r="C124" s="203">
        <v>650</v>
      </c>
      <c r="D124" s="77"/>
      <c r="E124" s="203"/>
      <c r="F124" s="203">
        <v>650</v>
      </c>
      <c r="G124" s="426"/>
      <c r="H124" s="77"/>
      <c r="I124" s="512">
        <v>650</v>
      </c>
      <c r="J124" s="1"/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205" t="s">
        <v>168</v>
      </c>
      <c r="B125" s="217"/>
      <c r="C125" s="203">
        <v>0</v>
      </c>
      <c r="D125" s="77"/>
      <c r="E125" s="203"/>
      <c r="F125" s="203">
        <v>0</v>
      </c>
      <c r="G125" s="426"/>
      <c r="H125" s="233"/>
      <c r="I125" s="512"/>
      <c r="J125" s="25"/>
      <c r="K125" s="25"/>
      <c r="L125" s="25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30" x14ac:dyDescent="0.25">
      <c r="A126" s="205" t="s">
        <v>169</v>
      </c>
      <c r="B126" s="229"/>
      <c r="C126" s="230">
        <v>20040.740000000002</v>
      </c>
      <c r="D126" s="231">
        <f t="shared" ref="D126:F126" si="19">SUM(D78:D125)</f>
        <v>0</v>
      </c>
      <c r="E126" s="231">
        <f t="shared" si="19"/>
        <v>130</v>
      </c>
      <c r="F126" s="232">
        <f t="shared" si="19"/>
        <v>19910.740000000002</v>
      </c>
      <c r="G126" s="233"/>
      <c r="H126" s="513">
        <f>SUM(H78:H122)</f>
        <v>3270792.3222419997</v>
      </c>
      <c r="I126" s="506"/>
      <c r="J126" s="200"/>
      <c r="K126" s="200"/>
      <c r="L126" s="200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1"/>
      <c r="B127" s="15"/>
      <c r="C127" s="25"/>
      <c r="D127" s="1"/>
      <c r="E127" s="1"/>
      <c r="F127" s="1"/>
      <c r="G127" s="1"/>
      <c r="H127" s="1"/>
      <c r="I127" s="25"/>
      <c r="J127" s="1"/>
      <c r="K127" s="1"/>
      <c r="L127" s="1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78.75" x14ac:dyDescent="0.25">
      <c r="A128" s="386" t="s">
        <v>170</v>
      </c>
      <c r="B128" s="387" t="s">
        <v>37</v>
      </c>
      <c r="C128" s="388" t="s">
        <v>38</v>
      </c>
      <c r="D128" s="389" t="s">
        <v>39</v>
      </c>
      <c r="E128" s="390" t="s">
        <v>40</v>
      </c>
      <c r="F128" s="388" t="s">
        <v>41</v>
      </c>
      <c r="G128" s="391" t="s">
        <v>93</v>
      </c>
      <c r="H128" s="392" t="s">
        <v>52</v>
      </c>
      <c r="I128" s="428" t="s">
        <v>387</v>
      </c>
      <c r="J128" s="1"/>
      <c r="K128" s="1"/>
      <c r="L128" s="1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241" t="s">
        <v>171</v>
      </c>
      <c r="B129" s="242" t="s">
        <v>172</v>
      </c>
      <c r="C129" s="22">
        <v>220.6</v>
      </c>
      <c r="D129" s="22"/>
      <c r="E129" s="22"/>
      <c r="F129" s="22">
        <f t="shared" ref="F129:F151" si="20">C129+D129-E129</f>
        <v>220.6</v>
      </c>
      <c r="G129" s="24">
        <v>605</v>
      </c>
      <c r="H129" s="257">
        <f t="shared" ref="H129:H152" si="21">G129*F129</f>
        <v>133463</v>
      </c>
      <c r="I129" s="506">
        <v>220.6</v>
      </c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5.75" x14ac:dyDescent="0.25">
      <c r="A130" s="241" t="s">
        <v>173</v>
      </c>
      <c r="B130" s="242" t="s">
        <v>172</v>
      </c>
      <c r="C130" s="22">
        <v>185.04</v>
      </c>
      <c r="D130" s="22"/>
      <c r="E130" s="22"/>
      <c r="F130" s="22">
        <f t="shared" si="20"/>
        <v>185.04</v>
      </c>
      <c r="G130" s="24">
        <v>605</v>
      </c>
      <c r="H130" s="257">
        <f t="shared" si="21"/>
        <v>111949.2</v>
      </c>
      <c r="I130" s="506">
        <v>185.04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174</v>
      </c>
      <c r="B131" s="242" t="s">
        <v>172</v>
      </c>
      <c r="C131" s="22">
        <v>213.6</v>
      </c>
      <c r="D131" s="22"/>
      <c r="E131" s="22"/>
      <c r="F131" s="22">
        <f t="shared" si="20"/>
        <v>213.6</v>
      </c>
      <c r="G131" s="24">
        <v>605</v>
      </c>
      <c r="H131" s="257">
        <f t="shared" si="21"/>
        <v>129228</v>
      </c>
      <c r="I131" s="506">
        <v>213.6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175</v>
      </c>
      <c r="B132" s="242" t="s">
        <v>172</v>
      </c>
      <c r="C132" s="22">
        <v>193.3</v>
      </c>
      <c r="D132" s="22"/>
      <c r="E132" s="22"/>
      <c r="F132" s="22">
        <f t="shared" si="20"/>
        <v>193.3</v>
      </c>
      <c r="G132" s="24">
        <v>605</v>
      </c>
      <c r="H132" s="257">
        <f t="shared" si="21"/>
        <v>116946.5</v>
      </c>
      <c r="I132" s="506">
        <v>193.3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45" x14ac:dyDescent="0.25">
      <c r="A133" s="245" t="s">
        <v>176</v>
      </c>
      <c r="B133" s="246" t="s">
        <v>177</v>
      </c>
      <c r="C133" s="22">
        <v>16800</v>
      </c>
      <c r="D133" s="22"/>
      <c r="E133" s="22"/>
      <c r="F133" s="22">
        <f t="shared" si="20"/>
        <v>16800</v>
      </c>
      <c r="G133" s="24">
        <v>17.399999999999999</v>
      </c>
      <c r="H133" s="257">
        <f t="shared" si="21"/>
        <v>292320</v>
      </c>
      <c r="I133" s="514">
        <v>16800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178</v>
      </c>
      <c r="B134" s="242" t="s">
        <v>179</v>
      </c>
      <c r="C134" s="22">
        <v>0</v>
      </c>
      <c r="D134" s="22"/>
      <c r="E134" s="22"/>
      <c r="F134" s="22">
        <f t="shared" si="20"/>
        <v>0</v>
      </c>
      <c r="G134" s="24">
        <v>432.82</v>
      </c>
      <c r="H134" s="257">
        <f t="shared" si="21"/>
        <v>0</v>
      </c>
      <c r="I134" s="514">
        <v>5</v>
      </c>
      <c r="J134" s="1" t="s">
        <v>346</v>
      </c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5.75" x14ac:dyDescent="0.25">
      <c r="A135" s="241" t="s">
        <v>180</v>
      </c>
      <c r="B135" s="242" t="s">
        <v>181</v>
      </c>
      <c r="C135" s="22">
        <v>4200</v>
      </c>
      <c r="D135" s="22"/>
      <c r="E135" s="22"/>
      <c r="F135" s="22">
        <f t="shared" si="20"/>
        <v>4200</v>
      </c>
      <c r="G135" s="24">
        <v>24.995999999999999</v>
      </c>
      <c r="H135" s="257">
        <f t="shared" si="21"/>
        <v>104983.2</v>
      </c>
      <c r="I135" s="515">
        <v>6005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8" t="s">
        <v>184</v>
      </c>
      <c r="B136" s="249" t="s">
        <v>185</v>
      </c>
      <c r="C136" s="22">
        <v>4607</v>
      </c>
      <c r="D136" s="22"/>
      <c r="E136" s="22"/>
      <c r="F136" s="22">
        <f t="shared" si="20"/>
        <v>4607</v>
      </c>
      <c r="G136" s="24">
        <v>5</v>
      </c>
      <c r="H136" s="257">
        <f t="shared" si="21"/>
        <v>23035</v>
      </c>
      <c r="I136" s="514"/>
      <c r="J136" s="1" t="s">
        <v>344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50" t="s">
        <v>377</v>
      </c>
      <c r="B137" s="251" t="s">
        <v>187</v>
      </c>
      <c r="C137" s="252">
        <v>519.25400000000002</v>
      </c>
      <c r="D137" s="252"/>
      <c r="E137" s="252"/>
      <c r="F137" s="252">
        <f t="shared" si="20"/>
        <v>519.25400000000002</v>
      </c>
      <c r="G137" s="253">
        <v>715</v>
      </c>
      <c r="H137" s="284">
        <f t="shared" si="21"/>
        <v>371266.61</v>
      </c>
      <c r="I137" s="514">
        <v>519.25400000000002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55" t="s">
        <v>378</v>
      </c>
      <c r="B138" s="256" t="s">
        <v>187</v>
      </c>
      <c r="C138" s="22">
        <v>274.64</v>
      </c>
      <c r="D138" s="246"/>
      <c r="E138" s="22"/>
      <c r="F138" s="22">
        <f t="shared" si="20"/>
        <v>274.64</v>
      </c>
      <c r="G138" s="24">
        <v>850</v>
      </c>
      <c r="H138" s="257">
        <f t="shared" si="21"/>
        <v>233444</v>
      </c>
      <c r="I138" s="514">
        <v>363.24</v>
      </c>
      <c r="J138" s="1"/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30" x14ac:dyDescent="0.25">
      <c r="A139" s="245" t="s">
        <v>193</v>
      </c>
      <c r="B139" s="246" t="s">
        <v>194</v>
      </c>
      <c r="C139" s="22">
        <v>492</v>
      </c>
      <c r="D139" s="22"/>
      <c r="E139" s="22"/>
      <c r="F139" s="22">
        <f t="shared" si="20"/>
        <v>492</v>
      </c>
      <c r="G139" s="24">
        <v>4</v>
      </c>
      <c r="H139" s="257">
        <f t="shared" si="21"/>
        <v>1968</v>
      </c>
      <c r="I139" s="514"/>
      <c r="J139" s="1" t="s">
        <v>344</v>
      </c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379</v>
      </c>
      <c r="B140" s="256" t="s">
        <v>187</v>
      </c>
      <c r="C140" s="22">
        <v>325.36</v>
      </c>
      <c r="D140" s="242"/>
      <c r="E140" s="22"/>
      <c r="F140" s="22">
        <f t="shared" si="20"/>
        <v>325.36</v>
      </c>
      <c r="G140" s="24">
        <v>850</v>
      </c>
      <c r="H140" s="257">
        <f t="shared" si="21"/>
        <v>276556</v>
      </c>
      <c r="I140" s="514">
        <v>343.14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58" t="s">
        <v>196</v>
      </c>
      <c r="B141" s="22" t="s">
        <v>197</v>
      </c>
      <c r="C141" s="22">
        <v>3200</v>
      </c>
      <c r="D141" s="242"/>
      <c r="E141" s="22"/>
      <c r="F141" s="22">
        <f t="shared" si="20"/>
        <v>3200</v>
      </c>
      <c r="G141" s="242">
        <v>3.86</v>
      </c>
      <c r="H141" s="257">
        <f t="shared" si="21"/>
        <v>12352</v>
      </c>
      <c r="I141" s="514">
        <v>3200</v>
      </c>
      <c r="J141" s="1"/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8" t="s">
        <v>198</v>
      </c>
      <c r="B142" s="22" t="s">
        <v>194</v>
      </c>
      <c r="C142" s="22">
        <v>1000</v>
      </c>
      <c r="D142" s="259"/>
      <c r="E142" s="22"/>
      <c r="F142" s="22">
        <f t="shared" si="20"/>
        <v>1000</v>
      </c>
      <c r="G142" s="242">
        <v>2.9</v>
      </c>
      <c r="H142" s="257">
        <f t="shared" si="21"/>
        <v>2900</v>
      </c>
      <c r="I142" s="514">
        <v>1000</v>
      </c>
      <c r="J142" s="1" t="s">
        <v>346</v>
      </c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60" t="s">
        <v>380</v>
      </c>
      <c r="B143" s="261" t="s">
        <v>200</v>
      </c>
      <c r="C143" s="261">
        <v>26880</v>
      </c>
      <c r="D143" s="262"/>
      <c r="E143" s="261">
        <v>6720</v>
      </c>
      <c r="F143" s="261">
        <f t="shared" si="20"/>
        <v>20160</v>
      </c>
      <c r="G143" s="263">
        <v>5.3</v>
      </c>
      <c r="H143" s="264">
        <f t="shared" si="21"/>
        <v>106848</v>
      </c>
      <c r="I143" s="514">
        <v>26880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201</v>
      </c>
      <c r="B144" s="22" t="s">
        <v>194</v>
      </c>
      <c r="C144" s="22">
        <v>3.6500000000000004</v>
      </c>
      <c r="D144" s="259"/>
      <c r="E144" s="22"/>
      <c r="F144" s="22">
        <f t="shared" si="20"/>
        <v>3.6500000000000004</v>
      </c>
      <c r="G144" s="242">
        <v>499.4</v>
      </c>
      <c r="H144" s="257">
        <f t="shared" si="21"/>
        <v>1822.8100000000002</v>
      </c>
      <c r="I144" s="514"/>
      <c r="J144" s="1" t="s">
        <v>344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60" x14ac:dyDescent="0.25">
      <c r="A145" s="265" t="s">
        <v>203</v>
      </c>
      <c r="B145" s="266" t="s">
        <v>204</v>
      </c>
      <c r="C145" s="267">
        <v>411.71</v>
      </c>
      <c r="D145" s="268"/>
      <c r="E145" s="266">
        <v>42.15</v>
      </c>
      <c r="F145" s="266">
        <f t="shared" si="20"/>
        <v>369.56</v>
      </c>
      <c r="G145" s="139">
        <v>682</v>
      </c>
      <c r="H145" s="269">
        <f t="shared" si="21"/>
        <v>252039.92</v>
      </c>
      <c r="I145" s="514">
        <v>411.71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60" x14ac:dyDescent="0.25">
      <c r="A146" s="270" t="s">
        <v>205</v>
      </c>
      <c r="B146" s="22" t="s">
        <v>204</v>
      </c>
      <c r="C146" s="22">
        <v>225.93</v>
      </c>
      <c r="D146" s="259"/>
      <c r="E146" s="22"/>
      <c r="F146" s="22">
        <f t="shared" si="20"/>
        <v>225.93</v>
      </c>
      <c r="G146" s="24">
        <v>692</v>
      </c>
      <c r="H146" s="257">
        <f t="shared" si="21"/>
        <v>156343.56</v>
      </c>
      <c r="I146" s="514">
        <v>225.93</v>
      </c>
      <c r="J146" s="1"/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5.75" x14ac:dyDescent="0.25">
      <c r="A147" s="258" t="s">
        <v>206</v>
      </c>
      <c r="B147" s="242" t="s">
        <v>207</v>
      </c>
      <c r="C147" s="22">
        <v>124.9</v>
      </c>
      <c r="D147" s="259"/>
      <c r="E147" s="22"/>
      <c r="F147" s="22">
        <f t="shared" si="20"/>
        <v>124.9</v>
      </c>
      <c r="G147" s="24">
        <v>290</v>
      </c>
      <c r="H147" s="257">
        <f t="shared" si="21"/>
        <v>36221</v>
      </c>
      <c r="I147" s="514">
        <v>124.9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5.75" x14ac:dyDescent="0.25">
      <c r="A148" s="258" t="s">
        <v>208</v>
      </c>
      <c r="B148" s="242" t="s">
        <v>207</v>
      </c>
      <c r="C148" s="22">
        <v>0</v>
      </c>
      <c r="D148" s="259"/>
      <c r="E148" s="22"/>
      <c r="F148" s="22">
        <f t="shared" si="20"/>
        <v>0</v>
      </c>
      <c r="G148" s="24">
        <v>280</v>
      </c>
      <c r="H148" s="257">
        <f t="shared" si="21"/>
        <v>0</v>
      </c>
      <c r="I148" s="514"/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71" t="s">
        <v>209</v>
      </c>
      <c r="B149" s="272" t="s">
        <v>172</v>
      </c>
      <c r="C149" s="273">
        <v>25.450000000000031</v>
      </c>
      <c r="D149" s="274"/>
      <c r="E149" s="275"/>
      <c r="F149" s="275">
        <f t="shared" si="20"/>
        <v>25.450000000000031</v>
      </c>
      <c r="G149" s="276">
        <v>414</v>
      </c>
      <c r="H149" s="277">
        <f t="shared" si="21"/>
        <v>10536.300000000014</v>
      </c>
      <c r="I149" s="514"/>
      <c r="J149" s="1" t="s">
        <v>344</v>
      </c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79" t="s">
        <v>211</v>
      </c>
      <c r="B150" s="280" t="s">
        <v>181</v>
      </c>
      <c r="C150" s="281">
        <v>2000</v>
      </c>
      <c r="D150" s="282"/>
      <c r="E150" s="252"/>
      <c r="F150" s="281">
        <f t="shared" si="20"/>
        <v>2000</v>
      </c>
      <c r="G150" s="283">
        <v>25.776</v>
      </c>
      <c r="H150" s="284">
        <f t="shared" si="21"/>
        <v>51552</v>
      </c>
      <c r="I150" s="514">
        <v>2000</v>
      </c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58" t="s">
        <v>212</v>
      </c>
      <c r="B151" s="259" t="s">
        <v>181</v>
      </c>
      <c r="C151" s="22">
        <v>2000</v>
      </c>
      <c r="D151" s="259"/>
      <c r="E151" s="22"/>
      <c r="F151" s="285">
        <f t="shared" si="20"/>
        <v>2000</v>
      </c>
      <c r="G151" s="278">
        <v>24.744</v>
      </c>
      <c r="H151" s="257">
        <f t="shared" si="21"/>
        <v>49488</v>
      </c>
      <c r="I151" s="514">
        <v>2000</v>
      </c>
      <c r="J151" s="1"/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58"/>
      <c r="B152" s="22"/>
      <c r="C152" s="285"/>
      <c r="D152" s="259"/>
      <c r="E152" s="22"/>
      <c r="F152" s="286"/>
      <c r="G152" s="24"/>
      <c r="H152" s="257">
        <f t="shared" si="21"/>
        <v>0</v>
      </c>
      <c r="I152" s="311"/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45" t="s">
        <v>213</v>
      </c>
      <c r="B153" s="229"/>
      <c r="C153" s="287">
        <v>63902.434000000001</v>
      </c>
      <c r="D153" s="288"/>
      <c r="E153" s="15"/>
      <c r="F153" s="289">
        <f>SUM(F129:F151)</f>
        <v>57140.284</v>
      </c>
      <c r="G153" s="15"/>
      <c r="H153" s="290">
        <f>SUM(H129:H152)</f>
        <v>2475263.0999999996</v>
      </c>
      <c r="I153" s="311"/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9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31.5" customHeight="1" x14ac:dyDescent="0.25">
      <c r="A156" s="784" t="s">
        <v>214</v>
      </c>
      <c r="B156" s="784" t="s">
        <v>215</v>
      </c>
      <c r="C156" s="786" t="s">
        <v>40</v>
      </c>
      <c r="D156" s="787" t="s">
        <v>216</v>
      </c>
      <c r="E156" s="784" t="s">
        <v>217</v>
      </c>
      <c r="F156" s="516"/>
      <c r="G156" s="516"/>
      <c r="H156" s="516"/>
      <c r="I156" s="516"/>
      <c r="J156" s="516"/>
      <c r="K156" s="516"/>
      <c r="L156" s="516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</row>
    <row r="157" spans="1:26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5.75" x14ac:dyDescent="0.25">
      <c r="A158" s="518">
        <v>47179</v>
      </c>
      <c r="B158" s="518">
        <v>47718</v>
      </c>
      <c r="C158" s="518">
        <f>B158-A158</f>
        <v>539</v>
      </c>
      <c r="D158" s="518">
        <v>10.79</v>
      </c>
      <c r="E158" s="519">
        <f>D158*C158</f>
        <v>5815.8099999999995</v>
      </c>
      <c r="F158" s="1"/>
      <c r="G158" s="1"/>
      <c r="H158" s="1"/>
      <c r="I158" s="1"/>
      <c r="J158" s="1"/>
      <c r="K158" s="1"/>
      <c r="L158" s="1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20.25" customHeight="1" x14ac:dyDescent="0.25">
      <c r="A160" s="784" t="s">
        <v>218</v>
      </c>
      <c r="B160" s="784" t="s">
        <v>219</v>
      </c>
      <c r="C160" s="787" t="s">
        <v>40</v>
      </c>
      <c r="D160" s="787" t="s">
        <v>220</v>
      </c>
      <c r="E160" s="784" t="s">
        <v>217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5.75" x14ac:dyDescent="0.25">
      <c r="A162" s="520">
        <v>980.87599999999998</v>
      </c>
      <c r="B162" s="520">
        <v>980.87599999999998</v>
      </c>
      <c r="C162" s="520">
        <f>B162-A162</f>
        <v>0</v>
      </c>
      <c r="D162" s="521">
        <v>7.5</v>
      </c>
      <c r="E162" s="522">
        <f>D162*C162</f>
        <v>0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71.25" x14ac:dyDescent="0.25">
      <c r="A164" s="301" t="s">
        <v>221</v>
      </c>
      <c r="B164" s="301" t="s">
        <v>88</v>
      </c>
      <c r="C164" s="397" t="s">
        <v>38</v>
      </c>
      <c r="D164" s="301" t="s">
        <v>39</v>
      </c>
      <c r="E164" s="523" t="s">
        <v>40</v>
      </c>
      <c r="F164" s="397" t="s">
        <v>41</v>
      </c>
      <c r="G164" s="524" t="s">
        <v>93</v>
      </c>
      <c r="H164" s="301" t="s">
        <v>52</v>
      </c>
      <c r="I164" s="525" t="s">
        <v>303</v>
      </c>
      <c r="J164" s="200"/>
      <c r="K164" s="200"/>
      <c r="L164" s="200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5.75" x14ac:dyDescent="0.25">
      <c r="A165" s="304" t="s">
        <v>222</v>
      </c>
      <c r="B165" s="242" t="s">
        <v>223</v>
      </c>
      <c r="C165" s="22">
        <v>0</v>
      </c>
      <c r="D165" s="242">
        <v>0</v>
      </c>
      <c r="E165" s="22">
        <v>0</v>
      </c>
      <c r="F165" s="22">
        <f t="shared" ref="F165:F166" si="22">C165-E165+D165</f>
        <v>0</v>
      </c>
      <c r="G165" s="242">
        <v>94.778000000000006</v>
      </c>
      <c r="H165" s="242">
        <f t="shared" ref="H165:H166" si="23">G165*F165</f>
        <v>0</v>
      </c>
      <c r="I165" s="395">
        <v>0</v>
      </c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5.75" x14ac:dyDescent="0.25">
      <c r="A166" s="304" t="s">
        <v>224</v>
      </c>
      <c r="B166" s="242" t="s">
        <v>223</v>
      </c>
      <c r="C166" s="22">
        <v>30.2</v>
      </c>
      <c r="D166" s="242"/>
      <c r="E166" s="22">
        <v>0</v>
      </c>
      <c r="F166" s="22">
        <f t="shared" si="22"/>
        <v>30.2</v>
      </c>
      <c r="G166" s="242">
        <v>249.72200000000001</v>
      </c>
      <c r="H166" s="242">
        <f t="shared" si="23"/>
        <v>7541.6044000000002</v>
      </c>
      <c r="I166" s="395">
        <v>30.2</v>
      </c>
      <c r="J166" s="1"/>
      <c r="K166" s="1"/>
      <c r="L166" s="1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5.75" x14ac:dyDescent="0.25">
      <c r="A167" s="304" t="s">
        <v>213</v>
      </c>
      <c r="B167" s="242"/>
      <c r="C167" s="305"/>
      <c r="D167" s="242"/>
      <c r="E167" s="22"/>
      <c r="F167" s="305"/>
      <c r="G167" s="242"/>
      <c r="H167" s="306">
        <f>SUM(H165:H166)</f>
        <v>7541.6044000000002</v>
      </c>
      <c r="I167" s="233"/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7"/>
      <c r="B168" s="15"/>
      <c r="C168" s="25"/>
      <c r="D168" s="1"/>
      <c r="E168" s="1"/>
      <c r="F168" s="1"/>
      <c r="G168" s="1"/>
      <c r="H168" s="1"/>
      <c r="I168" s="233"/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38.25" x14ac:dyDescent="0.25">
      <c r="A169" s="527" t="s">
        <v>327</v>
      </c>
      <c r="B169" s="528" t="s">
        <v>328</v>
      </c>
      <c r="C169" s="529"/>
      <c r="D169" s="530" t="s">
        <v>228</v>
      </c>
      <c r="E169" s="531" t="s">
        <v>229</v>
      </c>
      <c r="F169" s="529" t="s">
        <v>230</v>
      </c>
      <c r="G169" s="532" t="s">
        <v>93</v>
      </c>
      <c r="H169" s="530" t="s">
        <v>52</v>
      </c>
      <c r="I169" s="533"/>
      <c r="J169" s="25"/>
      <c r="K169" s="25"/>
      <c r="L169" s="25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</row>
    <row r="170" spans="1:26" ht="15.75" x14ac:dyDescent="0.25">
      <c r="A170" s="535" t="s">
        <v>329</v>
      </c>
      <c r="B170" s="536">
        <v>56.1</v>
      </c>
      <c r="C170" s="537"/>
      <c r="D170" s="311"/>
      <c r="E170" s="311"/>
      <c r="F170" s="536" t="s">
        <v>233</v>
      </c>
      <c r="G170" s="536">
        <v>77</v>
      </c>
      <c r="H170" s="311">
        <f t="shared" ref="H170:H177" si="24">C170*G170</f>
        <v>0</v>
      </c>
      <c r="I170" s="538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5.75" x14ac:dyDescent="0.25">
      <c r="A171" s="535" t="s">
        <v>330</v>
      </c>
      <c r="B171" s="536">
        <v>14.1</v>
      </c>
      <c r="C171" s="539"/>
      <c r="D171" s="311"/>
      <c r="E171" s="311"/>
      <c r="F171" s="536" t="s">
        <v>233</v>
      </c>
      <c r="G171" s="536">
        <v>128</v>
      </c>
      <c r="H171" s="311">
        <f t="shared" si="24"/>
        <v>0</v>
      </c>
      <c r="I171" s="538"/>
      <c r="J171" s="1"/>
      <c r="K171" s="1"/>
      <c r="L171" s="1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5.75" x14ac:dyDescent="0.25">
      <c r="A172" s="535" t="s">
        <v>331</v>
      </c>
      <c r="B172" s="536">
        <v>0</v>
      </c>
      <c r="C172" s="539"/>
      <c r="D172" s="311"/>
      <c r="E172" s="538"/>
      <c r="F172" s="536" t="s">
        <v>233</v>
      </c>
      <c r="G172" s="536">
        <v>128</v>
      </c>
      <c r="H172" s="311">
        <f t="shared" si="24"/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332</v>
      </c>
      <c r="B173" s="536">
        <v>0</v>
      </c>
      <c r="C173" s="539"/>
      <c r="D173" s="311"/>
      <c r="E173" s="311"/>
      <c r="F173" s="536" t="s">
        <v>237</v>
      </c>
      <c r="G173" s="536"/>
      <c r="H173" s="311">
        <f t="shared" si="24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333</v>
      </c>
      <c r="B174" s="536">
        <v>0</v>
      </c>
      <c r="C174" s="539"/>
      <c r="D174" s="311"/>
      <c r="E174" s="311"/>
      <c r="F174" s="540" t="s">
        <v>239</v>
      </c>
      <c r="G174" s="536"/>
      <c r="H174" s="311">
        <f t="shared" si="24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334</v>
      </c>
      <c r="B175" s="536">
        <v>0</v>
      </c>
      <c r="C175" s="539"/>
      <c r="D175" s="311"/>
      <c r="E175" s="311"/>
      <c r="F175" s="540"/>
      <c r="G175" s="536"/>
      <c r="H175" s="311">
        <f t="shared" si="24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335</v>
      </c>
      <c r="B176" s="536">
        <v>17.8</v>
      </c>
      <c r="C176" s="539"/>
      <c r="D176" s="311"/>
      <c r="E176" s="538"/>
      <c r="F176" s="536"/>
      <c r="G176" s="536"/>
      <c r="H176" s="311">
        <f t="shared" si="24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45" x14ac:dyDescent="0.25">
      <c r="A177" s="535" t="s">
        <v>336</v>
      </c>
      <c r="B177" s="536">
        <v>2.5</v>
      </c>
      <c r="C177" s="539"/>
      <c r="D177" s="311"/>
      <c r="E177" s="538"/>
      <c r="F177" s="541" t="s">
        <v>243</v>
      </c>
      <c r="G177" s="536">
        <v>0</v>
      </c>
      <c r="H177" s="311">
        <f t="shared" si="24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337</v>
      </c>
      <c r="B178" s="542">
        <v>6</v>
      </c>
      <c r="C178" s="543"/>
      <c r="D178" s="544"/>
      <c r="E178" s="544"/>
      <c r="F178" s="544"/>
      <c r="G178" s="544"/>
      <c r="H178" s="545">
        <f>SUM(H170:H177)</f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5.75" x14ac:dyDescent="0.25">
      <c r="A179" s="535" t="s">
        <v>338</v>
      </c>
      <c r="B179" s="536">
        <v>0</v>
      </c>
      <c r="C179" s="538"/>
      <c r="D179" s="538"/>
      <c r="E179" s="538"/>
      <c r="F179" s="538"/>
      <c r="G179" s="538"/>
      <c r="H179" s="538"/>
      <c r="I179" s="538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339</v>
      </c>
      <c r="B180" s="536">
        <v>0</v>
      </c>
      <c r="C180" s="538"/>
      <c r="D180" s="538"/>
      <c r="E180" s="538"/>
      <c r="F180" s="538"/>
      <c r="G180" s="538"/>
      <c r="H180" s="538"/>
      <c r="I180" s="538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340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57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301" t="s">
        <v>52</v>
      </c>
      <c r="I183" s="438" t="s">
        <v>303</v>
      </c>
      <c r="J183" s="1"/>
      <c r="K183" s="1"/>
      <c r="L183" s="1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307" t="s">
        <v>247</v>
      </c>
      <c r="B184" s="229"/>
      <c r="C184" s="229">
        <v>16</v>
      </c>
      <c r="D184" s="229"/>
      <c r="E184" s="229">
        <v>1</v>
      </c>
      <c r="F184" s="229">
        <f t="shared" ref="F184:F187" si="25">C184+D184-E184</f>
        <v>15</v>
      </c>
      <c r="G184" s="311">
        <v>3.7</v>
      </c>
      <c r="H184" s="546">
        <f t="shared" ref="H184:H187" si="26">G184*F184</f>
        <v>55.5</v>
      </c>
      <c r="I184" s="547">
        <v>21</v>
      </c>
      <c r="J184" s="1"/>
      <c r="K184" s="1"/>
      <c r="L184" s="1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5"/>
        <v>27</v>
      </c>
      <c r="G185" s="311">
        <v>85</v>
      </c>
      <c r="H185" s="546">
        <f t="shared" si="26"/>
        <v>2295</v>
      </c>
      <c r="I185" s="547"/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249</v>
      </c>
      <c r="B186" s="229"/>
      <c r="C186" s="229">
        <v>7</v>
      </c>
      <c r="D186" s="229"/>
      <c r="E186" s="229"/>
      <c r="F186" s="229">
        <f t="shared" si="25"/>
        <v>7</v>
      </c>
      <c r="G186" s="311">
        <v>145</v>
      </c>
      <c r="H186" s="546">
        <f t="shared" si="26"/>
        <v>1015</v>
      </c>
      <c r="I186" s="547">
        <v>16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5"/>
        <v>210</v>
      </c>
      <c r="G187" s="311">
        <v>239</v>
      </c>
      <c r="H187" s="546">
        <f t="shared" si="26"/>
        <v>50190</v>
      </c>
      <c r="I187" s="547">
        <v>210</v>
      </c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46"/>
      <c r="I188" s="547">
        <v>88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7">C189+D189-E189</f>
        <v>60</v>
      </c>
      <c r="G189" s="311">
        <v>126.99</v>
      </c>
      <c r="H189" s="546">
        <f t="shared" ref="H189:H196" si="28">G189*F189</f>
        <v>7619.4</v>
      </c>
      <c r="I189" s="547">
        <v>60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7"/>
        <v>0</v>
      </c>
      <c r="G190" s="311">
        <v>29</v>
      </c>
      <c r="H190" s="546">
        <f t="shared" si="28"/>
        <v>0</v>
      </c>
      <c r="I190" s="547"/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7"/>
        <v>46</v>
      </c>
      <c r="G191" s="311">
        <v>361.5</v>
      </c>
      <c r="H191" s="546">
        <f t="shared" si="28"/>
        <v>16629</v>
      </c>
      <c r="I191" s="547">
        <v>46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254</v>
      </c>
      <c r="B192" s="229"/>
      <c r="C192" s="229">
        <v>2</v>
      </c>
      <c r="D192" s="229"/>
      <c r="E192" s="229">
        <v>2</v>
      </c>
      <c r="F192" s="229">
        <f t="shared" si="27"/>
        <v>0</v>
      </c>
      <c r="G192" s="311"/>
      <c r="H192" s="546">
        <f t="shared" si="28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255</v>
      </c>
      <c r="B193" s="229"/>
      <c r="C193" s="229">
        <v>155</v>
      </c>
      <c r="D193" s="229"/>
      <c r="E193" s="229"/>
      <c r="F193" s="229">
        <f t="shared" si="27"/>
        <v>155</v>
      </c>
      <c r="G193" s="311">
        <v>2.35</v>
      </c>
      <c r="H193" s="546">
        <f t="shared" si="28"/>
        <v>364.25</v>
      </c>
      <c r="I193" s="538"/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256</v>
      </c>
      <c r="B194" s="229"/>
      <c r="C194" s="229">
        <v>33</v>
      </c>
      <c r="D194" s="229"/>
      <c r="E194" s="229">
        <v>12</v>
      </c>
      <c r="F194" s="229">
        <f t="shared" si="27"/>
        <v>21</v>
      </c>
      <c r="G194" s="311">
        <v>105.1</v>
      </c>
      <c r="H194" s="546">
        <f t="shared" si="28"/>
        <v>2207.1</v>
      </c>
      <c r="I194" s="538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7"/>
        <v>0</v>
      </c>
      <c r="G195" s="546"/>
      <c r="H195" s="546">
        <f t="shared" si="28"/>
        <v>0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7"/>
        <v>0</v>
      </c>
      <c r="G196" s="311">
        <v>63.08</v>
      </c>
      <c r="H196" s="546">
        <f t="shared" si="28"/>
        <v>0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7"/>
        <v>0</v>
      </c>
      <c r="G197" s="311">
        <v>1449</v>
      </c>
      <c r="H197" s="546">
        <f>F197*G197</f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1341</v>
      </c>
      <c r="H198" s="546">
        <f t="shared" ref="H198:H199" si="29">D198*G198</f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0</v>
      </c>
      <c r="H199" s="546">
        <f t="shared" si="29"/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1"/>
      <c r="B200" s="1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57" x14ac:dyDescent="0.25">
      <c r="A201" s="548" t="s">
        <v>262</v>
      </c>
      <c r="B201" s="196" t="s">
        <v>88</v>
      </c>
      <c r="C201" s="549" t="s">
        <v>38</v>
      </c>
      <c r="D201" s="196" t="s">
        <v>39</v>
      </c>
      <c r="E201" s="238" t="s">
        <v>40</v>
      </c>
      <c r="F201" s="549" t="s">
        <v>246</v>
      </c>
      <c r="G201" s="196" t="s">
        <v>10</v>
      </c>
      <c r="H201" s="550" t="s">
        <v>52</v>
      </c>
      <c r="I201" s="551" t="s">
        <v>263</v>
      </c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90" x14ac:dyDescent="0.25">
      <c r="A202" s="552" t="s">
        <v>305</v>
      </c>
      <c r="B202" s="229" t="s">
        <v>265</v>
      </c>
      <c r="C202" s="229">
        <v>1</v>
      </c>
      <c r="D202" s="229"/>
      <c r="E202" s="307"/>
      <c r="F202" s="229">
        <f t="shared" ref="F202:F222" si="30">C202+D202-E202</f>
        <v>1</v>
      </c>
      <c r="G202" s="307"/>
      <c r="H202" s="333">
        <v>54000</v>
      </c>
      <c r="I202" s="553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5.75" x14ac:dyDescent="0.25">
      <c r="A203" s="554" t="s">
        <v>266</v>
      </c>
      <c r="B203" s="229" t="s">
        <v>267</v>
      </c>
      <c r="C203" s="229">
        <v>1</v>
      </c>
      <c r="D203" s="229"/>
      <c r="E203" s="307"/>
      <c r="F203" s="229">
        <f t="shared" si="30"/>
        <v>1</v>
      </c>
      <c r="G203" s="307"/>
      <c r="H203" s="333">
        <v>220000</v>
      </c>
      <c r="I203" s="553"/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75" x14ac:dyDescent="0.25">
      <c r="A204" s="552" t="s">
        <v>268</v>
      </c>
      <c r="B204" s="229" t="s">
        <v>269</v>
      </c>
      <c r="C204" s="229">
        <v>1</v>
      </c>
      <c r="D204" s="229"/>
      <c r="E204" s="307"/>
      <c r="F204" s="229">
        <f t="shared" si="30"/>
        <v>1</v>
      </c>
      <c r="G204" s="307"/>
      <c r="H204" s="333">
        <v>7777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2" t="s">
        <v>204</v>
      </c>
      <c r="B205" s="229"/>
      <c r="C205" s="229">
        <v>2</v>
      </c>
      <c r="D205" s="229"/>
      <c r="E205" s="307"/>
      <c r="F205" s="229">
        <f t="shared" si="30"/>
        <v>2</v>
      </c>
      <c r="G205" s="307"/>
      <c r="H205" s="333">
        <f>92055*2</f>
        <v>184110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5.75" x14ac:dyDescent="0.25">
      <c r="A206" s="554" t="s">
        <v>270</v>
      </c>
      <c r="B206" s="229" t="s">
        <v>271</v>
      </c>
      <c r="C206" s="229">
        <v>200</v>
      </c>
      <c r="D206" s="229"/>
      <c r="E206" s="307"/>
      <c r="F206" s="229">
        <f t="shared" si="30"/>
        <v>200</v>
      </c>
      <c r="G206" s="229">
        <v>860</v>
      </c>
      <c r="H206" s="333">
        <f>F206*G206</f>
        <v>172000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4" t="s">
        <v>270</v>
      </c>
      <c r="B207" s="229" t="s">
        <v>272</v>
      </c>
      <c r="C207" s="229">
        <v>8</v>
      </c>
      <c r="D207" s="229"/>
      <c r="E207" s="307"/>
      <c r="F207" s="229">
        <f t="shared" si="30"/>
        <v>8</v>
      </c>
      <c r="G207" s="307"/>
      <c r="H207" s="333">
        <v>3600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273</v>
      </c>
      <c r="B208" s="229" t="s">
        <v>269</v>
      </c>
      <c r="C208" s="229">
        <v>1</v>
      </c>
      <c r="D208" s="229"/>
      <c r="E208" s="307"/>
      <c r="F208" s="229">
        <f t="shared" si="30"/>
        <v>1</v>
      </c>
      <c r="G208" s="307"/>
      <c r="H208" s="333">
        <v>13299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274</v>
      </c>
      <c r="B209" s="229" t="s">
        <v>275</v>
      </c>
      <c r="C209" s="229">
        <v>1</v>
      </c>
      <c r="D209" s="229"/>
      <c r="E209" s="307"/>
      <c r="F209" s="229">
        <f t="shared" si="30"/>
        <v>1</v>
      </c>
      <c r="G209" s="307"/>
      <c r="H209" s="333"/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276</v>
      </c>
      <c r="B210" s="229" t="s">
        <v>269</v>
      </c>
      <c r="C210" s="229">
        <v>1</v>
      </c>
      <c r="D210" s="229"/>
      <c r="E210" s="229"/>
      <c r="F210" s="229">
        <f t="shared" si="30"/>
        <v>1</v>
      </c>
      <c r="G210" s="229">
        <v>519</v>
      </c>
      <c r="H210" s="333">
        <f t="shared" ref="H210:H216" si="31">D210*G210</f>
        <v>0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277</v>
      </c>
      <c r="B211" s="229" t="s">
        <v>269</v>
      </c>
      <c r="C211" s="229">
        <v>5</v>
      </c>
      <c r="D211" s="229"/>
      <c r="E211" s="307"/>
      <c r="F211" s="229">
        <f t="shared" si="30"/>
        <v>5</v>
      </c>
      <c r="G211" s="229">
        <v>299</v>
      </c>
      <c r="H211" s="333">
        <f t="shared" si="31"/>
        <v>0</v>
      </c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278</v>
      </c>
      <c r="B212" s="229" t="s">
        <v>269</v>
      </c>
      <c r="C212" s="229">
        <v>2</v>
      </c>
      <c r="D212" s="229"/>
      <c r="E212" s="307"/>
      <c r="F212" s="229">
        <f t="shared" si="30"/>
        <v>2</v>
      </c>
      <c r="G212" s="229">
        <v>8945</v>
      </c>
      <c r="H212" s="333">
        <f t="shared" si="31"/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279</v>
      </c>
      <c r="B213" s="229" t="s">
        <v>269</v>
      </c>
      <c r="C213" s="229">
        <v>2</v>
      </c>
      <c r="D213" s="229"/>
      <c r="E213" s="307"/>
      <c r="F213" s="229">
        <f t="shared" si="30"/>
        <v>2</v>
      </c>
      <c r="G213" s="229">
        <v>118</v>
      </c>
      <c r="H213" s="333">
        <f t="shared" si="31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280</v>
      </c>
      <c r="B214" s="229" t="s">
        <v>269</v>
      </c>
      <c r="C214" s="229">
        <v>3</v>
      </c>
      <c r="D214" s="229"/>
      <c r="E214" s="307"/>
      <c r="F214" s="229">
        <f t="shared" si="30"/>
        <v>3</v>
      </c>
      <c r="G214" s="229">
        <v>225</v>
      </c>
      <c r="H214" s="333">
        <f t="shared" si="31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281</v>
      </c>
      <c r="B215" s="229" t="s">
        <v>269</v>
      </c>
      <c r="C215" s="229">
        <v>10</v>
      </c>
      <c r="D215" s="229"/>
      <c r="E215" s="307"/>
      <c r="F215" s="229">
        <f t="shared" si="30"/>
        <v>10</v>
      </c>
      <c r="G215" s="229">
        <v>43</v>
      </c>
      <c r="H215" s="333">
        <f t="shared" si="31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282</v>
      </c>
      <c r="B216" s="229" t="s">
        <v>269</v>
      </c>
      <c r="C216" s="229">
        <v>10</v>
      </c>
      <c r="D216" s="229"/>
      <c r="E216" s="307"/>
      <c r="F216" s="229">
        <f t="shared" si="30"/>
        <v>10</v>
      </c>
      <c r="G216" s="229">
        <v>326</v>
      </c>
      <c r="H216" s="333">
        <f t="shared" si="31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283</v>
      </c>
      <c r="B217" s="229" t="s">
        <v>187</v>
      </c>
      <c r="C217" s="229">
        <v>0</v>
      </c>
      <c r="D217" s="229"/>
      <c r="E217" s="307"/>
      <c r="F217" s="229">
        <f t="shared" si="30"/>
        <v>0</v>
      </c>
      <c r="G217" s="229"/>
      <c r="H217" s="333">
        <v>79000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284</v>
      </c>
      <c r="B218" s="229" t="s">
        <v>187</v>
      </c>
      <c r="C218" s="229">
        <v>0</v>
      </c>
      <c r="D218" s="229"/>
      <c r="E218" s="307"/>
      <c r="F218" s="229">
        <f t="shared" si="30"/>
        <v>0</v>
      </c>
      <c r="G218" s="229"/>
      <c r="H218" s="333">
        <v>79000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285</v>
      </c>
      <c r="B219" s="229" t="s">
        <v>269</v>
      </c>
      <c r="C219" s="229">
        <v>0</v>
      </c>
      <c r="D219" s="229"/>
      <c r="E219" s="229"/>
      <c r="F219" s="229">
        <f t="shared" si="30"/>
        <v>0</v>
      </c>
      <c r="G219" s="229"/>
      <c r="H219" s="333">
        <v>30766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286</v>
      </c>
      <c r="B220" s="229" t="s">
        <v>269</v>
      </c>
      <c r="C220" s="229">
        <v>5</v>
      </c>
      <c r="D220" s="229"/>
      <c r="E220" s="307"/>
      <c r="F220" s="229">
        <f t="shared" si="30"/>
        <v>5</v>
      </c>
      <c r="G220" s="229">
        <f>H220/F220</f>
        <v>1686</v>
      </c>
      <c r="H220" s="333">
        <v>8430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287</v>
      </c>
      <c r="B221" s="229" t="s">
        <v>187</v>
      </c>
      <c r="C221" s="229">
        <v>0</v>
      </c>
      <c r="D221" s="229"/>
      <c r="E221" s="307"/>
      <c r="F221" s="229">
        <f t="shared" si="30"/>
        <v>0</v>
      </c>
      <c r="G221" s="229"/>
      <c r="H221" s="333">
        <v>79000</v>
      </c>
      <c r="I221" s="55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288</v>
      </c>
      <c r="B222" s="229" t="s">
        <v>289</v>
      </c>
      <c r="C222" s="229">
        <v>20</v>
      </c>
      <c r="D222" s="229"/>
      <c r="E222" s="307"/>
      <c r="F222" s="229">
        <f t="shared" si="30"/>
        <v>20</v>
      </c>
      <c r="G222" s="229">
        <v>180</v>
      </c>
      <c r="H222" s="333">
        <f>F222*G222</f>
        <v>3600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5" t="s">
        <v>213</v>
      </c>
      <c r="B223" s="496"/>
      <c r="C223" s="496"/>
      <c r="D223" s="496"/>
      <c r="E223" s="556"/>
      <c r="F223" s="556"/>
      <c r="G223" s="556"/>
      <c r="H223" s="557">
        <f>SUM(H202:H221)</f>
        <v>930982</v>
      </c>
      <c r="I223" s="558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233" t="s">
        <v>306</v>
      </c>
      <c r="B226" s="233" t="s">
        <v>307</v>
      </c>
      <c r="C226" s="233"/>
      <c r="D226" s="233">
        <v>2</v>
      </c>
      <c r="E226" s="233">
        <v>2</v>
      </c>
      <c r="F226" s="233">
        <f t="shared" ref="F226:F243" si="32">C226+D226-E226</f>
        <v>0</v>
      </c>
      <c r="G226" s="233">
        <v>110</v>
      </c>
      <c r="H226" s="233">
        <v>220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233" t="s">
        <v>308</v>
      </c>
      <c r="B227" s="233" t="s">
        <v>307</v>
      </c>
      <c r="C227" s="233"/>
      <c r="D227" s="233">
        <v>3</v>
      </c>
      <c r="E227" s="233">
        <v>3</v>
      </c>
      <c r="F227" s="233">
        <f t="shared" si="32"/>
        <v>0</v>
      </c>
      <c r="G227" s="233">
        <v>59</v>
      </c>
      <c r="H227" s="233">
        <v>177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309</v>
      </c>
      <c r="B228" s="233" t="s">
        <v>307</v>
      </c>
      <c r="C228" s="233"/>
      <c r="D228" s="233">
        <v>4</v>
      </c>
      <c r="E228" s="233">
        <v>4</v>
      </c>
      <c r="F228" s="233">
        <f t="shared" si="32"/>
        <v>0</v>
      </c>
      <c r="G228" s="233">
        <v>100</v>
      </c>
      <c r="H228" s="233">
        <v>400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310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210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311</v>
      </c>
      <c r="B230" s="233" t="s">
        <v>307</v>
      </c>
      <c r="C230" s="233"/>
      <c r="D230" s="233">
        <v>2</v>
      </c>
      <c r="E230" s="233">
        <v>2</v>
      </c>
      <c r="F230" s="233">
        <f t="shared" si="32"/>
        <v>0</v>
      </c>
      <c r="G230" s="233">
        <v>168</v>
      </c>
      <c r="H230" s="233">
        <v>336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312</v>
      </c>
      <c r="B231" s="233" t="s">
        <v>307</v>
      </c>
      <c r="C231" s="233"/>
      <c r="D231" s="233">
        <v>100</v>
      </c>
      <c r="E231" s="233">
        <v>100</v>
      </c>
      <c r="F231" s="233">
        <f t="shared" si="32"/>
        <v>0</v>
      </c>
      <c r="G231" s="233">
        <v>32</v>
      </c>
      <c r="H231" s="233">
        <v>3200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313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315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314</v>
      </c>
      <c r="B233" s="233" t="s">
        <v>307</v>
      </c>
      <c r="C233" s="233"/>
      <c r="D233" s="233">
        <v>3</v>
      </c>
      <c r="E233" s="233">
        <v>3</v>
      </c>
      <c r="F233" s="233">
        <f t="shared" si="32"/>
        <v>0</v>
      </c>
      <c r="G233" s="233">
        <v>300</v>
      </c>
      <c r="H233" s="233">
        <v>900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315</v>
      </c>
      <c r="B234" s="233" t="s">
        <v>307</v>
      </c>
      <c r="C234" s="233"/>
      <c r="D234" s="233">
        <v>1</v>
      </c>
      <c r="E234" s="233">
        <v>1</v>
      </c>
      <c r="F234" s="233">
        <f t="shared" si="32"/>
        <v>0</v>
      </c>
      <c r="G234" s="233">
        <v>1150</v>
      </c>
      <c r="H234" s="233">
        <v>1150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316</v>
      </c>
      <c r="B235" s="233" t="s">
        <v>307</v>
      </c>
      <c r="C235" s="233"/>
      <c r="D235" s="233">
        <v>1</v>
      </c>
      <c r="E235" s="233">
        <v>1</v>
      </c>
      <c r="F235" s="233">
        <f t="shared" si="32"/>
        <v>0</v>
      </c>
      <c r="G235" s="233">
        <v>970</v>
      </c>
      <c r="H235" s="233">
        <v>970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317</v>
      </c>
      <c r="B236" s="233" t="s">
        <v>307</v>
      </c>
      <c r="C236" s="233"/>
      <c r="D236" s="233">
        <v>20</v>
      </c>
      <c r="E236" s="233">
        <v>20</v>
      </c>
      <c r="F236" s="233">
        <f t="shared" si="32"/>
        <v>0</v>
      </c>
      <c r="G236" s="233">
        <v>2</v>
      </c>
      <c r="H236" s="233">
        <v>40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318</v>
      </c>
      <c r="B237" s="233" t="s">
        <v>307</v>
      </c>
      <c r="C237" s="233"/>
      <c r="D237" s="233">
        <v>20</v>
      </c>
      <c r="E237" s="233">
        <v>20</v>
      </c>
      <c r="F237" s="233">
        <f t="shared" si="32"/>
        <v>0</v>
      </c>
      <c r="G237" s="233">
        <v>3</v>
      </c>
      <c r="H237" s="233">
        <v>60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319</v>
      </c>
      <c r="B238" s="233" t="s">
        <v>307</v>
      </c>
      <c r="C238" s="233"/>
      <c r="D238" s="233">
        <v>50</v>
      </c>
      <c r="E238" s="233">
        <v>50</v>
      </c>
      <c r="F238" s="233">
        <f t="shared" si="32"/>
        <v>0</v>
      </c>
      <c r="G238" s="233">
        <v>4</v>
      </c>
      <c r="H238" s="233">
        <v>200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320</v>
      </c>
      <c r="B239" s="233" t="s">
        <v>307</v>
      </c>
      <c r="C239" s="233"/>
      <c r="D239" s="233">
        <v>50</v>
      </c>
      <c r="E239" s="233">
        <v>50</v>
      </c>
      <c r="F239" s="233">
        <f t="shared" si="32"/>
        <v>0</v>
      </c>
      <c r="G239" s="233">
        <v>6</v>
      </c>
      <c r="H239" s="233">
        <v>300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321</v>
      </c>
      <c r="B240" s="233" t="s">
        <v>307</v>
      </c>
      <c r="C240" s="233"/>
      <c r="D240" s="233">
        <v>20</v>
      </c>
      <c r="E240" s="233">
        <v>20</v>
      </c>
      <c r="F240" s="233">
        <f t="shared" si="32"/>
        <v>0</v>
      </c>
      <c r="G240" s="233">
        <v>10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322</v>
      </c>
      <c r="B241" s="233" t="s">
        <v>307</v>
      </c>
      <c r="C241" s="233"/>
      <c r="D241" s="233">
        <v>1</v>
      </c>
      <c r="E241" s="233">
        <v>1</v>
      </c>
      <c r="F241" s="233">
        <f t="shared" si="32"/>
        <v>0</v>
      </c>
      <c r="G241" s="233">
        <v>98</v>
      </c>
      <c r="H241" s="233">
        <v>98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323</v>
      </c>
      <c r="B242" s="233" t="s">
        <v>307</v>
      </c>
      <c r="C242" s="233"/>
      <c r="D242" s="233">
        <v>42</v>
      </c>
      <c r="E242" s="233">
        <v>42</v>
      </c>
      <c r="F242" s="233">
        <f t="shared" si="32"/>
        <v>0</v>
      </c>
      <c r="G242" s="233">
        <v>225</v>
      </c>
      <c r="H242" s="233">
        <v>9450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324</v>
      </c>
      <c r="B243" s="233" t="s">
        <v>307</v>
      </c>
      <c r="C243" s="233"/>
      <c r="D243" s="233">
        <v>12</v>
      </c>
      <c r="E243" s="233">
        <v>12</v>
      </c>
      <c r="F243" s="233">
        <f t="shared" si="32"/>
        <v>0</v>
      </c>
      <c r="G243" s="233">
        <v>228</v>
      </c>
      <c r="H243" s="233">
        <v>2736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/>
      <c r="B244" s="233" t="s">
        <v>307</v>
      </c>
      <c r="C244" s="233"/>
      <c r="D244" s="233"/>
      <c r="E244" s="233"/>
      <c r="F244" s="233"/>
      <c r="G244" s="233"/>
      <c r="H244" s="233"/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325</v>
      </c>
      <c r="B245" s="233"/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</sheetData>
  <mergeCells count="13">
    <mergeCell ref="E160:E161"/>
    <mergeCell ref="A31:G31"/>
    <mergeCell ref="A76:H76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ageMargins left="0" right="0" top="0" bottom="0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5"/>
  <sheetViews>
    <sheetView topLeftCell="A130" workbookViewId="0"/>
  </sheetViews>
  <sheetFormatPr defaultColWidth="11.125" defaultRowHeight="15" customHeight="1" x14ac:dyDescent="0.25"/>
  <cols>
    <col min="1" max="1" width="28.625" customWidth="1"/>
    <col min="2" max="2" width="16.625" customWidth="1"/>
    <col min="3" max="11" width="8.625" customWidth="1"/>
    <col min="12" max="26" width="6.875" customWidth="1"/>
  </cols>
  <sheetData>
    <row r="1" spans="1:26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233" t="s">
        <v>342</v>
      </c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41" t="s">
        <v>290</v>
      </c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30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22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30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22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30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229">
        <v>100</v>
      </c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30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22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0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229">
        <v>50</v>
      </c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30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229">
        <v>100</v>
      </c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30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22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30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22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22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30" x14ac:dyDescent="0.25">
      <c r="A13" s="16" t="s">
        <v>21</v>
      </c>
      <c r="B13" s="10">
        <v>160</v>
      </c>
      <c r="C13" s="10"/>
      <c r="D13" s="10"/>
      <c r="E13" s="10">
        <f t="shared" si="0"/>
        <v>160</v>
      </c>
      <c r="F13" s="10">
        <v>18</v>
      </c>
      <c r="G13" s="11">
        <v>0.2</v>
      </c>
      <c r="H13" s="11">
        <f t="shared" si="4"/>
        <v>3.6</v>
      </c>
      <c r="I13" s="12">
        <f t="shared" si="5"/>
        <v>2880</v>
      </c>
      <c r="J13" s="13">
        <v>68</v>
      </c>
      <c r="K13" s="13">
        <f t="shared" si="6"/>
        <v>195840</v>
      </c>
      <c r="L13" s="229">
        <v>80</v>
      </c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22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30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22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30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229">
        <v>80</v>
      </c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229">
        <v>320</v>
      </c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22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30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22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30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22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30" x14ac:dyDescent="0.25">
      <c r="A21" s="446" t="s">
        <v>28</v>
      </c>
      <c r="B21" s="447">
        <v>27</v>
      </c>
      <c r="C21" s="447"/>
      <c r="D21" s="447"/>
      <c r="E21" s="447">
        <f t="shared" si="0"/>
        <v>27</v>
      </c>
      <c r="F21" s="447">
        <v>10</v>
      </c>
      <c r="G21" s="448">
        <v>0.11</v>
      </c>
      <c r="H21" s="448"/>
      <c r="I21" s="449">
        <f t="shared" si="8"/>
        <v>270</v>
      </c>
      <c r="J21" s="18">
        <v>39</v>
      </c>
      <c r="K21" s="18">
        <f t="shared" si="9"/>
        <v>10530</v>
      </c>
      <c r="L21" s="334">
        <v>27</v>
      </c>
      <c r="M21" s="450" t="s">
        <v>347</v>
      </c>
      <c r="N21" s="450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30" x14ac:dyDescent="0.25">
      <c r="A22" s="446" t="s">
        <v>29</v>
      </c>
      <c r="B22" s="447">
        <v>25</v>
      </c>
      <c r="C22" s="447"/>
      <c r="D22" s="447"/>
      <c r="E22" s="447">
        <f t="shared" si="0"/>
        <v>25</v>
      </c>
      <c r="F22" s="447">
        <v>10</v>
      </c>
      <c r="G22" s="448">
        <v>0.11</v>
      </c>
      <c r="H22" s="448"/>
      <c r="I22" s="449">
        <f t="shared" si="8"/>
        <v>250</v>
      </c>
      <c r="J22" s="18">
        <v>39</v>
      </c>
      <c r="K22" s="18">
        <f t="shared" si="9"/>
        <v>9750</v>
      </c>
      <c r="L22" s="334">
        <v>25</v>
      </c>
      <c r="M22" s="450"/>
      <c r="N22" s="450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30" x14ac:dyDescent="0.25">
      <c r="A23" s="446" t="s">
        <v>30</v>
      </c>
      <c r="B23" s="447">
        <v>27</v>
      </c>
      <c r="C23" s="447"/>
      <c r="D23" s="447"/>
      <c r="E23" s="447">
        <f t="shared" si="0"/>
        <v>27</v>
      </c>
      <c r="F23" s="447">
        <v>10</v>
      </c>
      <c r="G23" s="448">
        <v>0.11</v>
      </c>
      <c r="H23" s="448"/>
      <c r="I23" s="449">
        <f t="shared" si="8"/>
        <v>270</v>
      </c>
      <c r="J23" s="18">
        <v>39</v>
      </c>
      <c r="K23" s="18">
        <f t="shared" si="9"/>
        <v>10530</v>
      </c>
      <c r="L23" s="334">
        <v>27</v>
      </c>
      <c r="M23" s="450"/>
      <c r="N23" s="450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30" x14ac:dyDescent="0.25">
      <c r="A24" s="446" t="s">
        <v>31</v>
      </c>
      <c r="B24" s="447">
        <v>28</v>
      </c>
      <c r="C24" s="447"/>
      <c r="D24" s="447"/>
      <c r="E24" s="447">
        <f t="shared" si="0"/>
        <v>28</v>
      </c>
      <c r="F24" s="447">
        <v>10</v>
      </c>
      <c r="G24" s="448">
        <v>0.11</v>
      </c>
      <c r="H24" s="448"/>
      <c r="I24" s="449">
        <f t="shared" si="8"/>
        <v>280</v>
      </c>
      <c r="J24" s="18">
        <v>39</v>
      </c>
      <c r="K24" s="18">
        <f t="shared" si="9"/>
        <v>10920</v>
      </c>
      <c r="L24" s="334">
        <v>28</v>
      </c>
      <c r="M24" s="450"/>
      <c r="N24" s="450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30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307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30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307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30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307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30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307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5.75" x14ac:dyDescent="0.25">
      <c r="A29" s="451"/>
      <c r="B29" s="452">
        <f t="shared" ref="B29:I29" si="11">SUM(B3:B28)</f>
        <v>1097</v>
      </c>
      <c r="C29" s="453">
        <f t="shared" si="11"/>
        <v>0</v>
      </c>
      <c r="D29" s="453">
        <f t="shared" si="11"/>
        <v>0</v>
      </c>
      <c r="E29" s="453">
        <f t="shared" si="11"/>
        <v>1097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9770</v>
      </c>
      <c r="J29" s="457"/>
      <c r="K29" s="458">
        <f>SUM(K3:K28)</f>
        <v>793578</v>
      </c>
      <c r="L29" s="233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60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57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25.5" x14ac:dyDescent="0.25">
      <c r="A39" s="76" t="s">
        <v>54</v>
      </c>
      <c r="B39" s="465">
        <v>0</v>
      </c>
      <c r="C39" s="465"/>
      <c r="D39" s="466"/>
      <c r="E39" s="465">
        <f t="shared" ref="E39:E71" si="12">B39+C39-D39</f>
        <v>0</v>
      </c>
      <c r="F39" s="467">
        <v>32.5</v>
      </c>
      <c r="G39" s="467">
        <f t="shared" ref="G39:G59" si="13">E39*F39</f>
        <v>0</v>
      </c>
      <c r="H39" s="468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25.5" x14ac:dyDescent="0.25">
      <c r="A40" s="76" t="s">
        <v>55</v>
      </c>
      <c r="B40" s="465">
        <v>0</v>
      </c>
      <c r="C40" s="465"/>
      <c r="D40" s="466"/>
      <c r="E40" s="465">
        <f t="shared" si="12"/>
        <v>0</v>
      </c>
      <c r="F40" s="467">
        <v>32.5</v>
      </c>
      <c r="G40" s="467">
        <f t="shared" si="13"/>
        <v>0</v>
      </c>
      <c r="H40" s="468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25.5" x14ac:dyDescent="0.25">
      <c r="A41" s="76" t="s">
        <v>56</v>
      </c>
      <c r="B41" s="465">
        <v>0</v>
      </c>
      <c r="C41" s="465"/>
      <c r="D41" s="466"/>
      <c r="E41" s="465">
        <f t="shared" si="12"/>
        <v>0</v>
      </c>
      <c r="F41" s="467">
        <v>32.5</v>
      </c>
      <c r="G41" s="467">
        <f t="shared" si="13"/>
        <v>0</v>
      </c>
      <c r="H41" s="468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25.5" x14ac:dyDescent="0.25">
      <c r="A42" s="76" t="s">
        <v>57</v>
      </c>
      <c r="B42" s="465">
        <v>0</v>
      </c>
      <c r="C42" s="465"/>
      <c r="D42" s="466"/>
      <c r="E42" s="465">
        <f t="shared" si="12"/>
        <v>0</v>
      </c>
      <c r="F42" s="467">
        <v>32.5</v>
      </c>
      <c r="G42" s="467">
        <f t="shared" si="13"/>
        <v>0</v>
      </c>
      <c r="H42" s="468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25.5" x14ac:dyDescent="0.25">
      <c r="A43" s="469" t="s">
        <v>58</v>
      </c>
      <c r="B43" s="470">
        <v>216</v>
      </c>
      <c r="C43" s="470">
        <v>882</v>
      </c>
      <c r="D43" s="471"/>
      <c r="E43" s="470">
        <f t="shared" si="12"/>
        <v>1098</v>
      </c>
      <c r="F43" s="472">
        <v>196</v>
      </c>
      <c r="G43" s="472">
        <f t="shared" si="13"/>
        <v>215208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5.75" x14ac:dyDescent="0.25">
      <c r="A44" s="469" t="s">
        <v>59</v>
      </c>
      <c r="B44" s="470">
        <v>98</v>
      </c>
      <c r="C44" s="470">
        <v>561</v>
      </c>
      <c r="D44" s="471"/>
      <c r="E44" s="470">
        <f t="shared" si="12"/>
        <v>659</v>
      </c>
      <c r="F44" s="472">
        <v>196</v>
      </c>
      <c r="G44" s="472">
        <f t="shared" si="13"/>
        <v>129164</v>
      </c>
      <c r="H44" s="473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5.75" x14ac:dyDescent="0.25">
      <c r="A45" s="469" t="s">
        <v>60</v>
      </c>
      <c r="B45" s="470">
        <v>3</v>
      </c>
      <c r="C45" s="470">
        <v>480</v>
      </c>
      <c r="D45" s="471"/>
      <c r="E45" s="470">
        <f t="shared" si="12"/>
        <v>483</v>
      </c>
      <c r="F45" s="472">
        <v>196</v>
      </c>
      <c r="G45" s="472">
        <f t="shared" si="13"/>
        <v>94668</v>
      </c>
      <c r="H45" s="47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5.75" x14ac:dyDescent="0.25">
      <c r="A46" s="469" t="s">
        <v>61</v>
      </c>
      <c r="B46" s="470">
        <v>82</v>
      </c>
      <c r="C46" s="470"/>
      <c r="D46" s="471"/>
      <c r="E46" s="470">
        <f t="shared" si="12"/>
        <v>82</v>
      </c>
      <c r="F46" s="472">
        <v>196</v>
      </c>
      <c r="G46" s="472">
        <f t="shared" si="13"/>
        <v>16072</v>
      </c>
      <c r="H46" s="47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5.75" x14ac:dyDescent="0.25">
      <c r="A47" s="474" t="s">
        <v>62</v>
      </c>
      <c r="B47" s="455">
        <v>0</v>
      </c>
      <c r="C47" s="455">
        <v>610</v>
      </c>
      <c r="D47" s="475"/>
      <c r="E47" s="455">
        <f t="shared" si="12"/>
        <v>610</v>
      </c>
      <c r="F47" s="476">
        <v>186</v>
      </c>
      <c r="G47" s="476">
        <f t="shared" si="13"/>
        <v>113460</v>
      </c>
      <c r="H47" s="477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25.5" x14ac:dyDescent="0.25">
      <c r="A48" s="474" t="s">
        <v>63</v>
      </c>
      <c r="B48" s="455">
        <v>0</v>
      </c>
      <c r="C48" s="455"/>
      <c r="D48" s="475"/>
      <c r="E48" s="455">
        <f t="shared" si="12"/>
        <v>0</v>
      </c>
      <c r="F48" s="476">
        <v>14</v>
      </c>
      <c r="G48" s="476">
        <f t="shared" si="13"/>
        <v>0</v>
      </c>
      <c r="H48" s="477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25.5" x14ac:dyDescent="0.25">
      <c r="A49" s="478" t="s">
        <v>64</v>
      </c>
      <c r="B49" s="479">
        <v>0</v>
      </c>
      <c r="C49" s="480"/>
      <c r="D49" s="481"/>
      <c r="E49" s="455">
        <f t="shared" si="12"/>
        <v>0</v>
      </c>
      <c r="F49" s="482">
        <v>68</v>
      </c>
      <c r="G49" s="476">
        <f t="shared" si="13"/>
        <v>0</v>
      </c>
      <c r="H49" s="483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25.5" x14ac:dyDescent="0.25">
      <c r="A50" s="478" t="s">
        <v>65</v>
      </c>
      <c r="B50" s="479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5.75" x14ac:dyDescent="0.25">
      <c r="A51" s="478" t="s">
        <v>66</v>
      </c>
      <c r="B51" s="479">
        <v>0</v>
      </c>
      <c r="C51" s="480"/>
      <c r="D51" s="481"/>
      <c r="E51" s="455">
        <f t="shared" si="12"/>
        <v>0</v>
      </c>
      <c r="F51" s="482">
        <v>94.1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38.25" x14ac:dyDescent="0.25">
      <c r="A52" s="484" t="s">
        <v>67</v>
      </c>
      <c r="B52" s="485">
        <v>1367</v>
      </c>
      <c r="C52" s="486"/>
      <c r="D52" s="487"/>
      <c r="E52" s="488">
        <f t="shared" si="12"/>
        <v>1367</v>
      </c>
      <c r="F52" s="489">
        <v>140</v>
      </c>
      <c r="G52" s="490">
        <f t="shared" si="13"/>
        <v>191380</v>
      </c>
      <c r="H52" s="491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25.5" x14ac:dyDescent="0.25">
      <c r="A53" s="117" t="s">
        <v>68</v>
      </c>
      <c r="B53" s="118">
        <v>47.8</v>
      </c>
      <c r="C53" s="118"/>
      <c r="D53" s="119"/>
      <c r="E53" s="492">
        <f t="shared" si="12"/>
        <v>47.8</v>
      </c>
      <c r="F53" s="120">
        <v>140</v>
      </c>
      <c r="G53" s="121">
        <f t="shared" si="13"/>
        <v>6692</v>
      </c>
      <c r="H53" s="122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25.5" x14ac:dyDescent="0.25">
      <c r="A54" s="103" t="s">
        <v>352</v>
      </c>
      <c r="B54" s="480">
        <v>0</v>
      </c>
      <c r="C54" s="480"/>
      <c r="D54" s="481"/>
      <c r="E54" s="455">
        <f t="shared" si="12"/>
        <v>0</v>
      </c>
      <c r="F54" s="482">
        <v>140</v>
      </c>
      <c r="G54" s="476">
        <f t="shared" si="13"/>
        <v>0</v>
      </c>
      <c r="H54" s="483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38.25" x14ac:dyDescent="0.25">
      <c r="A55" s="123" t="s">
        <v>70</v>
      </c>
      <c r="B55" s="130">
        <v>0</v>
      </c>
      <c r="C55" s="130"/>
      <c r="D55" s="131"/>
      <c r="E55" s="493">
        <f t="shared" si="12"/>
        <v>0</v>
      </c>
      <c r="F55" s="132">
        <v>140</v>
      </c>
      <c r="G55" s="133">
        <f t="shared" si="13"/>
        <v>0</v>
      </c>
      <c r="H55" s="134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25.5" x14ac:dyDescent="0.25">
      <c r="A56" s="129" t="s">
        <v>71</v>
      </c>
      <c r="B56" s="130">
        <v>3574</v>
      </c>
      <c r="C56" s="130"/>
      <c r="D56" s="131">
        <v>27</v>
      </c>
      <c r="E56" s="493">
        <f t="shared" si="12"/>
        <v>3547</v>
      </c>
      <c r="F56" s="132">
        <v>140</v>
      </c>
      <c r="G56" s="133">
        <f t="shared" si="13"/>
        <v>496580</v>
      </c>
      <c r="H56" s="134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25.5" x14ac:dyDescent="0.25">
      <c r="A57" s="135" t="s">
        <v>72</v>
      </c>
      <c r="B57" s="136">
        <v>3435</v>
      </c>
      <c r="C57" s="136"/>
      <c r="D57" s="137"/>
      <c r="E57" s="266">
        <f t="shared" si="12"/>
        <v>3435</v>
      </c>
      <c r="F57" s="138">
        <v>140</v>
      </c>
      <c r="G57" s="139">
        <f t="shared" si="13"/>
        <v>480900</v>
      </c>
      <c r="H57" s="140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25.5" x14ac:dyDescent="0.25">
      <c r="A58" s="141" t="s">
        <v>73</v>
      </c>
      <c r="B58" s="142">
        <v>30</v>
      </c>
      <c r="C58" s="142"/>
      <c r="D58" s="143"/>
      <c r="E58" s="311">
        <f t="shared" si="12"/>
        <v>30</v>
      </c>
      <c r="F58" s="144">
        <v>140</v>
      </c>
      <c r="G58" s="145">
        <f t="shared" si="13"/>
        <v>4200</v>
      </c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25.5" x14ac:dyDescent="0.25">
      <c r="A59" s="141" t="s">
        <v>74</v>
      </c>
      <c r="B59" s="142">
        <v>1353</v>
      </c>
      <c r="C59" s="142"/>
      <c r="D59" s="143"/>
      <c r="E59" s="311">
        <f t="shared" si="12"/>
        <v>1353</v>
      </c>
      <c r="F59" s="144">
        <v>140</v>
      </c>
      <c r="G59" s="145">
        <f t="shared" si="13"/>
        <v>189420</v>
      </c>
      <c r="H59" s="146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31.5" customHeight="1" x14ac:dyDescent="0.25">
      <c r="A60" s="141" t="s">
        <v>381</v>
      </c>
      <c r="B60" s="142">
        <v>1781</v>
      </c>
      <c r="C60" s="142"/>
      <c r="D60" s="143"/>
      <c r="E60" s="311">
        <f t="shared" si="12"/>
        <v>1781</v>
      </c>
      <c r="F60" s="144"/>
      <c r="G60" s="145"/>
      <c r="H60" s="146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25.5" x14ac:dyDescent="0.25">
      <c r="A61" s="494" t="s">
        <v>75</v>
      </c>
      <c r="B61" s="353">
        <v>3018</v>
      </c>
      <c r="C61" s="353"/>
      <c r="D61" s="354"/>
      <c r="E61" s="448">
        <f t="shared" si="12"/>
        <v>3018</v>
      </c>
      <c r="F61" s="355">
        <v>140</v>
      </c>
      <c r="G61" s="18">
        <f t="shared" ref="G61:G70" si="14">E61*F61</f>
        <v>422520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25.5" x14ac:dyDescent="0.25">
      <c r="A62" s="494" t="s">
        <v>76</v>
      </c>
      <c r="B62" s="353">
        <v>0</v>
      </c>
      <c r="C62" s="353"/>
      <c r="D62" s="354"/>
      <c r="E62" s="448">
        <f t="shared" si="12"/>
        <v>0</v>
      </c>
      <c r="F62" s="355">
        <v>128</v>
      </c>
      <c r="G62" s="18">
        <f t="shared" si="14"/>
        <v>0</v>
      </c>
      <c r="H62" s="495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25.5" x14ac:dyDescent="0.25">
      <c r="A63" s="129" t="s">
        <v>77</v>
      </c>
      <c r="B63" s="130">
        <v>270</v>
      </c>
      <c r="C63" s="130"/>
      <c r="D63" s="131"/>
      <c r="E63" s="493">
        <f t="shared" si="12"/>
        <v>270</v>
      </c>
      <c r="F63" s="132">
        <v>128</v>
      </c>
      <c r="G63" s="133">
        <f t="shared" si="14"/>
        <v>34560</v>
      </c>
      <c r="H63" s="134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25.5" x14ac:dyDescent="0.25">
      <c r="A64" s="135" t="s">
        <v>78</v>
      </c>
      <c r="B64" s="136">
        <v>37</v>
      </c>
      <c r="C64" s="136"/>
      <c r="D64" s="137"/>
      <c r="E64" s="266">
        <f t="shared" si="12"/>
        <v>37</v>
      </c>
      <c r="F64" s="138">
        <v>128</v>
      </c>
      <c r="G64" s="139">
        <f t="shared" si="14"/>
        <v>4736</v>
      </c>
      <c r="H64" s="140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25.5" x14ac:dyDescent="0.25">
      <c r="A65" s="117" t="s">
        <v>79</v>
      </c>
      <c r="B65" s="118">
        <v>253</v>
      </c>
      <c r="C65" s="118"/>
      <c r="D65" s="119"/>
      <c r="E65" s="492">
        <f t="shared" si="12"/>
        <v>253</v>
      </c>
      <c r="F65" s="120">
        <v>128</v>
      </c>
      <c r="G65" s="121">
        <f t="shared" si="14"/>
        <v>32384</v>
      </c>
      <c r="H65" s="122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25.5" x14ac:dyDescent="0.25">
      <c r="A66" s="494" t="s">
        <v>80</v>
      </c>
      <c r="B66" s="353">
        <v>71</v>
      </c>
      <c r="C66" s="353">
        <v>472</v>
      </c>
      <c r="D66" s="354"/>
      <c r="E66" s="448">
        <f t="shared" si="12"/>
        <v>543</v>
      </c>
      <c r="F66" s="355">
        <v>128</v>
      </c>
      <c r="G66" s="18">
        <f t="shared" si="14"/>
        <v>69504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25.5" x14ac:dyDescent="0.25">
      <c r="A67" s="494" t="s">
        <v>81</v>
      </c>
      <c r="B67" s="353">
        <v>0</v>
      </c>
      <c r="C67" s="353"/>
      <c r="D67" s="354"/>
      <c r="E67" s="448">
        <f t="shared" si="12"/>
        <v>0</v>
      </c>
      <c r="F67" s="355">
        <v>102</v>
      </c>
      <c r="G67" s="18">
        <f t="shared" si="14"/>
        <v>0</v>
      </c>
      <c r="H67" s="495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25.5" x14ac:dyDescent="0.25">
      <c r="A68" s="129" t="s">
        <v>82</v>
      </c>
      <c r="B68" s="130">
        <v>0</v>
      </c>
      <c r="C68" s="130">
        <v>480</v>
      </c>
      <c r="D68" s="131"/>
      <c r="E68" s="493">
        <f t="shared" si="12"/>
        <v>480</v>
      </c>
      <c r="F68" s="132">
        <v>102</v>
      </c>
      <c r="G68" s="133">
        <f t="shared" si="14"/>
        <v>48960</v>
      </c>
      <c r="H68" s="134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25.5" x14ac:dyDescent="0.25">
      <c r="A69" s="478" t="s">
        <v>83</v>
      </c>
      <c r="B69" s="480">
        <v>0</v>
      </c>
      <c r="C69" s="480">
        <v>480</v>
      </c>
      <c r="D69" s="481"/>
      <c r="E69" s="455">
        <f t="shared" si="12"/>
        <v>480</v>
      </c>
      <c r="F69" s="482">
        <v>102</v>
      </c>
      <c r="G69" s="476">
        <f t="shared" si="14"/>
        <v>48960</v>
      </c>
      <c r="H69" s="483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25.5" x14ac:dyDescent="0.25">
      <c r="A70" s="117" t="s">
        <v>84</v>
      </c>
      <c r="B70" s="118">
        <v>0</v>
      </c>
      <c r="C70" s="118"/>
      <c r="D70" s="119"/>
      <c r="E70" s="492">
        <f t="shared" si="12"/>
        <v>0</v>
      </c>
      <c r="F70" s="120">
        <v>102</v>
      </c>
      <c r="G70" s="121">
        <f t="shared" si="14"/>
        <v>0</v>
      </c>
      <c r="H70" s="122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25.5" x14ac:dyDescent="0.25">
      <c r="A71" s="163" t="s">
        <v>85</v>
      </c>
      <c r="B71" s="499">
        <v>0</v>
      </c>
      <c r="C71" s="497"/>
      <c r="D71" s="498"/>
      <c r="E71" s="499">
        <f t="shared" si="12"/>
        <v>0</v>
      </c>
      <c r="F71" s="166">
        <v>102</v>
      </c>
      <c r="G71" s="166">
        <f>F71*C71</f>
        <v>0</v>
      </c>
      <c r="H71" s="168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33.75" customHeight="1" x14ac:dyDescent="0.25">
      <c r="A72" s="559" t="s">
        <v>382</v>
      </c>
      <c r="B72" s="560"/>
      <c r="C72" s="561">
        <v>5000</v>
      </c>
      <c r="D72" s="562"/>
      <c r="E72" s="560"/>
      <c r="F72" s="563"/>
      <c r="G72" s="564"/>
      <c r="H72" s="565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5.75" x14ac:dyDescent="0.25">
      <c r="A73" s="500" t="s">
        <v>86</v>
      </c>
      <c r="B73" s="501">
        <v>15635.8</v>
      </c>
      <c r="C73" s="501">
        <v>20</v>
      </c>
      <c r="D73" s="501">
        <f t="shared" ref="D73:E73" si="15">SUM(D39:D71)</f>
        <v>27</v>
      </c>
      <c r="E73" s="501">
        <f t="shared" si="15"/>
        <v>19573.8</v>
      </c>
      <c r="F73" s="502"/>
      <c r="G73" s="503">
        <f>SUM(G39:G71)</f>
        <v>2599368</v>
      </c>
      <c r="H73" s="504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358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85.5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05" t="s">
        <v>388</v>
      </c>
      <c r="J77" s="358"/>
      <c r="K77" s="358"/>
      <c r="L77" s="358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30" x14ac:dyDescent="0.25">
      <c r="A78" s="372" t="s">
        <v>354</v>
      </c>
      <c r="B78" s="202" t="s">
        <v>355</v>
      </c>
      <c r="C78" s="203">
        <v>1975</v>
      </c>
      <c r="D78" s="77"/>
      <c r="E78" s="203">
        <v>125</v>
      </c>
      <c r="F78" s="203">
        <f t="shared" ref="F78:F97" si="16">C78+D78-E78</f>
        <v>1850</v>
      </c>
      <c r="G78" s="77">
        <v>183</v>
      </c>
      <c r="H78" s="77">
        <f t="shared" ref="H78:H126" si="17">G78*F78</f>
        <v>338550</v>
      </c>
      <c r="I78" s="506">
        <v>2575</v>
      </c>
      <c r="J78" s="358"/>
      <c r="K78" s="358"/>
      <c r="L78" s="358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5.75" x14ac:dyDescent="0.25">
      <c r="A79" s="374" t="s">
        <v>100</v>
      </c>
      <c r="B79" s="202" t="s">
        <v>356</v>
      </c>
      <c r="C79" s="203">
        <v>920</v>
      </c>
      <c r="D79" s="77"/>
      <c r="E79" s="203">
        <v>60</v>
      </c>
      <c r="F79" s="203">
        <f t="shared" si="16"/>
        <v>860</v>
      </c>
      <c r="G79" s="77">
        <v>232</v>
      </c>
      <c r="H79" s="77">
        <f t="shared" si="17"/>
        <v>199520</v>
      </c>
      <c r="I79" s="506">
        <v>80</v>
      </c>
      <c r="J79" s="358"/>
      <c r="K79" s="358"/>
      <c r="L79" s="358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5.75" x14ac:dyDescent="0.25">
      <c r="A80" s="507" t="s">
        <v>102</v>
      </c>
      <c r="B80" s="508" t="s">
        <v>103</v>
      </c>
      <c r="C80" s="448">
        <v>977</v>
      </c>
      <c r="D80" s="448"/>
      <c r="E80" s="448"/>
      <c r="F80" s="448">
        <f t="shared" si="16"/>
        <v>977</v>
      </c>
      <c r="G80" s="448">
        <v>57</v>
      </c>
      <c r="H80" s="77">
        <f t="shared" si="17"/>
        <v>55689</v>
      </c>
      <c r="I80" s="509">
        <v>1489</v>
      </c>
      <c r="J80" s="510"/>
      <c r="K80" s="511" t="s">
        <v>357</v>
      </c>
      <c r="L80" s="511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5.75" x14ac:dyDescent="0.25">
      <c r="A81" s="205" t="s">
        <v>102</v>
      </c>
      <c r="B81" s="206" t="s">
        <v>358</v>
      </c>
      <c r="C81" s="203">
        <v>1424</v>
      </c>
      <c r="D81" s="77"/>
      <c r="E81" s="203">
        <v>128</v>
      </c>
      <c r="F81" s="203">
        <f t="shared" si="16"/>
        <v>1296</v>
      </c>
      <c r="G81" s="77">
        <v>59</v>
      </c>
      <c r="H81" s="77">
        <f t="shared" si="17"/>
        <v>76464</v>
      </c>
      <c r="I81" s="506"/>
      <c r="J81" s="358"/>
      <c r="K81" s="358"/>
      <c r="L81" s="358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30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6"/>
        <v>300</v>
      </c>
      <c r="G82" s="77">
        <v>24</v>
      </c>
      <c r="H82" s="77">
        <f t="shared" si="17"/>
        <v>7200</v>
      </c>
      <c r="I82" s="506">
        <v>600</v>
      </c>
      <c r="J82" s="358"/>
      <c r="K82" s="358"/>
      <c r="L82" s="358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5.75" x14ac:dyDescent="0.25">
      <c r="A83" s="376" t="s">
        <v>109</v>
      </c>
      <c r="B83" s="209" t="s">
        <v>108</v>
      </c>
      <c r="C83" s="203">
        <v>230</v>
      </c>
      <c r="D83" s="77"/>
      <c r="E83" s="203">
        <v>20</v>
      </c>
      <c r="F83" s="203">
        <f t="shared" si="16"/>
        <v>210</v>
      </c>
      <c r="G83" s="77">
        <v>623</v>
      </c>
      <c r="H83" s="77">
        <f t="shared" si="17"/>
        <v>130830</v>
      </c>
      <c r="I83" s="506">
        <v>75</v>
      </c>
      <c r="J83" s="358"/>
      <c r="K83" s="358"/>
      <c r="L83" s="358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6"/>
        <v>2</v>
      </c>
      <c r="G84" s="77">
        <v>2070</v>
      </c>
      <c r="H84" s="77">
        <f t="shared" si="17"/>
        <v>4140</v>
      </c>
      <c r="I84" s="506"/>
      <c r="J84" s="358"/>
      <c r="K84" s="358"/>
      <c r="L84" s="358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6"/>
        <v>3</v>
      </c>
      <c r="G85" s="77">
        <v>1758</v>
      </c>
      <c r="H85" s="77">
        <f t="shared" si="17"/>
        <v>5274</v>
      </c>
      <c r="I85" s="506"/>
      <c r="J85" s="358"/>
      <c r="K85" s="358"/>
      <c r="L85" s="358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6"/>
        <v>0</v>
      </c>
      <c r="G86" s="77">
        <v>2549.0300000000002</v>
      </c>
      <c r="H86" s="77">
        <f t="shared" si="17"/>
        <v>0</v>
      </c>
      <c r="I86" s="506"/>
      <c r="J86" s="358"/>
      <c r="K86" s="358"/>
      <c r="L86" s="358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6"/>
        <v>6</v>
      </c>
      <c r="G87" s="77">
        <v>2142</v>
      </c>
      <c r="H87" s="77">
        <f t="shared" si="17"/>
        <v>12852</v>
      </c>
      <c r="I87" s="506">
        <v>6</v>
      </c>
      <c r="J87" s="358"/>
      <c r="K87" s="358"/>
      <c r="L87" s="358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5.75" x14ac:dyDescent="0.25">
      <c r="A88" s="377" t="s">
        <v>362</v>
      </c>
      <c r="B88" s="209" t="s">
        <v>355</v>
      </c>
      <c r="C88" s="203">
        <v>3325</v>
      </c>
      <c r="D88" s="77"/>
      <c r="E88" s="203">
        <v>125</v>
      </c>
      <c r="F88" s="203">
        <f t="shared" si="16"/>
        <v>3200</v>
      </c>
      <c r="G88" s="77">
        <v>47</v>
      </c>
      <c r="H88" s="77">
        <f t="shared" si="17"/>
        <v>150400</v>
      </c>
      <c r="I88" s="506">
        <v>3900</v>
      </c>
      <c r="J88" s="358"/>
      <c r="K88" s="358"/>
      <c r="L88" s="358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6"/>
        <v>1</v>
      </c>
      <c r="G89" s="77">
        <v>2233.9899999999998</v>
      </c>
      <c r="H89" s="77">
        <f t="shared" si="17"/>
        <v>2233.9899999999998</v>
      </c>
      <c r="I89" s="506">
        <v>1</v>
      </c>
      <c r="J89" s="358"/>
      <c r="K89" s="358"/>
      <c r="L89" s="358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6"/>
        <v>3</v>
      </c>
      <c r="G90" s="77">
        <v>1924.17</v>
      </c>
      <c r="H90" s="77">
        <f t="shared" si="17"/>
        <v>5772.51</v>
      </c>
      <c r="I90" s="506">
        <v>3</v>
      </c>
      <c r="J90" s="358"/>
      <c r="K90" s="358"/>
      <c r="L90" s="358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5.75" x14ac:dyDescent="0.25">
      <c r="A91" s="379" t="s">
        <v>121</v>
      </c>
      <c r="B91" s="209" t="s">
        <v>122</v>
      </c>
      <c r="C91" s="203">
        <v>100</v>
      </c>
      <c r="D91" s="77"/>
      <c r="E91" s="203">
        <v>7</v>
      </c>
      <c r="F91" s="203">
        <f t="shared" si="16"/>
        <v>93</v>
      </c>
      <c r="G91" s="77">
        <v>743.29</v>
      </c>
      <c r="H91" s="77">
        <f t="shared" si="17"/>
        <v>69125.97</v>
      </c>
      <c r="I91" s="506">
        <v>100</v>
      </c>
      <c r="J91" s="358"/>
      <c r="K91" s="358"/>
      <c r="L91" s="358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6"/>
        <v>211</v>
      </c>
      <c r="G92" s="77">
        <v>559.19762200000002</v>
      </c>
      <c r="H92" s="77">
        <f t="shared" si="17"/>
        <v>117990.698242</v>
      </c>
      <c r="I92" s="506">
        <v>211</v>
      </c>
      <c r="J92" s="358"/>
      <c r="K92" s="358"/>
      <c r="L92" s="358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30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6"/>
        <v>150</v>
      </c>
      <c r="G93" s="77">
        <v>183</v>
      </c>
      <c r="H93" s="77">
        <f t="shared" si="17"/>
        <v>27450</v>
      </c>
      <c r="I93" s="506"/>
      <c r="J93" s="358"/>
      <c r="K93" s="358"/>
      <c r="L93" s="358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30" x14ac:dyDescent="0.25">
      <c r="A94" s="380" t="s">
        <v>364</v>
      </c>
      <c r="B94" s="202" t="s">
        <v>365</v>
      </c>
      <c r="C94" s="203">
        <v>1925</v>
      </c>
      <c r="D94" s="77"/>
      <c r="E94" s="203">
        <v>125</v>
      </c>
      <c r="F94" s="203">
        <f t="shared" si="16"/>
        <v>1800</v>
      </c>
      <c r="G94" s="77">
        <v>183</v>
      </c>
      <c r="H94" s="77">
        <f t="shared" si="17"/>
        <v>329400</v>
      </c>
      <c r="I94" s="506">
        <v>2100</v>
      </c>
      <c r="J94" s="358"/>
      <c r="K94" s="358"/>
      <c r="L94" s="358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5.75" x14ac:dyDescent="0.25">
      <c r="A95" s="376" t="s">
        <v>125</v>
      </c>
      <c r="B95" s="209" t="s">
        <v>127</v>
      </c>
      <c r="C95" s="203">
        <v>70</v>
      </c>
      <c r="D95" s="77">
        <v>100</v>
      </c>
      <c r="E95" s="203"/>
      <c r="F95" s="203">
        <f t="shared" si="16"/>
        <v>170</v>
      </c>
      <c r="G95" s="77">
        <v>427</v>
      </c>
      <c r="H95" s="77">
        <f t="shared" si="17"/>
        <v>72590</v>
      </c>
      <c r="I95" s="506">
        <v>135</v>
      </c>
      <c r="J95" s="358"/>
      <c r="K95" s="358"/>
      <c r="L95" s="358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6"/>
        <v>5</v>
      </c>
      <c r="G96" s="77">
        <v>688.59</v>
      </c>
      <c r="H96" s="77">
        <f t="shared" si="17"/>
        <v>3442.9500000000003</v>
      </c>
      <c r="I96" s="506">
        <v>50</v>
      </c>
      <c r="J96" s="358"/>
      <c r="K96" s="358"/>
      <c r="L96" s="358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5.75" x14ac:dyDescent="0.25">
      <c r="A97" s="376" t="s">
        <v>389</v>
      </c>
      <c r="B97" s="209" t="s">
        <v>127</v>
      </c>
      <c r="C97" s="203"/>
      <c r="D97" s="77">
        <v>50</v>
      </c>
      <c r="E97" s="203"/>
      <c r="F97" s="203">
        <f t="shared" si="16"/>
        <v>50</v>
      </c>
      <c r="G97" s="77">
        <v>522.19000000000005</v>
      </c>
      <c r="H97" s="77">
        <f t="shared" si="17"/>
        <v>26109.500000000004</v>
      </c>
      <c r="I97" s="506"/>
      <c r="J97" s="358"/>
      <c r="K97" s="358"/>
      <c r="L97" s="358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7"/>
        <v>5040</v>
      </c>
      <c r="I98" s="506"/>
      <c r="J98" s="358"/>
      <c r="K98" s="358"/>
      <c r="L98" s="358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5.75" x14ac:dyDescent="0.25">
      <c r="A99" s="376" t="s">
        <v>366</v>
      </c>
      <c r="B99" s="209" t="s">
        <v>127</v>
      </c>
      <c r="C99" s="203">
        <v>25</v>
      </c>
      <c r="D99" s="77"/>
      <c r="E99" s="203">
        <v>20</v>
      </c>
      <c r="F99" s="203">
        <f t="shared" ref="F99:F104" si="18">C99+D99-E99</f>
        <v>5</v>
      </c>
      <c r="G99" s="77">
        <v>398</v>
      </c>
      <c r="H99" s="77">
        <f t="shared" si="17"/>
        <v>1990</v>
      </c>
      <c r="I99" s="506">
        <v>50</v>
      </c>
      <c r="J99" s="358"/>
      <c r="K99" s="358"/>
      <c r="L99" s="358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8"/>
        <v>0</v>
      </c>
      <c r="G100" s="77">
        <v>629.27</v>
      </c>
      <c r="H100" s="77">
        <f t="shared" si="17"/>
        <v>0</v>
      </c>
      <c r="I100" s="506"/>
      <c r="J100" s="358"/>
      <c r="K100" s="358"/>
      <c r="L100" s="358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5.75" x14ac:dyDescent="0.25">
      <c r="A101" s="376" t="s">
        <v>131</v>
      </c>
      <c r="B101" s="209" t="s">
        <v>127</v>
      </c>
      <c r="C101" s="203">
        <v>55</v>
      </c>
      <c r="D101" s="77">
        <v>50</v>
      </c>
      <c r="E101" s="203"/>
      <c r="F101" s="203">
        <f t="shared" si="18"/>
        <v>105</v>
      </c>
      <c r="G101" s="77">
        <v>514</v>
      </c>
      <c r="H101" s="77">
        <f t="shared" si="17"/>
        <v>53970</v>
      </c>
      <c r="I101" s="506"/>
      <c r="J101" s="358"/>
      <c r="K101" s="358"/>
      <c r="L101" s="358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8"/>
        <v>0</v>
      </c>
      <c r="G102" s="77">
        <v>519</v>
      </c>
      <c r="H102" s="77">
        <f t="shared" si="17"/>
        <v>0</v>
      </c>
      <c r="I102" s="506"/>
      <c r="J102" s="358"/>
      <c r="K102" s="358"/>
      <c r="L102" s="358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8"/>
        <v>10</v>
      </c>
      <c r="G103" s="77">
        <v>502.85</v>
      </c>
      <c r="H103" s="77">
        <f t="shared" si="17"/>
        <v>5028.5</v>
      </c>
      <c r="I103" s="506">
        <v>10</v>
      </c>
      <c r="J103" s="358"/>
      <c r="K103" s="358"/>
      <c r="L103" s="358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8"/>
        <v>750</v>
      </c>
      <c r="G104" s="77">
        <v>60</v>
      </c>
      <c r="H104" s="77">
        <f t="shared" si="17"/>
        <v>45000</v>
      </c>
      <c r="I104" s="506"/>
      <c r="J104" s="358"/>
      <c r="K104" s="358"/>
      <c r="L104" s="358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7"/>
        <v>0</v>
      </c>
      <c r="I105" s="506"/>
      <c r="J105" s="358"/>
      <c r="K105" s="358"/>
      <c r="L105" s="358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7"/>
        <v>59125</v>
      </c>
      <c r="I106" s="506"/>
      <c r="J106" s="358"/>
      <c r="K106" s="358"/>
      <c r="L106" s="358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5.75" x14ac:dyDescent="0.25">
      <c r="A107" s="205" t="s">
        <v>142</v>
      </c>
      <c r="B107" s="223" t="s">
        <v>138</v>
      </c>
      <c r="C107" s="203">
        <v>4250</v>
      </c>
      <c r="D107" s="77"/>
      <c r="E107" s="203"/>
      <c r="F107" s="203">
        <f t="shared" ref="F107:F124" si="19">C107+D107-E107</f>
        <v>4250</v>
      </c>
      <c r="G107" s="77">
        <v>27</v>
      </c>
      <c r="H107" s="77">
        <f t="shared" si="17"/>
        <v>114750</v>
      </c>
      <c r="I107" s="506">
        <v>750</v>
      </c>
      <c r="J107" s="358"/>
      <c r="K107" s="358"/>
      <c r="L107" s="358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9"/>
        <v>25</v>
      </c>
      <c r="G108" s="77">
        <v>384</v>
      </c>
      <c r="H108" s="77">
        <f t="shared" si="17"/>
        <v>9600</v>
      </c>
      <c r="I108" s="506">
        <v>25</v>
      </c>
      <c r="J108" s="358"/>
      <c r="K108" s="358"/>
      <c r="L108" s="358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9"/>
        <v>50</v>
      </c>
      <c r="G109" s="77">
        <v>498</v>
      </c>
      <c r="H109" s="77">
        <f t="shared" si="17"/>
        <v>24900</v>
      </c>
      <c r="I109" s="506">
        <v>50</v>
      </c>
      <c r="J109" s="358"/>
      <c r="K109" s="358"/>
      <c r="L109" s="358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9"/>
        <v>25</v>
      </c>
      <c r="G110" s="77">
        <v>84</v>
      </c>
      <c r="H110" s="77">
        <f t="shared" si="17"/>
        <v>2100</v>
      </c>
      <c r="I110" s="506">
        <v>25</v>
      </c>
      <c r="J110" s="358"/>
      <c r="K110" s="358"/>
      <c r="L110" s="358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5.75" x14ac:dyDescent="0.25">
      <c r="A111" s="381" t="s">
        <v>149</v>
      </c>
      <c r="B111" s="209" t="s">
        <v>127</v>
      </c>
      <c r="C111" s="203">
        <v>170</v>
      </c>
      <c r="D111" s="77">
        <v>200</v>
      </c>
      <c r="E111" s="203"/>
      <c r="F111" s="203">
        <f t="shared" si="19"/>
        <v>370</v>
      </c>
      <c r="G111" s="77">
        <v>629.27</v>
      </c>
      <c r="H111" s="77">
        <f t="shared" si="17"/>
        <v>232829.9</v>
      </c>
      <c r="I111" s="506">
        <v>225</v>
      </c>
      <c r="J111" s="358"/>
      <c r="K111" s="358"/>
      <c r="L111" s="358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9"/>
        <v>1</v>
      </c>
      <c r="G112" s="77">
        <v>1585.2</v>
      </c>
      <c r="H112" s="77">
        <f t="shared" si="17"/>
        <v>1585.2</v>
      </c>
      <c r="I112" s="506">
        <v>1</v>
      </c>
      <c r="J112" s="358"/>
      <c r="K112" s="358"/>
      <c r="L112" s="358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5.75" x14ac:dyDescent="0.25">
      <c r="A113" s="376" t="s">
        <v>372</v>
      </c>
      <c r="B113" s="209" t="s">
        <v>127</v>
      </c>
      <c r="C113" s="203"/>
      <c r="D113" s="77">
        <v>2</v>
      </c>
      <c r="E113" s="203"/>
      <c r="F113" s="203">
        <f t="shared" si="19"/>
        <v>2</v>
      </c>
      <c r="G113" s="77">
        <v>1780.53</v>
      </c>
      <c r="H113" s="77">
        <f t="shared" si="17"/>
        <v>3561.06</v>
      </c>
      <c r="I113" s="506"/>
      <c r="J113" s="358"/>
      <c r="K113" s="358"/>
      <c r="L113" s="358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5.75" x14ac:dyDescent="0.25">
      <c r="A114" s="376" t="s">
        <v>152</v>
      </c>
      <c r="B114" s="209" t="s">
        <v>127</v>
      </c>
      <c r="C114" s="203">
        <v>3</v>
      </c>
      <c r="D114" s="77"/>
      <c r="E114" s="203"/>
      <c r="F114" s="203">
        <f t="shared" si="19"/>
        <v>3</v>
      </c>
      <c r="G114" s="77">
        <v>1891.98</v>
      </c>
      <c r="H114" s="77">
        <f t="shared" si="17"/>
        <v>5675.9400000000005</v>
      </c>
      <c r="I114" s="506">
        <v>3</v>
      </c>
      <c r="J114" s="358"/>
      <c r="K114" s="358"/>
      <c r="L114" s="358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5.75" x14ac:dyDescent="0.25">
      <c r="A115" s="383" t="s">
        <v>153</v>
      </c>
      <c r="B115" s="209" t="s">
        <v>127</v>
      </c>
      <c r="C115" s="203">
        <v>15</v>
      </c>
      <c r="D115" s="77">
        <v>50</v>
      </c>
      <c r="E115" s="203"/>
      <c r="F115" s="203">
        <f t="shared" si="19"/>
        <v>65</v>
      </c>
      <c r="G115" s="77">
        <v>557</v>
      </c>
      <c r="H115" s="77">
        <f t="shared" si="17"/>
        <v>36205</v>
      </c>
      <c r="I115" s="506">
        <v>15</v>
      </c>
      <c r="J115" s="358"/>
      <c r="K115" s="358"/>
      <c r="L115" s="358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5.75" x14ac:dyDescent="0.25">
      <c r="A116" s="376" t="s">
        <v>154</v>
      </c>
      <c r="B116" s="209" t="s">
        <v>127</v>
      </c>
      <c r="C116" s="203">
        <v>15</v>
      </c>
      <c r="D116" s="77">
        <v>50</v>
      </c>
      <c r="E116" s="203"/>
      <c r="F116" s="203">
        <f t="shared" si="19"/>
        <v>65</v>
      </c>
      <c r="G116" s="77">
        <v>524</v>
      </c>
      <c r="H116" s="77">
        <f t="shared" si="17"/>
        <v>34060</v>
      </c>
      <c r="I116" s="506">
        <v>50</v>
      </c>
      <c r="J116" s="358"/>
      <c r="K116" s="358"/>
      <c r="L116" s="358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5.75" x14ac:dyDescent="0.25">
      <c r="A117" s="376" t="s">
        <v>373</v>
      </c>
      <c r="B117" s="209" t="s">
        <v>127</v>
      </c>
      <c r="C117" s="203">
        <v>50</v>
      </c>
      <c r="D117" s="77"/>
      <c r="E117" s="203"/>
      <c r="F117" s="203">
        <f t="shared" si="19"/>
        <v>50</v>
      </c>
      <c r="G117" s="77">
        <v>689.75</v>
      </c>
      <c r="H117" s="77">
        <f t="shared" si="17"/>
        <v>34487.5</v>
      </c>
      <c r="I117" s="506">
        <v>50</v>
      </c>
      <c r="J117" s="358"/>
      <c r="K117" s="358"/>
      <c r="L117" s="358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9"/>
        <v>45</v>
      </c>
      <c r="G118" s="77">
        <v>522.19000000000005</v>
      </c>
      <c r="H118" s="77">
        <f t="shared" si="17"/>
        <v>23498.550000000003</v>
      </c>
      <c r="I118" s="506"/>
      <c r="J118" s="358"/>
      <c r="K118" s="358"/>
      <c r="L118" s="358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5.75" x14ac:dyDescent="0.25">
      <c r="A119" s="382" t="s">
        <v>157</v>
      </c>
      <c r="B119" s="209" t="s">
        <v>127</v>
      </c>
      <c r="C119" s="203">
        <v>85</v>
      </c>
      <c r="D119" s="77"/>
      <c r="E119" s="203">
        <v>10</v>
      </c>
      <c r="F119" s="203">
        <f t="shared" si="19"/>
        <v>75</v>
      </c>
      <c r="G119" s="77">
        <v>532.12</v>
      </c>
      <c r="H119" s="77">
        <f t="shared" si="17"/>
        <v>39909</v>
      </c>
      <c r="I119" s="506">
        <v>95</v>
      </c>
      <c r="J119" s="358"/>
      <c r="K119" s="358"/>
      <c r="L119" s="358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9"/>
        <v>110</v>
      </c>
      <c r="G120" s="227">
        <v>0</v>
      </c>
      <c r="H120" s="77">
        <f t="shared" si="17"/>
        <v>0</v>
      </c>
      <c r="I120" s="506">
        <v>120</v>
      </c>
      <c r="J120" s="358"/>
      <c r="K120" s="358"/>
      <c r="L120" s="358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9"/>
        <v>50</v>
      </c>
      <c r="G121" s="227">
        <v>194.15</v>
      </c>
      <c r="H121" s="77">
        <f t="shared" si="17"/>
        <v>9707.5</v>
      </c>
      <c r="I121" s="506"/>
      <c r="J121" s="358"/>
      <c r="K121" s="358"/>
      <c r="L121" s="358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5.75" x14ac:dyDescent="0.25">
      <c r="A122" s="376" t="s">
        <v>374</v>
      </c>
      <c r="B122" s="209" t="s">
        <v>159</v>
      </c>
      <c r="C122" s="203">
        <v>750</v>
      </c>
      <c r="D122" s="77"/>
      <c r="E122" s="203">
        <v>750</v>
      </c>
      <c r="F122" s="203">
        <f t="shared" si="19"/>
        <v>0</v>
      </c>
      <c r="G122" s="77">
        <v>152.5</v>
      </c>
      <c r="H122" s="77">
        <f t="shared" si="17"/>
        <v>0</v>
      </c>
      <c r="I122" s="506">
        <v>3750</v>
      </c>
      <c r="J122" s="1"/>
      <c r="K122" s="1"/>
      <c r="L122" s="1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9"/>
        <v>0</v>
      </c>
      <c r="G123" s="77">
        <v>173</v>
      </c>
      <c r="H123" s="77">
        <f t="shared" si="17"/>
        <v>0</v>
      </c>
      <c r="I123" s="506"/>
      <c r="J123" s="1"/>
      <c r="K123" s="1"/>
      <c r="L123" s="1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9"/>
        <v>39.74</v>
      </c>
      <c r="G124" s="77">
        <v>2196.6</v>
      </c>
      <c r="H124" s="77">
        <f t="shared" si="17"/>
        <v>87292.884000000005</v>
      </c>
      <c r="I124" s="506"/>
      <c r="J124" s="1" t="s">
        <v>344</v>
      </c>
      <c r="K124" s="1"/>
      <c r="L124" s="1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7"/>
        <v>0</v>
      </c>
      <c r="I125" s="506">
        <v>25</v>
      </c>
      <c r="J125" s="1"/>
      <c r="K125" s="1"/>
      <c r="L125" s="1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7"/>
        <v>0</v>
      </c>
      <c r="I126" s="512">
        <v>650</v>
      </c>
      <c r="J126" s="1"/>
      <c r="K126" s="1"/>
      <c r="L126" s="1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25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5.75" x14ac:dyDescent="0.25">
      <c r="A128" s="205" t="s">
        <v>169</v>
      </c>
      <c r="B128" s="229"/>
      <c r="C128" s="230">
        <v>19910.740000000002</v>
      </c>
      <c r="D128" s="231">
        <f t="shared" ref="D128:F128" si="20">SUM(D78:D127)</f>
        <v>502</v>
      </c>
      <c r="E128" s="231">
        <f t="shared" si="20"/>
        <v>1370</v>
      </c>
      <c r="F128" s="232">
        <f t="shared" si="20"/>
        <v>19042.740000000002</v>
      </c>
      <c r="G128" s="233"/>
      <c r="H128" s="513">
        <f>SUM(H78:H124)</f>
        <v>2465350.6522420002</v>
      </c>
      <c r="I128" s="506"/>
      <c r="J128" s="200"/>
      <c r="K128" s="200"/>
      <c r="L128" s="200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1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78.7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 t="s">
        <v>390</v>
      </c>
      <c r="J130" s="1"/>
      <c r="K130" s="1"/>
      <c r="L130" s="1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3" si="21">C131+D131-E131</f>
        <v>220.6</v>
      </c>
      <c r="G131" s="24">
        <v>605</v>
      </c>
      <c r="H131" s="257">
        <f t="shared" ref="H131:H154" si="22">G131*F131</f>
        <v>133463</v>
      </c>
      <c r="I131" s="506">
        <v>220.6</v>
      </c>
      <c r="J131" s="1"/>
      <c r="K131" s="1"/>
      <c r="L131" s="1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21"/>
        <v>185.04</v>
      </c>
      <c r="G132" s="24">
        <v>605</v>
      </c>
      <c r="H132" s="257">
        <f t="shared" si="22"/>
        <v>111949.2</v>
      </c>
      <c r="I132" s="506">
        <v>185.04</v>
      </c>
      <c r="J132" s="1"/>
      <c r="K132" s="1"/>
      <c r="L132" s="1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21"/>
        <v>213.6</v>
      </c>
      <c r="G133" s="24">
        <v>605</v>
      </c>
      <c r="H133" s="257">
        <f t="shared" si="22"/>
        <v>129228</v>
      </c>
      <c r="I133" s="506">
        <v>213.6</v>
      </c>
      <c r="J133" s="1"/>
      <c r="K133" s="1"/>
      <c r="L133" s="1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21"/>
        <v>193.3</v>
      </c>
      <c r="G134" s="24">
        <v>605</v>
      </c>
      <c r="H134" s="257">
        <f t="shared" si="22"/>
        <v>116946.5</v>
      </c>
      <c r="I134" s="506">
        <v>193.3</v>
      </c>
      <c r="J134" s="1"/>
      <c r="K134" s="1"/>
      <c r="L134" s="1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21"/>
        <v>16800</v>
      </c>
      <c r="G135" s="24">
        <v>17.399999999999999</v>
      </c>
      <c r="H135" s="257">
        <f t="shared" si="22"/>
        <v>292320</v>
      </c>
      <c r="I135" s="514">
        <v>16800</v>
      </c>
      <c r="J135" s="1"/>
      <c r="K135" s="1"/>
      <c r="L135" s="1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5.75" x14ac:dyDescent="0.25">
      <c r="A136" s="241" t="s">
        <v>178</v>
      </c>
      <c r="B136" s="242" t="s">
        <v>179</v>
      </c>
      <c r="C136" s="22">
        <v>0</v>
      </c>
      <c r="D136" s="22"/>
      <c r="E136" s="22"/>
      <c r="F136" s="22">
        <f t="shared" si="21"/>
        <v>0</v>
      </c>
      <c r="G136" s="24">
        <v>432.82</v>
      </c>
      <c r="H136" s="257">
        <f t="shared" si="22"/>
        <v>0</v>
      </c>
      <c r="I136" s="514">
        <v>5</v>
      </c>
      <c r="J136" s="1" t="s">
        <v>346</v>
      </c>
      <c r="K136" s="1"/>
      <c r="L136" s="1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21"/>
        <v>4200</v>
      </c>
      <c r="G137" s="24">
        <v>24.995999999999999</v>
      </c>
      <c r="H137" s="257">
        <f t="shared" si="22"/>
        <v>104983.2</v>
      </c>
      <c r="I137" s="515">
        <v>6005</v>
      </c>
      <c r="J137" s="1"/>
      <c r="K137" s="1"/>
      <c r="L137" s="1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21"/>
        <v>4607</v>
      </c>
      <c r="G138" s="24">
        <v>5</v>
      </c>
      <c r="H138" s="257">
        <f t="shared" si="22"/>
        <v>23035</v>
      </c>
      <c r="I138" s="514"/>
      <c r="J138" s="1" t="s">
        <v>344</v>
      </c>
      <c r="K138" s="1"/>
      <c r="L138" s="1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/>
      <c r="F139" s="252">
        <f t="shared" si="21"/>
        <v>519.25400000000002</v>
      </c>
      <c r="G139" s="253">
        <v>715</v>
      </c>
      <c r="H139" s="284">
        <f t="shared" si="22"/>
        <v>371266.61</v>
      </c>
      <c r="I139" s="514">
        <v>519.25400000000002</v>
      </c>
      <c r="J139" s="1"/>
      <c r="K139" s="1"/>
      <c r="L139" s="1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5.75" x14ac:dyDescent="0.25">
      <c r="A140" s="255" t="s">
        <v>378</v>
      </c>
      <c r="B140" s="256" t="s">
        <v>187</v>
      </c>
      <c r="C140" s="22">
        <v>274.64</v>
      </c>
      <c r="D140" s="246"/>
      <c r="E140" s="22"/>
      <c r="F140" s="22">
        <f t="shared" si="21"/>
        <v>274.64</v>
      </c>
      <c r="G140" s="24">
        <v>850</v>
      </c>
      <c r="H140" s="257">
        <f t="shared" si="22"/>
        <v>233444</v>
      </c>
      <c r="I140" s="514">
        <v>363.24</v>
      </c>
      <c r="J140" s="1"/>
      <c r="K140" s="1"/>
      <c r="L140" s="1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21"/>
        <v>492</v>
      </c>
      <c r="G141" s="24">
        <v>4</v>
      </c>
      <c r="H141" s="257">
        <f t="shared" si="22"/>
        <v>1968</v>
      </c>
      <c r="I141" s="514"/>
      <c r="J141" s="1" t="s">
        <v>344</v>
      </c>
      <c r="K141" s="1"/>
      <c r="L141" s="1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5.75" x14ac:dyDescent="0.25">
      <c r="A142" s="255" t="s">
        <v>379</v>
      </c>
      <c r="B142" s="256" t="s">
        <v>187</v>
      </c>
      <c r="C142" s="22">
        <v>325.36</v>
      </c>
      <c r="D142" s="242"/>
      <c r="E142" s="22"/>
      <c r="F142" s="22">
        <f t="shared" si="21"/>
        <v>325.36</v>
      </c>
      <c r="G142" s="24">
        <v>850</v>
      </c>
      <c r="H142" s="257">
        <f t="shared" si="22"/>
        <v>276556</v>
      </c>
      <c r="I142" s="514">
        <v>343.14</v>
      </c>
      <c r="J142" s="1"/>
      <c r="K142" s="1"/>
      <c r="L142" s="1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21"/>
        <v>3200</v>
      </c>
      <c r="G143" s="242">
        <v>3.86</v>
      </c>
      <c r="H143" s="257">
        <f t="shared" si="22"/>
        <v>12352</v>
      </c>
      <c r="I143" s="514">
        <v>3200</v>
      </c>
      <c r="J143" s="1"/>
      <c r="K143" s="1"/>
      <c r="L143" s="1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21"/>
        <v>1000</v>
      </c>
      <c r="G144" s="242">
        <v>2.9</v>
      </c>
      <c r="H144" s="257">
        <f t="shared" si="22"/>
        <v>2900</v>
      </c>
      <c r="I144" s="514">
        <v>1000</v>
      </c>
      <c r="J144" s="1" t="s">
        <v>346</v>
      </c>
      <c r="K144" s="1"/>
      <c r="L144" s="1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5.75" x14ac:dyDescent="0.25">
      <c r="A145" s="260" t="s">
        <v>380</v>
      </c>
      <c r="B145" s="261" t="s">
        <v>200</v>
      </c>
      <c r="C145" s="261">
        <v>20160</v>
      </c>
      <c r="D145" s="262"/>
      <c r="E145" s="261">
        <v>6720</v>
      </c>
      <c r="F145" s="261">
        <f t="shared" si="21"/>
        <v>13440</v>
      </c>
      <c r="G145" s="263">
        <v>5.3</v>
      </c>
      <c r="H145" s="264">
        <f t="shared" si="22"/>
        <v>71232</v>
      </c>
      <c r="I145" s="514">
        <v>26880</v>
      </c>
      <c r="J145" s="1"/>
      <c r="K145" s="1"/>
      <c r="L145" s="1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21"/>
        <v>3.6500000000000004</v>
      </c>
      <c r="G146" s="242">
        <v>499.4</v>
      </c>
      <c r="H146" s="257">
        <f t="shared" si="22"/>
        <v>1822.8100000000002</v>
      </c>
      <c r="I146" s="514"/>
      <c r="J146" s="1" t="s">
        <v>344</v>
      </c>
      <c r="K146" s="1"/>
      <c r="L146" s="1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45" x14ac:dyDescent="0.25">
      <c r="A147" s="265" t="s">
        <v>203</v>
      </c>
      <c r="B147" s="266" t="s">
        <v>204</v>
      </c>
      <c r="C147" s="267">
        <v>369.56</v>
      </c>
      <c r="D147" s="268"/>
      <c r="E147" s="266">
        <v>42.15</v>
      </c>
      <c r="F147" s="266">
        <f t="shared" si="21"/>
        <v>327.41000000000003</v>
      </c>
      <c r="G147" s="139">
        <v>682</v>
      </c>
      <c r="H147" s="269">
        <f t="shared" si="22"/>
        <v>223293.62000000002</v>
      </c>
      <c r="I147" s="514">
        <v>411.71</v>
      </c>
      <c r="J147" s="1"/>
      <c r="K147" s="1"/>
      <c r="L147" s="1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45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21"/>
        <v>225.93</v>
      </c>
      <c r="G148" s="24">
        <v>692</v>
      </c>
      <c r="H148" s="257">
        <f t="shared" si="22"/>
        <v>156343.56</v>
      </c>
      <c r="I148" s="514">
        <v>225.93</v>
      </c>
      <c r="J148" s="1"/>
      <c r="K148" s="1"/>
      <c r="L148" s="1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21"/>
        <v>124.9</v>
      </c>
      <c r="G149" s="24">
        <v>290</v>
      </c>
      <c r="H149" s="257">
        <f t="shared" si="22"/>
        <v>36221</v>
      </c>
      <c r="I149" s="514">
        <v>124.9</v>
      </c>
      <c r="J149" s="1"/>
      <c r="K149" s="1"/>
      <c r="L149" s="1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5.75" x14ac:dyDescent="0.25">
      <c r="A150" s="258" t="s">
        <v>208</v>
      </c>
      <c r="B150" s="242" t="s">
        <v>207</v>
      </c>
      <c r="C150" s="22">
        <v>0</v>
      </c>
      <c r="D150" s="259"/>
      <c r="E150" s="22"/>
      <c r="F150" s="22">
        <f t="shared" si="21"/>
        <v>0</v>
      </c>
      <c r="G150" s="24">
        <v>280</v>
      </c>
      <c r="H150" s="257">
        <f t="shared" si="22"/>
        <v>0</v>
      </c>
      <c r="I150" s="514"/>
      <c r="J150" s="1"/>
      <c r="K150" s="1"/>
      <c r="L150" s="1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21"/>
        <v>25.450000000000031</v>
      </c>
      <c r="G151" s="276">
        <v>414</v>
      </c>
      <c r="H151" s="277">
        <f t="shared" si="22"/>
        <v>10536.300000000014</v>
      </c>
      <c r="I151" s="514"/>
      <c r="J151" s="1" t="s">
        <v>344</v>
      </c>
      <c r="K151" s="1"/>
      <c r="L151" s="1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21"/>
        <v>2000</v>
      </c>
      <c r="G152" s="283">
        <v>25.776</v>
      </c>
      <c r="H152" s="284">
        <f t="shared" si="22"/>
        <v>51552</v>
      </c>
      <c r="I152" s="514">
        <v>2000</v>
      </c>
      <c r="J152" s="1"/>
      <c r="K152" s="1"/>
      <c r="L152" s="1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21"/>
        <v>2000</v>
      </c>
      <c r="G153" s="278">
        <v>24.744</v>
      </c>
      <c r="H153" s="257">
        <f t="shared" si="22"/>
        <v>49488</v>
      </c>
      <c r="I153" s="514">
        <v>2000</v>
      </c>
      <c r="J153" s="1"/>
      <c r="K153" s="1"/>
      <c r="L153" s="1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5.75" x14ac:dyDescent="0.25">
      <c r="A154" s="258"/>
      <c r="B154" s="22"/>
      <c r="C154" s="285"/>
      <c r="D154" s="259"/>
      <c r="E154" s="22"/>
      <c r="F154" s="286"/>
      <c r="G154" s="24"/>
      <c r="H154" s="257">
        <f t="shared" si="22"/>
        <v>0</v>
      </c>
      <c r="I154" s="311"/>
      <c r="J154" s="1"/>
      <c r="K154" s="1"/>
      <c r="L154" s="1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5.75" x14ac:dyDescent="0.25">
      <c r="A155" s="245" t="s">
        <v>213</v>
      </c>
      <c r="B155" s="229"/>
      <c r="C155" s="287">
        <v>57140.284</v>
      </c>
      <c r="D155" s="288"/>
      <c r="E155" s="15"/>
      <c r="F155" s="289">
        <f>SUM(F131:F153)</f>
        <v>50378.134000000005</v>
      </c>
      <c r="G155" s="15"/>
      <c r="H155" s="290">
        <f>SUM(H131:H154)</f>
        <v>2410900.7999999998</v>
      </c>
      <c r="I155" s="311"/>
      <c r="J155" s="1"/>
      <c r="K155" s="1"/>
      <c r="L155" s="1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1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1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31.5" customHeight="1" x14ac:dyDescent="0.25">
      <c r="A158" s="784" t="s">
        <v>214</v>
      </c>
      <c r="B158" s="784" t="s">
        <v>215</v>
      </c>
      <c r="C158" s="786" t="s">
        <v>40</v>
      </c>
      <c r="D158" s="787" t="s">
        <v>216</v>
      </c>
      <c r="E158" s="784" t="s">
        <v>217</v>
      </c>
      <c r="F158" s="516"/>
      <c r="G158" s="516"/>
      <c r="H158" s="516"/>
      <c r="I158" s="516"/>
      <c r="J158" s="516"/>
      <c r="K158" s="516"/>
      <c r="L158" s="516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  <c r="Z158" s="517"/>
    </row>
    <row r="159" spans="1:26" ht="15.75" x14ac:dyDescent="0.25">
      <c r="A159" s="770"/>
      <c r="B159" s="770"/>
      <c r="C159" s="770"/>
      <c r="D159" s="770"/>
      <c r="E159" s="770"/>
      <c r="F159" s="294"/>
      <c r="G159" s="1"/>
      <c r="H159" s="1"/>
      <c r="I159" s="1"/>
      <c r="J159" s="1"/>
      <c r="K159" s="1"/>
      <c r="L159" s="1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5.75" x14ac:dyDescent="0.25">
      <c r="A160" s="518">
        <v>47718</v>
      </c>
      <c r="B160" s="518">
        <v>47979</v>
      </c>
      <c r="C160" s="518">
        <f>B160-A160</f>
        <v>261</v>
      </c>
      <c r="D160" s="518">
        <v>10.79</v>
      </c>
      <c r="E160" s="519">
        <f>D160*C160</f>
        <v>2816.1899999999996</v>
      </c>
      <c r="F160" s="1"/>
      <c r="G160" s="1"/>
      <c r="H160" s="1"/>
      <c r="I160" s="1"/>
      <c r="J160" s="1"/>
      <c r="K160" s="1"/>
      <c r="L160" s="1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4.25" customHeight="1" x14ac:dyDescent="0.25">
      <c r="A161" s="788"/>
      <c r="B161" s="778"/>
      <c r="C161" s="778"/>
      <c r="D161" s="779"/>
      <c r="E161" s="1"/>
      <c r="F161" s="1"/>
      <c r="G161" s="1"/>
      <c r="H161" s="1"/>
      <c r="I161" s="1"/>
      <c r="J161" s="1"/>
      <c r="K161" s="1"/>
      <c r="L161" s="1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20.25" customHeight="1" x14ac:dyDescent="0.25">
      <c r="A162" s="784" t="s">
        <v>218</v>
      </c>
      <c r="B162" s="784" t="s">
        <v>219</v>
      </c>
      <c r="C162" s="787" t="s">
        <v>40</v>
      </c>
      <c r="D162" s="787" t="s">
        <v>220</v>
      </c>
      <c r="E162" s="784" t="s">
        <v>217</v>
      </c>
      <c r="F162" s="1"/>
      <c r="G162" s="1"/>
      <c r="H162" s="1"/>
      <c r="I162" s="1"/>
      <c r="J162" s="1"/>
      <c r="K162" s="1"/>
      <c r="L162" s="1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20.25" customHeight="1" x14ac:dyDescent="0.25">
      <c r="A163" s="770"/>
      <c r="B163" s="770"/>
      <c r="C163" s="770"/>
      <c r="D163" s="770"/>
      <c r="E163" s="770"/>
      <c r="F163" s="1"/>
      <c r="G163" s="1"/>
      <c r="H163" s="1"/>
      <c r="I163" s="1"/>
      <c r="J163" s="1"/>
      <c r="K163" s="1"/>
      <c r="L163" s="1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1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1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71.2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301" t="s">
        <v>52</v>
      </c>
      <c r="I166" s="525" t="s">
        <v>303</v>
      </c>
      <c r="J166" s="200"/>
      <c r="K166" s="200"/>
      <c r="L166" s="200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  <c r="Z166" s="526"/>
    </row>
    <row r="167" spans="1:26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3">C167-E167+D167</f>
        <v>0</v>
      </c>
      <c r="G167" s="242">
        <v>94.778000000000006</v>
      </c>
      <c r="H167" s="242">
        <f t="shared" ref="H167:H168" si="24">G167*F167</f>
        <v>0</v>
      </c>
      <c r="I167" s="395">
        <v>0</v>
      </c>
      <c r="J167" s="1"/>
      <c r="K167" s="1"/>
      <c r="L167" s="1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3"/>
        <v>30.2</v>
      </c>
      <c r="G168" s="242">
        <v>249.72200000000001</v>
      </c>
      <c r="H168" s="242">
        <f t="shared" si="24"/>
        <v>7541.6044000000002</v>
      </c>
      <c r="I168" s="395">
        <v>30.2</v>
      </c>
      <c r="J168" s="1"/>
      <c r="K168" s="1"/>
      <c r="L168" s="1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306">
        <f>SUM(H167:H168)</f>
        <v>7541.6044000000002</v>
      </c>
      <c r="I169" s="233"/>
      <c r="J169" s="1"/>
      <c r="K169" s="1"/>
      <c r="L169" s="1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5.75" x14ac:dyDescent="0.25">
      <c r="A170" s="307"/>
      <c r="B170" s="15"/>
      <c r="C170" s="25"/>
      <c r="D170" s="1"/>
      <c r="E170" s="1"/>
      <c r="F170" s="1"/>
      <c r="G170" s="1"/>
      <c r="H170" s="1"/>
      <c r="I170" s="233"/>
      <c r="J170" s="1"/>
      <c r="K170" s="1"/>
      <c r="L170" s="1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38.25" x14ac:dyDescent="0.25">
      <c r="A171" s="527" t="s">
        <v>327</v>
      </c>
      <c r="B171" s="528" t="s">
        <v>328</v>
      </c>
      <c r="C171" s="529"/>
      <c r="D171" s="530" t="s">
        <v>228</v>
      </c>
      <c r="E171" s="531" t="s">
        <v>229</v>
      </c>
      <c r="F171" s="529" t="s">
        <v>230</v>
      </c>
      <c r="G171" s="532" t="s">
        <v>93</v>
      </c>
      <c r="H171" s="530" t="s">
        <v>52</v>
      </c>
      <c r="I171" s="533"/>
      <c r="J171" s="25"/>
      <c r="K171" s="25"/>
      <c r="L171" s="25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</row>
    <row r="172" spans="1:26" ht="15.75" x14ac:dyDescent="0.25">
      <c r="A172" s="535" t="s">
        <v>329</v>
      </c>
      <c r="B172" s="536">
        <v>0</v>
      </c>
      <c r="C172" s="537"/>
      <c r="D172" s="311"/>
      <c r="E172" s="311"/>
      <c r="F172" s="536" t="s">
        <v>233</v>
      </c>
      <c r="G172" s="536">
        <v>77</v>
      </c>
      <c r="H172" s="311">
        <f t="shared" ref="H172:H179" si="25">C172*G172</f>
        <v>0</v>
      </c>
      <c r="I172" s="538"/>
      <c r="J172" s="1"/>
      <c r="K172" s="1"/>
      <c r="L172" s="1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5.75" x14ac:dyDescent="0.25">
      <c r="A173" s="535" t="s">
        <v>330</v>
      </c>
      <c r="B173" s="536">
        <v>0</v>
      </c>
      <c r="C173" s="539"/>
      <c r="D173" s="311"/>
      <c r="E173" s="311"/>
      <c r="F173" s="536" t="s">
        <v>233</v>
      </c>
      <c r="G173" s="536">
        <v>128</v>
      </c>
      <c r="H173" s="311">
        <f t="shared" si="25"/>
        <v>0</v>
      </c>
      <c r="I173" s="538"/>
      <c r="J173" s="1"/>
      <c r="K173" s="1"/>
      <c r="L173" s="1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5.75" x14ac:dyDescent="0.25">
      <c r="A174" s="535" t="s">
        <v>331</v>
      </c>
      <c r="B174" s="536">
        <v>3</v>
      </c>
      <c r="C174" s="539"/>
      <c r="D174" s="311"/>
      <c r="E174" s="538"/>
      <c r="F174" s="536" t="s">
        <v>233</v>
      </c>
      <c r="G174" s="536">
        <v>128</v>
      </c>
      <c r="H174" s="311">
        <f t="shared" si="25"/>
        <v>0</v>
      </c>
      <c r="I174" s="538"/>
      <c r="J174" s="1"/>
      <c r="K174" s="1"/>
      <c r="L174" s="1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5.75" x14ac:dyDescent="0.25">
      <c r="A175" s="535" t="s">
        <v>332</v>
      </c>
      <c r="B175" s="536">
        <v>1.35</v>
      </c>
      <c r="C175" s="539"/>
      <c r="D175" s="311"/>
      <c r="E175" s="311"/>
      <c r="F175" s="536" t="s">
        <v>237</v>
      </c>
      <c r="G175" s="536"/>
      <c r="H175" s="311">
        <f t="shared" si="25"/>
        <v>0</v>
      </c>
      <c r="I175" s="538"/>
      <c r="J175" s="1"/>
      <c r="K175" s="1"/>
      <c r="L175" s="1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5.75" x14ac:dyDescent="0.25">
      <c r="A176" s="535" t="s">
        <v>333</v>
      </c>
      <c r="B176" s="536">
        <v>3.55</v>
      </c>
      <c r="C176" s="539"/>
      <c r="D176" s="311"/>
      <c r="E176" s="311"/>
      <c r="F176" s="540" t="s">
        <v>239</v>
      </c>
      <c r="G176" s="536"/>
      <c r="H176" s="311">
        <f t="shared" si="25"/>
        <v>0</v>
      </c>
      <c r="I176" s="538"/>
      <c r="J176" s="1"/>
      <c r="K176" s="1"/>
      <c r="L176" s="1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5.75" x14ac:dyDescent="0.25">
      <c r="A177" s="535" t="s">
        <v>334</v>
      </c>
      <c r="B177" s="536">
        <v>0</v>
      </c>
      <c r="C177" s="539"/>
      <c r="D177" s="311"/>
      <c r="E177" s="311"/>
      <c r="F177" s="540"/>
      <c r="G177" s="536"/>
      <c r="H177" s="311">
        <f t="shared" si="25"/>
        <v>0</v>
      </c>
      <c r="I177" s="538"/>
      <c r="J177" s="1"/>
      <c r="K177" s="1"/>
      <c r="L177" s="1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5.75" x14ac:dyDescent="0.25">
      <c r="A178" s="535" t="s">
        <v>335</v>
      </c>
      <c r="B178" s="536">
        <v>7</v>
      </c>
      <c r="C178" s="539"/>
      <c r="D178" s="311"/>
      <c r="E178" s="538"/>
      <c r="F178" s="536"/>
      <c r="G178" s="536"/>
      <c r="H178" s="311">
        <f t="shared" si="25"/>
        <v>0</v>
      </c>
      <c r="I178" s="538"/>
      <c r="J178" s="1"/>
      <c r="K178" s="1"/>
      <c r="L178" s="1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45" x14ac:dyDescent="0.25">
      <c r="A179" s="535" t="s">
        <v>336</v>
      </c>
      <c r="B179" s="536">
        <v>0</v>
      </c>
      <c r="C179" s="539"/>
      <c r="D179" s="311"/>
      <c r="E179" s="538"/>
      <c r="F179" s="541" t="s">
        <v>243</v>
      </c>
      <c r="G179" s="536">
        <v>0</v>
      </c>
      <c r="H179" s="311">
        <f t="shared" si="25"/>
        <v>0</v>
      </c>
      <c r="I179" s="538"/>
      <c r="J179" s="1"/>
      <c r="K179" s="1"/>
      <c r="L179" s="1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5.75" x14ac:dyDescent="0.25">
      <c r="A180" s="535" t="s">
        <v>391</v>
      </c>
      <c r="B180" s="542">
        <v>0.45</v>
      </c>
      <c r="C180" s="543"/>
      <c r="D180" s="544"/>
      <c r="E180" s="544"/>
      <c r="F180" s="544"/>
      <c r="G180" s="544"/>
      <c r="H180" s="545">
        <f>SUM(H172:H179)</f>
        <v>0</v>
      </c>
      <c r="I180" s="538"/>
      <c r="J180" s="1"/>
      <c r="K180" s="1"/>
      <c r="L180" s="1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5.75" x14ac:dyDescent="0.25">
      <c r="A181" s="535" t="s">
        <v>338</v>
      </c>
      <c r="B181" s="536">
        <v>0</v>
      </c>
      <c r="C181" s="538"/>
      <c r="D181" s="538"/>
      <c r="E181" s="538"/>
      <c r="F181" s="538"/>
      <c r="G181" s="538"/>
      <c r="H181" s="538"/>
      <c r="I181" s="538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5.75" x14ac:dyDescent="0.25">
      <c r="A182" s="535" t="s">
        <v>339</v>
      </c>
      <c r="B182" s="536">
        <v>0</v>
      </c>
      <c r="C182" s="538"/>
      <c r="D182" s="538"/>
      <c r="E182" s="538"/>
      <c r="F182" s="538"/>
      <c r="G182" s="538"/>
      <c r="H182" s="538"/>
      <c r="I182" s="538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5.75" x14ac:dyDescent="0.25">
      <c r="A183" s="535" t="s">
        <v>340</v>
      </c>
      <c r="B183" s="536">
        <v>0</v>
      </c>
      <c r="C183" s="538"/>
      <c r="D183" s="538"/>
      <c r="E183" s="538"/>
      <c r="F183" s="538"/>
      <c r="G183" s="538"/>
      <c r="H183" s="538"/>
      <c r="I183" s="538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57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301" t="s">
        <v>52</v>
      </c>
      <c r="I185" s="438" t="s">
        <v>303</v>
      </c>
      <c r="J185" s="1"/>
      <c r="K185" s="1"/>
      <c r="L185" s="1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5.75" x14ac:dyDescent="0.25">
      <c r="A186" s="307" t="s">
        <v>247</v>
      </c>
      <c r="B186" s="229"/>
      <c r="C186" s="229">
        <v>15</v>
      </c>
      <c r="D186" s="229"/>
      <c r="E186" s="229">
        <v>2</v>
      </c>
      <c r="F186" s="229">
        <f t="shared" ref="F186:F189" si="26">C186+D186-E186</f>
        <v>13</v>
      </c>
      <c r="G186" s="311">
        <v>3.7</v>
      </c>
      <c r="H186" s="546">
        <f t="shared" ref="H186:H189" si="27">G186*F186</f>
        <v>48.1</v>
      </c>
      <c r="I186" s="547">
        <v>21</v>
      </c>
      <c r="J186" s="1"/>
      <c r="K186" s="1"/>
      <c r="L186" s="1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6"/>
        <v>27</v>
      </c>
      <c r="G187" s="311">
        <v>85</v>
      </c>
      <c r="H187" s="546">
        <f t="shared" si="27"/>
        <v>2295</v>
      </c>
      <c r="I187" s="547"/>
      <c r="J187" s="1"/>
      <c r="K187" s="1"/>
      <c r="L187" s="1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5.75" x14ac:dyDescent="0.25">
      <c r="A188" s="307" t="s">
        <v>249</v>
      </c>
      <c r="B188" s="229"/>
      <c r="C188" s="229">
        <v>7</v>
      </c>
      <c r="D188" s="229">
        <v>50</v>
      </c>
      <c r="E188" s="229"/>
      <c r="F188" s="229">
        <f t="shared" si="26"/>
        <v>57</v>
      </c>
      <c r="G188" s="311">
        <v>145</v>
      </c>
      <c r="H188" s="546">
        <f t="shared" si="27"/>
        <v>8265</v>
      </c>
      <c r="I188" s="547">
        <v>16</v>
      </c>
      <c r="J188" s="1"/>
      <c r="K188" s="1"/>
      <c r="L188" s="1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6"/>
        <v>210</v>
      </c>
      <c r="G189" s="311">
        <v>239</v>
      </c>
      <c r="H189" s="546">
        <f t="shared" si="27"/>
        <v>50190</v>
      </c>
      <c r="I189" s="547">
        <v>210</v>
      </c>
      <c r="J189" s="1"/>
      <c r="K189" s="1"/>
      <c r="L189" s="1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46"/>
      <c r="I190" s="547">
        <v>88</v>
      </c>
      <c r="J190" s="1"/>
      <c r="K190" s="1"/>
      <c r="L190" s="1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8">C191+D191-E191</f>
        <v>60</v>
      </c>
      <c r="G191" s="311">
        <v>126.99</v>
      </c>
      <c r="H191" s="546">
        <f t="shared" ref="H191:H198" si="29">G191*F191</f>
        <v>7619.4</v>
      </c>
      <c r="I191" s="547">
        <v>60</v>
      </c>
      <c r="J191" s="1"/>
      <c r="K191" s="1"/>
      <c r="L191" s="1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8"/>
        <v>0</v>
      </c>
      <c r="G192" s="311">
        <v>29</v>
      </c>
      <c r="H192" s="546">
        <f t="shared" si="29"/>
        <v>0</v>
      </c>
      <c r="I192" s="547"/>
      <c r="J192" s="1"/>
      <c r="K192" s="1"/>
      <c r="L192" s="1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8"/>
        <v>46</v>
      </c>
      <c r="G193" s="311">
        <v>361.5</v>
      </c>
      <c r="H193" s="546">
        <f t="shared" si="29"/>
        <v>16629</v>
      </c>
      <c r="I193" s="547">
        <v>46</v>
      </c>
      <c r="J193" s="1"/>
      <c r="K193" s="1"/>
      <c r="L193" s="1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5.75" x14ac:dyDescent="0.25">
      <c r="A194" s="307" t="s">
        <v>254</v>
      </c>
      <c r="B194" s="229"/>
      <c r="C194" s="229">
        <v>0</v>
      </c>
      <c r="D194" s="229">
        <v>20</v>
      </c>
      <c r="E194" s="229">
        <v>3</v>
      </c>
      <c r="F194" s="229">
        <f t="shared" si="28"/>
        <v>17</v>
      </c>
      <c r="G194" s="311"/>
      <c r="H194" s="546">
        <f t="shared" si="29"/>
        <v>0</v>
      </c>
      <c r="I194" s="547"/>
      <c r="J194" s="1"/>
      <c r="K194" s="1"/>
      <c r="L194" s="1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5.75" x14ac:dyDescent="0.25">
      <c r="A195" s="307" t="s">
        <v>255</v>
      </c>
      <c r="B195" s="229"/>
      <c r="C195" s="229">
        <v>155</v>
      </c>
      <c r="D195" s="229"/>
      <c r="E195" s="229">
        <v>8</v>
      </c>
      <c r="F195" s="229">
        <f t="shared" si="28"/>
        <v>147</v>
      </c>
      <c r="G195" s="311">
        <v>2.35</v>
      </c>
      <c r="H195" s="546">
        <f t="shared" si="29"/>
        <v>345.45</v>
      </c>
      <c r="I195" s="538"/>
      <c r="J195" s="1"/>
      <c r="K195" s="1"/>
      <c r="L195" s="1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5.75" x14ac:dyDescent="0.25">
      <c r="A196" s="307" t="s">
        <v>256</v>
      </c>
      <c r="B196" s="229"/>
      <c r="C196" s="229">
        <v>21</v>
      </c>
      <c r="D196" s="229"/>
      <c r="E196" s="229"/>
      <c r="F196" s="229">
        <f t="shared" si="28"/>
        <v>21</v>
      </c>
      <c r="G196" s="311">
        <v>105.1</v>
      </c>
      <c r="H196" s="546">
        <f t="shared" si="29"/>
        <v>2207.1</v>
      </c>
      <c r="I196" s="538"/>
      <c r="J196" s="1"/>
      <c r="K196" s="1"/>
      <c r="L196" s="1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8"/>
        <v>0</v>
      </c>
      <c r="G197" s="546"/>
      <c r="H197" s="546">
        <f t="shared" si="29"/>
        <v>0</v>
      </c>
      <c r="I197" s="538"/>
      <c r="J197" s="1"/>
      <c r="K197" s="1"/>
      <c r="L197" s="1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8"/>
        <v>0</v>
      </c>
      <c r="G198" s="311">
        <v>63.08</v>
      </c>
      <c r="H198" s="546">
        <f t="shared" si="29"/>
        <v>0</v>
      </c>
      <c r="I198" s="538"/>
      <c r="J198" s="1"/>
      <c r="K198" s="1"/>
      <c r="L198" s="1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8"/>
        <v>0</v>
      </c>
      <c r="G199" s="311">
        <v>1449</v>
      </c>
      <c r="H199" s="546">
        <f>F199*G199</f>
        <v>0</v>
      </c>
      <c r="I199" s="538"/>
      <c r="J199" s="1"/>
      <c r="K199" s="1"/>
      <c r="L199" s="1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8"/>
        <v>0</v>
      </c>
      <c r="G200" s="311">
        <v>1341</v>
      </c>
      <c r="H200" s="546">
        <f t="shared" ref="H200:H201" si="30">D200*G200</f>
        <v>0</v>
      </c>
      <c r="I200" s="538"/>
      <c r="J200" s="1"/>
      <c r="K200" s="1"/>
      <c r="L200" s="1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8"/>
        <v>0</v>
      </c>
      <c r="G201" s="311">
        <v>0</v>
      </c>
      <c r="H201" s="546">
        <f t="shared" si="30"/>
        <v>0</v>
      </c>
      <c r="I201" s="538"/>
      <c r="J201" s="1"/>
      <c r="K201" s="1"/>
      <c r="L201" s="1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5.75" x14ac:dyDescent="0.25">
      <c r="A202" s="1"/>
      <c r="B202" s="15"/>
      <c r="C202" s="25"/>
      <c r="D202" s="1"/>
      <c r="E202" s="1"/>
      <c r="F202" s="1"/>
      <c r="G202" s="1"/>
      <c r="H202" s="1"/>
      <c r="I202" s="1"/>
      <c r="J202" s="1"/>
      <c r="K202" s="1"/>
      <c r="L202" s="1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57" x14ac:dyDescent="0.25">
      <c r="A203" s="548" t="s">
        <v>262</v>
      </c>
      <c r="B203" s="196" t="s">
        <v>88</v>
      </c>
      <c r="C203" s="549" t="s">
        <v>38</v>
      </c>
      <c r="D203" s="196" t="s">
        <v>39</v>
      </c>
      <c r="E203" s="238" t="s">
        <v>40</v>
      </c>
      <c r="F203" s="549" t="s">
        <v>246</v>
      </c>
      <c r="G203" s="196" t="s">
        <v>10</v>
      </c>
      <c r="H203" s="550" t="s">
        <v>52</v>
      </c>
      <c r="I203" s="551" t="s">
        <v>263</v>
      </c>
      <c r="J203" s="1"/>
      <c r="K203" s="1"/>
      <c r="L203" s="1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60" x14ac:dyDescent="0.25">
      <c r="A204" s="552" t="s">
        <v>305</v>
      </c>
      <c r="B204" s="229" t="s">
        <v>265</v>
      </c>
      <c r="C204" s="229">
        <v>1</v>
      </c>
      <c r="D204" s="229"/>
      <c r="E204" s="307"/>
      <c r="F204" s="229">
        <f t="shared" ref="F204:F224" si="31">C204+D204-E204</f>
        <v>1</v>
      </c>
      <c r="G204" s="307"/>
      <c r="H204" s="333">
        <v>54000</v>
      </c>
      <c r="I204" s="553"/>
      <c r="J204" s="1"/>
      <c r="K204" s="1"/>
      <c r="L204" s="1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5.75" x14ac:dyDescent="0.25">
      <c r="A205" s="554" t="s">
        <v>266</v>
      </c>
      <c r="B205" s="229" t="s">
        <v>267</v>
      </c>
      <c r="C205" s="229">
        <v>1</v>
      </c>
      <c r="D205" s="229"/>
      <c r="E205" s="307"/>
      <c r="F205" s="229">
        <f t="shared" si="31"/>
        <v>1</v>
      </c>
      <c r="G205" s="307"/>
      <c r="H205" s="333">
        <v>220000</v>
      </c>
      <c r="I205" s="553"/>
      <c r="J205" s="1"/>
      <c r="K205" s="1"/>
      <c r="L205" s="1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45" x14ac:dyDescent="0.25">
      <c r="A206" s="552" t="s">
        <v>268</v>
      </c>
      <c r="B206" s="229" t="s">
        <v>269</v>
      </c>
      <c r="C206" s="229">
        <v>1</v>
      </c>
      <c r="D206" s="229"/>
      <c r="E206" s="307"/>
      <c r="F206" s="229">
        <f t="shared" si="31"/>
        <v>1</v>
      </c>
      <c r="G206" s="307"/>
      <c r="H206" s="333">
        <v>7777</v>
      </c>
      <c r="I206" s="553"/>
      <c r="J206" s="1"/>
      <c r="K206" s="1"/>
      <c r="L206" s="1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5.75" x14ac:dyDescent="0.25">
      <c r="A207" s="552" t="s">
        <v>204</v>
      </c>
      <c r="B207" s="229"/>
      <c r="C207" s="229">
        <v>2</v>
      </c>
      <c r="D207" s="229"/>
      <c r="E207" s="307"/>
      <c r="F207" s="229">
        <f t="shared" si="31"/>
        <v>2</v>
      </c>
      <c r="G207" s="307"/>
      <c r="H207" s="333">
        <f>92055*2</f>
        <v>184110</v>
      </c>
      <c r="I207" s="553"/>
      <c r="J207" s="1"/>
      <c r="K207" s="1"/>
      <c r="L207" s="1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5.75" x14ac:dyDescent="0.25">
      <c r="A208" s="554" t="s">
        <v>270</v>
      </c>
      <c r="B208" s="229" t="s">
        <v>271</v>
      </c>
      <c r="C208" s="229">
        <v>200</v>
      </c>
      <c r="D208" s="229"/>
      <c r="E208" s="307"/>
      <c r="F208" s="229">
        <f t="shared" si="31"/>
        <v>200</v>
      </c>
      <c r="G208" s="229">
        <v>860</v>
      </c>
      <c r="H208" s="333">
        <f>F208*G208</f>
        <v>172000</v>
      </c>
      <c r="I208" s="553"/>
      <c r="J208" s="1"/>
      <c r="K208" s="1"/>
      <c r="L208" s="1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5.75" x14ac:dyDescent="0.25">
      <c r="A209" s="554" t="s">
        <v>270</v>
      </c>
      <c r="B209" s="229" t="s">
        <v>272</v>
      </c>
      <c r="C209" s="229">
        <v>8</v>
      </c>
      <c r="D209" s="229"/>
      <c r="E209" s="307"/>
      <c r="F209" s="229">
        <f t="shared" si="31"/>
        <v>8</v>
      </c>
      <c r="G209" s="307"/>
      <c r="H209" s="333">
        <v>3600</v>
      </c>
      <c r="I209" s="553"/>
      <c r="J209" s="1"/>
      <c r="K209" s="1"/>
      <c r="L209" s="1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5.75" x14ac:dyDescent="0.25">
      <c r="A210" s="554" t="s">
        <v>273</v>
      </c>
      <c r="B210" s="229" t="s">
        <v>269</v>
      </c>
      <c r="C210" s="229">
        <v>1</v>
      </c>
      <c r="D210" s="229"/>
      <c r="E210" s="307"/>
      <c r="F210" s="229">
        <f t="shared" si="31"/>
        <v>1</v>
      </c>
      <c r="G210" s="307"/>
      <c r="H210" s="333">
        <v>13299</v>
      </c>
      <c r="I210" s="553"/>
      <c r="J210" s="1"/>
      <c r="K210" s="1"/>
      <c r="L210" s="1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5.75" x14ac:dyDescent="0.25">
      <c r="A211" s="554" t="s">
        <v>274</v>
      </c>
      <c r="B211" s="229" t="s">
        <v>275</v>
      </c>
      <c r="C211" s="229">
        <v>1</v>
      </c>
      <c r="D211" s="229"/>
      <c r="E211" s="307"/>
      <c r="F211" s="229">
        <f t="shared" si="31"/>
        <v>1</v>
      </c>
      <c r="G211" s="307"/>
      <c r="H211" s="333"/>
      <c r="I211" s="553"/>
      <c r="J211" s="1"/>
      <c r="K211" s="1"/>
      <c r="L211" s="1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5.75" x14ac:dyDescent="0.25">
      <c r="A212" s="554" t="s">
        <v>276</v>
      </c>
      <c r="B212" s="229" t="s">
        <v>269</v>
      </c>
      <c r="C212" s="229">
        <v>1</v>
      </c>
      <c r="D212" s="229"/>
      <c r="E212" s="229"/>
      <c r="F212" s="229">
        <f t="shared" si="31"/>
        <v>1</v>
      </c>
      <c r="G212" s="229">
        <v>519</v>
      </c>
      <c r="H212" s="333">
        <f t="shared" ref="H212:H218" si="32">D212*G212</f>
        <v>0</v>
      </c>
      <c r="I212" s="553"/>
      <c r="J212" s="1"/>
      <c r="K212" s="1"/>
      <c r="L212" s="1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5.75" x14ac:dyDescent="0.25">
      <c r="A213" s="554" t="s">
        <v>277</v>
      </c>
      <c r="B213" s="229" t="s">
        <v>269</v>
      </c>
      <c r="C213" s="229">
        <v>5</v>
      </c>
      <c r="D213" s="229"/>
      <c r="E213" s="307"/>
      <c r="F213" s="229">
        <f t="shared" si="31"/>
        <v>5</v>
      </c>
      <c r="G213" s="229">
        <v>299</v>
      </c>
      <c r="H213" s="333">
        <f t="shared" si="32"/>
        <v>0</v>
      </c>
      <c r="I213" s="553"/>
      <c r="J213" s="1"/>
      <c r="K213" s="1"/>
      <c r="L213" s="1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5.75" x14ac:dyDescent="0.25">
      <c r="A214" s="554" t="s">
        <v>278</v>
      </c>
      <c r="B214" s="229" t="s">
        <v>269</v>
      </c>
      <c r="C214" s="229">
        <v>2</v>
      </c>
      <c r="D214" s="229"/>
      <c r="E214" s="307"/>
      <c r="F214" s="229">
        <f t="shared" si="31"/>
        <v>2</v>
      </c>
      <c r="G214" s="229">
        <v>8945</v>
      </c>
      <c r="H214" s="333">
        <f t="shared" si="32"/>
        <v>0</v>
      </c>
      <c r="I214" s="553"/>
      <c r="J214" s="1"/>
      <c r="K214" s="1"/>
      <c r="L214" s="1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5.75" x14ac:dyDescent="0.25">
      <c r="A215" s="554" t="s">
        <v>279</v>
      </c>
      <c r="B215" s="229" t="s">
        <v>269</v>
      </c>
      <c r="C215" s="229">
        <v>2</v>
      </c>
      <c r="D215" s="229"/>
      <c r="E215" s="307"/>
      <c r="F215" s="229">
        <f t="shared" si="31"/>
        <v>2</v>
      </c>
      <c r="G215" s="229">
        <v>118</v>
      </c>
      <c r="H215" s="333">
        <f t="shared" si="32"/>
        <v>0</v>
      </c>
      <c r="I215" s="553"/>
      <c r="J215" s="1"/>
      <c r="K215" s="1"/>
      <c r="L215" s="1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5.75" x14ac:dyDescent="0.25">
      <c r="A216" s="554" t="s">
        <v>280</v>
      </c>
      <c r="B216" s="229" t="s">
        <v>269</v>
      </c>
      <c r="C216" s="229">
        <v>3</v>
      </c>
      <c r="D216" s="229"/>
      <c r="E216" s="307"/>
      <c r="F216" s="229">
        <f t="shared" si="31"/>
        <v>3</v>
      </c>
      <c r="G216" s="229">
        <v>225</v>
      </c>
      <c r="H216" s="333">
        <f t="shared" si="32"/>
        <v>0</v>
      </c>
      <c r="I216" s="553"/>
      <c r="J216" s="1"/>
      <c r="K216" s="1"/>
      <c r="L216" s="1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5.75" x14ac:dyDescent="0.25">
      <c r="A217" s="554" t="s">
        <v>281</v>
      </c>
      <c r="B217" s="229" t="s">
        <v>269</v>
      </c>
      <c r="C217" s="229">
        <v>10</v>
      </c>
      <c r="D217" s="229"/>
      <c r="E217" s="307"/>
      <c r="F217" s="229">
        <f t="shared" si="31"/>
        <v>10</v>
      </c>
      <c r="G217" s="229">
        <v>43</v>
      </c>
      <c r="H217" s="333">
        <f t="shared" si="32"/>
        <v>0</v>
      </c>
      <c r="I217" s="553"/>
      <c r="J217" s="1"/>
      <c r="K217" s="1"/>
      <c r="L217" s="1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5.75" x14ac:dyDescent="0.25">
      <c r="A218" s="554" t="s">
        <v>282</v>
      </c>
      <c r="B218" s="229" t="s">
        <v>269</v>
      </c>
      <c r="C218" s="229">
        <v>10</v>
      </c>
      <c r="D218" s="229"/>
      <c r="E218" s="307"/>
      <c r="F218" s="229">
        <f t="shared" si="31"/>
        <v>10</v>
      </c>
      <c r="G218" s="229">
        <v>326</v>
      </c>
      <c r="H218" s="333">
        <f t="shared" si="32"/>
        <v>0</v>
      </c>
      <c r="I218" s="553"/>
      <c r="J218" s="1"/>
      <c r="K218" s="1"/>
      <c r="L218" s="1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5.75" x14ac:dyDescent="0.25">
      <c r="A219" s="554" t="s">
        <v>283</v>
      </c>
      <c r="B219" s="229" t="s">
        <v>187</v>
      </c>
      <c r="C219" s="229">
        <v>0</v>
      </c>
      <c r="D219" s="229"/>
      <c r="E219" s="307"/>
      <c r="F219" s="229">
        <f t="shared" si="31"/>
        <v>0</v>
      </c>
      <c r="G219" s="229"/>
      <c r="H219" s="333">
        <v>79000</v>
      </c>
      <c r="I219" s="553"/>
      <c r="J219" s="1"/>
      <c r="K219" s="1"/>
      <c r="L219" s="1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5.75" x14ac:dyDescent="0.25">
      <c r="A220" s="554" t="s">
        <v>284</v>
      </c>
      <c r="B220" s="229" t="s">
        <v>187</v>
      </c>
      <c r="C220" s="229">
        <v>0</v>
      </c>
      <c r="D220" s="229"/>
      <c r="E220" s="307"/>
      <c r="F220" s="229">
        <f t="shared" si="31"/>
        <v>0</v>
      </c>
      <c r="G220" s="229"/>
      <c r="H220" s="333">
        <v>79000</v>
      </c>
      <c r="I220" s="553"/>
      <c r="J220" s="1"/>
      <c r="K220" s="1"/>
      <c r="L220" s="1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5.75" x14ac:dyDescent="0.25">
      <c r="A221" s="554" t="s">
        <v>285</v>
      </c>
      <c r="B221" s="229" t="s">
        <v>269</v>
      </c>
      <c r="C221" s="229">
        <v>0</v>
      </c>
      <c r="D221" s="229"/>
      <c r="E221" s="229"/>
      <c r="F221" s="229">
        <f t="shared" si="31"/>
        <v>0</v>
      </c>
      <c r="G221" s="229"/>
      <c r="H221" s="333">
        <v>30766</v>
      </c>
      <c r="I221" s="553"/>
      <c r="J221" s="1"/>
      <c r="K221" s="1"/>
      <c r="L221" s="1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5.75" x14ac:dyDescent="0.25">
      <c r="A222" s="554" t="s">
        <v>286</v>
      </c>
      <c r="B222" s="229" t="s">
        <v>269</v>
      </c>
      <c r="C222" s="229">
        <v>5</v>
      </c>
      <c r="D222" s="229"/>
      <c r="E222" s="307"/>
      <c r="F222" s="229">
        <f t="shared" si="31"/>
        <v>5</v>
      </c>
      <c r="G222" s="229">
        <f>H222/F222</f>
        <v>1686</v>
      </c>
      <c r="H222" s="333">
        <v>8430</v>
      </c>
      <c r="I222" s="553"/>
      <c r="J222" s="1"/>
      <c r="K222" s="1"/>
      <c r="L222" s="1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5.75" x14ac:dyDescent="0.25">
      <c r="A223" s="554" t="s">
        <v>287</v>
      </c>
      <c r="B223" s="229" t="s">
        <v>187</v>
      </c>
      <c r="C223" s="229">
        <v>0</v>
      </c>
      <c r="D223" s="229"/>
      <c r="E223" s="307"/>
      <c r="F223" s="229">
        <f t="shared" si="31"/>
        <v>0</v>
      </c>
      <c r="G223" s="229"/>
      <c r="H223" s="333">
        <v>79000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5.75" x14ac:dyDescent="0.25">
      <c r="A224" s="554" t="s">
        <v>288</v>
      </c>
      <c r="B224" s="229" t="s">
        <v>289</v>
      </c>
      <c r="C224" s="229">
        <v>20</v>
      </c>
      <c r="D224" s="229"/>
      <c r="E224" s="307"/>
      <c r="F224" s="229">
        <f t="shared" si="31"/>
        <v>20</v>
      </c>
      <c r="G224" s="229">
        <v>180</v>
      </c>
      <c r="H224" s="333">
        <f>F224*G224</f>
        <v>3600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5.75" x14ac:dyDescent="0.25">
      <c r="A225" s="555" t="s">
        <v>213</v>
      </c>
      <c r="B225" s="496"/>
      <c r="C225" s="496"/>
      <c r="D225" s="496"/>
      <c r="E225" s="556"/>
      <c r="F225" s="556"/>
      <c r="G225" s="556"/>
      <c r="H225" s="557">
        <f>SUM(H204:H223)</f>
        <v>930982</v>
      </c>
      <c r="I225" s="558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5.75" x14ac:dyDescent="0.25">
      <c r="A228" s="233" t="s">
        <v>306</v>
      </c>
      <c r="B228" s="233" t="s">
        <v>307</v>
      </c>
      <c r="C228" s="233"/>
      <c r="D228" s="233">
        <v>2</v>
      </c>
      <c r="E228" s="233">
        <v>2</v>
      </c>
      <c r="F228" s="233">
        <f t="shared" ref="F228:F245" si="33">C228+D228-E228</f>
        <v>0</v>
      </c>
      <c r="G228" s="233">
        <v>110</v>
      </c>
      <c r="H228" s="233">
        <v>220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5.75" x14ac:dyDescent="0.25">
      <c r="A229" s="233" t="s">
        <v>308</v>
      </c>
      <c r="B229" s="233" t="s">
        <v>307</v>
      </c>
      <c r="C229" s="233"/>
      <c r="D229" s="233">
        <v>3</v>
      </c>
      <c r="E229" s="233">
        <v>3</v>
      </c>
      <c r="F229" s="233">
        <f t="shared" si="33"/>
        <v>0</v>
      </c>
      <c r="G229" s="233">
        <v>59</v>
      </c>
      <c r="H229" s="233">
        <v>177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5.75" x14ac:dyDescent="0.25">
      <c r="A230" s="233" t="s">
        <v>309</v>
      </c>
      <c r="B230" s="233" t="s">
        <v>307</v>
      </c>
      <c r="C230" s="233"/>
      <c r="D230" s="233">
        <v>4</v>
      </c>
      <c r="E230" s="233">
        <v>4</v>
      </c>
      <c r="F230" s="233">
        <f t="shared" si="33"/>
        <v>0</v>
      </c>
      <c r="G230" s="233">
        <v>100</v>
      </c>
      <c r="H230" s="233">
        <v>400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5.75" x14ac:dyDescent="0.25">
      <c r="A231" s="233" t="s">
        <v>310</v>
      </c>
      <c r="B231" s="233" t="s">
        <v>307</v>
      </c>
      <c r="C231" s="233"/>
      <c r="D231" s="233">
        <v>3</v>
      </c>
      <c r="E231" s="233">
        <v>3</v>
      </c>
      <c r="F231" s="233">
        <f t="shared" si="33"/>
        <v>0</v>
      </c>
      <c r="G231" s="233">
        <v>210</v>
      </c>
      <c r="H231" s="233">
        <v>630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5.75" x14ac:dyDescent="0.25">
      <c r="A232" s="233" t="s">
        <v>311</v>
      </c>
      <c r="B232" s="233" t="s">
        <v>307</v>
      </c>
      <c r="C232" s="233"/>
      <c r="D232" s="233">
        <v>2</v>
      </c>
      <c r="E232" s="233">
        <v>2</v>
      </c>
      <c r="F232" s="233">
        <f t="shared" si="33"/>
        <v>0</v>
      </c>
      <c r="G232" s="233">
        <v>168</v>
      </c>
      <c r="H232" s="233">
        <v>336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5.75" x14ac:dyDescent="0.25">
      <c r="A233" s="233" t="s">
        <v>312</v>
      </c>
      <c r="B233" s="233" t="s">
        <v>307</v>
      </c>
      <c r="C233" s="233"/>
      <c r="D233" s="233">
        <v>100</v>
      </c>
      <c r="E233" s="233">
        <v>100</v>
      </c>
      <c r="F233" s="233">
        <f t="shared" si="33"/>
        <v>0</v>
      </c>
      <c r="G233" s="233">
        <v>32</v>
      </c>
      <c r="H233" s="233">
        <v>3200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5.75" x14ac:dyDescent="0.25">
      <c r="A234" s="233" t="s">
        <v>313</v>
      </c>
      <c r="B234" s="233" t="s">
        <v>307</v>
      </c>
      <c r="C234" s="233"/>
      <c r="D234" s="233">
        <v>2</v>
      </c>
      <c r="E234" s="233">
        <v>2</v>
      </c>
      <c r="F234" s="233">
        <f t="shared" si="33"/>
        <v>0</v>
      </c>
      <c r="G234" s="233">
        <v>315</v>
      </c>
      <c r="H234" s="233">
        <v>630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5.75" x14ac:dyDescent="0.25">
      <c r="A235" s="233" t="s">
        <v>314</v>
      </c>
      <c r="B235" s="233" t="s">
        <v>307</v>
      </c>
      <c r="C235" s="233"/>
      <c r="D235" s="233">
        <v>3</v>
      </c>
      <c r="E235" s="233">
        <v>3</v>
      </c>
      <c r="F235" s="233">
        <f t="shared" si="33"/>
        <v>0</v>
      </c>
      <c r="G235" s="233">
        <v>300</v>
      </c>
      <c r="H235" s="233">
        <v>900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5.75" x14ac:dyDescent="0.25">
      <c r="A236" s="233" t="s">
        <v>315</v>
      </c>
      <c r="B236" s="233" t="s">
        <v>307</v>
      </c>
      <c r="C236" s="233"/>
      <c r="D236" s="233">
        <v>1</v>
      </c>
      <c r="E236" s="233">
        <v>1</v>
      </c>
      <c r="F236" s="233">
        <f t="shared" si="33"/>
        <v>0</v>
      </c>
      <c r="G236" s="233">
        <v>1150</v>
      </c>
      <c r="H236" s="233">
        <v>1150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5.75" x14ac:dyDescent="0.25">
      <c r="A237" s="233" t="s">
        <v>316</v>
      </c>
      <c r="B237" s="233" t="s">
        <v>307</v>
      </c>
      <c r="C237" s="233"/>
      <c r="D237" s="233">
        <v>1</v>
      </c>
      <c r="E237" s="233">
        <v>1</v>
      </c>
      <c r="F237" s="233">
        <f t="shared" si="33"/>
        <v>0</v>
      </c>
      <c r="G237" s="233">
        <v>970</v>
      </c>
      <c r="H237" s="233">
        <v>970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5.75" x14ac:dyDescent="0.25">
      <c r="A238" s="233" t="s">
        <v>317</v>
      </c>
      <c r="B238" s="233" t="s">
        <v>307</v>
      </c>
      <c r="C238" s="233"/>
      <c r="D238" s="233">
        <v>20</v>
      </c>
      <c r="E238" s="233">
        <v>20</v>
      </c>
      <c r="F238" s="233">
        <f t="shared" si="33"/>
        <v>0</v>
      </c>
      <c r="G238" s="233">
        <v>2</v>
      </c>
      <c r="H238" s="233">
        <v>40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5.75" x14ac:dyDescent="0.25">
      <c r="A239" s="233" t="s">
        <v>318</v>
      </c>
      <c r="B239" s="233" t="s">
        <v>307</v>
      </c>
      <c r="C239" s="233"/>
      <c r="D239" s="233">
        <v>20</v>
      </c>
      <c r="E239" s="233">
        <v>20</v>
      </c>
      <c r="F239" s="233">
        <f t="shared" si="33"/>
        <v>0</v>
      </c>
      <c r="G239" s="233">
        <v>3</v>
      </c>
      <c r="H239" s="233">
        <v>60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5.75" x14ac:dyDescent="0.25">
      <c r="A240" s="233" t="s">
        <v>319</v>
      </c>
      <c r="B240" s="233" t="s">
        <v>307</v>
      </c>
      <c r="C240" s="233"/>
      <c r="D240" s="233">
        <v>50</v>
      </c>
      <c r="E240" s="233">
        <v>50</v>
      </c>
      <c r="F240" s="233">
        <f t="shared" si="33"/>
        <v>0</v>
      </c>
      <c r="G240" s="233">
        <v>4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5.75" x14ac:dyDescent="0.25">
      <c r="A241" s="233" t="s">
        <v>320</v>
      </c>
      <c r="B241" s="233" t="s">
        <v>307</v>
      </c>
      <c r="C241" s="233"/>
      <c r="D241" s="233">
        <v>50</v>
      </c>
      <c r="E241" s="233">
        <v>50</v>
      </c>
      <c r="F241" s="233">
        <f t="shared" si="33"/>
        <v>0</v>
      </c>
      <c r="G241" s="233">
        <v>6</v>
      </c>
      <c r="H241" s="233">
        <v>300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5.75" x14ac:dyDescent="0.25">
      <c r="A242" s="233" t="s">
        <v>321</v>
      </c>
      <c r="B242" s="233" t="s">
        <v>307</v>
      </c>
      <c r="C242" s="233"/>
      <c r="D242" s="233">
        <v>20</v>
      </c>
      <c r="E242" s="233">
        <v>20</v>
      </c>
      <c r="F242" s="233">
        <f t="shared" si="33"/>
        <v>0</v>
      </c>
      <c r="G242" s="233">
        <v>10</v>
      </c>
      <c r="H242" s="233">
        <v>200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5.75" x14ac:dyDescent="0.25">
      <c r="A243" s="233" t="s">
        <v>322</v>
      </c>
      <c r="B243" s="233" t="s">
        <v>307</v>
      </c>
      <c r="C243" s="233"/>
      <c r="D243" s="233">
        <v>1</v>
      </c>
      <c r="E243" s="233">
        <v>1</v>
      </c>
      <c r="F243" s="233">
        <f t="shared" si="33"/>
        <v>0</v>
      </c>
      <c r="G243" s="233">
        <v>98</v>
      </c>
      <c r="H243" s="233">
        <v>98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5.75" x14ac:dyDescent="0.25">
      <c r="A244" s="233" t="s">
        <v>323</v>
      </c>
      <c r="B244" s="233" t="s">
        <v>307</v>
      </c>
      <c r="C244" s="233"/>
      <c r="D244" s="233">
        <v>42</v>
      </c>
      <c r="E244" s="233">
        <v>42</v>
      </c>
      <c r="F244" s="233">
        <f t="shared" si="33"/>
        <v>0</v>
      </c>
      <c r="G244" s="233">
        <v>225</v>
      </c>
      <c r="H244" s="233">
        <v>9450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5.75" x14ac:dyDescent="0.25">
      <c r="A245" s="233" t="s">
        <v>324</v>
      </c>
      <c r="B245" s="233" t="s">
        <v>307</v>
      </c>
      <c r="C245" s="233"/>
      <c r="D245" s="233">
        <v>12</v>
      </c>
      <c r="E245" s="233">
        <v>12</v>
      </c>
      <c r="F245" s="233">
        <f t="shared" si="33"/>
        <v>0</v>
      </c>
      <c r="G245" s="233">
        <v>228</v>
      </c>
      <c r="H245" s="233">
        <v>2736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5.75" x14ac:dyDescent="0.25">
      <c r="A246" s="233"/>
      <c r="B246" s="233" t="s">
        <v>307</v>
      </c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5.75" x14ac:dyDescent="0.25">
      <c r="A247" s="233" t="s">
        <v>325</v>
      </c>
      <c r="B247" s="233"/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  <row r="1001" spans="1:26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  <c r="Z1001" s="439"/>
    </row>
    <row r="1002" spans="1:26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  <c r="Z1002" s="439"/>
    </row>
    <row r="1003" spans="1:26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  <c r="Z1003" s="439"/>
    </row>
    <row r="1004" spans="1:26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  <c r="Z1004" s="439"/>
    </row>
    <row r="1005" spans="1:26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  <c r="Z1005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1005"/>
  <sheetViews>
    <sheetView topLeftCell="A120" workbookViewId="0"/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100</v>
      </c>
      <c r="C6" s="10"/>
      <c r="D6" s="10"/>
      <c r="E6" s="10">
        <f t="shared" si="0"/>
        <v>100</v>
      </c>
      <c r="F6" s="10">
        <v>10</v>
      </c>
      <c r="G6" s="11">
        <v>1</v>
      </c>
      <c r="H6" s="11">
        <f t="shared" si="1"/>
        <v>10</v>
      </c>
      <c r="I6" s="12">
        <f t="shared" si="2"/>
        <v>1000</v>
      </c>
      <c r="J6" s="13">
        <v>190</v>
      </c>
      <c r="K6" s="13">
        <f t="shared" si="3"/>
        <v>190000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50</v>
      </c>
      <c r="C8" s="10"/>
      <c r="D8" s="10"/>
      <c r="E8" s="10">
        <f t="shared" si="0"/>
        <v>50</v>
      </c>
      <c r="F8" s="10">
        <v>10</v>
      </c>
      <c r="G8" s="11">
        <v>1</v>
      </c>
      <c r="H8" s="11">
        <f t="shared" si="1"/>
        <v>10</v>
      </c>
      <c r="I8" s="12">
        <f t="shared" si="2"/>
        <v>500</v>
      </c>
      <c r="J8" s="13">
        <v>190</v>
      </c>
      <c r="K8" s="13">
        <f t="shared" si="3"/>
        <v>95000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100</v>
      </c>
      <c r="C9" s="10"/>
      <c r="D9" s="10"/>
      <c r="E9" s="10">
        <f t="shared" si="0"/>
        <v>100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>
        <v>560</v>
      </c>
      <c r="D13" s="447">
        <v>640</v>
      </c>
      <c r="E13" s="447">
        <f t="shared" si="0"/>
        <v>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0</v>
      </c>
      <c r="J13" s="18">
        <v>68</v>
      </c>
      <c r="K13" s="18">
        <f t="shared" si="6"/>
        <v>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568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568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568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568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1017</v>
      </c>
      <c r="C29" s="453">
        <f t="shared" si="11"/>
        <v>560</v>
      </c>
      <c r="D29" s="453">
        <f t="shared" si="11"/>
        <v>640</v>
      </c>
      <c r="E29" s="453">
        <f t="shared" si="11"/>
        <v>937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6890</v>
      </c>
      <c r="J29" s="457"/>
      <c r="K29" s="458">
        <f>SUM(K3:K28)</f>
        <v>597738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1098</v>
      </c>
      <c r="C39" s="470"/>
      <c r="D39" s="471">
        <v>40</v>
      </c>
      <c r="E39" s="470">
        <f t="shared" ref="E39:E67" si="12">B39+C39-D39</f>
        <v>1058</v>
      </c>
      <c r="F39" s="472">
        <v>196</v>
      </c>
      <c r="G39" s="472">
        <f t="shared" ref="G39:G55" si="13">E39*F39</f>
        <v>207368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659</v>
      </c>
      <c r="C40" s="470"/>
      <c r="D40" s="471">
        <v>93</v>
      </c>
      <c r="E40" s="470">
        <f t="shared" si="12"/>
        <v>566</v>
      </c>
      <c r="F40" s="472">
        <v>196</v>
      </c>
      <c r="G40" s="472">
        <f t="shared" si="13"/>
        <v>110936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483</v>
      </c>
      <c r="C41" s="470">
        <v>530</v>
      </c>
      <c r="D41" s="471"/>
      <c r="E41" s="470">
        <f t="shared" si="12"/>
        <v>1013</v>
      </c>
      <c r="F41" s="472">
        <v>196</v>
      </c>
      <c r="G41" s="472">
        <f t="shared" si="13"/>
        <v>198548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82</v>
      </c>
      <c r="C42" s="470">
        <v>1330</v>
      </c>
      <c r="D42" s="471"/>
      <c r="E42" s="470">
        <f t="shared" si="12"/>
        <v>1412</v>
      </c>
      <c r="F42" s="472">
        <v>196</v>
      </c>
      <c r="G42" s="472">
        <f t="shared" si="13"/>
        <v>276752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/>
      <c r="E43" s="455">
        <f t="shared" si="12"/>
        <v>610</v>
      </c>
      <c r="F43" s="476">
        <v>186</v>
      </c>
      <c r="G43" s="476">
        <f t="shared" si="13"/>
        <v>113460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1367</v>
      </c>
      <c r="C48" s="486"/>
      <c r="D48" s="487">
        <v>36</v>
      </c>
      <c r="E48" s="488">
        <f t="shared" si="12"/>
        <v>1331</v>
      </c>
      <c r="F48" s="489">
        <v>140</v>
      </c>
      <c r="G48" s="490">
        <f t="shared" si="13"/>
        <v>186340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0</v>
      </c>
      <c r="C51" s="130"/>
      <c r="D51" s="131"/>
      <c r="E51" s="493">
        <f t="shared" si="12"/>
        <v>0</v>
      </c>
      <c r="F51" s="132">
        <v>140</v>
      </c>
      <c r="G51" s="133">
        <f t="shared" si="13"/>
        <v>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3547</v>
      </c>
      <c r="C52" s="130"/>
      <c r="D52" s="131">
        <v>67</v>
      </c>
      <c r="E52" s="493">
        <f t="shared" si="12"/>
        <v>3480</v>
      </c>
      <c r="F52" s="132">
        <v>140</v>
      </c>
      <c r="G52" s="133">
        <f t="shared" si="13"/>
        <v>487200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3435</v>
      </c>
      <c r="C53" s="136"/>
      <c r="D53" s="137"/>
      <c r="E53" s="266">
        <f t="shared" si="12"/>
        <v>3435</v>
      </c>
      <c r="F53" s="138">
        <v>140</v>
      </c>
      <c r="G53" s="139">
        <f t="shared" si="13"/>
        <v>480900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1353</v>
      </c>
      <c r="C55" s="142"/>
      <c r="D55" s="143">
        <v>40</v>
      </c>
      <c r="E55" s="311">
        <f t="shared" si="12"/>
        <v>1313</v>
      </c>
      <c r="F55" s="144">
        <v>140</v>
      </c>
      <c r="G55" s="145">
        <f t="shared" si="13"/>
        <v>183820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1781</v>
      </c>
      <c r="C56" s="142"/>
      <c r="D56" s="143"/>
      <c r="E56" s="311">
        <f t="shared" si="12"/>
        <v>1781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75</v>
      </c>
      <c r="B57" s="353">
        <v>3018</v>
      </c>
      <c r="C57" s="353"/>
      <c r="D57" s="354">
        <v>70</v>
      </c>
      <c r="E57" s="448">
        <f t="shared" si="12"/>
        <v>2948</v>
      </c>
      <c r="F57" s="355">
        <v>140</v>
      </c>
      <c r="G57" s="18">
        <f t="shared" ref="G57:G66" si="14">E57*F57</f>
        <v>412720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/>
      <c r="D58" s="354"/>
      <c r="E58" s="448">
        <f t="shared" si="12"/>
        <v>0</v>
      </c>
      <c r="F58" s="355">
        <v>128</v>
      </c>
      <c r="G58" s="18">
        <f t="shared" si="14"/>
        <v>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270</v>
      </c>
      <c r="C59" s="130">
        <v>195</v>
      </c>
      <c r="D59" s="131"/>
      <c r="E59" s="493">
        <f t="shared" si="12"/>
        <v>465</v>
      </c>
      <c r="F59" s="132">
        <v>128</v>
      </c>
      <c r="G59" s="133">
        <f t="shared" si="14"/>
        <v>59520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37</v>
      </c>
      <c r="C60" s="136">
        <v>467</v>
      </c>
      <c r="D60" s="137"/>
      <c r="E60" s="266">
        <f t="shared" si="12"/>
        <v>504</v>
      </c>
      <c r="F60" s="138">
        <v>128</v>
      </c>
      <c r="G60" s="139">
        <f t="shared" si="14"/>
        <v>64512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253</v>
      </c>
      <c r="C61" s="118">
        <v>120</v>
      </c>
      <c r="D61" s="119"/>
      <c r="E61" s="492">
        <f t="shared" si="12"/>
        <v>373</v>
      </c>
      <c r="F61" s="120">
        <v>128</v>
      </c>
      <c r="G61" s="121">
        <f t="shared" si="14"/>
        <v>47744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543</v>
      </c>
      <c r="C62" s="142"/>
      <c r="D62" s="143"/>
      <c r="E62" s="311">
        <f t="shared" si="12"/>
        <v>543</v>
      </c>
      <c r="F62" s="144">
        <v>128</v>
      </c>
      <c r="G62" s="145">
        <f t="shared" si="14"/>
        <v>69504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0</v>
      </c>
      <c r="C63" s="353"/>
      <c r="D63" s="354"/>
      <c r="E63" s="448">
        <f t="shared" si="12"/>
        <v>0</v>
      </c>
      <c r="F63" s="355">
        <v>102</v>
      </c>
      <c r="G63" s="18">
        <f t="shared" si="14"/>
        <v>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480</v>
      </c>
      <c r="C64" s="130"/>
      <c r="D64" s="131"/>
      <c r="E64" s="493">
        <f t="shared" si="12"/>
        <v>480</v>
      </c>
      <c r="F64" s="132">
        <v>102</v>
      </c>
      <c r="G64" s="133">
        <f t="shared" si="14"/>
        <v>48960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480</v>
      </c>
      <c r="C65" s="480"/>
      <c r="D65" s="481">
        <v>480</v>
      </c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15635.8</v>
      </c>
      <c r="C69" s="501"/>
      <c r="D69" s="501"/>
      <c r="E69" s="501">
        <f>SUM(E39:E67)</f>
        <v>21389.8</v>
      </c>
      <c r="F69" s="502"/>
      <c r="G69" s="503">
        <f>SUM(G39:G67)</f>
        <v>2959176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1850</v>
      </c>
      <c r="D78" s="77"/>
      <c r="E78" s="203">
        <v>125</v>
      </c>
      <c r="F78" s="203">
        <f t="shared" ref="F78:F97" si="15">C78+D78-E78</f>
        <v>1725</v>
      </c>
      <c r="G78" s="77">
        <v>183</v>
      </c>
      <c r="H78" s="77">
        <f t="shared" ref="H78:H126" si="16">G78*F78</f>
        <v>315675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860</v>
      </c>
      <c r="D79" s="77"/>
      <c r="E79" s="203">
        <v>40</v>
      </c>
      <c r="F79" s="203">
        <f t="shared" si="15"/>
        <v>820</v>
      </c>
      <c r="G79" s="77">
        <v>232</v>
      </c>
      <c r="H79" s="77">
        <f t="shared" si="16"/>
        <v>190240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74" t="s">
        <v>102</v>
      </c>
      <c r="B80" s="575" t="s">
        <v>103</v>
      </c>
      <c r="C80" s="576">
        <v>0</v>
      </c>
      <c r="D80" s="576"/>
      <c r="E80" s="576"/>
      <c r="F80" s="576">
        <f t="shared" si="15"/>
        <v>0</v>
      </c>
      <c r="G80" s="576">
        <v>57</v>
      </c>
      <c r="H80" s="576">
        <f t="shared" si="16"/>
        <v>0</v>
      </c>
      <c r="I80" s="509"/>
      <c r="J80" s="510"/>
      <c r="K80" s="511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507" t="s">
        <v>102</v>
      </c>
      <c r="B81" s="508" t="s">
        <v>358</v>
      </c>
      <c r="C81" s="448">
        <v>708</v>
      </c>
      <c r="D81" s="448"/>
      <c r="E81" s="448">
        <v>128</v>
      </c>
      <c r="F81" s="448">
        <f t="shared" si="15"/>
        <v>580</v>
      </c>
      <c r="G81" s="448">
        <v>59</v>
      </c>
      <c r="H81" s="448">
        <f t="shared" si="16"/>
        <v>34220</v>
      </c>
      <c r="I81" s="509" t="s">
        <v>395</v>
      </c>
      <c r="J81" s="511"/>
      <c r="K81" s="511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5"/>
        <v>300</v>
      </c>
      <c r="G82" s="77">
        <v>24</v>
      </c>
      <c r="H82" s="77">
        <f t="shared" si="16"/>
        <v>7200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6" t="s">
        <v>109</v>
      </c>
      <c r="B83" s="209" t="s">
        <v>108</v>
      </c>
      <c r="C83" s="203">
        <v>210</v>
      </c>
      <c r="D83" s="77"/>
      <c r="E83" s="203">
        <v>20</v>
      </c>
      <c r="F83" s="203">
        <f t="shared" si="15"/>
        <v>190</v>
      </c>
      <c r="G83" s="77">
        <v>623</v>
      </c>
      <c r="H83" s="77">
        <f t="shared" si="16"/>
        <v>118370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5"/>
        <v>2</v>
      </c>
      <c r="G84" s="77">
        <v>2070</v>
      </c>
      <c r="H84" s="77">
        <f t="shared" si="16"/>
        <v>4140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5"/>
        <v>3</v>
      </c>
      <c r="G85" s="77">
        <v>1758</v>
      </c>
      <c r="H85" s="77">
        <f t="shared" si="16"/>
        <v>5274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5"/>
        <v>0</v>
      </c>
      <c r="G86" s="77">
        <v>2549.0300000000002</v>
      </c>
      <c r="H86" s="77">
        <f t="shared" si="16"/>
        <v>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5"/>
        <v>6</v>
      </c>
      <c r="G87" s="77">
        <v>2142</v>
      </c>
      <c r="H87" s="77">
        <f t="shared" si="16"/>
        <v>12852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377" t="s">
        <v>362</v>
      </c>
      <c r="B88" s="209" t="s">
        <v>355</v>
      </c>
      <c r="C88" s="203">
        <v>3200</v>
      </c>
      <c r="D88" s="77"/>
      <c r="E88" s="203"/>
      <c r="F88" s="203">
        <f t="shared" si="15"/>
        <v>3200</v>
      </c>
      <c r="G88" s="77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5"/>
        <v>1</v>
      </c>
      <c r="G89" s="77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5"/>
        <v>3</v>
      </c>
      <c r="G90" s="77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379" t="s">
        <v>121</v>
      </c>
      <c r="B91" s="209" t="s">
        <v>122</v>
      </c>
      <c r="C91" s="203">
        <v>93</v>
      </c>
      <c r="D91" s="77"/>
      <c r="E91" s="203"/>
      <c r="F91" s="203">
        <f t="shared" si="15"/>
        <v>93</v>
      </c>
      <c r="G91" s="77">
        <v>743.29</v>
      </c>
      <c r="H91" s="77">
        <f t="shared" si="16"/>
        <v>69125.97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376" t="s">
        <v>363</v>
      </c>
      <c r="B92" s="217" t="s">
        <v>122</v>
      </c>
      <c r="C92" s="203">
        <v>211</v>
      </c>
      <c r="D92" s="77"/>
      <c r="E92" s="203"/>
      <c r="F92" s="203">
        <f t="shared" si="15"/>
        <v>211</v>
      </c>
      <c r="G92" s="77">
        <v>559.19762200000002</v>
      </c>
      <c r="H92" s="77">
        <f t="shared" si="16"/>
        <v>117990.698242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5"/>
        <v>150</v>
      </c>
      <c r="G93" s="77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380" t="s">
        <v>364</v>
      </c>
      <c r="B94" s="202" t="s">
        <v>365</v>
      </c>
      <c r="C94" s="203">
        <v>1800</v>
      </c>
      <c r="D94" s="77"/>
      <c r="E94" s="203"/>
      <c r="F94" s="203">
        <f t="shared" si="15"/>
        <v>1800</v>
      </c>
      <c r="G94" s="77">
        <v>183</v>
      </c>
      <c r="H94" s="77">
        <f t="shared" si="16"/>
        <v>329400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170</v>
      </c>
      <c r="D95" s="77"/>
      <c r="E95" s="203"/>
      <c r="F95" s="203">
        <f t="shared" si="15"/>
        <v>170</v>
      </c>
      <c r="G95" s="77">
        <v>427</v>
      </c>
      <c r="H95" s="77">
        <f t="shared" si="16"/>
        <v>72590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389</v>
      </c>
      <c r="B97" s="209" t="s">
        <v>127</v>
      </c>
      <c r="C97" s="203">
        <v>50</v>
      </c>
      <c r="D97" s="77"/>
      <c r="E97" s="203"/>
      <c r="F97" s="203">
        <f t="shared" si="15"/>
        <v>50</v>
      </c>
      <c r="G97" s="77">
        <v>522.19000000000005</v>
      </c>
      <c r="H97" s="77">
        <f t="shared" si="16"/>
        <v>26109.500000000004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6"/>
        <v>5040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366</v>
      </c>
      <c r="B99" s="209" t="s">
        <v>127</v>
      </c>
      <c r="C99" s="203">
        <v>5</v>
      </c>
      <c r="D99" s="77"/>
      <c r="E99" s="203"/>
      <c r="F99" s="203">
        <f t="shared" ref="F99:F104" si="17">C99+D99-E99</f>
        <v>5</v>
      </c>
      <c r="G99" s="77">
        <v>398</v>
      </c>
      <c r="H99" s="77">
        <f t="shared" si="16"/>
        <v>1990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7"/>
        <v>0</v>
      </c>
      <c r="G100" s="77">
        <v>629.27</v>
      </c>
      <c r="H100" s="77">
        <f t="shared" si="16"/>
        <v>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376" t="s">
        <v>131</v>
      </c>
      <c r="B101" s="209" t="s">
        <v>127</v>
      </c>
      <c r="C101" s="203">
        <v>105</v>
      </c>
      <c r="D101" s="77"/>
      <c r="E101" s="203"/>
      <c r="F101" s="203">
        <f t="shared" si="17"/>
        <v>105</v>
      </c>
      <c r="G101" s="77">
        <v>514</v>
      </c>
      <c r="H101" s="77">
        <f t="shared" si="16"/>
        <v>53970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7"/>
        <v>0</v>
      </c>
      <c r="G102" s="77">
        <v>519</v>
      </c>
      <c r="H102" s="77">
        <f t="shared" si="16"/>
        <v>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7"/>
        <v>10</v>
      </c>
      <c r="G103" s="77">
        <v>502.85</v>
      </c>
      <c r="H103" s="77">
        <f t="shared" si="16"/>
        <v>5028.5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7"/>
        <v>750</v>
      </c>
      <c r="G104" s="77">
        <v>60</v>
      </c>
      <c r="H104" s="77">
        <f t="shared" si="16"/>
        <v>45000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6"/>
        <v>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6"/>
        <v>59125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205" t="s">
        <v>142</v>
      </c>
      <c r="B107" s="223" t="s">
        <v>138</v>
      </c>
      <c r="C107" s="203">
        <v>4250</v>
      </c>
      <c r="D107" s="77"/>
      <c r="E107" s="203"/>
      <c r="F107" s="203">
        <f t="shared" ref="F107:F124" si="18">C107+D107-E107</f>
        <v>4250</v>
      </c>
      <c r="G107" s="77">
        <v>27</v>
      </c>
      <c r="H107" s="77">
        <f t="shared" si="16"/>
        <v>114750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8"/>
        <v>25</v>
      </c>
      <c r="G108" s="77">
        <v>384</v>
      </c>
      <c r="H108" s="77">
        <f t="shared" si="16"/>
        <v>9600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8"/>
        <v>50</v>
      </c>
      <c r="G109" s="77">
        <v>498</v>
      </c>
      <c r="H109" s="77">
        <f t="shared" si="16"/>
        <v>24900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8"/>
        <v>25</v>
      </c>
      <c r="G110" s="77">
        <v>84</v>
      </c>
      <c r="H110" s="77">
        <f t="shared" si="16"/>
        <v>2100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81" t="s">
        <v>149</v>
      </c>
      <c r="B111" s="209" t="s">
        <v>127</v>
      </c>
      <c r="C111" s="203">
        <v>370</v>
      </c>
      <c r="D111" s="77"/>
      <c r="E111" s="203">
        <v>20</v>
      </c>
      <c r="F111" s="203">
        <f t="shared" si="18"/>
        <v>350</v>
      </c>
      <c r="G111" s="77">
        <v>629.27</v>
      </c>
      <c r="H111" s="77">
        <f t="shared" si="16"/>
        <v>220244.5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8"/>
        <v>1</v>
      </c>
      <c r="G112" s="77">
        <v>1585.2</v>
      </c>
      <c r="H112" s="77">
        <f t="shared" si="16"/>
        <v>1585.2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372</v>
      </c>
      <c r="B113" s="209" t="s">
        <v>127</v>
      </c>
      <c r="C113" s="203">
        <v>2</v>
      </c>
      <c r="D113" s="77"/>
      <c r="E113" s="203"/>
      <c r="F113" s="203">
        <f t="shared" si="18"/>
        <v>2</v>
      </c>
      <c r="G113" s="77">
        <v>1780.53</v>
      </c>
      <c r="H113" s="77">
        <f t="shared" si="16"/>
        <v>3561.06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152</v>
      </c>
      <c r="B114" s="209" t="s">
        <v>127</v>
      </c>
      <c r="C114" s="203">
        <v>3</v>
      </c>
      <c r="D114" s="77"/>
      <c r="E114" s="203">
        <v>1</v>
      </c>
      <c r="F114" s="203">
        <f t="shared" si="18"/>
        <v>2</v>
      </c>
      <c r="G114" s="77">
        <v>1891.98</v>
      </c>
      <c r="H114" s="77">
        <f t="shared" si="16"/>
        <v>3783.96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83" t="s">
        <v>153</v>
      </c>
      <c r="B115" s="209" t="s">
        <v>127</v>
      </c>
      <c r="C115" s="203">
        <v>65</v>
      </c>
      <c r="D115" s="77"/>
      <c r="E115" s="203"/>
      <c r="F115" s="203">
        <f t="shared" si="18"/>
        <v>65</v>
      </c>
      <c r="G115" s="77">
        <v>557</v>
      </c>
      <c r="H115" s="77">
        <f t="shared" si="16"/>
        <v>36205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154</v>
      </c>
      <c r="B116" s="209" t="s">
        <v>127</v>
      </c>
      <c r="C116" s="203">
        <v>65</v>
      </c>
      <c r="D116" s="77"/>
      <c r="E116" s="203"/>
      <c r="F116" s="203">
        <f t="shared" si="18"/>
        <v>65</v>
      </c>
      <c r="G116" s="77">
        <v>524</v>
      </c>
      <c r="H116" s="77">
        <f t="shared" si="16"/>
        <v>34060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373</v>
      </c>
      <c r="B117" s="209" t="s">
        <v>127</v>
      </c>
      <c r="C117" s="203">
        <v>50</v>
      </c>
      <c r="D117" s="77"/>
      <c r="E117" s="203"/>
      <c r="F117" s="203">
        <f t="shared" si="18"/>
        <v>50</v>
      </c>
      <c r="G117" s="77">
        <v>689.75</v>
      </c>
      <c r="H117" s="77">
        <f t="shared" si="16"/>
        <v>34487.5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8"/>
        <v>45</v>
      </c>
      <c r="G118" s="77">
        <v>522.19000000000005</v>
      </c>
      <c r="H118" s="77">
        <f t="shared" si="16"/>
        <v>23498.550000000003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82" t="s">
        <v>157</v>
      </c>
      <c r="B119" s="209" t="s">
        <v>127</v>
      </c>
      <c r="C119" s="203">
        <v>75</v>
      </c>
      <c r="D119" s="77"/>
      <c r="E119" s="203"/>
      <c r="F119" s="203">
        <f t="shared" si="18"/>
        <v>75</v>
      </c>
      <c r="G119" s="77">
        <v>532.12</v>
      </c>
      <c r="H119" s="77">
        <f t="shared" si="16"/>
        <v>39909</v>
      </c>
      <c r="I119" s="506"/>
      <c r="J119" s="358"/>
      <c r="K119" s="358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8"/>
        <v>110</v>
      </c>
      <c r="G120" s="227">
        <v>0</v>
      </c>
      <c r="H120" s="77">
        <f t="shared" si="16"/>
        <v>0</v>
      </c>
      <c r="I120" s="506"/>
      <c r="J120" s="358"/>
      <c r="K120" s="358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8"/>
        <v>50</v>
      </c>
      <c r="G121" s="227">
        <v>194.15</v>
      </c>
      <c r="H121" s="77">
        <f t="shared" si="16"/>
        <v>9707.5</v>
      </c>
      <c r="I121" s="506"/>
      <c r="J121" s="358"/>
      <c r="K121" s="358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376" t="s">
        <v>374</v>
      </c>
      <c r="B122" s="209" t="s">
        <v>159</v>
      </c>
      <c r="C122" s="203">
        <v>0</v>
      </c>
      <c r="D122" s="77"/>
      <c r="E122" s="203"/>
      <c r="F122" s="203">
        <f t="shared" si="18"/>
        <v>0</v>
      </c>
      <c r="G122" s="77">
        <v>152.5</v>
      </c>
      <c r="H122" s="77">
        <f t="shared" si="16"/>
        <v>0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8"/>
        <v>0</v>
      </c>
      <c r="G123" s="77">
        <v>173</v>
      </c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8"/>
        <v>39.74</v>
      </c>
      <c r="G124" s="77">
        <v>2196.6</v>
      </c>
      <c r="H124" s="77">
        <f t="shared" si="16"/>
        <v>87292.884000000005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6"/>
        <v>0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6"/>
        <v>0</v>
      </c>
      <c r="I126" s="512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05" t="s">
        <v>169</v>
      </c>
      <c r="B128" s="229"/>
      <c r="C128" s="230">
        <v>19910.740000000002</v>
      </c>
      <c r="D128" s="231">
        <f t="shared" ref="D128:F128" si="19">SUM(D78:D127)</f>
        <v>0</v>
      </c>
      <c r="E128" s="231">
        <f t="shared" si="19"/>
        <v>334</v>
      </c>
      <c r="F128" s="232">
        <f t="shared" si="19"/>
        <v>17143.740000000002</v>
      </c>
      <c r="G128" s="233"/>
      <c r="H128" s="513">
        <f>SUM(H78:H124)</f>
        <v>2308325.2722419999</v>
      </c>
      <c r="I128" s="506"/>
      <c r="J128" s="200"/>
      <c r="K128" s="200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47.2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3" si="20">C131+D131-E131</f>
        <v>220.6</v>
      </c>
      <c r="G131" s="24">
        <v>605</v>
      </c>
      <c r="H131" s="257">
        <f t="shared" ref="H131:H154" si="21">G131*F131</f>
        <v>133463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20"/>
        <v>185.04</v>
      </c>
      <c r="G132" s="24">
        <v>605</v>
      </c>
      <c r="H132" s="257">
        <f t="shared" si="21"/>
        <v>111949.2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20"/>
        <v>213.6</v>
      </c>
      <c r="G133" s="24">
        <v>605</v>
      </c>
      <c r="H133" s="257">
        <f t="shared" si="21"/>
        <v>129228</v>
      </c>
      <c r="I133" s="506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20"/>
        <v>193.3</v>
      </c>
      <c r="G134" s="24">
        <v>605</v>
      </c>
      <c r="H134" s="257">
        <f t="shared" si="21"/>
        <v>116946.5</v>
      </c>
      <c r="I134" s="506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20"/>
        <v>16800</v>
      </c>
      <c r="G135" s="24">
        <v>17.399999999999999</v>
      </c>
      <c r="H135" s="257">
        <f t="shared" si="21"/>
        <v>292320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41" t="s">
        <v>178</v>
      </c>
      <c r="B136" s="242" t="s">
        <v>179</v>
      </c>
      <c r="C136" s="22">
        <v>0</v>
      </c>
      <c r="D136" s="22"/>
      <c r="E136" s="22"/>
      <c r="F136" s="22">
        <f t="shared" si="20"/>
        <v>0</v>
      </c>
      <c r="G136" s="24">
        <v>432.82</v>
      </c>
      <c r="H136" s="257">
        <f t="shared" si="21"/>
        <v>0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20"/>
        <v>4200</v>
      </c>
      <c r="G137" s="24">
        <v>24.995999999999999</v>
      </c>
      <c r="H137" s="257">
        <f t="shared" si="21"/>
        <v>104983.2</v>
      </c>
      <c r="I137" s="515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20"/>
        <v>4607</v>
      </c>
      <c r="G138" s="24">
        <v>5</v>
      </c>
      <c r="H138" s="257">
        <f t="shared" si="21"/>
        <v>23035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/>
      <c r="F139" s="252">
        <f t="shared" si="20"/>
        <v>519.25400000000002</v>
      </c>
      <c r="G139" s="253">
        <v>715</v>
      </c>
      <c r="H139" s="284">
        <f t="shared" si="21"/>
        <v>371266.61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5" t="s">
        <v>378</v>
      </c>
      <c r="B140" s="256" t="s">
        <v>187</v>
      </c>
      <c r="C140" s="22">
        <v>274.64</v>
      </c>
      <c r="D140" s="246"/>
      <c r="E140" s="22"/>
      <c r="F140" s="22">
        <f t="shared" si="20"/>
        <v>274.64</v>
      </c>
      <c r="G140" s="24">
        <v>850</v>
      </c>
      <c r="H140" s="257">
        <f t="shared" si="21"/>
        <v>233444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20"/>
        <v>492</v>
      </c>
      <c r="G141" s="24">
        <v>4</v>
      </c>
      <c r="H141" s="257">
        <f t="shared" si="21"/>
        <v>1968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55" t="s">
        <v>379</v>
      </c>
      <c r="B142" s="256" t="s">
        <v>187</v>
      </c>
      <c r="C142" s="22">
        <v>325.36</v>
      </c>
      <c r="D142" s="242"/>
      <c r="E142" s="22"/>
      <c r="F142" s="22">
        <f t="shared" si="20"/>
        <v>325.36</v>
      </c>
      <c r="G142" s="24">
        <v>850</v>
      </c>
      <c r="H142" s="257">
        <f t="shared" si="21"/>
        <v>276556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20"/>
        <v>3200</v>
      </c>
      <c r="G143" s="242">
        <v>3.86</v>
      </c>
      <c r="H143" s="257">
        <f t="shared" si="21"/>
        <v>12352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20"/>
        <v>1000</v>
      </c>
      <c r="G144" s="242">
        <v>2.9</v>
      </c>
      <c r="H144" s="257">
        <f t="shared" si="21"/>
        <v>2900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60" t="s">
        <v>380</v>
      </c>
      <c r="B145" s="261" t="s">
        <v>200</v>
      </c>
      <c r="C145" s="261">
        <v>13440</v>
      </c>
      <c r="D145" s="262"/>
      <c r="E145" s="261"/>
      <c r="F145" s="261">
        <f t="shared" si="20"/>
        <v>13440</v>
      </c>
      <c r="G145" s="263">
        <v>5.3</v>
      </c>
      <c r="H145" s="264">
        <f t="shared" si="21"/>
        <v>71232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20"/>
        <v>3.6500000000000004</v>
      </c>
      <c r="G146" s="242">
        <v>499.4</v>
      </c>
      <c r="H146" s="257">
        <f t="shared" si="21"/>
        <v>1822.8100000000002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265" t="s">
        <v>203</v>
      </c>
      <c r="B147" s="266" t="s">
        <v>204</v>
      </c>
      <c r="C147" s="267">
        <v>327.41000000000003</v>
      </c>
      <c r="D147" s="268"/>
      <c r="E147" s="266"/>
      <c r="F147" s="266">
        <f t="shared" si="20"/>
        <v>327.41000000000003</v>
      </c>
      <c r="G147" s="139">
        <v>682</v>
      </c>
      <c r="H147" s="269">
        <f t="shared" si="21"/>
        <v>223293.62000000002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30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20"/>
        <v>225.93</v>
      </c>
      <c r="G148" s="24">
        <v>692</v>
      </c>
      <c r="H148" s="257">
        <f t="shared" si="21"/>
        <v>156343.56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20"/>
        <v>124.9</v>
      </c>
      <c r="G149" s="24">
        <v>290</v>
      </c>
      <c r="H149" s="257">
        <f t="shared" si="21"/>
        <v>36221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208</v>
      </c>
      <c r="B150" s="242" t="s">
        <v>207</v>
      </c>
      <c r="C150" s="22">
        <v>0</v>
      </c>
      <c r="D150" s="259"/>
      <c r="E150" s="22"/>
      <c r="F150" s="22">
        <f t="shared" si="20"/>
        <v>0</v>
      </c>
      <c r="G150" s="24">
        <v>280</v>
      </c>
      <c r="H150" s="257">
        <f t="shared" si="21"/>
        <v>0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20"/>
        <v>25.450000000000031</v>
      </c>
      <c r="G151" s="276">
        <v>414</v>
      </c>
      <c r="H151" s="277">
        <f t="shared" si="21"/>
        <v>10536.300000000014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20"/>
        <v>2000</v>
      </c>
      <c r="G152" s="283">
        <v>25.776</v>
      </c>
      <c r="H152" s="284">
        <f t="shared" si="21"/>
        <v>51552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20"/>
        <v>2000</v>
      </c>
      <c r="G153" s="278">
        <v>24.744</v>
      </c>
      <c r="H153" s="257">
        <f t="shared" si="21"/>
        <v>49488</v>
      </c>
      <c r="I153" s="514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258"/>
      <c r="B154" s="22"/>
      <c r="C154" s="285"/>
      <c r="D154" s="259"/>
      <c r="E154" s="22"/>
      <c r="F154" s="286"/>
      <c r="G154" s="24"/>
      <c r="H154" s="257">
        <f t="shared" si="21"/>
        <v>0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245" t="s">
        <v>213</v>
      </c>
      <c r="B155" s="229"/>
      <c r="C155" s="287">
        <v>50378.134000000005</v>
      </c>
      <c r="D155" s="288"/>
      <c r="E155" s="15"/>
      <c r="F155" s="289">
        <f>SUM(F131:F153)</f>
        <v>50378.134000000005</v>
      </c>
      <c r="G155" s="15"/>
      <c r="H155" s="290">
        <f>SUM(H131:H154)</f>
        <v>2410900.7999999998</v>
      </c>
      <c r="I155" s="31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31.5" customHeight="1" x14ac:dyDescent="0.25">
      <c r="A158" s="784" t="s">
        <v>214</v>
      </c>
      <c r="B158" s="784" t="s">
        <v>215</v>
      </c>
      <c r="C158" s="786" t="s">
        <v>40</v>
      </c>
      <c r="D158" s="787" t="s">
        <v>216</v>
      </c>
      <c r="E158" s="784" t="s">
        <v>217</v>
      </c>
      <c r="F158" s="516"/>
      <c r="G158" s="516"/>
      <c r="H158" s="516"/>
      <c r="I158" s="516"/>
      <c r="J158" s="516"/>
      <c r="K158" s="516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</row>
    <row r="159" spans="1:25" ht="15.75" x14ac:dyDescent="0.25">
      <c r="A159" s="770"/>
      <c r="B159" s="770"/>
      <c r="C159" s="770"/>
      <c r="D159" s="770"/>
      <c r="E159" s="770"/>
      <c r="F159" s="294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518">
        <v>47979</v>
      </c>
      <c r="B160" s="518">
        <v>48369</v>
      </c>
      <c r="C160" s="518">
        <f>B160-A160</f>
        <v>390</v>
      </c>
      <c r="D160" s="518">
        <v>10.79</v>
      </c>
      <c r="E160" s="519">
        <f>D160*C160</f>
        <v>4208.0999999999995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4.25" customHeight="1" x14ac:dyDescent="0.25">
      <c r="A161" s="788"/>
      <c r="B161" s="778"/>
      <c r="C161" s="778"/>
      <c r="D161" s="779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84" t="s">
        <v>218</v>
      </c>
      <c r="B162" s="784" t="s">
        <v>219</v>
      </c>
      <c r="C162" s="787" t="s">
        <v>40</v>
      </c>
      <c r="D162" s="787" t="s">
        <v>220</v>
      </c>
      <c r="E162" s="784" t="s">
        <v>217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0.25" customHeight="1" x14ac:dyDescent="0.25">
      <c r="A163" s="770"/>
      <c r="B163" s="770"/>
      <c r="C163" s="770"/>
      <c r="D163" s="770"/>
      <c r="E163" s="770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28.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577" t="s">
        <v>52</v>
      </c>
      <c r="I166" s="578"/>
      <c r="J166" s="200"/>
      <c r="K166" s="200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</row>
    <row r="167" spans="1:25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2">C167-E167+D167</f>
        <v>0</v>
      </c>
      <c r="G167" s="242">
        <v>94.778000000000006</v>
      </c>
      <c r="H167" s="579">
        <f t="shared" ref="H167:H168" si="23">G167*F167</f>
        <v>0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2"/>
        <v>30.2</v>
      </c>
      <c r="G168" s="242">
        <v>249.72200000000001</v>
      </c>
      <c r="H168" s="579">
        <f t="shared" si="23"/>
        <v>7541.6044000000002</v>
      </c>
      <c r="I168" s="5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580">
        <f>SUM(H167:H168)</f>
        <v>7541.6044000000002</v>
      </c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307"/>
      <c r="B170" s="15"/>
      <c r="C170" s="25"/>
      <c r="D170" s="1"/>
      <c r="E170" s="1"/>
      <c r="F170" s="1"/>
      <c r="G170" s="1"/>
      <c r="H170" s="1"/>
      <c r="I170" s="1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38.25" x14ac:dyDescent="0.25">
      <c r="A171" s="581" t="s">
        <v>327</v>
      </c>
      <c r="B171" s="582" t="s">
        <v>328</v>
      </c>
      <c r="C171" s="530" t="s">
        <v>228</v>
      </c>
      <c r="D171" s="531" t="s">
        <v>229</v>
      </c>
      <c r="E171" s="529" t="s">
        <v>230</v>
      </c>
      <c r="F171" s="532" t="s">
        <v>396</v>
      </c>
      <c r="G171" s="530" t="s">
        <v>52</v>
      </c>
      <c r="I171" s="583"/>
      <c r="J171" s="25"/>
      <c r="K171" s="25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</row>
    <row r="172" spans="1:25" ht="15.75" x14ac:dyDescent="0.25">
      <c r="A172" s="535" t="s">
        <v>329</v>
      </c>
      <c r="B172" s="536">
        <v>0</v>
      </c>
      <c r="C172" s="311" t="s">
        <v>397</v>
      </c>
      <c r="D172" s="311"/>
      <c r="E172" s="536" t="s">
        <v>233</v>
      </c>
      <c r="F172" s="536">
        <v>77</v>
      </c>
      <c r="G172" s="311">
        <f t="shared" ref="G172:G181" si="24">F172*B172</f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330</v>
      </c>
      <c r="B173" s="536">
        <v>0</v>
      </c>
      <c r="C173" s="311" t="s">
        <v>397</v>
      </c>
      <c r="D173" s="311"/>
      <c r="E173" s="536" t="s">
        <v>233</v>
      </c>
      <c r="F173" s="536">
        <v>128</v>
      </c>
      <c r="G173" s="311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331</v>
      </c>
      <c r="B174" s="536">
        <v>0</v>
      </c>
      <c r="C174" s="311" t="s">
        <v>398</v>
      </c>
      <c r="D174" s="538"/>
      <c r="E174" s="536" t="s">
        <v>233</v>
      </c>
      <c r="F174" s="536">
        <v>128</v>
      </c>
      <c r="G174" s="311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332</v>
      </c>
      <c r="B175" s="536">
        <v>3</v>
      </c>
      <c r="C175" s="311" t="s">
        <v>398</v>
      </c>
      <c r="D175" s="311"/>
      <c r="E175" s="536" t="s">
        <v>233</v>
      </c>
      <c r="F175" s="536"/>
      <c r="G175" s="311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399</v>
      </c>
      <c r="B176" s="536">
        <v>2</v>
      </c>
      <c r="C176" s="311" t="s">
        <v>398</v>
      </c>
      <c r="D176" s="311"/>
      <c r="E176" s="536" t="s">
        <v>233</v>
      </c>
      <c r="F176" s="536"/>
      <c r="G176" s="311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334</v>
      </c>
      <c r="B177" s="536">
        <v>0</v>
      </c>
      <c r="C177" s="311" t="s">
        <v>400</v>
      </c>
      <c r="D177" s="311"/>
      <c r="E177" s="536" t="s">
        <v>233</v>
      </c>
      <c r="F177" s="536"/>
      <c r="G177" s="311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335</v>
      </c>
      <c r="B178" s="536">
        <v>4.4000000000000004</v>
      </c>
      <c r="C178" s="311" t="s">
        <v>400</v>
      </c>
      <c r="D178" s="538"/>
      <c r="E178" s="536" t="s">
        <v>233</v>
      </c>
      <c r="F178" s="536"/>
      <c r="G178" s="311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336</v>
      </c>
      <c r="B179" s="536">
        <v>0</v>
      </c>
      <c r="C179" s="311" t="s">
        <v>401</v>
      </c>
      <c r="D179" s="538"/>
      <c r="E179" s="536" t="s">
        <v>233</v>
      </c>
      <c r="F179" s="536">
        <v>0</v>
      </c>
      <c r="G179" s="311">
        <f t="shared" si="24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535" t="s">
        <v>391</v>
      </c>
      <c r="B180" s="536">
        <v>0.5</v>
      </c>
      <c r="C180" s="584" t="s">
        <v>402</v>
      </c>
      <c r="D180" s="544"/>
      <c r="E180" s="536" t="s">
        <v>233</v>
      </c>
      <c r="F180" s="544"/>
      <c r="G180" s="311">
        <f t="shared" si="24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535" t="s">
        <v>403</v>
      </c>
      <c r="B181" s="536">
        <v>0.5</v>
      </c>
      <c r="C181" s="584" t="s">
        <v>402</v>
      </c>
      <c r="D181" s="544"/>
      <c r="E181" s="536" t="s">
        <v>233</v>
      </c>
      <c r="F181" s="544"/>
      <c r="G181" s="311">
        <f t="shared" si="24"/>
        <v>0</v>
      </c>
      <c r="I181" s="294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535" t="s">
        <v>340</v>
      </c>
      <c r="B182" s="536">
        <v>1.4</v>
      </c>
      <c r="C182" s="536" t="s">
        <v>400</v>
      </c>
      <c r="D182" s="538"/>
      <c r="E182" s="536" t="s">
        <v>233</v>
      </c>
      <c r="F182" s="538"/>
      <c r="G182" s="538"/>
      <c r="I182" s="294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577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247</v>
      </c>
      <c r="B186" s="229"/>
      <c r="C186" s="229">
        <v>13</v>
      </c>
      <c r="D186" s="229"/>
      <c r="E186" s="229">
        <v>1</v>
      </c>
      <c r="F186" s="229">
        <f t="shared" ref="F186:F189" si="25">C186+D186-E186</f>
        <v>12</v>
      </c>
      <c r="G186" s="311">
        <v>3.7</v>
      </c>
      <c r="H186" s="586">
        <f t="shared" ref="H186:H189" si="26">G186*F186</f>
        <v>44.400000000000006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5"/>
        <v>27</v>
      </c>
      <c r="G187" s="311">
        <v>85</v>
      </c>
      <c r="H187" s="586">
        <f t="shared" si="26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249</v>
      </c>
      <c r="B188" s="229"/>
      <c r="C188" s="229">
        <v>57</v>
      </c>
      <c r="D188" s="229"/>
      <c r="E188" s="229"/>
      <c r="F188" s="229">
        <f t="shared" si="25"/>
        <v>57</v>
      </c>
      <c r="G188" s="311">
        <v>145</v>
      </c>
      <c r="H188" s="586">
        <f t="shared" si="26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5"/>
        <v>210</v>
      </c>
      <c r="G189" s="311">
        <v>239</v>
      </c>
      <c r="H189" s="586">
        <f t="shared" si="26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86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7">C191+D191-E191</f>
        <v>60</v>
      </c>
      <c r="G191" s="311">
        <v>126.99</v>
      </c>
      <c r="H191" s="586">
        <f t="shared" ref="H191:H198" si="28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7"/>
        <v>0</v>
      </c>
      <c r="G192" s="311">
        <v>29</v>
      </c>
      <c r="H192" s="586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7"/>
        <v>46</v>
      </c>
      <c r="G193" s="311">
        <v>361.5</v>
      </c>
      <c r="H193" s="586">
        <f t="shared" si="28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254</v>
      </c>
      <c r="B194" s="229"/>
      <c r="C194" s="229">
        <v>17</v>
      </c>
      <c r="D194" s="229"/>
      <c r="E194" s="229"/>
      <c r="F194" s="229">
        <f t="shared" si="27"/>
        <v>17</v>
      </c>
      <c r="G194" s="311"/>
      <c r="H194" s="586">
        <f t="shared" si="28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255</v>
      </c>
      <c r="B195" s="229"/>
      <c r="C195" s="229">
        <v>147</v>
      </c>
      <c r="D195" s="229"/>
      <c r="E195" s="229">
        <v>2</v>
      </c>
      <c r="F195" s="229">
        <f t="shared" si="27"/>
        <v>145</v>
      </c>
      <c r="G195" s="311">
        <v>2.35</v>
      </c>
      <c r="H195" s="586">
        <f t="shared" si="28"/>
        <v>340.75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256</v>
      </c>
      <c r="B196" s="229"/>
      <c r="C196" s="229">
        <v>21</v>
      </c>
      <c r="D196" s="229"/>
      <c r="E196" s="229">
        <v>12</v>
      </c>
      <c r="F196" s="229">
        <f t="shared" si="27"/>
        <v>9</v>
      </c>
      <c r="G196" s="311">
        <v>105.1</v>
      </c>
      <c r="H196" s="586">
        <f t="shared" si="28"/>
        <v>945.9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7"/>
        <v>0</v>
      </c>
      <c r="G197" s="546"/>
      <c r="H197" s="586">
        <f t="shared" si="28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7"/>
        <v>0</v>
      </c>
      <c r="G198" s="311">
        <v>63.08</v>
      </c>
      <c r="H198" s="586">
        <f t="shared" si="28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7"/>
        <v>0</v>
      </c>
      <c r="G199" s="311">
        <v>1449</v>
      </c>
      <c r="H199" s="586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7"/>
        <v>0</v>
      </c>
      <c r="G200" s="311">
        <v>1341</v>
      </c>
      <c r="H200" s="586">
        <f t="shared" ref="H200:H201" si="29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7"/>
        <v>0</v>
      </c>
      <c r="G201" s="311">
        <v>0</v>
      </c>
      <c r="H201" s="586">
        <f t="shared" si="29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25"/>
      <c r="D202" s="1"/>
      <c r="E202" s="1"/>
      <c r="F202" s="1"/>
      <c r="G202" s="1"/>
      <c r="H202" s="1"/>
      <c r="I202" s="1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28.5" x14ac:dyDescent="0.25">
      <c r="A203" s="548" t="s">
        <v>262</v>
      </c>
      <c r="B203" s="196" t="s">
        <v>88</v>
      </c>
      <c r="C203" s="549" t="s">
        <v>38</v>
      </c>
      <c r="D203" s="196" t="s">
        <v>39</v>
      </c>
      <c r="E203" s="238" t="s">
        <v>40</v>
      </c>
      <c r="F203" s="549" t="s">
        <v>246</v>
      </c>
      <c r="G203" s="196" t="s">
        <v>10</v>
      </c>
      <c r="H203" s="550" t="s">
        <v>52</v>
      </c>
      <c r="I203" s="588" t="s">
        <v>263</v>
      </c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45" x14ac:dyDescent="0.25">
      <c r="A204" s="552" t="s">
        <v>305</v>
      </c>
      <c r="B204" s="229" t="s">
        <v>265</v>
      </c>
      <c r="C204" s="229">
        <v>1</v>
      </c>
      <c r="D204" s="229"/>
      <c r="E204" s="307"/>
      <c r="F204" s="229">
        <f t="shared" ref="F204:F224" si="30">C204+D204-E204</f>
        <v>1</v>
      </c>
      <c r="G204" s="307"/>
      <c r="H204" s="333">
        <v>54000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266</v>
      </c>
      <c r="B205" s="229" t="s">
        <v>267</v>
      </c>
      <c r="C205" s="229">
        <v>1</v>
      </c>
      <c r="D205" s="229"/>
      <c r="E205" s="307"/>
      <c r="F205" s="229">
        <f t="shared" si="30"/>
        <v>1</v>
      </c>
      <c r="G205" s="307"/>
      <c r="H205" s="333">
        <v>220000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30" x14ac:dyDescent="0.25">
      <c r="A206" s="552" t="s">
        <v>268</v>
      </c>
      <c r="B206" s="229" t="s">
        <v>269</v>
      </c>
      <c r="C206" s="229">
        <v>1</v>
      </c>
      <c r="D206" s="229"/>
      <c r="E206" s="307"/>
      <c r="F206" s="229">
        <f t="shared" si="30"/>
        <v>1</v>
      </c>
      <c r="G206" s="307"/>
      <c r="H206" s="333">
        <v>7777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2" t="s">
        <v>204</v>
      </c>
      <c r="B207" s="229"/>
      <c r="C207" s="229">
        <v>2</v>
      </c>
      <c r="D207" s="229"/>
      <c r="E207" s="307"/>
      <c r="F207" s="229">
        <f t="shared" si="30"/>
        <v>2</v>
      </c>
      <c r="G207" s="307"/>
      <c r="H207" s="333">
        <f>92055*2</f>
        <v>184110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271</v>
      </c>
      <c r="C208" s="229">
        <v>200</v>
      </c>
      <c r="D208" s="229"/>
      <c r="E208" s="307"/>
      <c r="F208" s="229">
        <f t="shared" si="30"/>
        <v>200</v>
      </c>
      <c r="G208" s="229">
        <v>860</v>
      </c>
      <c r="H208" s="333">
        <f>F208*G208</f>
        <v>172000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270</v>
      </c>
      <c r="B209" s="229" t="s">
        <v>272</v>
      </c>
      <c r="C209" s="229">
        <v>8</v>
      </c>
      <c r="D209" s="229"/>
      <c r="E209" s="307"/>
      <c r="F209" s="229">
        <f t="shared" si="30"/>
        <v>8</v>
      </c>
      <c r="G209" s="307"/>
      <c r="H209" s="333">
        <v>3600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273</v>
      </c>
      <c r="B210" s="229" t="s">
        <v>269</v>
      </c>
      <c r="C210" s="229">
        <v>1</v>
      </c>
      <c r="D210" s="229"/>
      <c r="E210" s="307"/>
      <c r="F210" s="229">
        <f t="shared" si="30"/>
        <v>1</v>
      </c>
      <c r="G210" s="307"/>
      <c r="H210" s="333">
        <v>13299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274</v>
      </c>
      <c r="B211" s="229" t="s">
        <v>275</v>
      </c>
      <c r="C211" s="229">
        <v>1</v>
      </c>
      <c r="D211" s="229"/>
      <c r="E211" s="307"/>
      <c r="F211" s="229">
        <f t="shared" si="30"/>
        <v>1</v>
      </c>
      <c r="G211" s="307"/>
      <c r="H211" s="333"/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276</v>
      </c>
      <c r="B212" s="229" t="s">
        <v>269</v>
      </c>
      <c r="C212" s="229">
        <v>1</v>
      </c>
      <c r="D212" s="229"/>
      <c r="E212" s="229"/>
      <c r="F212" s="229">
        <f t="shared" si="30"/>
        <v>1</v>
      </c>
      <c r="G212" s="229">
        <v>519</v>
      </c>
      <c r="H212" s="333">
        <f t="shared" ref="H212:H218" si="31">D212*G212</f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277</v>
      </c>
      <c r="B213" s="229" t="s">
        <v>269</v>
      </c>
      <c r="C213" s="229">
        <v>5</v>
      </c>
      <c r="D213" s="229"/>
      <c r="E213" s="307"/>
      <c r="F213" s="229">
        <f t="shared" si="30"/>
        <v>5</v>
      </c>
      <c r="G213" s="229">
        <v>299</v>
      </c>
      <c r="H213" s="333">
        <f t="shared" si="31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278</v>
      </c>
      <c r="B214" s="229" t="s">
        <v>269</v>
      </c>
      <c r="C214" s="229">
        <v>2</v>
      </c>
      <c r="D214" s="229"/>
      <c r="E214" s="307"/>
      <c r="F214" s="229">
        <f t="shared" si="30"/>
        <v>2</v>
      </c>
      <c r="G214" s="229">
        <v>8945</v>
      </c>
      <c r="H214" s="333">
        <f t="shared" si="31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279</v>
      </c>
      <c r="B215" s="229" t="s">
        <v>269</v>
      </c>
      <c r="C215" s="229">
        <v>2</v>
      </c>
      <c r="D215" s="229"/>
      <c r="E215" s="307"/>
      <c r="F215" s="229">
        <f t="shared" si="30"/>
        <v>2</v>
      </c>
      <c r="G215" s="229">
        <v>118</v>
      </c>
      <c r="H215" s="333">
        <f t="shared" si="31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280</v>
      </c>
      <c r="B216" s="229" t="s">
        <v>269</v>
      </c>
      <c r="C216" s="229">
        <v>3</v>
      </c>
      <c r="D216" s="229"/>
      <c r="E216" s="307"/>
      <c r="F216" s="229">
        <f t="shared" si="30"/>
        <v>3</v>
      </c>
      <c r="G216" s="229">
        <v>225</v>
      </c>
      <c r="H216" s="333">
        <f t="shared" si="31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281</v>
      </c>
      <c r="B217" s="229" t="s">
        <v>269</v>
      </c>
      <c r="C217" s="229">
        <v>10</v>
      </c>
      <c r="D217" s="229"/>
      <c r="E217" s="307"/>
      <c r="F217" s="229">
        <f t="shared" si="30"/>
        <v>10</v>
      </c>
      <c r="G217" s="229">
        <v>43</v>
      </c>
      <c r="H217" s="333">
        <f t="shared" si="31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282</v>
      </c>
      <c r="B218" s="229" t="s">
        <v>269</v>
      </c>
      <c r="C218" s="229">
        <v>10</v>
      </c>
      <c r="D218" s="229"/>
      <c r="E218" s="307"/>
      <c r="F218" s="229">
        <f t="shared" si="30"/>
        <v>10</v>
      </c>
      <c r="G218" s="229">
        <v>326</v>
      </c>
      <c r="H218" s="333">
        <f t="shared" si="31"/>
        <v>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283</v>
      </c>
      <c r="B219" s="229" t="s">
        <v>187</v>
      </c>
      <c r="C219" s="229">
        <v>0</v>
      </c>
      <c r="D219" s="229"/>
      <c r="E219" s="307"/>
      <c r="F219" s="229">
        <f t="shared" si="30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284</v>
      </c>
      <c r="B220" s="229" t="s">
        <v>187</v>
      </c>
      <c r="C220" s="229">
        <v>0</v>
      </c>
      <c r="D220" s="229"/>
      <c r="E220" s="307"/>
      <c r="F220" s="229">
        <f t="shared" si="30"/>
        <v>0</v>
      </c>
      <c r="G220" s="229"/>
      <c r="H220" s="333">
        <v>79000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285</v>
      </c>
      <c r="B221" s="229" t="s">
        <v>269</v>
      </c>
      <c r="C221" s="229">
        <v>0</v>
      </c>
      <c r="D221" s="229"/>
      <c r="E221" s="229"/>
      <c r="F221" s="229">
        <f t="shared" si="30"/>
        <v>0</v>
      </c>
      <c r="G221" s="229"/>
      <c r="H221" s="333">
        <v>30766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286</v>
      </c>
      <c r="B222" s="229" t="s">
        <v>269</v>
      </c>
      <c r="C222" s="229">
        <v>5</v>
      </c>
      <c r="D222" s="229"/>
      <c r="E222" s="307"/>
      <c r="F222" s="229">
        <f t="shared" si="30"/>
        <v>5</v>
      </c>
      <c r="G222" s="229">
        <f>H222/F222</f>
        <v>1686</v>
      </c>
      <c r="H222" s="333">
        <v>8430</v>
      </c>
      <c r="I222" s="553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287</v>
      </c>
      <c r="B223" s="229" t="s">
        <v>187</v>
      </c>
      <c r="C223" s="229">
        <v>0</v>
      </c>
      <c r="D223" s="229"/>
      <c r="E223" s="307"/>
      <c r="F223" s="229">
        <f t="shared" si="30"/>
        <v>0</v>
      </c>
      <c r="G223" s="229"/>
      <c r="H223" s="333">
        <v>79000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4" t="s">
        <v>288</v>
      </c>
      <c r="B224" s="229" t="s">
        <v>289</v>
      </c>
      <c r="C224" s="229">
        <v>20</v>
      </c>
      <c r="D224" s="229"/>
      <c r="E224" s="307"/>
      <c r="F224" s="229">
        <f t="shared" si="30"/>
        <v>20</v>
      </c>
      <c r="G224" s="229">
        <v>180</v>
      </c>
      <c r="H224" s="333">
        <f>F224*G224</f>
        <v>3600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555" t="s">
        <v>213</v>
      </c>
      <c r="B225" s="496"/>
      <c r="C225" s="496"/>
      <c r="D225" s="496"/>
      <c r="E225" s="556"/>
      <c r="F225" s="556"/>
      <c r="G225" s="556"/>
      <c r="H225" s="557">
        <f>SUM(H204:H223)</f>
        <v>930982</v>
      </c>
      <c r="I225" s="558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306</v>
      </c>
      <c r="B228" s="233" t="s">
        <v>307</v>
      </c>
      <c r="C228" s="233"/>
      <c r="D228" s="233">
        <v>2</v>
      </c>
      <c r="E228" s="233">
        <v>2</v>
      </c>
      <c r="F228" s="233">
        <f t="shared" ref="F228:F245" si="32">C228+D228-E228</f>
        <v>0</v>
      </c>
      <c r="G228" s="233">
        <v>110</v>
      </c>
      <c r="H228" s="233">
        <v>220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308</v>
      </c>
      <c r="B229" s="233" t="s">
        <v>307</v>
      </c>
      <c r="C229" s="233"/>
      <c r="D229" s="233">
        <v>3</v>
      </c>
      <c r="E229" s="233">
        <v>3</v>
      </c>
      <c r="F229" s="233">
        <f t="shared" si="32"/>
        <v>0</v>
      </c>
      <c r="G229" s="233">
        <v>59</v>
      </c>
      <c r="H229" s="233">
        <v>177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309</v>
      </c>
      <c r="B230" s="233" t="s">
        <v>307</v>
      </c>
      <c r="C230" s="233"/>
      <c r="D230" s="233">
        <v>4</v>
      </c>
      <c r="E230" s="233">
        <v>4</v>
      </c>
      <c r="F230" s="233">
        <f t="shared" si="32"/>
        <v>0</v>
      </c>
      <c r="G230" s="233">
        <v>100</v>
      </c>
      <c r="H230" s="233">
        <v>400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310</v>
      </c>
      <c r="B231" s="233" t="s">
        <v>307</v>
      </c>
      <c r="C231" s="233"/>
      <c r="D231" s="233">
        <v>3</v>
      </c>
      <c r="E231" s="233">
        <v>3</v>
      </c>
      <c r="F231" s="233">
        <f t="shared" si="32"/>
        <v>0</v>
      </c>
      <c r="G231" s="233">
        <v>210</v>
      </c>
      <c r="H231" s="233">
        <v>630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311</v>
      </c>
      <c r="B232" s="233" t="s">
        <v>307</v>
      </c>
      <c r="C232" s="233"/>
      <c r="D232" s="233">
        <v>2</v>
      </c>
      <c r="E232" s="233">
        <v>2</v>
      </c>
      <c r="F232" s="233">
        <f t="shared" si="32"/>
        <v>0</v>
      </c>
      <c r="G232" s="233">
        <v>168</v>
      </c>
      <c r="H232" s="233">
        <v>336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312</v>
      </c>
      <c r="B233" s="233" t="s">
        <v>307</v>
      </c>
      <c r="C233" s="233"/>
      <c r="D233" s="233">
        <v>100</v>
      </c>
      <c r="E233" s="233">
        <v>100</v>
      </c>
      <c r="F233" s="233">
        <f t="shared" si="32"/>
        <v>0</v>
      </c>
      <c r="G233" s="233">
        <v>32</v>
      </c>
      <c r="H233" s="233">
        <v>3200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313</v>
      </c>
      <c r="B234" s="233" t="s">
        <v>307</v>
      </c>
      <c r="C234" s="233"/>
      <c r="D234" s="233">
        <v>2</v>
      </c>
      <c r="E234" s="233">
        <v>2</v>
      </c>
      <c r="F234" s="233">
        <f t="shared" si="32"/>
        <v>0</v>
      </c>
      <c r="G234" s="233">
        <v>315</v>
      </c>
      <c r="H234" s="233">
        <v>630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314</v>
      </c>
      <c r="B235" s="233" t="s">
        <v>307</v>
      </c>
      <c r="C235" s="233"/>
      <c r="D235" s="233">
        <v>3</v>
      </c>
      <c r="E235" s="233">
        <v>3</v>
      </c>
      <c r="F235" s="233">
        <f t="shared" si="32"/>
        <v>0</v>
      </c>
      <c r="G235" s="233">
        <v>300</v>
      </c>
      <c r="H235" s="233">
        <v>900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315</v>
      </c>
      <c r="B236" s="233" t="s">
        <v>307</v>
      </c>
      <c r="C236" s="233"/>
      <c r="D236" s="233">
        <v>1</v>
      </c>
      <c r="E236" s="233">
        <v>1</v>
      </c>
      <c r="F236" s="233">
        <f t="shared" si="32"/>
        <v>0</v>
      </c>
      <c r="G236" s="233">
        <v>1150</v>
      </c>
      <c r="H236" s="233">
        <v>1150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316</v>
      </c>
      <c r="B237" s="233" t="s">
        <v>307</v>
      </c>
      <c r="C237" s="233"/>
      <c r="D237" s="233">
        <v>1</v>
      </c>
      <c r="E237" s="233">
        <v>1</v>
      </c>
      <c r="F237" s="233">
        <f t="shared" si="32"/>
        <v>0</v>
      </c>
      <c r="G237" s="233">
        <v>970</v>
      </c>
      <c r="H237" s="233">
        <v>970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317</v>
      </c>
      <c r="B238" s="233" t="s">
        <v>307</v>
      </c>
      <c r="C238" s="233"/>
      <c r="D238" s="233">
        <v>20</v>
      </c>
      <c r="E238" s="233">
        <v>20</v>
      </c>
      <c r="F238" s="233">
        <f t="shared" si="32"/>
        <v>0</v>
      </c>
      <c r="G238" s="233">
        <v>2</v>
      </c>
      <c r="H238" s="233">
        <v>40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318</v>
      </c>
      <c r="B239" s="233" t="s">
        <v>307</v>
      </c>
      <c r="C239" s="233"/>
      <c r="D239" s="233">
        <v>20</v>
      </c>
      <c r="E239" s="233">
        <v>20</v>
      </c>
      <c r="F239" s="233">
        <f t="shared" si="32"/>
        <v>0</v>
      </c>
      <c r="G239" s="233">
        <v>3</v>
      </c>
      <c r="H239" s="233">
        <v>60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319</v>
      </c>
      <c r="B240" s="233" t="s">
        <v>307</v>
      </c>
      <c r="C240" s="233"/>
      <c r="D240" s="233">
        <v>50</v>
      </c>
      <c r="E240" s="233">
        <v>50</v>
      </c>
      <c r="F240" s="233">
        <f t="shared" si="32"/>
        <v>0</v>
      </c>
      <c r="G240" s="233">
        <v>4</v>
      </c>
      <c r="H240" s="233">
        <v>200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320</v>
      </c>
      <c r="B241" s="233" t="s">
        <v>307</v>
      </c>
      <c r="C241" s="233"/>
      <c r="D241" s="233">
        <v>50</v>
      </c>
      <c r="E241" s="233">
        <v>50</v>
      </c>
      <c r="F241" s="233">
        <f t="shared" si="32"/>
        <v>0</v>
      </c>
      <c r="G241" s="233">
        <v>6</v>
      </c>
      <c r="H241" s="233">
        <v>300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321</v>
      </c>
      <c r="B242" s="233" t="s">
        <v>307</v>
      </c>
      <c r="C242" s="233"/>
      <c r="D242" s="233">
        <v>20</v>
      </c>
      <c r="E242" s="233">
        <v>20</v>
      </c>
      <c r="F242" s="233">
        <f t="shared" si="32"/>
        <v>0</v>
      </c>
      <c r="G242" s="233">
        <v>10</v>
      </c>
      <c r="H242" s="233">
        <v>200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322</v>
      </c>
      <c r="B243" s="233" t="s">
        <v>307</v>
      </c>
      <c r="C243" s="233"/>
      <c r="D243" s="233">
        <v>1</v>
      </c>
      <c r="E243" s="233">
        <v>1</v>
      </c>
      <c r="F243" s="233">
        <f t="shared" si="32"/>
        <v>0</v>
      </c>
      <c r="G243" s="233">
        <v>98</v>
      </c>
      <c r="H243" s="233">
        <v>98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323</v>
      </c>
      <c r="B244" s="233" t="s">
        <v>307</v>
      </c>
      <c r="C244" s="233"/>
      <c r="D244" s="233">
        <v>42</v>
      </c>
      <c r="E244" s="233">
        <v>42</v>
      </c>
      <c r="F244" s="233">
        <f t="shared" si="32"/>
        <v>0</v>
      </c>
      <c r="G244" s="233">
        <v>225</v>
      </c>
      <c r="H244" s="233">
        <v>9450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 t="s">
        <v>324</v>
      </c>
      <c r="B245" s="233" t="s">
        <v>307</v>
      </c>
      <c r="C245" s="233"/>
      <c r="D245" s="233">
        <v>12</v>
      </c>
      <c r="E245" s="233">
        <v>12</v>
      </c>
      <c r="F245" s="233">
        <f t="shared" si="32"/>
        <v>0</v>
      </c>
      <c r="G245" s="233">
        <v>228</v>
      </c>
      <c r="H245" s="233">
        <v>2736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/>
      <c r="B246" s="233" t="s">
        <v>307</v>
      </c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233" t="s">
        <v>325</v>
      </c>
      <c r="B247" s="233"/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1006"/>
  <sheetViews>
    <sheetView topLeftCell="A15" workbookViewId="0">
      <selection activeCell="F251" sqref="F251:F252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3.375" customWidth="1"/>
    <col min="9" max="9" width="24.375" customWidth="1"/>
    <col min="10" max="10" width="8.625" customWidth="1"/>
    <col min="11" max="11" width="12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100</v>
      </c>
      <c r="C6" s="10"/>
      <c r="D6" s="10">
        <v>100</v>
      </c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50</v>
      </c>
      <c r="C8" s="10"/>
      <c r="D8" s="10">
        <v>50</v>
      </c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100</v>
      </c>
      <c r="C9" s="10"/>
      <c r="D9" s="10">
        <v>100</v>
      </c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447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568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568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568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568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1017</v>
      </c>
      <c r="C29" s="453">
        <f t="shared" si="11"/>
        <v>0</v>
      </c>
      <c r="D29" s="453">
        <f t="shared" si="11"/>
        <v>250</v>
      </c>
      <c r="E29" s="453">
        <f t="shared" si="11"/>
        <v>767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6830</v>
      </c>
      <c r="J29" s="457"/>
      <c r="K29" s="458">
        <f>SUM(K3:K28)</f>
        <v>410658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1058</v>
      </c>
      <c r="C39" s="470"/>
      <c r="D39" s="471">
        <v>30</v>
      </c>
      <c r="E39" s="470">
        <f t="shared" ref="E39:E67" si="12">B39+C39-D39</f>
        <v>1028</v>
      </c>
      <c r="F39" s="472">
        <v>196</v>
      </c>
      <c r="G39" s="472">
        <f t="shared" ref="G39:G55" si="13">E39*F39</f>
        <v>201488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566</v>
      </c>
      <c r="C40" s="470"/>
      <c r="D40" s="471"/>
      <c r="E40" s="470">
        <f t="shared" si="12"/>
        <v>566</v>
      </c>
      <c r="F40" s="472">
        <v>196</v>
      </c>
      <c r="G40" s="472">
        <f t="shared" si="13"/>
        <v>110936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1013</v>
      </c>
      <c r="C41" s="470"/>
      <c r="D41" s="471">
        <v>31</v>
      </c>
      <c r="E41" s="470">
        <f t="shared" si="12"/>
        <v>982</v>
      </c>
      <c r="F41" s="472">
        <v>196</v>
      </c>
      <c r="G41" s="472">
        <f t="shared" si="13"/>
        <v>192472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1412</v>
      </c>
      <c r="C42" s="470"/>
      <c r="D42" s="471">
        <v>32</v>
      </c>
      <c r="E42" s="470">
        <f t="shared" si="12"/>
        <v>1380</v>
      </c>
      <c r="F42" s="472">
        <v>196</v>
      </c>
      <c r="G42" s="472">
        <f t="shared" si="13"/>
        <v>270480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/>
      <c r="E43" s="455">
        <f t="shared" si="12"/>
        <v>610</v>
      </c>
      <c r="F43" s="476">
        <v>186</v>
      </c>
      <c r="G43" s="476">
        <f t="shared" si="13"/>
        <v>113460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1331</v>
      </c>
      <c r="C48" s="486"/>
      <c r="D48" s="487">
        <v>34</v>
      </c>
      <c r="E48" s="488">
        <f t="shared" si="12"/>
        <v>1297</v>
      </c>
      <c r="F48" s="489">
        <v>140</v>
      </c>
      <c r="G48" s="490">
        <f t="shared" si="13"/>
        <v>181580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0</v>
      </c>
      <c r="C51" s="130">
        <v>720</v>
      </c>
      <c r="D51" s="131"/>
      <c r="E51" s="493">
        <f t="shared" si="12"/>
        <v>720</v>
      </c>
      <c r="F51" s="132">
        <v>140</v>
      </c>
      <c r="G51" s="133">
        <f t="shared" si="13"/>
        <v>100800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3480</v>
      </c>
      <c r="C52" s="130"/>
      <c r="D52" s="131">
        <v>86</v>
      </c>
      <c r="E52" s="493">
        <f t="shared" si="12"/>
        <v>3394</v>
      </c>
      <c r="F52" s="132">
        <v>140</v>
      </c>
      <c r="G52" s="133">
        <f t="shared" si="13"/>
        <v>475160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3435</v>
      </c>
      <c r="C53" s="136">
        <v>404</v>
      </c>
      <c r="D53" s="137"/>
      <c r="E53" s="266">
        <f t="shared" si="12"/>
        <v>3839</v>
      </c>
      <c r="F53" s="138">
        <v>140</v>
      </c>
      <c r="G53" s="139">
        <f t="shared" si="13"/>
        <v>537460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1313</v>
      </c>
      <c r="C55" s="142"/>
      <c r="D55" s="143">
        <v>413</v>
      </c>
      <c r="E55" s="311">
        <f t="shared" si="12"/>
        <v>900</v>
      </c>
      <c r="F55" s="144">
        <v>140</v>
      </c>
      <c r="G55" s="145">
        <f t="shared" si="13"/>
        <v>126000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1781</v>
      </c>
      <c r="C56" s="142"/>
      <c r="D56" s="143">
        <v>120</v>
      </c>
      <c r="E56" s="311">
        <f t="shared" si="12"/>
        <v>1661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75</v>
      </c>
      <c r="B57" s="353">
        <v>2948</v>
      </c>
      <c r="C57" s="353"/>
      <c r="D57" s="354">
        <v>30</v>
      </c>
      <c r="E57" s="448">
        <f t="shared" si="12"/>
        <v>2918</v>
      </c>
      <c r="F57" s="355">
        <v>140</v>
      </c>
      <c r="G57" s="18">
        <f t="shared" ref="G57:G66" si="14">E57*F57</f>
        <v>408520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/>
      <c r="D58" s="354"/>
      <c r="E58" s="448">
        <f t="shared" si="12"/>
        <v>0</v>
      </c>
      <c r="F58" s="355">
        <v>128</v>
      </c>
      <c r="G58" s="18">
        <f t="shared" si="14"/>
        <v>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465</v>
      </c>
      <c r="C59" s="130"/>
      <c r="D59" s="131">
        <v>25</v>
      </c>
      <c r="E59" s="493">
        <f t="shared" si="12"/>
        <v>440</v>
      </c>
      <c r="F59" s="132">
        <v>128</v>
      </c>
      <c r="G59" s="133">
        <f t="shared" si="14"/>
        <v>56320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504</v>
      </c>
      <c r="C60" s="136"/>
      <c r="D60" s="137">
        <v>504</v>
      </c>
      <c r="E60" s="266">
        <f t="shared" si="12"/>
        <v>0</v>
      </c>
      <c r="F60" s="138">
        <v>128</v>
      </c>
      <c r="G60" s="139">
        <f t="shared" si="14"/>
        <v>0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373</v>
      </c>
      <c r="C61" s="118">
        <v>247</v>
      </c>
      <c r="D61" s="119"/>
      <c r="E61" s="492">
        <f t="shared" si="12"/>
        <v>620</v>
      </c>
      <c r="F61" s="120">
        <v>128</v>
      </c>
      <c r="G61" s="121">
        <f t="shared" si="14"/>
        <v>79360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543</v>
      </c>
      <c r="C62" s="142"/>
      <c r="D62" s="143">
        <v>181</v>
      </c>
      <c r="E62" s="311">
        <f t="shared" si="12"/>
        <v>362</v>
      </c>
      <c r="F62" s="144">
        <v>128</v>
      </c>
      <c r="G62" s="145">
        <f t="shared" si="14"/>
        <v>46336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0</v>
      </c>
      <c r="C63" s="353">
        <v>480</v>
      </c>
      <c r="D63" s="354"/>
      <c r="E63" s="448">
        <f t="shared" si="12"/>
        <v>480</v>
      </c>
      <c r="F63" s="355">
        <v>102</v>
      </c>
      <c r="G63" s="18">
        <f t="shared" si="14"/>
        <v>48960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480</v>
      </c>
      <c r="C64" s="130"/>
      <c r="D64" s="131">
        <v>180</v>
      </c>
      <c r="E64" s="493">
        <f t="shared" si="12"/>
        <v>300</v>
      </c>
      <c r="F64" s="132">
        <v>102</v>
      </c>
      <c r="G64" s="133">
        <f t="shared" si="14"/>
        <v>30600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0</v>
      </c>
      <c r="C65" s="480"/>
      <c r="D65" s="481"/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21389.8</v>
      </c>
      <c r="C69" s="501"/>
      <c r="D69" s="501"/>
      <c r="E69" s="501">
        <f>SUM(E39:E67)</f>
        <v>21574.799999999999</v>
      </c>
      <c r="F69" s="502"/>
      <c r="G69" s="503">
        <f>SUM(G39:G67)</f>
        <v>2990824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1725</v>
      </c>
      <c r="D78" s="77"/>
      <c r="E78" s="203">
        <v>125</v>
      </c>
      <c r="F78" s="203">
        <f t="shared" ref="F78:F97" si="15">C78+D78-E78</f>
        <v>1600</v>
      </c>
      <c r="G78" s="77">
        <v>183</v>
      </c>
      <c r="H78" s="77">
        <f t="shared" ref="H78:H126" si="16">G78*F78</f>
        <v>292800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820</v>
      </c>
      <c r="D79" s="77"/>
      <c r="E79" s="203">
        <v>20</v>
      </c>
      <c r="F79" s="203">
        <f t="shared" si="15"/>
        <v>800</v>
      </c>
      <c r="G79" s="77">
        <v>232</v>
      </c>
      <c r="H79" s="77">
        <f t="shared" si="16"/>
        <v>185600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74" t="s">
        <v>102</v>
      </c>
      <c r="B80" s="575" t="s">
        <v>103</v>
      </c>
      <c r="C80" s="576">
        <v>0</v>
      </c>
      <c r="D80" s="576"/>
      <c r="E80" s="576"/>
      <c r="F80" s="576">
        <f t="shared" si="15"/>
        <v>0</v>
      </c>
      <c r="G80" s="576">
        <v>57</v>
      </c>
      <c r="H80" s="576">
        <f t="shared" si="16"/>
        <v>0</v>
      </c>
      <c r="I80" s="509"/>
      <c r="J80" s="510"/>
      <c r="K80" s="511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507" t="s">
        <v>102</v>
      </c>
      <c r="B81" s="508" t="s">
        <v>358</v>
      </c>
      <c r="C81" s="448">
        <v>580</v>
      </c>
      <c r="D81" s="448"/>
      <c r="E81" s="448"/>
      <c r="F81" s="448">
        <f t="shared" si="15"/>
        <v>580</v>
      </c>
      <c r="G81" s="448">
        <v>59</v>
      </c>
      <c r="H81" s="448">
        <f t="shared" si="16"/>
        <v>34220</v>
      </c>
      <c r="I81" s="509" t="s">
        <v>395</v>
      </c>
      <c r="J81" s="511"/>
      <c r="K81" s="511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5" t="s">
        <v>359</v>
      </c>
      <c r="B82" s="202" t="s">
        <v>106</v>
      </c>
      <c r="C82" s="203">
        <v>300</v>
      </c>
      <c r="D82" s="77"/>
      <c r="E82" s="203"/>
      <c r="F82" s="203">
        <f t="shared" si="15"/>
        <v>300</v>
      </c>
      <c r="G82" s="77">
        <v>24</v>
      </c>
      <c r="H82" s="77">
        <f t="shared" si="16"/>
        <v>7200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6" t="s">
        <v>109</v>
      </c>
      <c r="B83" s="209" t="s">
        <v>108</v>
      </c>
      <c r="C83" s="203">
        <v>190</v>
      </c>
      <c r="D83" s="77"/>
      <c r="E83" s="203">
        <v>30</v>
      </c>
      <c r="F83" s="203">
        <f t="shared" si="15"/>
        <v>160</v>
      </c>
      <c r="G83" s="77">
        <v>623</v>
      </c>
      <c r="H83" s="77">
        <f t="shared" si="16"/>
        <v>99680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205" t="s">
        <v>360</v>
      </c>
      <c r="B84" s="209" t="s">
        <v>111</v>
      </c>
      <c r="C84" s="203">
        <v>2</v>
      </c>
      <c r="D84" s="77"/>
      <c r="E84" s="203"/>
      <c r="F84" s="203">
        <f t="shared" si="15"/>
        <v>2</v>
      </c>
      <c r="G84" s="77">
        <v>2070</v>
      </c>
      <c r="H84" s="77">
        <f t="shared" si="16"/>
        <v>4140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205" t="s">
        <v>112</v>
      </c>
      <c r="B85" s="209" t="s">
        <v>111</v>
      </c>
      <c r="C85" s="203">
        <v>3</v>
      </c>
      <c r="D85" s="77"/>
      <c r="E85" s="203"/>
      <c r="F85" s="203">
        <f t="shared" si="15"/>
        <v>3</v>
      </c>
      <c r="G85" s="77">
        <v>1758</v>
      </c>
      <c r="H85" s="77">
        <f t="shared" si="16"/>
        <v>5274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205" t="s">
        <v>112</v>
      </c>
      <c r="B86" s="209" t="s">
        <v>127</v>
      </c>
      <c r="C86" s="203">
        <v>0</v>
      </c>
      <c r="D86" s="77"/>
      <c r="E86" s="203"/>
      <c r="F86" s="203">
        <f t="shared" si="15"/>
        <v>0</v>
      </c>
      <c r="G86" s="77">
        <v>2549.0300000000002</v>
      </c>
      <c r="H86" s="77">
        <f t="shared" si="16"/>
        <v>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376" t="s">
        <v>361</v>
      </c>
      <c r="B87" s="209" t="s">
        <v>111</v>
      </c>
      <c r="C87" s="203">
        <v>6</v>
      </c>
      <c r="D87" s="77"/>
      <c r="E87" s="203"/>
      <c r="F87" s="203">
        <f t="shared" si="15"/>
        <v>6</v>
      </c>
      <c r="G87" s="77">
        <v>2142</v>
      </c>
      <c r="H87" s="77">
        <f t="shared" si="16"/>
        <v>12852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377" t="s">
        <v>362</v>
      </c>
      <c r="B88" s="209" t="s">
        <v>355</v>
      </c>
      <c r="C88" s="203">
        <v>3200</v>
      </c>
      <c r="D88" s="77"/>
      <c r="E88" s="203">
        <v>125</v>
      </c>
      <c r="F88" s="203">
        <f t="shared" si="15"/>
        <v>3075</v>
      </c>
      <c r="G88" s="77">
        <v>47</v>
      </c>
      <c r="H88" s="77">
        <f t="shared" si="16"/>
        <v>144525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378" t="s">
        <v>120</v>
      </c>
      <c r="B89" s="209" t="s">
        <v>111</v>
      </c>
      <c r="C89" s="203">
        <v>1</v>
      </c>
      <c r="D89" s="77"/>
      <c r="E89" s="203"/>
      <c r="F89" s="203">
        <f t="shared" si="15"/>
        <v>1</v>
      </c>
      <c r="G89" s="77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378" t="s">
        <v>120</v>
      </c>
      <c r="B90" s="209" t="s">
        <v>127</v>
      </c>
      <c r="C90" s="203">
        <v>3</v>
      </c>
      <c r="D90" s="77"/>
      <c r="E90" s="203"/>
      <c r="F90" s="203">
        <f t="shared" si="15"/>
        <v>3</v>
      </c>
      <c r="G90" s="77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379" t="s">
        <v>121</v>
      </c>
      <c r="B91" s="209" t="s">
        <v>122</v>
      </c>
      <c r="C91" s="203">
        <v>93</v>
      </c>
      <c r="D91" s="77"/>
      <c r="E91" s="203"/>
      <c r="F91" s="203">
        <f t="shared" si="15"/>
        <v>93</v>
      </c>
      <c r="G91" s="77">
        <v>743.29</v>
      </c>
      <c r="H91" s="77">
        <f t="shared" si="16"/>
        <v>69125.97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376" t="s">
        <v>363</v>
      </c>
      <c r="B92" s="217" t="s">
        <v>122</v>
      </c>
      <c r="C92" s="203">
        <v>211</v>
      </c>
      <c r="D92" s="77"/>
      <c r="E92" s="203">
        <v>25</v>
      </c>
      <c r="F92" s="203">
        <f t="shared" si="15"/>
        <v>186</v>
      </c>
      <c r="G92" s="77">
        <v>559.19762200000002</v>
      </c>
      <c r="H92" s="77">
        <f t="shared" si="16"/>
        <v>104010.757692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80" t="s">
        <v>364</v>
      </c>
      <c r="B93" s="202" t="s">
        <v>98</v>
      </c>
      <c r="C93" s="203">
        <v>150</v>
      </c>
      <c r="D93" s="77"/>
      <c r="E93" s="203"/>
      <c r="F93" s="203">
        <f t="shared" si="15"/>
        <v>150</v>
      </c>
      <c r="G93" s="77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380" t="s">
        <v>364</v>
      </c>
      <c r="B94" s="202" t="s">
        <v>365</v>
      </c>
      <c r="C94" s="203">
        <v>1800</v>
      </c>
      <c r="D94" s="77"/>
      <c r="E94" s="203"/>
      <c r="F94" s="203">
        <f t="shared" si="15"/>
        <v>1800</v>
      </c>
      <c r="G94" s="77">
        <v>183</v>
      </c>
      <c r="H94" s="77">
        <f t="shared" si="16"/>
        <v>329400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170</v>
      </c>
      <c r="D95" s="77"/>
      <c r="E95" s="203">
        <v>25</v>
      </c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389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389</v>
      </c>
      <c r="B97" s="209" t="s">
        <v>127</v>
      </c>
      <c r="C97" s="203">
        <v>50</v>
      </c>
      <c r="D97" s="77"/>
      <c r="E97" s="203"/>
      <c r="F97" s="203">
        <f t="shared" si="15"/>
        <v>50</v>
      </c>
      <c r="G97" s="77">
        <v>522.19000000000005</v>
      </c>
      <c r="H97" s="77">
        <f t="shared" si="16"/>
        <v>26109.500000000004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128</v>
      </c>
      <c r="B98" s="209" t="s">
        <v>127</v>
      </c>
      <c r="C98" s="203">
        <v>10</v>
      </c>
      <c r="D98" s="77"/>
      <c r="E98" s="203"/>
      <c r="F98" s="203">
        <v>10</v>
      </c>
      <c r="G98" s="77">
        <v>504</v>
      </c>
      <c r="H98" s="77">
        <f t="shared" si="16"/>
        <v>5040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366</v>
      </c>
      <c r="B99" s="209" t="s">
        <v>127</v>
      </c>
      <c r="C99" s="203">
        <v>5</v>
      </c>
      <c r="D99" s="77"/>
      <c r="E99" s="203"/>
      <c r="F99" s="203">
        <f t="shared" ref="F99:F104" si="17">C99+D99-E99</f>
        <v>5</v>
      </c>
      <c r="G99" s="77">
        <v>398</v>
      </c>
      <c r="H99" s="77">
        <f t="shared" si="16"/>
        <v>1990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81" t="s">
        <v>130</v>
      </c>
      <c r="B100" s="209" t="s">
        <v>127</v>
      </c>
      <c r="C100" s="203">
        <v>0</v>
      </c>
      <c r="D100" s="77"/>
      <c r="E100" s="203"/>
      <c r="F100" s="203">
        <f t="shared" si="17"/>
        <v>0</v>
      </c>
      <c r="G100" s="77">
        <v>629.27</v>
      </c>
      <c r="H100" s="77">
        <f t="shared" si="16"/>
        <v>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376" t="s">
        <v>131</v>
      </c>
      <c r="B101" s="209" t="s">
        <v>127</v>
      </c>
      <c r="C101" s="203">
        <v>105</v>
      </c>
      <c r="D101" s="77"/>
      <c r="E101" s="203"/>
      <c r="F101" s="203">
        <f t="shared" si="17"/>
        <v>105</v>
      </c>
      <c r="G101" s="77">
        <v>514</v>
      </c>
      <c r="H101" s="77">
        <f t="shared" si="16"/>
        <v>53970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82" t="s">
        <v>132</v>
      </c>
      <c r="B102" s="209" t="s">
        <v>127</v>
      </c>
      <c r="C102" s="203">
        <v>0</v>
      </c>
      <c r="D102" s="77"/>
      <c r="E102" s="203"/>
      <c r="F102" s="203">
        <f t="shared" si="17"/>
        <v>0</v>
      </c>
      <c r="G102" s="77">
        <v>519</v>
      </c>
      <c r="H102" s="77">
        <f t="shared" si="16"/>
        <v>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299</v>
      </c>
      <c r="B103" s="209" t="s">
        <v>127</v>
      </c>
      <c r="C103" s="203">
        <v>10</v>
      </c>
      <c r="D103" s="77"/>
      <c r="E103" s="203"/>
      <c r="F103" s="203">
        <f t="shared" si="17"/>
        <v>10</v>
      </c>
      <c r="G103" s="77">
        <v>502.85</v>
      </c>
      <c r="H103" s="77">
        <f t="shared" si="16"/>
        <v>5028.5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222" t="s">
        <v>135</v>
      </c>
      <c r="B104" s="209" t="s">
        <v>108</v>
      </c>
      <c r="C104" s="203">
        <v>750</v>
      </c>
      <c r="D104" s="77"/>
      <c r="E104" s="203"/>
      <c r="F104" s="203">
        <f t="shared" si="17"/>
        <v>750</v>
      </c>
      <c r="G104" s="77">
        <v>60</v>
      </c>
      <c r="H104" s="77">
        <f t="shared" si="16"/>
        <v>45000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22" t="s">
        <v>139</v>
      </c>
      <c r="B105" s="217"/>
      <c r="C105" s="203">
        <v>0</v>
      </c>
      <c r="D105" s="77"/>
      <c r="E105" s="203"/>
      <c r="F105" s="203">
        <v>0</v>
      </c>
      <c r="G105" s="77">
        <v>0</v>
      </c>
      <c r="H105" s="77">
        <f t="shared" si="16"/>
        <v>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205" t="s">
        <v>140</v>
      </c>
      <c r="B106" s="217" t="s">
        <v>141</v>
      </c>
      <c r="C106" s="203">
        <v>1075</v>
      </c>
      <c r="D106" s="77"/>
      <c r="E106" s="203"/>
      <c r="F106" s="203">
        <f>C106+D106+E106</f>
        <v>1075</v>
      </c>
      <c r="G106" s="77">
        <v>55</v>
      </c>
      <c r="H106" s="77">
        <f t="shared" si="16"/>
        <v>59125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205" t="s">
        <v>142</v>
      </c>
      <c r="B107" s="223" t="s">
        <v>138</v>
      </c>
      <c r="C107" s="203">
        <v>4250</v>
      </c>
      <c r="D107" s="77"/>
      <c r="E107" s="203">
        <v>1250</v>
      </c>
      <c r="F107" s="203">
        <f t="shared" ref="F107:F124" si="18">C107+D107-E107</f>
        <v>3000</v>
      </c>
      <c r="G107" s="77">
        <v>27</v>
      </c>
      <c r="H107" s="77">
        <f t="shared" si="16"/>
        <v>81000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367</v>
      </c>
      <c r="B108" s="209" t="s">
        <v>111</v>
      </c>
      <c r="C108" s="203">
        <v>25</v>
      </c>
      <c r="D108" s="77"/>
      <c r="E108" s="203"/>
      <c r="F108" s="203">
        <f t="shared" si="18"/>
        <v>25</v>
      </c>
      <c r="G108" s="77">
        <v>384</v>
      </c>
      <c r="H108" s="77">
        <f t="shared" si="16"/>
        <v>9600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368</v>
      </c>
      <c r="B109" s="209" t="s">
        <v>369</v>
      </c>
      <c r="C109" s="203">
        <v>50</v>
      </c>
      <c r="D109" s="77"/>
      <c r="E109" s="203"/>
      <c r="F109" s="203">
        <f t="shared" si="18"/>
        <v>50</v>
      </c>
      <c r="G109" s="77">
        <v>498</v>
      </c>
      <c r="H109" s="77">
        <f t="shared" si="16"/>
        <v>24900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370</v>
      </c>
      <c r="B110" s="209" t="s">
        <v>371</v>
      </c>
      <c r="C110" s="203">
        <v>25</v>
      </c>
      <c r="D110" s="77"/>
      <c r="E110" s="203"/>
      <c r="F110" s="203">
        <f t="shared" si="18"/>
        <v>25</v>
      </c>
      <c r="G110" s="77">
        <v>84</v>
      </c>
      <c r="H110" s="77">
        <f t="shared" si="16"/>
        <v>2100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81" t="s">
        <v>149</v>
      </c>
      <c r="B111" s="209" t="s">
        <v>127</v>
      </c>
      <c r="C111" s="203">
        <v>350</v>
      </c>
      <c r="D111" s="77"/>
      <c r="E111" s="203"/>
      <c r="F111" s="203">
        <f t="shared" si="18"/>
        <v>350</v>
      </c>
      <c r="G111" s="77">
        <v>629.27</v>
      </c>
      <c r="H111" s="77">
        <f t="shared" si="16"/>
        <v>220244.5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372</v>
      </c>
      <c r="B112" s="209" t="s">
        <v>111</v>
      </c>
      <c r="C112" s="203">
        <v>1</v>
      </c>
      <c r="D112" s="77"/>
      <c r="E112" s="203"/>
      <c r="F112" s="203">
        <f t="shared" si="18"/>
        <v>1</v>
      </c>
      <c r="G112" s="77">
        <v>1585.2</v>
      </c>
      <c r="H112" s="77">
        <f t="shared" si="16"/>
        <v>1585.2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372</v>
      </c>
      <c r="B113" s="209" t="s">
        <v>127</v>
      </c>
      <c r="C113" s="203">
        <v>2</v>
      </c>
      <c r="D113" s="77"/>
      <c r="E113" s="203"/>
      <c r="F113" s="203">
        <f t="shared" si="18"/>
        <v>2</v>
      </c>
      <c r="G113" s="77">
        <v>1780.53</v>
      </c>
      <c r="H113" s="77">
        <f t="shared" si="16"/>
        <v>3561.06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152</v>
      </c>
      <c r="B114" s="209" t="s">
        <v>127</v>
      </c>
      <c r="C114" s="203">
        <v>2</v>
      </c>
      <c r="D114" s="77"/>
      <c r="E114" s="203"/>
      <c r="F114" s="203">
        <f t="shared" si="18"/>
        <v>2</v>
      </c>
      <c r="G114" s="77">
        <v>1891.98</v>
      </c>
      <c r="H114" s="77">
        <f t="shared" si="16"/>
        <v>3783.96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83" t="s">
        <v>153</v>
      </c>
      <c r="B115" s="209" t="s">
        <v>127</v>
      </c>
      <c r="C115" s="203">
        <v>65</v>
      </c>
      <c r="D115" s="77"/>
      <c r="E115" s="203"/>
      <c r="F115" s="203">
        <f t="shared" si="18"/>
        <v>65</v>
      </c>
      <c r="G115" s="77">
        <v>557</v>
      </c>
      <c r="H115" s="77">
        <f t="shared" si="16"/>
        <v>36205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154</v>
      </c>
      <c r="B116" s="209" t="s">
        <v>127</v>
      </c>
      <c r="C116" s="203">
        <v>65</v>
      </c>
      <c r="D116" s="77"/>
      <c r="E116" s="203"/>
      <c r="F116" s="203">
        <f t="shared" si="18"/>
        <v>65</v>
      </c>
      <c r="G116" s="77">
        <v>524</v>
      </c>
      <c r="H116" s="77">
        <f t="shared" si="16"/>
        <v>34060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373</v>
      </c>
      <c r="B117" s="209" t="s">
        <v>127</v>
      </c>
      <c r="C117" s="203">
        <v>50</v>
      </c>
      <c r="D117" s="77"/>
      <c r="E117" s="203">
        <v>25</v>
      </c>
      <c r="F117" s="203">
        <f t="shared" si="18"/>
        <v>25</v>
      </c>
      <c r="G117" s="77">
        <v>689.75</v>
      </c>
      <c r="H117" s="77">
        <f t="shared" si="16"/>
        <v>17243.75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156</v>
      </c>
      <c r="B118" s="209" t="s">
        <v>127</v>
      </c>
      <c r="C118" s="203">
        <v>45</v>
      </c>
      <c r="D118" s="77"/>
      <c r="E118" s="203"/>
      <c r="F118" s="203">
        <f t="shared" si="18"/>
        <v>45</v>
      </c>
      <c r="G118" s="77">
        <v>522.19000000000005</v>
      </c>
      <c r="H118" s="77">
        <f t="shared" si="16"/>
        <v>23498.550000000003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82" t="s">
        <v>157</v>
      </c>
      <c r="B119" s="209" t="s">
        <v>127</v>
      </c>
      <c r="C119" s="203">
        <v>75</v>
      </c>
      <c r="D119" s="77"/>
      <c r="E119" s="203"/>
      <c r="F119" s="203">
        <f t="shared" si="18"/>
        <v>75</v>
      </c>
      <c r="G119" s="77">
        <v>532.12</v>
      </c>
      <c r="H119" s="77">
        <f t="shared" si="16"/>
        <v>39909</v>
      </c>
      <c r="I119" s="506"/>
      <c r="J119" s="358"/>
      <c r="K119" s="358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81" t="s">
        <v>300</v>
      </c>
      <c r="B120" s="202"/>
      <c r="C120" s="203">
        <v>110</v>
      </c>
      <c r="D120" s="77"/>
      <c r="E120" s="203"/>
      <c r="F120" s="203">
        <f t="shared" si="18"/>
        <v>110</v>
      </c>
      <c r="G120" s="227">
        <v>0</v>
      </c>
      <c r="H120" s="77">
        <f t="shared" si="16"/>
        <v>0</v>
      </c>
      <c r="I120" s="506"/>
      <c r="J120" s="358"/>
      <c r="K120" s="358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160</v>
      </c>
      <c r="B121" s="209" t="s">
        <v>127</v>
      </c>
      <c r="C121" s="203">
        <v>50</v>
      </c>
      <c r="D121" s="77"/>
      <c r="E121" s="203"/>
      <c r="F121" s="203">
        <f t="shared" si="18"/>
        <v>50</v>
      </c>
      <c r="G121" s="227">
        <v>194.15</v>
      </c>
      <c r="H121" s="77">
        <f t="shared" si="16"/>
        <v>9707.5</v>
      </c>
      <c r="I121" s="506"/>
      <c r="J121" s="358"/>
      <c r="K121" s="358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376" t="s">
        <v>374</v>
      </c>
      <c r="B122" s="209" t="s">
        <v>159</v>
      </c>
      <c r="C122" s="203">
        <v>0</v>
      </c>
      <c r="D122" s="77"/>
      <c r="E122" s="203"/>
      <c r="F122" s="203">
        <f t="shared" si="18"/>
        <v>0</v>
      </c>
      <c r="G122" s="77">
        <v>152.5</v>
      </c>
      <c r="H122" s="77">
        <f t="shared" si="16"/>
        <v>0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374</v>
      </c>
      <c r="B123" s="209" t="s">
        <v>384</v>
      </c>
      <c r="C123" s="203">
        <v>0</v>
      </c>
      <c r="D123" s="77"/>
      <c r="E123" s="203"/>
      <c r="F123" s="203">
        <f t="shared" si="18"/>
        <v>0</v>
      </c>
      <c r="G123" s="77">
        <v>173</v>
      </c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376" t="s">
        <v>166</v>
      </c>
      <c r="B124" s="209" t="s">
        <v>375</v>
      </c>
      <c r="C124" s="203">
        <v>39.74</v>
      </c>
      <c r="D124" s="77"/>
      <c r="E124" s="203"/>
      <c r="F124" s="203">
        <f t="shared" si="18"/>
        <v>39.74</v>
      </c>
      <c r="G124" s="77">
        <v>2196.6</v>
      </c>
      <c r="H124" s="77">
        <f t="shared" si="16"/>
        <v>87292.884000000005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376" t="s">
        <v>301</v>
      </c>
      <c r="B125" s="209"/>
      <c r="C125" s="203">
        <v>25</v>
      </c>
      <c r="D125" s="77"/>
      <c r="E125" s="203"/>
      <c r="F125" s="203">
        <v>25</v>
      </c>
      <c r="G125" s="77"/>
      <c r="H125" s="77">
        <f t="shared" si="16"/>
        <v>0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376" t="s">
        <v>135</v>
      </c>
      <c r="B126" s="209"/>
      <c r="C126" s="203">
        <v>650</v>
      </c>
      <c r="D126" s="77"/>
      <c r="E126" s="203"/>
      <c r="F126" s="203">
        <v>650</v>
      </c>
      <c r="G126" s="426"/>
      <c r="H126" s="77">
        <f t="shared" si="16"/>
        <v>0</v>
      </c>
      <c r="I126" s="512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05" t="s">
        <v>168</v>
      </c>
      <c r="B127" s="217"/>
      <c r="C127" s="203">
        <v>0</v>
      </c>
      <c r="D127" s="77"/>
      <c r="E127" s="203"/>
      <c r="F127" s="203">
        <v>0</v>
      </c>
      <c r="G127" s="426"/>
      <c r="H127" s="233"/>
      <c r="I127" s="512"/>
      <c r="J127" s="25"/>
      <c r="K127" s="25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05" t="s">
        <v>169</v>
      </c>
      <c r="B128" s="229"/>
      <c r="C128" s="230">
        <v>19910.740000000002</v>
      </c>
      <c r="D128" s="231">
        <f>SUM(D78:D127)</f>
        <v>0</v>
      </c>
      <c r="E128" s="231"/>
      <c r="F128" s="232">
        <f>SUM(F78:F127)</f>
        <v>15518.74</v>
      </c>
      <c r="G128" s="233"/>
      <c r="H128" s="513">
        <f>SUM(H78:H124)</f>
        <v>2180596.5816919999</v>
      </c>
      <c r="I128" s="506"/>
      <c r="J128" s="200"/>
      <c r="K128" s="200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1"/>
      <c r="B129" s="15"/>
      <c r="C129" s="25"/>
      <c r="D129" s="1"/>
      <c r="E129" s="1"/>
      <c r="F129" s="1"/>
      <c r="G129" s="1"/>
      <c r="H129" s="1"/>
      <c r="I129" s="25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47.25" x14ac:dyDescent="0.25">
      <c r="A130" s="386" t="s">
        <v>170</v>
      </c>
      <c r="B130" s="387" t="s">
        <v>37</v>
      </c>
      <c r="C130" s="388" t="s">
        <v>38</v>
      </c>
      <c r="D130" s="389" t="s">
        <v>39</v>
      </c>
      <c r="E130" s="390" t="s">
        <v>40</v>
      </c>
      <c r="F130" s="388" t="s">
        <v>41</v>
      </c>
      <c r="G130" s="391" t="s">
        <v>93</v>
      </c>
      <c r="H130" s="392" t="s">
        <v>52</v>
      </c>
      <c r="I130" s="428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171</v>
      </c>
      <c r="B131" s="242" t="s">
        <v>172</v>
      </c>
      <c r="C131" s="22">
        <v>220.6</v>
      </c>
      <c r="D131" s="22"/>
      <c r="E131" s="22"/>
      <c r="F131" s="22">
        <f t="shared" ref="F131:F154" si="19">C131+D131-E131</f>
        <v>220.6</v>
      </c>
      <c r="G131" s="24">
        <v>605</v>
      </c>
      <c r="H131" s="257">
        <f t="shared" ref="H131:H154" si="20">G131*F131</f>
        <v>133463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1" t="s">
        <v>173</v>
      </c>
      <c r="B132" s="242" t="s">
        <v>172</v>
      </c>
      <c r="C132" s="22">
        <v>185.04</v>
      </c>
      <c r="D132" s="22"/>
      <c r="E132" s="22"/>
      <c r="F132" s="22">
        <f t="shared" si="19"/>
        <v>185.04</v>
      </c>
      <c r="G132" s="24">
        <v>605</v>
      </c>
      <c r="H132" s="257">
        <f t="shared" si="20"/>
        <v>111949.2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174</v>
      </c>
      <c r="B133" s="242" t="s">
        <v>172</v>
      </c>
      <c r="C133" s="22">
        <v>213.6</v>
      </c>
      <c r="D133" s="22"/>
      <c r="E133" s="22"/>
      <c r="F133" s="22">
        <f t="shared" si="19"/>
        <v>213.6</v>
      </c>
      <c r="G133" s="24">
        <v>605</v>
      </c>
      <c r="H133" s="257">
        <f t="shared" si="20"/>
        <v>129228</v>
      </c>
      <c r="I133" s="506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175</v>
      </c>
      <c r="B134" s="242" t="s">
        <v>172</v>
      </c>
      <c r="C134" s="22">
        <v>193.3</v>
      </c>
      <c r="D134" s="22"/>
      <c r="E134" s="22"/>
      <c r="F134" s="22">
        <f t="shared" si="19"/>
        <v>193.3</v>
      </c>
      <c r="G134" s="24">
        <v>605</v>
      </c>
      <c r="H134" s="257">
        <f t="shared" si="20"/>
        <v>116946.5</v>
      </c>
      <c r="I134" s="506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30" x14ac:dyDescent="0.25">
      <c r="A135" s="245" t="s">
        <v>176</v>
      </c>
      <c r="B135" s="246" t="s">
        <v>177</v>
      </c>
      <c r="C135" s="22">
        <v>16800</v>
      </c>
      <c r="D135" s="22"/>
      <c r="E135" s="22"/>
      <c r="F135" s="22">
        <f t="shared" si="19"/>
        <v>16800</v>
      </c>
      <c r="G135" s="24">
        <v>17.399999999999999</v>
      </c>
      <c r="H135" s="257">
        <f t="shared" si="20"/>
        <v>292320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41" t="s">
        <v>178</v>
      </c>
      <c r="B136" s="242" t="s">
        <v>179</v>
      </c>
      <c r="C136" s="22">
        <v>0</v>
      </c>
      <c r="D136" s="22">
        <v>60</v>
      </c>
      <c r="E136" s="22"/>
      <c r="F136" s="22">
        <f t="shared" si="19"/>
        <v>60</v>
      </c>
      <c r="G136" s="24">
        <v>432.82</v>
      </c>
      <c r="H136" s="257">
        <f t="shared" si="20"/>
        <v>25969.200000000001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41" t="s">
        <v>180</v>
      </c>
      <c r="B137" s="242" t="s">
        <v>181</v>
      </c>
      <c r="C137" s="22">
        <v>4200</v>
      </c>
      <c r="D137" s="22"/>
      <c r="E137" s="22"/>
      <c r="F137" s="22">
        <f t="shared" si="19"/>
        <v>4200</v>
      </c>
      <c r="G137" s="24">
        <v>24.995999999999999</v>
      </c>
      <c r="H137" s="257">
        <f t="shared" si="20"/>
        <v>104983.2</v>
      </c>
      <c r="I137" s="515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8" t="s">
        <v>184</v>
      </c>
      <c r="B138" s="249" t="s">
        <v>185</v>
      </c>
      <c r="C138" s="22">
        <v>4607</v>
      </c>
      <c r="D138" s="22"/>
      <c r="E138" s="22"/>
      <c r="F138" s="22">
        <f t="shared" si="19"/>
        <v>4607</v>
      </c>
      <c r="G138" s="24">
        <v>5</v>
      </c>
      <c r="H138" s="257">
        <f t="shared" si="20"/>
        <v>23035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0" t="s">
        <v>377</v>
      </c>
      <c r="B139" s="251" t="s">
        <v>187</v>
      </c>
      <c r="C139" s="252">
        <v>519.25400000000002</v>
      </c>
      <c r="D139" s="252"/>
      <c r="E139" s="252">
        <v>16.2</v>
      </c>
      <c r="F139" s="252">
        <f t="shared" si="19"/>
        <v>503.05400000000003</v>
      </c>
      <c r="G139" s="253">
        <v>715</v>
      </c>
      <c r="H139" s="284">
        <f t="shared" si="20"/>
        <v>359683.61000000004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5" t="s">
        <v>378</v>
      </c>
      <c r="B140" s="256" t="s">
        <v>187</v>
      </c>
      <c r="C140" s="22">
        <v>274.64</v>
      </c>
      <c r="D140" s="246"/>
      <c r="E140" s="22">
        <v>9.24</v>
      </c>
      <c r="F140" s="22">
        <f t="shared" si="19"/>
        <v>265.39999999999998</v>
      </c>
      <c r="G140" s="24">
        <v>850</v>
      </c>
      <c r="H140" s="257">
        <f t="shared" si="20"/>
        <v>225589.99999999997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45" t="s">
        <v>193</v>
      </c>
      <c r="B141" s="246" t="s">
        <v>194</v>
      </c>
      <c r="C141" s="22">
        <v>492</v>
      </c>
      <c r="D141" s="22"/>
      <c r="E141" s="22"/>
      <c r="F141" s="22">
        <f t="shared" si="19"/>
        <v>492</v>
      </c>
      <c r="G141" s="24">
        <v>4</v>
      </c>
      <c r="H141" s="257">
        <f t="shared" si="20"/>
        <v>1968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55" t="s">
        <v>379</v>
      </c>
      <c r="B142" s="256" t="s">
        <v>187</v>
      </c>
      <c r="C142" s="22">
        <v>325.36</v>
      </c>
      <c r="D142" s="242"/>
      <c r="E142" s="22">
        <v>63.92</v>
      </c>
      <c r="F142" s="22">
        <f t="shared" si="19"/>
        <v>261.44</v>
      </c>
      <c r="G142" s="24">
        <v>850</v>
      </c>
      <c r="H142" s="257">
        <f t="shared" si="20"/>
        <v>222224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196</v>
      </c>
      <c r="B143" s="22" t="s">
        <v>197</v>
      </c>
      <c r="C143" s="22">
        <v>3200</v>
      </c>
      <c r="D143" s="242"/>
      <c r="E143" s="22"/>
      <c r="F143" s="22">
        <f t="shared" si="19"/>
        <v>3200</v>
      </c>
      <c r="G143" s="242">
        <v>3.86</v>
      </c>
      <c r="H143" s="257">
        <f t="shared" si="20"/>
        <v>12352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198</v>
      </c>
      <c r="B144" s="22" t="s">
        <v>194</v>
      </c>
      <c r="C144" s="22">
        <v>1000</v>
      </c>
      <c r="D144" s="259"/>
      <c r="E144" s="22"/>
      <c r="F144" s="22">
        <f t="shared" si="19"/>
        <v>1000</v>
      </c>
      <c r="G144" s="242">
        <v>2.9</v>
      </c>
      <c r="H144" s="257">
        <f t="shared" si="20"/>
        <v>2900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60" t="s">
        <v>380</v>
      </c>
      <c r="B145" s="261" t="s">
        <v>200</v>
      </c>
      <c r="C145" s="261">
        <v>13440</v>
      </c>
      <c r="D145" s="262"/>
      <c r="E145" s="261">
        <v>13440</v>
      </c>
      <c r="F145" s="261">
        <f t="shared" si="19"/>
        <v>0</v>
      </c>
      <c r="G145" s="263">
        <v>5.3</v>
      </c>
      <c r="H145" s="264">
        <f t="shared" si="20"/>
        <v>0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201</v>
      </c>
      <c r="B146" s="22" t="s">
        <v>194</v>
      </c>
      <c r="C146" s="22">
        <v>3.6500000000000004</v>
      </c>
      <c r="D146" s="259"/>
      <c r="E146" s="22"/>
      <c r="F146" s="22">
        <f t="shared" si="19"/>
        <v>3.6500000000000004</v>
      </c>
      <c r="G146" s="242">
        <v>499.4</v>
      </c>
      <c r="H146" s="257">
        <f t="shared" si="20"/>
        <v>1822.8100000000002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265" t="s">
        <v>203</v>
      </c>
      <c r="B147" s="266" t="s">
        <v>204</v>
      </c>
      <c r="C147" s="267">
        <v>327.41000000000003</v>
      </c>
      <c r="D147" s="268"/>
      <c r="E147" s="266">
        <v>15.42</v>
      </c>
      <c r="F147" s="266">
        <f t="shared" si="19"/>
        <v>311.99</v>
      </c>
      <c r="G147" s="139">
        <v>682</v>
      </c>
      <c r="H147" s="269">
        <f t="shared" si="20"/>
        <v>212777.18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30" x14ac:dyDescent="0.25">
      <c r="A148" s="270" t="s">
        <v>205</v>
      </c>
      <c r="B148" s="22" t="s">
        <v>204</v>
      </c>
      <c r="C148" s="22">
        <v>225.93</v>
      </c>
      <c r="D148" s="259"/>
      <c r="E148" s="22"/>
      <c r="F148" s="22">
        <f t="shared" si="19"/>
        <v>225.93</v>
      </c>
      <c r="G148" s="24">
        <v>692</v>
      </c>
      <c r="H148" s="257">
        <f t="shared" si="20"/>
        <v>156343.56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58" t="s">
        <v>206</v>
      </c>
      <c r="B149" s="242" t="s">
        <v>207</v>
      </c>
      <c r="C149" s="22">
        <v>124.9</v>
      </c>
      <c r="D149" s="259"/>
      <c r="E149" s="22"/>
      <c r="F149" s="22">
        <f t="shared" si="19"/>
        <v>124.9</v>
      </c>
      <c r="G149" s="24">
        <v>290</v>
      </c>
      <c r="H149" s="257">
        <f t="shared" si="20"/>
        <v>36221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208</v>
      </c>
      <c r="B150" s="242" t="s">
        <v>207</v>
      </c>
      <c r="C150" s="22">
        <v>0</v>
      </c>
      <c r="D150" s="259">
        <v>166</v>
      </c>
      <c r="E150" s="22"/>
      <c r="F150" s="22">
        <f t="shared" si="19"/>
        <v>166</v>
      </c>
      <c r="G150" s="24">
        <v>280</v>
      </c>
      <c r="H150" s="257">
        <f t="shared" si="20"/>
        <v>46480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71" t="s">
        <v>209</v>
      </c>
      <c r="B151" s="272" t="s">
        <v>172</v>
      </c>
      <c r="C151" s="273">
        <v>25.450000000000031</v>
      </c>
      <c r="D151" s="274"/>
      <c r="E151" s="275"/>
      <c r="F151" s="275">
        <f t="shared" si="19"/>
        <v>25.450000000000031</v>
      </c>
      <c r="G151" s="276">
        <v>414</v>
      </c>
      <c r="H151" s="277">
        <f t="shared" si="20"/>
        <v>10536.300000000014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79" t="s">
        <v>211</v>
      </c>
      <c r="B152" s="280" t="s">
        <v>181</v>
      </c>
      <c r="C152" s="281">
        <v>2000</v>
      </c>
      <c r="D152" s="282"/>
      <c r="E152" s="252"/>
      <c r="F152" s="281">
        <f t="shared" si="19"/>
        <v>2000</v>
      </c>
      <c r="G152" s="283">
        <v>25.776</v>
      </c>
      <c r="H152" s="284">
        <f t="shared" si="20"/>
        <v>51552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58" t="s">
        <v>212</v>
      </c>
      <c r="B153" s="259" t="s">
        <v>181</v>
      </c>
      <c r="C153" s="22">
        <v>2000</v>
      </c>
      <c r="D153" s="259"/>
      <c r="E153" s="22"/>
      <c r="F153" s="285">
        <f t="shared" si="19"/>
        <v>2000</v>
      </c>
      <c r="G153" s="278">
        <v>24.744</v>
      </c>
      <c r="H153" s="257">
        <f t="shared" si="20"/>
        <v>49488</v>
      </c>
      <c r="I153" s="514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258" t="s">
        <v>404</v>
      </c>
      <c r="B154" s="22" t="s">
        <v>405</v>
      </c>
      <c r="C154" s="285"/>
      <c r="D154" s="259">
        <v>1500</v>
      </c>
      <c r="E154" s="22"/>
      <c r="F154" s="286">
        <f t="shared" si="19"/>
        <v>1500</v>
      </c>
      <c r="G154" s="24">
        <v>33</v>
      </c>
      <c r="H154" s="257">
        <f t="shared" si="20"/>
        <v>49500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245" t="s">
        <v>213</v>
      </c>
      <c r="B155" s="229"/>
      <c r="C155" s="287">
        <v>50378.134000000005</v>
      </c>
      <c r="D155" s="288"/>
      <c r="E155" s="15"/>
      <c r="F155" s="289">
        <f>SUM(F131:F153)</f>
        <v>37059.353999999999</v>
      </c>
      <c r="G155" s="15"/>
      <c r="H155" s="290">
        <f>SUM(H131:H154)</f>
        <v>2377332.5599999996</v>
      </c>
      <c r="I155" s="31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291"/>
      <c r="B156" s="15"/>
      <c r="C156" s="292"/>
      <c r="D156" s="15"/>
      <c r="E156" s="15"/>
      <c r="F156" s="293"/>
      <c r="G156" s="15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1"/>
      <c r="B157" s="15"/>
      <c r="C157" s="1"/>
      <c r="D157" s="1"/>
      <c r="E157" s="1"/>
      <c r="F157" s="1"/>
      <c r="G157" s="1"/>
      <c r="H157" s="15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31.5" customHeight="1" x14ac:dyDescent="0.25">
      <c r="A158" s="784" t="s">
        <v>214</v>
      </c>
      <c r="B158" s="784" t="s">
        <v>215</v>
      </c>
      <c r="C158" s="786" t="s">
        <v>40</v>
      </c>
      <c r="D158" s="787" t="s">
        <v>216</v>
      </c>
      <c r="E158" s="784" t="s">
        <v>217</v>
      </c>
      <c r="F158" s="516"/>
      <c r="G158" s="516"/>
      <c r="H158" s="516"/>
      <c r="I158" s="516"/>
      <c r="J158" s="516"/>
      <c r="K158" s="516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  <c r="Y158" s="517"/>
    </row>
    <row r="159" spans="1:25" ht="15.75" x14ac:dyDescent="0.25">
      <c r="A159" s="770"/>
      <c r="B159" s="770"/>
      <c r="C159" s="770"/>
      <c r="D159" s="770"/>
      <c r="E159" s="770"/>
      <c r="F159" s="294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518">
        <v>48369</v>
      </c>
      <c r="B160" s="518">
        <v>48677</v>
      </c>
      <c r="C160" s="518">
        <f>B160-A160</f>
        <v>308</v>
      </c>
      <c r="D160" s="518">
        <v>10.79</v>
      </c>
      <c r="E160" s="519">
        <f>D160*C160</f>
        <v>3323.3199999999997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4.25" customHeight="1" x14ac:dyDescent="0.25">
      <c r="A161" s="788"/>
      <c r="B161" s="778"/>
      <c r="C161" s="778"/>
      <c r="D161" s="779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84" t="s">
        <v>218</v>
      </c>
      <c r="B162" s="784" t="s">
        <v>219</v>
      </c>
      <c r="C162" s="787" t="s">
        <v>40</v>
      </c>
      <c r="D162" s="787" t="s">
        <v>220</v>
      </c>
      <c r="E162" s="784" t="s">
        <v>217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0.25" customHeight="1" x14ac:dyDescent="0.25">
      <c r="A163" s="770"/>
      <c r="B163" s="770"/>
      <c r="C163" s="770"/>
      <c r="D163" s="770"/>
      <c r="E163" s="770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20">
        <v>980.87599999999998</v>
      </c>
      <c r="B164" s="520">
        <v>980.87599999999998</v>
      </c>
      <c r="C164" s="520">
        <f>B164-A164</f>
        <v>0</v>
      </c>
      <c r="D164" s="521">
        <v>7.5</v>
      </c>
      <c r="E164" s="522">
        <f>D164*C164</f>
        <v>0</v>
      </c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1"/>
      <c r="B165" s="15"/>
      <c r="C165" s="25"/>
      <c r="D165" s="1"/>
      <c r="E165" s="1"/>
      <c r="F165" s="1"/>
      <c r="G165" s="1"/>
      <c r="H165" s="1"/>
      <c r="I165" s="1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28.5" x14ac:dyDescent="0.25">
      <c r="A166" s="301" t="s">
        <v>221</v>
      </c>
      <c r="B166" s="301" t="s">
        <v>88</v>
      </c>
      <c r="C166" s="397" t="s">
        <v>38</v>
      </c>
      <c r="D166" s="301" t="s">
        <v>39</v>
      </c>
      <c r="E166" s="523" t="s">
        <v>40</v>
      </c>
      <c r="F166" s="397" t="s">
        <v>41</v>
      </c>
      <c r="G166" s="524" t="s">
        <v>93</v>
      </c>
      <c r="H166" s="577" t="s">
        <v>52</v>
      </c>
      <c r="I166" s="578"/>
      <c r="J166" s="200"/>
      <c r="K166" s="200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</row>
    <row r="167" spans="1:25" ht="15.75" x14ac:dyDescent="0.25">
      <c r="A167" s="304" t="s">
        <v>222</v>
      </c>
      <c r="B167" s="242" t="s">
        <v>223</v>
      </c>
      <c r="C167" s="22">
        <v>0</v>
      </c>
      <c r="D167" s="242">
        <v>0</v>
      </c>
      <c r="E167" s="22">
        <v>0</v>
      </c>
      <c r="F167" s="22">
        <f t="shared" ref="F167:F168" si="21">C167-E167+D167</f>
        <v>0</v>
      </c>
      <c r="G167" s="242">
        <v>94.778000000000006</v>
      </c>
      <c r="H167" s="579">
        <f t="shared" ref="H167:H168" si="22">G167*F167</f>
        <v>0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4" t="s">
        <v>224</v>
      </c>
      <c r="B168" s="242" t="s">
        <v>223</v>
      </c>
      <c r="C168" s="22">
        <v>30.2</v>
      </c>
      <c r="D168" s="242"/>
      <c r="E168" s="22">
        <v>0</v>
      </c>
      <c r="F168" s="22">
        <f t="shared" si="21"/>
        <v>30.2</v>
      </c>
      <c r="G168" s="242">
        <v>249.72200000000001</v>
      </c>
      <c r="H168" s="579">
        <f t="shared" si="22"/>
        <v>7541.6044000000002</v>
      </c>
      <c r="I168" s="5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4" t="s">
        <v>213</v>
      </c>
      <c r="B169" s="242"/>
      <c r="C169" s="305"/>
      <c r="D169" s="242"/>
      <c r="E169" s="22"/>
      <c r="F169" s="305"/>
      <c r="G169" s="242"/>
      <c r="H169" s="580">
        <f>SUM(H167:H168)</f>
        <v>7541.6044000000002</v>
      </c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307"/>
      <c r="B170" s="15"/>
      <c r="C170" s="25"/>
      <c r="D170" s="1"/>
      <c r="E170" s="1"/>
      <c r="F170" s="1"/>
      <c r="G170" s="1"/>
      <c r="H170" s="1"/>
      <c r="I170" s="1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38.25" x14ac:dyDescent="0.25">
      <c r="A171" s="581" t="s">
        <v>327</v>
      </c>
      <c r="B171" s="582" t="s">
        <v>328</v>
      </c>
      <c r="C171" s="530" t="s">
        <v>228</v>
      </c>
      <c r="D171" s="531" t="s">
        <v>229</v>
      </c>
      <c r="E171" s="529" t="s">
        <v>230</v>
      </c>
      <c r="F171" s="532" t="s">
        <v>396</v>
      </c>
      <c r="G171" s="530" t="s">
        <v>52</v>
      </c>
      <c r="I171" s="583"/>
      <c r="J171" s="25"/>
      <c r="K171" s="25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</row>
    <row r="172" spans="1:25" ht="15.75" x14ac:dyDescent="0.25">
      <c r="A172" s="535" t="s">
        <v>329</v>
      </c>
      <c r="B172" s="536">
        <v>0</v>
      </c>
      <c r="C172" s="311" t="s">
        <v>397</v>
      </c>
      <c r="D172" s="311"/>
      <c r="E172" s="536" t="s">
        <v>233</v>
      </c>
      <c r="F172" s="536">
        <v>77</v>
      </c>
      <c r="G172" s="311">
        <f t="shared" ref="G172:G181" si="23">F172*B172</f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330</v>
      </c>
      <c r="B173" s="536">
        <v>0</v>
      </c>
      <c r="C173" s="311" t="s">
        <v>397</v>
      </c>
      <c r="D173" s="311"/>
      <c r="E173" s="536" t="s">
        <v>233</v>
      </c>
      <c r="F173" s="536">
        <v>128</v>
      </c>
      <c r="G173" s="311">
        <f t="shared" si="23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331</v>
      </c>
      <c r="B174" s="536">
        <v>0</v>
      </c>
      <c r="C174" s="311" t="s">
        <v>398</v>
      </c>
      <c r="D174" s="538"/>
      <c r="E174" s="536" t="s">
        <v>233</v>
      </c>
      <c r="F174" s="536">
        <v>128</v>
      </c>
      <c r="G174" s="311">
        <f t="shared" si="23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332</v>
      </c>
      <c r="B175" s="536">
        <v>2</v>
      </c>
      <c r="C175" s="311" t="s">
        <v>398</v>
      </c>
      <c r="D175" s="311"/>
      <c r="E175" s="536" t="s">
        <v>233</v>
      </c>
      <c r="F175" s="536"/>
      <c r="G175" s="311">
        <f t="shared" si="23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399</v>
      </c>
      <c r="B176" s="536">
        <v>1.5</v>
      </c>
      <c r="C176" s="311" t="s">
        <v>398</v>
      </c>
      <c r="D176" s="311"/>
      <c r="E176" s="536" t="s">
        <v>233</v>
      </c>
      <c r="F176" s="536"/>
      <c r="G176" s="311">
        <f t="shared" si="23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334</v>
      </c>
      <c r="B177" s="536">
        <v>1</v>
      </c>
      <c r="C177" s="311" t="s">
        <v>400</v>
      </c>
      <c r="D177" s="311"/>
      <c r="E177" s="536" t="s">
        <v>233</v>
      </c>
      <c r="F177" s="536"/>
      <c r="G177" s="311">
        <f t="shared" si="23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335</v>
      </c>
      <c r="B178" s="536">
        <v>3.8</v>
      </c>
      <c r="C178" s="311" t="s">
        <v>400</v>
      </c>
      <c r="D178" s="538"/>
      <c r="E178" s="536" t="s">
        <v>233</v>
      </c>
      <c r="F178" s="536"/>
      <c r="G178" s="311">
        <f t="shared" si="23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336</v>
      </c>
      <c r="B179" s="536">
        <v>2</v>
      </c>
      <c r="C179" s="311" t="s">
        <v>401</v>
      </c>
      <c r="D179" s="538"/>
      <c r="E179" s="536" t="s">
        <v>233</v>
      </c>
      <c r="F179" s="536">
        <v>0</v>
      </c>
      <c r="G179" s="311">
        <f t="shared" si="23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535" t="s">
        <v>391</v>
      </c>
      <c r="B180" s="536">
        <v>0</v>
      </c>
      <c r="C180" s="584" t="s">
        <v>402</v>
      </c>
      <c r="D180" s="544"/>
      <c r="E180" s="536" t="s">
        <v>233</v>
      </c>
      <c r="F180" s="544"/>
      <c r="G180" s="311">
        <f t="shared" si="23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535" t="s">
        <v>403</v>
      </c>
      <c r="B181" s="536">
        <v>0</v>
      </c>
      <c r="C181" s="584" t="s">
        <v>402</v>
      </c>
      <c r="D181" s="544"/>
      <c r="E181" s="536" t="s">
        <v>233</v>
      </c>
      <c r="F181" s="544"/>
      <c r="G181" s="311">
        <f t="shared" si="23"/>
        <v>0</v>
      </c>
      <c r="I181" s="294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535" t="s">
        <v>340</v>
      </c>
      <c r="B182" s="536">
        <v>6.5</v>
      </c>
      <c r="C182" s="536" t="s">
        <v>400</v>
      </c>
      <c r="D182" s="538"/>
      <c r="E182" s="536" t="s">
        <v>233</v>
      </c>
      <c r="F182" s="538"/>
      <c r="G182" s="538"/>
      <c r="I182" s="294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300" t="s">
        <v>244</v>
      </c>
      <c r="B185" s="300" t="s">
        <v>245</v>
      </c>
      <c r="C185" s="397" t="s">
        <v>38</v>
      </c>
      <c r="D185" s="301" t="s">
        <v>39</v>
      </c>
      <c r="E185" s="329" t="s">
        <v>40</v>
      </c>
      <c r="F185" s="397" t="s">
        <v>246</v>
      </c>
      <c r="G185" s="303" t="s">
        <v>93</v>
      </c>
      <c r="H185" s="577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247</v>
      </c>
      <c r="B186" s="229"/>
      <c r="C186" s="229">
        <v>12</v>
      </c>
      <c r="D186" s="229"/>
      <c r="E186" s="229">
        <v>2</v>
      </c>
      <c r="F186" s="229">
        <f t="shared" ref="F186:F189" si="24">C186+D186-E186</f>
        <v>10</v>
      </c>
      <c r="G186" s="311">
        <v>3.7</v>
      </c>
      <c r="H186" s="586">
        <f t="shared" ref="H186:H189" si="25">G186*F186</f>
        <v>37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248</v>
      </c>
      <c r="B187" s="229"/>
      <c r="C187" s="229">
        <v>27</v>
      </c>
      <c r="D187" s="229"/>
      <c r="E187" s="229"/>
      <c r="F187" s="229">
        <f t="shared" si="24"/>
        <v>27</v>
      </c>
      <c r="G187" s="311">
        <v>85</v>
      </c>
      <c r="H187" s="586">
        <f t="shared" si="25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249</v>
      </c>
      <c r="B188" s="229"/>
      <c r="C188" s="229">
        <v>57</v>
      </c>
      <c r="D188" s="229"/>
      <c r="E188" s="229"/>
      <c r="F188" s="229">
        <f t="shared" si="24"/>
        <v>57</v>
      </c>
      <c r="G188" s="311">
        <v>145</v>
      </c>
      <c r="H188" s="586">
        <f t="shared" si="25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250</v>
      </c>
      <c r="B189" s="229"/>
      <c r="C189" s="229">
        <v>210</v>
      </c>
      <c r="D189" s="229"/>
      <c r="E189" s="229"/>
      <c r="F189" s="229">
        <f t="shared" si="24"/>
        <v>210</v>
      </c>
      <c r="G189" s="311">
        <v>239</v>
      </c>
      <c r="H189" s="586">
        <f t="shared" si="25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304</v>
      </c>
      <c r="B190" s="229"/>
      <c r="C190" s="229"/>
      <c r="D190" s="229"/>
      <c r="E190" s="229"/>
      <c r="F190" s="229"/>
      <c r="G190" s="311"/>
      <c r="H190" s="586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251</v>
      </c>
      <c r="B191" s="229"/>
      <c r="C191" s="229">
        <v>60</v>
      </c>
      <c r="D191" s="229"/>
      <c r="E191" s="229"/>
      <c r="F191" s="229">
        <f t="shared" ref="F191:F201" si="26">C191+D191-E191</f>
        <v>60</v>
      </c>
      <c r="G191" s="311">
        <v>126.99</v>
      </c>
      <c r="H191" s="586">
        <f t="shared" ref="H191:H198" si="27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252</v>
      </c>
      <c r="B192" s="229"/>
      <c r="C192" s="229">
        <v>0</v>
      </c>
      <c r="D192" s="229"/>
      <c r="E192" s="229"/>
      <c r="F192" s="229">
        <f t="shared" si="26"/>
        <v>0</v>
      </c>
      <c r="G192" s="311">
        <v>29</v>
      </c>
      <c r="H192" s="586">
        <f t="shared" si="27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253</v>
      </c>
      <c r="B193" s="229"/>
      <c r="C193" s="229">
        <v>46</v>
      </c>
      <c r="D193" s="229"/>
      <c r="E193" s="229"/>
      <c r="F193" s="229">
        <f t="shared" si="26"/>
        <v>46</v>
      </c>
      <c r="G193" s="311">
        <v>361.5</v>
      </c>
      <c r="H193" s="586">
        <f t="shared" si="27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254</v>
      </c>
      <c r="B194" s="229"/>
      <c r="C194" s="229">
        <v>17</v>
      </c>
      <c r="D194" s="229"/>
      <c r="E194" s="229"/>
      <c r="F194" s="229">
        <f t="shared" si="26"/>
        <v>17</v>
      </c>
      <c r="G194" s="311"/>
      <c r="H194" s="586">
        <f t="shared" si="27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255</v>
      </c>
      <c r="B195" s="229"/>
      <c r="C195" s="229">
        <v>145</v>
      </c>
      <c r="D195" s="229"/>
      <c r="E195" s="229">
        <v>2</v>
      </c>
      <c r="F195" s="229">
        <f t="shared" si="26"/>
        <v>143</v>
      </c>
      <c r="G195" s="311">
        <v>2.35</v>
      </c>
      <c r="H195" s="586">
        <f t="shared" si="27"/>
        <v>336.05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256</v>
      </c>
      <c r="B196" s="229"/>
      <c r="C196" s="229">
        <v>9</v>
      </c>
      <c r="D196" s="229"/>
      <c r="E196" s="229"/>
      <c r="F196" s="229">
        <f t="shared" si="26"/>
        <v>9</v>
      </c>
      <c r="G196" s="311">
        <v>105.1</v>
      </c>
      <c r="H196" s="586">
        <f t="shared" si="27"/>
        <v>945.9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257</v>
      </c>
      <c r="B197" s="229"/>
      <c r="C197" s="229">
        <v>0</v>
      </c>
      <c r="D197" s="229"/>
      <c r="E197" s="229"/>
      <c r="F197" s="229">
        <f t="shared" si="26"/>
        <v>0</v>
      </c>
      <c r="G197" s="546"/>
      <c r="H197" s="586">
        <f t="shared" si="27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258</v>
      </c>
      <c r="B198" s="229"/>
      <c r="C198" s="229">
        <v>0</v>
      </c>
      <c r="D198" s="229"/>
      <c r="E198" s="229"/>
      <c r="F198" s="229">
        <f t="shared" si="26"/>
        <v>0</v>
      </c>
      <c r="G198" s="311">
        <v>63.08</v>
      </c>
      <c r="H198" s="586">
        <f t="shared" si="27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307" t="s">
        <v>259</v>
      </c>
      <c r="B199" s="229"/>
      <c r="C199" s="229">
        <v>0</v>
      </c>
      <c r="D199" s="229"/>
      <c r="E199" s="229"/>
      <c r="F199" s="229">
        <f t="shared" si="26"/>
        <v>0</v>
      </c>
      <c r="G199" s="311">
        <v>1449</v>
      </c>
      <c r="H199" s="586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307" t="s">
        <v>260</v>
      </c>
      <c r="B200" s="229"/>
      <c r="C200" s="229">
        <v>0</v>
      </c>
      <c r="D200" s="229"/>
      <c r="E200" s="229"/>
      <c r="F200" s="229">
        <f t="shared" si="26"/>
        <v>0</v>
      </c>
      <c r="G200" s="311">
        <v>1341</v>
      </c>
      <c r="H200" s="586">
        <f t="shared" ref="H200:H201" si="28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233" t="s">
        <v>261</v>
      </c>
      <c r="B201" s="229"/>
      <c r="C201" s="229">
        <v>0</v>
      </c>
      <c r="D201" s="229"/>
      <c r="E201" s="229"/>
      <c r="F201" s="229">
        <f t="shared" si="26"/>
        <v>0</v>
      </c>
      <c r="G201" s="311">
        <v>0</v>
      </c>
      <c r="H201" s="586">
        <f t="shared" si="28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548" t="s">
        <v>262</v>
      </c>
      <c r="B204" s="196" t="s">
        <v>88</v>
      </c>
      <c r="C204" s="549" t="s">
        <v>38</v>
      </c>
      <c r="D204" s="196" t="s">
        <v>39</v>
      </c>
      <c r="E204" s="238" t="s">
        <v>40</v>
      </c>
      <c r="F204" s="549" t="s">
        <v>246</v>
      </c>
      <c r="G204" s="196" t="s">
        <v>10</v>
      </c>
      <c r="H204" s="550" t="s">
        <v>52</v>
      </c>
      <c r="I204" s="58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552" t="s">
        <v>305</v>
      </c>
      <c r="B205" s="229" t="s">
        <v>265</v>
      </c>
      <c r="C205" s="229">
        <v>1</v>
      </c>
      <c r="D205" s="229"/>
      <c r="E205" s="307"/>
      <c r="F205" s="229">
        <f t="shared" ref="F205:F225" si="29">C205+D205-E205</f>
        <v>1</v>
      </c>
      <c r="G205" s="307"/>
      <c r="H205" s="333">
        <v>54000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266</v>
      </c>
      <c r="B206" s="229" t="s">
        <v>267</v>
      </c>
      <c r="C206" s="229">
        <v>1</v>
      </c>
      <c r="D206" s="229"/>
      <c r="E206" s="307"/>
      <c r="F206" s="229">
        <f t="shared" si="29"/>
        <v>1</v>
      </c>
      <c r="G206" s="307"/>
      <c r="H206" s="333">
        <v>220000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552" t="s">
        <v>268</v>
      </c>
      <c r="B207" s="229" t="s">
        <v>269</v>
      </c>
      <c r="C207" s="229">
        <v>1</v>
      </c>
      <c r="D207" s="229"/>
      <c r="E207" s="307"/>
      <c r="F207" s="229">
        <f t="shared" si="29"/>
        <v>1</v>
      </c>
      <c r="G207" s="307"/>
      <c r="H207" s="333">
        <v>7777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2" t="s">
        <v>204</v>
      </c>
      <c r="B208" s="229"/>
      <c r="C208" s="229">
        <v>2</v>
      </c>
      <c r="D208" s="229"/>
      <c r="E208" s="307"/>
      <c r="F208" s="229">
        <f t="shared" si="29"/>
        <v>2</v>
      </c>
      <c r="G208" s="307"/>
      <c r="H208" s="333">
        <f>92055*2</f>
        <v>184110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270</v>
      </c>
      <c r="B209" s="229" t="s">
        <v>271</v>
      </c>
      <c r="C209" s="229">
        <v>200</v>
      </c>
      <c r="D209" s="229"/>
      <c r="E209" s="307"/>
      <c r="F209" s="229">
        <f t="shared" si="29"/>
        <v>200</v>
      </c>
      <c r="G209" s="229">
        <v>860</v>
      </c>
      <c r="H209" s="333">
        <f>F209*G209</f>
        <v>172000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270</v>
      </c>
      <c r="B210" s="229" t="s">
        <v>272</v>
      </c>
      <c r="C210" s="229">
        <v>8</v>
      </c>
      <c r="D210" s="229"/>
      <c r="E210" s="307"/>
      <c r="F210" s="229">
        <f t="shared" si="29"/>
        <v>8</v>
      </c>
      <c r="G210" s="307"/>
      <c r="H210" s="333">
        <v>3600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273</v>
      </c>
      <c r="B211" s="229" t="s">
        <v>269</v>
      </c>
      <c r="C211" s="229">
        <v>1</v>
      </c>
      <c r="D211" s="229"/>
      <c r="E211" s="307"/>
      <c r="F211" s="229">
        <f t="shared" si="29"/>
        <v>1</v>
      </c>
      <c r="G211" s="307"/>
      <c r="H211" s="333">
        <v>13299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274</v>
      </c>
      <c r="B212" s="229" t="s">
        <v>275</v>
      </c>
      <c r="C212" s="229">
        <v>1</v>
      </c>
      <c r="D212" s="229"/>
      <c r="E212" s="307"/>
      <c r="F212" s="229">
        <f t="shared" si="29"/>
        <v>1</v>
      </c>
      <c r="G212" s="307"/>
      <c r="H212" s="333"/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276</v>
      </c>
      <c r="B213" s="229" t="s">
        <v>269</v>
      </c>
      <c r="C213" s="229">
        <v>1</v>
      </c>
      <c r="D213" s="229"/>
      <c r="E213" s="229"/>
      <c r="F213" s="229">
        <f t="shared" si="29"/>
        <v>1</v>
      </c>
      <c r="G213" s="229">
        <v>519</v>
      </c>
      <c r="H213" s="333">
        <f t="shared" ref="H213:H219" si="30">D213*G213</f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277</v>
      </c>
      <c r="B214" s="229" t="s">
        <v>269</v>
      </c>
      <c r="C214" s="229">
        <v>5</v>
      </c>
      <c r="D214" s="229"/>
      <c r="E214" s="307"/>
      <c r="F214" s="229">
        <f t="shared" si="29"/>
        <v>5</v>
      </c>
      <c r="G214" s="229">
        <v>299</v>
      </c>
      <c r="H214" s="333">
        <f t="shared" si="30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278</v>
      </c>
      <c r="B215" s="229" t="s">
        <v>269</v>
      </c>
      <c r="C215" s="229">
        <v>2</v>
      </c>
      <c r="D215" s="229"/>
      <c r="E215" s="307"/>
      <c r="F215" s="229">
        <f t="shared" si="29"/>
        <v>2</v>
      </c>
      <c r="G215" s="229">
        <v>8945</v>
      </c>
      <c r="H215" s="333">
        <f t="shared" si="30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279</v>
      </c>
      <c r="B216" s="229" t="s">
        <v>269</v>
      </c>
      <c r="C216" s="229">
        <v>2</v>
      </c>
      <c r="D216" s="229"/>
      <c r="E216" s="307"/>
      <c r="F216" s="229">
        <f t="shared" si="29"/>
        <v>2</v>
      </c>
      <c r="G216" s="229">
        <v>118</v>
      </c>
      <c r="H216" s="333">
        <f t="shared" si="30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280</v>
      </c>
      <c r="B217" s="229" t="s">
        <v>269</v>
      </c>
      <c r="C217" s="229">
        <v>3</v>
      </c>
      <c r="D217" s="229"/>
      <c r="E217" s="307"/>
      <c r="F217" s="229">
        <f t="shared" si="29"/>
        <v>3</v>
      </c>
      <c r="G217" s="229">
        <v>225</v>
      </c>
      <c r="H217" s="333">
        <f t="shared" si="30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281</v>
      </c>
      <c r="B218" s="229" t="s">
        <v>269</v>
      </c>
      <c r="C218" s="229">
        <v>10</v>
      </c>
      <c r="D218" s="229"/>
      <c r="E218" s="307"/>
      <c r="F218" s="229">
        <f t="shared" si="29"/>
        <v>10</v>
      </c>
      <c r="G218" s="229">
        <v>43</v>
      </c>
      <c r="H218" s="333">
        <f t="shared" si="30"/>
        <v>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282</v>
      </c>
      <c r="B219" s="229" t="s">
        <v>269</v>
      </c>
      <c r="C219" s="229">
        <v>10</v>
      </c>
      <c r="D219" s="229"/>
      <c r="E219" s="307"/>
      <c r="F219" s="229">
        <f t="shared" si="29"/>
        <v>10</v>
      </c>
      <c r="G219" s="229">
        <v>326</v>
      </c>
      <c r="H219" s="333">
        <f t="shared" si="30"/>
        <v>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283</v>
      </c>
      <c r="B220" s="229" t="s">
        <v>187</v>
      </c>
      <c r="C220" s="229">
        <v>0</v>
      </c>
      <c r="D220" s="229"/>
      <c r="E220" s="307"/>
      <c r="F220" s="229">
        <f t="shared" si="29"/>
        <v>0</v>
      </c>
      <c r="G220" s="229"/>
      <c r="H220" s="333">
        <v>79000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284</v>
      </c>
      <c r="B221" s="229" t="s">
        <v>187</v>
      </c>
      <c r="C221" s="229">
        <v>0</v>
      </c>
      <c r="D221" s="229"/>
      <c r="E221" s="307"/>
      <c r="F221" s="229">
        <f t="shared" si="29"/>
        <v>0</v>
      </c>
      <c r="G221" s="229"/>
      <c r="H221" s="333">
        <v>79000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285</v>
      </c>
      <c r="B222" s="229" t="s">
        <v>269</v>
      </c>
      <c r="C222" s="229">
        <v>0</v>
      </c>
      <c r="D222" s="229"/>
      <c r="E222" s="229"/>
      <c r="F222" s="229">
        <f t="shared" si="29"/>
        <v>0</v>
      </c>
      <c r="G222" s="229"/>
      <c r="H222" s="333">
        <v>30766</v>
      </c>
      <c r="I222" s="553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286</v>
      </c>
      <c r="B223" s="229" t="s">
        <v>269</v>
      </c>
      <c r="C223" s="229">
        <v>5</v>
      </c>
      <c r="D223" s="229"/>
      <c r="E223" s="307"/>
      <c r="F223" s="229">
        <f t="shared" si="29"/>
        <v>5</v>
      </c>
      <c r="G223" s="229">
        <f>H223/F223</f>
        <v>1686</v>
      </c>
      <c r="H223" s="333">
        <v>8430</v>
      </c>
      <c r="I223" s="553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4" t="s">
        <v>287</v>
      </c>
      <c r="B224" s="229" t="s">
        <v>187</v>
      </c>
      <c r="C224" s="229">
        <v>0</v>
      </c>
      <c r="D224" s="229"/>
      <c r="E224" s="307"/>
      <c r="F224" s="229">
        <f t="shared" si="29"/>
        <v>0</v>
      </c>
      <c r="G224" s="229"/>
      <c r="H224" s="333">
        <v>79000</v>
      </c>
      <c r="I224" s="55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554" t="s">
        <v>288</v>
      </c>
      <c r="B225" s="229" t="s">
        <v>289</v>
      </c>
      <c r="C225" s="229">
        <v>20</v>
      </c>
      <c r="D225" s="229"/>
      <c r="E225" s="307"/>
      <c r="F225" s="229">
        <f t="shared" si="29"/>
        <v>20</v>
      </c>
      <c r="G225" s="229">
        <v>180</v>
      </c>
      <c r="H225" s="333">
        <f>F225*G225</f>
        <v>3600</v>
      </c>
      <c r="I225" s="55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555" t="s">
        <v>213</v>
      </c>
      <c r="B226" s="496"/>
      <c r="C226" s="496"/>
      <c r="D226" s="496"/>
      <c r="E226" s="556"/>
      <c r="F226" s="556"/>
      <c r="G226" s="556"/>
      <c r="H226" s="557">
        <f>SUM(H205:H224)</f>
        <v>930982</v>
      </c>
      <c r="I226" s="558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306</v>
      </c>
      <c r="B229" s="233" t="s">
        <v>307</v>
      </c>
      <c r="C229" s="233"/>
      <c r="D229" s="233">
        <v>2</v>
      </c>
      <c r="E229" s="233">
        <v>2</v>
      </c>
      <c r="F229" s="233">
        <f t="shared" ref="F229:F246" si="31">C229+D229-E229</f>
        <v>0</v>
      </c>
      <c r="G229" s="233">
        <v>110</v>
      </c>
      <c r="H229" s="233">
        <v>220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308</v>
      </c>
      <c r="B230" s="233" t="s">
        <v>307</v>
      </c>
      <c r="C230" s="233"/>
      <c r="D230" s="233">
        <v>3</v>
      </c>
      <c r="E230" s="233">
        <v>3</v>
      </c>
      <c r="F230" s="233">
        <f t="shared" si="31"/>
        <v>0</v>
      </c>
      <c r="G230" s="233">
        <v>59</v>
      </c>
      <c r="H230" s="233">
        <v>177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309</v>
      </c>
      <c r="B231" s="233" t="s">
        <v>307</v>
      </c>
      <c r="C231" s="233"/>
      <c r="D231" s="233">
        <v>4</v>
      </c>
      <c r="E231" s="233">
        <v>4</v>
      </c>
      <c r="F231" s="233">
        <f t="shared" si="31"/>
        <v>0</v>
      </c>
      <c r="G231" s="233">
        <v>100</v>
      </c>
      <c r="H231" s="233">
        <v>400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310</v>
      </c>
      <c r="B232" s="233" t="s">
        <v>307</v>
      </c>
      <c r="C232" s="233"/>
      <c r="D232" s="233">
        <v>3</v>
      </c>
      <c r="E232" s="233">
        <v>3</v>
      </c>
      <c r="F232" s="233">
        <f t="shared" si="31"/>
        <v>0</v>
      </c>
      <c r="G232" s="233">
        <v>210</v>
      </c>
      <c r="H232" s="233">
        <v>630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311</v>
      </c>
      <c r="B233" s="233" t="s">
        <v>307</v>
      </c>
      <c r="C233" s="233"/>
      <c r="D233" s="233">
        <v>2</v>
      </c>
      <c r="E233" s="233">
        <v>2</v>
      </c>
      <c r="F233" s="233">
        <f t="shared" si="31"/>
        <v>0</v>
      </c>
      <c r="G233" s="233">
        <v>168</v>
      </c>
      <c r="H233" s="233">
        <v>336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312</v>
      </c>
      <c r="B234" s="233" t="s">
        <v>307</v>
      </c>
      <c r="C234" s="233"/>
      <c r="D234" s="233">
        <v>100</v>
      </c>
      <c r="E234" s="233">
        <v>100</v>
      </c>
      <c r="F234" s="233">
        <f t="shared" si="31"/>
        <v>0</v>
      </c>
      <c r="G234" s="233">
        <v>32</v>
      </c>
      <c r="H234" s="233">
        <v>3200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313</v>
      </c>
      <c r="B235" s="233" t="s">
        <v>307</v>
      </c>
      <c r="C235" s="233"/>
      <c r="D235" s="233">
        <v>2</v>
      </c>
      <c r="E235" s="233">
        <v>2</v>
      </c>
      <c r="F235" s="233">
        <f t="shared" si="31"/>
        <v>0</v>
      </c>
      <c r="G235" s="233">
        <v>315</v>
      </c>
      <c r="H235" s="233">
        <v>630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314</v>
      </c>
      <c r="B236" s="233" t="s">
        <v>307</v>
      </c>
      <c r="C236" s="233"/>
      <c r="D236" s="233">
        <v>3</v>
      </c>
      <c r="E236" s="233">
        <v>3</v>
      </c>
      <c r="F236" s="233">
        <f t="shared" si="31"/>
        <v>0</v>
      </c>
      <c r="G236" s="233">
        <v>300</v>
      </c>
      <c r="H236" s="233">
        <v>900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315</v>
      </c>
      <c r="B237" s="233" t="s">
        <v>307</v>
      </c>
      <c r="C237" s="233"/>
      <c r="D237" s="233">
        <v>1</v>
      </c>
      <c r="E237" s="233">
        <v>1</v>
      </c>
      <c r="F237" s="233">
        <f t="shared" si="31"/>
        <v>0</v>
      </c>
      <c r="G237" s="233">
        <v>1150</v>
      </c>
      <c r="H237" s="233">
        <v>1150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316</v>
      </c>
      <c r="B238" s="233" t="s">
        <v>307</v>
      </c>
      <c r="C238" s="233"/>
      <c r="D238" s="233">
        <v>1</v>
      </c>
      <c r="E238" s="233">
        <v>1</v>
      </c>
      <c r="F238" s="233">
        <f t="shared" si="31"/>
        <v>0</v>
      </c>
      <c r="G238" s="233">
        <v>970</v>
      </c>
      <c r="H238" s="233">
        <v>970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317</v>
      </c>
      <c r="B239" s="233" t="s">
        <v>307</v>
      </c>
      <c r="C239" s="233"/>
      <c r="D239" s="233">
        <v>20</v>
      </c>
      <c r="E239" s="233">
        <v>20</v>
      </c>
      <c r="F239" s="233">
        <f t="shared" si="31"/>
        <v>0</v>
      </c>
      <c r="G239" s="233">
        <v>2</v>
      </c>
      <c r="H239" s="233">
        <v>40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318</v>
      </c>
      <c r="B240" s="233" t="s">
        <v>307</v>
      </c>
      <c r="C240" s="233"/>
      <c r="D240" s="233">
        <v>20</v>
      </c>
      <c r="E240" s="233">
        <v>20</v>
      </c>
      <c r="F240" s="233">
        <f t="shared" si="31"/>
        <v>0</v>
      </c>
      <c r="G240" s="233">
        <v>3</v>
      </c>
      <c r="H240" s="233">
        <v>60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319</v>
      </c>
      <c r="B241" s="233" t="s">
        <v>307</v>
      </c>
      <c r="C241" s="233"/>
      <c r="D241" s="233">
        <v>50</v>
      </c>
      <c r="E241" s="233">
        <v>50</v>
      </c>
      <c r="F241" s="233">
        <f t="shared" si="31"/>
        <v>0</v>
      </c>
      <c r="G241" s="233">
        <v>4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320</v>
      </c>
      <c r="B242" s="233" t="s">
        <v>307</v>
      </c>
      <c r="C242" s="233"/>
      <c r="D242" s="233">
        <v>50</v>
      </c>
      <c r="E242" s="233">
        <v>50</v>
      </c>
      <c r="F242" s="233">
        <f t="shared" si="31"/>
        <v>0</v>
      </c>
      <c r="G242" s="233">
        <v>6</v>
      </c>
      <c r="H242" s="233">
        <v>300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321</v>
      </c>
      <c r="B243" s="233" t="s">
        <v>307</v>
      </c>
      <c r="C243" s="233"/>
      <c r="D243" s="233">
        <v>20</v>
      </c>
      <c r="E243" s="233">
        <v>20</v>
      </c>
      <c r="F243" s="233">
        <f t="shared" si="31"/>
        <v>0</v>
      </c>
      <c r="G243" s="233">
        <v>10</v>
      </c>
      <c r="H243" s="233">
        <v>200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322</v>
      </c>
      <c r="B244" s="233" t="s">
        <v>307</v>
      </c>
      <c r="C244" s="233"/>
      <c r="D244" s="233">
        <v>1</v>
      </c>
      <c r="E244" s="233">
        <v>1</v>
      </c>
      <c r="F244" s="233">
        <f t="shared" si="31"/>
        <v>0</v>
      </c>
      <c r="G244" s="233">
        <v>98</v>
      </c>
      <c r="H244" s="233">
        <v>98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 t="s">
        <v>323</v>
      </c>
      <c r="B245" s="233" t="s">
        <v>307</v>
      </c>
      <c r="C245" s="233"/>
      <c r="D245" s="233">
        <v>42</v>
      </c>
      <c r="E245" s="233">
        <v>42</v>
      </c>
      <c r="F245" s="233">
        <f t="shared" si="31"/>
        <v>0</v>
      </c>
      <c r="G245" s="233">
        <v>225</v>
      </c>
      <c r="H245" s="233">
        <v>9450</v>
      </c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324</v>
      </c>
      <c r="B246" s="233" t="s">
        <v>307</v>
      </c>
      <c r="C246" s="233"/>
      <c r="D246" s="233">
        <v>12</v>
      </c>
      <c r="E246" s="233">
        <v>12</v>
      </c>
      <c r="F246" s="233">
        <f t="shared" si="31"/>
        <v>0</v>
      </c>
      <c r="G246" s="233">
        <v>228</v>
      </c>
      <c r="H246" s="233">
        <v>2736</v>
      </c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233"/>
      <c r="B247" s="233" t="s">
        <v>307</v>
      </c>
      <c r="C247" s="233"/>
      <c r="D247" s="233"/>
      <c r="E247" s="233"/>
      <c r="F247" s="233"/>
      <c r="G247" s="233"/>
      <c r="H247" s="233"/>
      <c r="I247" s="23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233" t="s">
        <v>325</v>
      </c>
      <c r="B248" s="233"/>
      <c r="C248" s="233"/>
      <c r="D248" s="233"/>
      <c r="E248" s="233"/>
      <c r="F248" s="233"/>
      <c r="G248" s="233"/>
      <c r="H248" s="233"/>
      <c r="I248" s="233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2:E163"/>
    <mergeCell ref="A31:G31"/>
    <mergeCell ref="A76:H76"/>
    <mergeCell ref="B158:B159"/>
    <mergeCell ref="C158:C159"/>
    <mergeCell ref="D158:D159"/>
    <mergeCell ref="E158:E159"/>
    <mergeCell ref="A161:D161"/>
    <mergeCell ref="A158:A159"/>
    <mergeCell ref="A162:A163"/>
    <mergeCell ref="B162:B163"/>
    <mergeCell ref="C162:C163"/>
    <mergeCell ref="D162:D163"/>
  </mergeCells>
  <pageMargins left="0" right="0" top="0" bottom="0" header="0" footer="0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997"/>
  <sheetViews>
    <sheetView topLeftCell="A132" workbookViewId="0">
      <selection activeCell="C151" sqref="C151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5.5" customWidth="1"/>
    <col min="9" max="9" width="24.375" customWidth="1"/>
    <col min="10" max="10" width="8.625" customWidth="1"/>
    <col min="11" max="11" width="11.25" customWidth="1"/>
    <col min="12" max="25" width="6.875" customWidth="1"/>
  </cols>
  <sheetData>
    <row r="1" spans="1:25" ht="15.75" x14ac:dyDescent="0.2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/>
      <c r="E21" s="10">
        <f t="shared" si="0"/>
        <v>27</v>
      </c>
      <c r="F21" s="568">
        <v>10</v>
      </c>
      <c r="G21" s="569">
        <v>0.11</v>
      </c>
      <c r="H21" s="569"/>
      <c r="I21" s="570">
        <f t="shared" si="8"/>
        <v>270</v>
      </c>
      <c r="J21" s="571">
        <v>39</v>
      </c>
      <c r="K21" s="571">
        <f t="shared" si="9"/>
        <v>10530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/>
      <c r="E22" s="10">
        <f t="shared" si="0"/>
        <v>25</v>
      </c>
      <c r="F22" s="568">
        <v>10</v>
      </c>
      <c r="G22" s="569">
        <v>0.11</v>
      </c>
      <c r="H22" s="569"/>
      <c r="I22" s="570">
        <f t="shared" si="8"/>
        <v>250</v>
      </c>
      <c r="J22" s="571">
        <v>39</v>
      </c>
      <c r="K22" s="571">
        <f t="shared" si="9"/>
        <v>9750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/>
      <c r="E23" s="10">
        <f t="shared" si="0"/>
        <v>27</v>
      </c>
      <c r="F23" s="568">
        <v>10</v>
      </c>
      <c r="G23" s="569">
        <v>0.11</v>
      </c>
      <c r="H23" s="569"/>
      <c r="I23" s="570">
        <f t="shared" si="8"/>
        <v>270</v>
      </c>
      <c r="J23" s="571">
        <v>39</v>
      </c>
      <c r="K23" s="571">
        <f t="shared" si="9"/>
        <v>10530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/>
      <c r="E24" s="10">
        <f t="shared" si="0"/>
        <v>28</v>
      </c>
      <c r="F24" s="568">
        <v>10</v>
      </c>
      <c r="G24" s="569">
        <v>0.11</v>
      </c>
      <c r="H24" s="569"/>
      <c r="I24" s="570">
        <f t="shared" si="8"/>
        <v>280</v>
      </c>
      <c r="J24" s="571">
        <v>39</v>
      </c>
      <c r="K24" s="571">
        <f t="shared" si="9"/>
        <v>10920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767</v>
      </c>
      <c r="C29" s="453">
        <f t="shared" si="11"/>
        <v>0</v>
      </c>
      <c r="D29" s="453">
        <f t="shared" si="11"/>
        <v>0</v>
      </c>
      <c r="E29" s="453">
        <f t="shared" si="11"/>
        <v>767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6830</v>
      </c>
      <c r="J29" s="457"/>
      <c r="K29" s="458">
        <f>SUM(K3:K28)</f>
        <v>410658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0</v>
      </c>
      <c r="E34" s="51">
        <v>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1028</v>
      </c>
      <c r="C39" s="470"/>
      <c r="D39" s="471">
        <v>40</v>
      </c>
      <c r="E39" s="470">
        <f t="shared" ref="E39:E67" si="12">B39+C39-D39</f>
        <v>988</v>
      </c>
      <c r="F39" s="472">
        <v>196</v>
      </c>
      <c r="G39" s="472">
        <f t="shared" ref="G39:G55" si="13">E39*F39</f>
        <v>193648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566</v>
      </c>
      <c r="C40" s="470"/>
      <c r="D40" s="471">
        <v>24</v>
      </c>
      <c r="E40" s="470">
        <f t="shared" si="12"/>
        <v>542</v>
      </c>
      <c r="F40" s="472">
        <v>196</v>
      </c>
      <c r="G40" s="472">
        <f t="shared" si="13"/>
        <v>106232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982</v>
      </c>
      <c r="C41" s="470"/>
      <c r="D41" s="471">
        <v>40</v>
      </c>
      <c r="E41" s="470">
        <f t="shared" si="12"/>
        <v>942</v>
      </c>
      <c r="F41" s="472">
        <v>196</v>
      </c>
      <c r="G41" s="472">
        <f t="shared" si="13"/>
        <v>184632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1380</v>
      </c>
      <c r="C42" s="470"/>
      <c r="D42" s="471">
        <v>56</v>
      </c>
      <c r="E42" s="470">
        <f t="shared" si="12"/>
        <v>1324</v>
      </c>
      <c r="F42" s="472">
        <v>196</v>
      </c>
      <c r="G42" s="472">
        <f t="shared" si="13"/>
        <v>259504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610</v>
      </c>
      <c r="C43" s="455"/>
      <c r="D43" s="475">
        <v>31.7</v>
      </c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/>
      <c r="D44" s="475"/>
      <c r="E44" s="455">
        <f t="shared" si="12"/>
        <v>0</v>
      </c>
      <c r="F44" s="476">
        <v>14</v>
      </c>
      <c r="G44" s="476">
        <f t="shared" si="13"/>
        <v>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1297</v>
      </c>
      <c r="C48" s="486"/>
      <c r="D48" s="487">
        <v>34</v>
      </c>
      <c r="E48" s="488">
        <f t="shared" si="12"/>
        <v>1263</v>
      </c>
      <c r="F48" s="489">
        <v>140</v>
      </c>
      <c r="G48" s="490">
        <f t="shared" si="13"/>
        <v>176820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720</v>
      </c>
      <c r="C51" s="130">
        <v>300</v>
      </c>
      <c r="D51" s="131">
        <v>6</v>
      </c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3394</v>
      </c>
      <c r="C52" s="130"/>
      <c r="D52" s="131">
        <v>1419</v>
      </c>
      <c r="E52" s="493">
        <f t="shared" si="12"/>
        <v>1975</v>
      </c>
      <c r="F52" s="132">
        <v>140</v>
      </c>
      <c r="G52" s="133">
        <f t="shared" si="13"/>
        <v>276500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3839</v>
      </c>
      <c r="C53" s="136"/>
      <c r="D53" s="137">
        <v>644</v>
      </c>
      <c r="E53" s="266">
        <f t="shared" si="12"/>
        <v>3195</v>
      </c>
      <c r="F53" s="138">
        <v>140</v>
      </c>
      <c r="G53" s="139">
        <f t="shared" si="13"/>
        <v>447300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900</v>
      </c>
      <c r="C55" s="142">
        <v>360</v>
      </c>
      <c r="D55" s="143">
        <v>622</v>
      </c>
      <c r="E55" s="311">
        <f t="shared" si="12"/>
        <v>638</v>
      </c>
      <c r="F55" s="144">
        <v>140</v>
      </c>
      <c r="G55" s="145">
        <f t="shared" si="13"/>
        <v>89320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1661</v>
      </c>
      <c r="C56" s="142"/>
      <c r="D56" s="143">
        <v>93</v>
      </c>
      <c r="E56" s="311">
        <f t="shared" si="12"/>
        <v>1568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494" t="s">
        <v>406</v>
      </c>
      <c r="B57" s="353">
        <v>2918</v>
      </c>
      <c r="C57" s="353"/>
      <c r="D57" s="354">
        <v>759</v>
      </c>
      <c r="E57" s="448">
        <f t="shared" si="12"/>
        <v>2159</v>
      </c>
      <c r="F57" s="355">
        <v>140</v>
      </c>
      <c r="G57" s="18">
        <f t="shared" ref="G57:G66" si="14">E57*F57</f>
        <v>302260</v>
      </c>
      <c r="H57" s="495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494" t="s">
        <v>76</v>
      </c>
      <c r="B58" s="353">
        <v>0</v>
      </c>
      <c r="C58" s="353">
        <v>40</v>
      </c>
      <c r="D58" s="354"/>
      <c r="E58" s="448">
        <f t="shared" si="12"/>
        <v>40</v>
      </c>
      <c r="F58" s="355">
        <v>128</v>
      </c>
      <c r="G58" s="18">
        <f t="shared" si="14"/>
        <v>5120</v>
      </c>
      <c r="H58" s="495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129" t="s">
        <v>77</v>
      </c>
      <c r="B59" s="130">
        <v>440</v>
      </c>
      <c r="C59" s="130">
        <v>319</v>
      </c>
      <c r="D59" s="131">
        <v>299</v>
      </c>
      <c r="E59" s="493">
        <f t="shared" si="12"/>
        <v>460</v>
      </c>
      <c r="F59" s="132">
        <v>128</v>
      </c>
      <c r="G59" s="133">
        <f t="shared" si="14"/>
        <v>58880</v>
      </c>
      <c r="H59" s="134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31.5" customHeight="1" x14ac:dyDescent="0.25">
      <c r="A60" s="135" t="s">
        <v>78</v>
      </c>
      <c r="B60" s="136">
        <v>0</v>
      </c>
      <c r="C60" s="136"/>
      <c r="D60" s="137"/>
      <c r="E60" s="266">
        <f t="shared" si="12"/>
        <v>0</v>
      </c>
      <c r="F60" s="138">
        <v>128</v>
      </c>
      <c r="G60" s="139">
        <f t="shared" si="14"/>
        <v>0</v>
      </c>
      <c r="H60" s="140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17" t="s">
        <v>79</v>
      </c>
      <c r="B61" s="118">
        <v>620</v>
      </c>
      <c r="C61" s="118"/>
      <c r="D61" s="119"/>
      <c r="E61" s="492">
        <f t="shared" si="12"/>
        <v>620</v>
      </c>
      <c r="F61" s="120">
        <v>128</v>
      </c>
      <c r="G61" s="121">
        <f t="shared" si="14"/>
        <v>79360</v>
      </c>
      <c r="H61" s="122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41" t="s">
        <v>80</v>
      </c>
      <c r="B62" s="142">
        <v>362</v>
      </c>
      <c r="C62" s="142"/>
      <c r="D62" s="143">
        <v>362</v>
      </c>
      <c r="E62" s="311">
        <f t="shared" si="12"/>
        <v>0</v>
      </c>
      <c r="F62" s="144">
        <v>128</v>
      </c>
      <c r="G62" s="145">
        <f t="shared" si="14"/>
        <v>0</v>
      </c>
      <c r="H62" s="146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25.5" x14ac:dyDescent="0.25">
      <c r="A63" s="494" t="s">
        <v>81</v>
      </c>
      <c r="B63" s="353">
        <v>480</v>
      </c>
      <c r="C63" s="353"/>
      <c r="D63" s="354">
        <v>60</v>
      </c>
      <c r="E63" s="448">
        <f t="shared" si="12"/>
        <v>420</v>
      </c>
      <c r="F63" s="355">
        <v>102</v>
      </c>
      <c r="G63" s="18">
        <f t="shared" si="14"/>
        <v>42840</v>
      </c>
      <c r="H63" s="495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25.5" x14ac:dyDescent="0.25">
      <c r="A64" s="129" t="s">
        <v>82</v>
      </c>
      <c r="B64" s="130">
        <v>300</v>
      </c>
      <c r="C64" s="130"/>
      <c r="D64" s="131">
        <v>300</v>
      </c>
      <c r="E64" s="493">
        <f t="shared" si="12"/>
        <v>0</v>
      </c>
      <c r="F64" s="132">
        <v>102</v>
      </c>
      <c r="G64" s="133">
        <f t="shared" si="14"/>
        <v>0</v>
      </c>
      <c r="H64" s="134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478" t="s">
        <v>83</v>
      </c>
      <c r="B65" s="480">
        <v>0</v>
      </c>
      <c r="C65" s="480"/>
      <c r="D65" s="481"/>
      <c r="E65" s="455">
        <f t="shared" si="12"/>
        <v>0</v>
      </c>
      <c r="F65" s="482">
        <v>102</v>
      </c>
      <c r="G65" s="476">
        <f t="shared" si="14"/>
        <v>0</v>
      </c>
      <c r="H65" s="483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17" t="s">
        <v>84</v>
      </c>
      <c r="B66" s="118">
        <v>0</v>
      </c>
      <c r="C66" s="118"/>
      <c r="D66" s="119"/>
      <c r="E66" s="492">
        <f t="shared" si="12"/>
        <v>0</v>
      </c>
      <c r="F66" s="120">
        <v>102</v>
      </c>
      <c r="G66" s="121">
        <f t="shared" si="14"/>
        <v>0</v>
      </c>
      <c r="H66" s="122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63" t="s">
        <v>85</v>
      </c>
      <c r="B67" s="499">
        <v>0</v>
      </c>
      <c r="C67" s="497"/>
      <c r="D67" s="498"/>
      <c r="E67" s="499">
        <f t="shared" si="12"/>
        <v>0</v>
      </c>
      <c r="F67" s="166">
        <v>102</v>
      </c>
      <c r="G67" s="166">
        <f>F67*C67</f>
        <v>0</v>
      </c>
      <c r="H67" s="168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559" t="s">
        <v>382</v>
      </c>
      <c r="B68" s="560"/>
      <c r="C68" s="561"/>
      <c r="D68" s="562"/>
      <c r="E68" s="560"/>
      <c r="F68" s="563"/>
      <c r="G68" s="564"/>
      <c r="H68" s="565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15.75" x14ac:dyDescent="0.25">
      <c r="A69" s="500" t="s">
        <v>86</v>
      </c>
      <c r="B69" s="501">
        <v>21389.8</v>
      </c>
      <c r="C69" s="501"/>
      <c r="D69" s="501"/>
      <c r="E69" s="501">
        <f>SUM(E39:E67)</f>
        <v>17804.099999999999</v>
      </c>
      <c r="F69" s="502"/>
      <c r="G69" s="503">
        <f>SUM(G39:G67)</f>
        <v>2482831.7999999998</v>
      </c>
      <c r="H69" s="504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33.75" customHeight="1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785" t="s">
        <v>296</v>
      </c>
      <c r="B76" s="781"/>
      <c r="C76" s="781"/>
      <c r="D76" s="781"/>
      <c r="E76" s="781"/>
      <c r="F76" s="781"/>
      <c r="G76" s="781"/>
      <c r="H76" s="782"/>
      <c r="I76" s="439"/>
      <c r="J76" s="358"/>
      <c r="K76" s="358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57" x14ac:dyDescent="0.25">
      <c r="A77" s="367" t="s">
        <v>87</v>
      </c>
      <c r="B77" s="368" t="s">
        <v>37</v>
      </c>
      <c r="C77" s="197" t="s">
        <v>89</v>
      </c>
      <c r="D77" s="198" t="s">
        <v>39</v>
      </c>
      <c r="E77" s="197" t="s">
        <v>90</v>
      </c>
      <c r="F77" s="197" t="s">
        <v>91</v>
      </c>
      <c r="G77" s="199" t="s">
        <v>93</v>
      </c>
      <c r="H77" s="369" t="s">
        <v>52</v>
      </c>
      <c r="I77" s="573" t="s">
        <v>394</v>
      </c>
      <c r="J77" s="358"/>
      <c r="K77" s="358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372" t="s">
        <v>354</v>
      </c>
      <c r="B78" s="202" t="s">
        <v>355</v>
      </c>
      <c r="C78" s="203">
        <v>1725</v>
      </c>
      <c r="D78" s="77"/>
      <c r="E78" s="203"/>
      <c r="F78" s="203">
        <f t="shared" ref="F78:F117" si="15">C78+D78-E78</f>
        <v>1725</v>
      </c>
      <c r="G78" s="77">
        <v>183</v>
      </c>
      <c r="H78" s="77">
        <f t="shared" ref="H78:H117" si="16">G78*F78</f>
        <v>315675</v>
      </c>
      <c r="I78" s="506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374" t="s">
        <v>100</v>
      </c>
      <c r="B79" s="202" t="s">
        <v>356</v>
      </c>
      <c r="C79" s="203">
        <v>800</v>
      </c>
      <c r="D79" s="77"/>
      <c r="E79" s="203"/>
      <c r="F79" s="203">
        <f t="shared" si="15"/>
        <v>800</v>
      </c>
      <c r="G79" s="77">
        <v>232</v>
      </c>
      <c r="H79" s="77">
        <f t="shared" si="16"/>
        <v>185600</v>
      </c>
      <c r="I79" s="506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590" t="s">
        <v>102</v>
      </c>
      <c r="B80" s="591" t="s">
        <v>358</v>
      </c>
      <c r="C80" s="592">
        <v>580</v>
      </c>
      <c r="D80" s="592"/>
      <c r="E80" s="592"/>
      <c r="F80" s="592">
        <f t="shared" si="15"/>
        <v>580</v>
      </c>
      <c r="G80" s="592">
        <v>59</v>
      </c>
      <c r="H80" s="592">
        <f t="shared" si="16"/>
        <v>34220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5" t="s">
        <v>359</v>
      </c>
      <c r="B81" s="202" t="s">
        <v>106</v>
      </c>
      <c r="C81" s="203">
        <v>300</v>
      </c>
      <c r="D81" s="77"/>
      <c r="E81" s="203"/>
      <c r="F81" s="203">
        <f t="shared" si="15"/>
        <v>300</v>
      </c>
      <c r="G81" s="77">
        <v>24</v>
      </c>
      <c r="H81" s="77">
        <f t="shared" si="16"/>
        <v>7200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93" t="s">
        <v>109</v>
      </c>
      <c r="B82" s="334" t="s">
        <v>108</v>
      </c>
      <c r="C82" s="448">
        <v>170</v>
      </c>
      <c r="D82" s="448"/>
      <c r="E82" s="448"/>
      <c r="F82" s="448">
        <f t="shared" si="15"/>
        <v>170</v>
      </c>
      <c r="G82" s="448">
        <v>623</v>
      </c>
      <c r="H82" s="448">
        <f t="shared" si="16"/>
        <v>105910</v>
      </c>
      <c r="I82" s="594" t="s">
        <v>407</v>
      </c>
      <c r="J82" s="595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360</v>
      </c>
      <c r="B83" s="334" t="s">
        <v>111</v>
      </c>
      <c r="C83" s="448">
        <v>1</v>
      </c>
      <c r="D83" s="448"/>
      <c r="E83" s="448">
        <v>1</v>
      </c>
      <c r="F83" s="448">
        <f t="shared" si="15"/>
        <v>0</v>
      </c>
      <c r="G83" s="448">
        <v>2070</v>
      </c>
      <c r="H83" s="448">
        <f t="shared" si="16"/>
        <v>0</v>
      </c>
      <c r="I83" s="594" t="s">
        <v>408</v>
      </c>
      <c r="J83" s="595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07" t="s">
        <v>112</v>
      </c>
      <c r="B84" s="334" t="s">
        <v>111</v>
      </c>
      <c r="C84" s="448">
        <v>6</v>
      </c>
      <c r="D84" s="448"/>
      <c r="E84" s="448"/>
      <c r="F84" s="448">
        <f t="shared" si="15"/>
        <v>6</v>
      </c>
      <c r="G84" s="448">
        <v>1758</v>
      </c>
      <c r="H84" s="448">
        <f t="shared" si="16"/>
        <v>10548</v>
      </c>
      <c r="I84" s="594" t="s">
        <v>407</v>
      </c>
      <c r="J84" s="595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112</v>
      </c>
      <c r="B85" s="334" t="s">
        <v>127</v>
      </c>
      <c r="C85" s="448">
        <v>1</v>
      </c>
      <c r="D85" s="448"/>
      <c r="E85" s="448"/>
      <c r="F85" s="448">
        <f t="shared" si="15"/>
        <v>1</v>
      </c>
      <c r="G85" s="448">
        <v>2549.0300000000002</v>
      </c>
      <c r="H85" s="448">
        <f t="shared" si="16"/>
        <v>2549.0300000000002</v>
      </c>
      <c r="I85" s="594" t="s">
        <v>407</v>
      </c>
      <c r="J85" s="595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362</v>
      </c>
      <c r="B86" s="334" t="s">
        <v>355</v>
      </c>
      <c r="C86" s="448">
        <v>3200</v>
      </c>
      <c r="D86" s="448"/>
      <c r="E86" s="448"/>
      <c r="F86" s="448">
        <f t="shared" si="15"/>
        <v>3200</v>
      </c>
      <c r="G86" s="448">
        <v>47</v>
      </c>
      <c r="H86" s="448">
        <f t="shared" si="16"/>
        <v>150400</v>
      </c>
      <c r="I86" s="594" t="s">
        <v>407</v>
      </c>
      <c r="J86" s="595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96" t="s">
        <v>120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2233.9899999999998</v>
      </c>
      <c r="H87" s="448">
        <f t="shared" si="16"/>
        <v>2233.9899999999998</v>
      </c>
      <c r="I87" s="594" t="s">
        <v>407</v>
      </c>
      <c r="J87" s="595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6" t="s">
        <v>120</v>
      </c>
      <c r="B88" s="334" t="s">
        <v>127</v>
      </c>
      <c r="C88" s="448">
        <v>3</v>
      </c>
      <c r="D88" s="448"/>
      <c r="E88" s="448"/>
      <c r="F88" s="448">
        <f t="shared" si="15"/>
        <v>3</v>
      </c>
      <c r="G88" s="448">
        <v>1924.17</v>
      </c>
      <c r="H88" s="448">
        <f t="shared" si="16"/>
        <v>5772.51</v>
      </c>
      <c r="I88" s="594" t="s">
        <v>407</v>
      </c>
      <c r="J88" s="595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7" t="s">
        <v>121</v>
      </c>
      <c r="B89" s="334" t="s">
        <v>122</v>
      </c>
      <c r="C89" s="448">
        <v>92</v>
      </c>
      <c r="D89" s="448"/>
      <c r="E89" s="448"/>
      <c r="F89" s="448">
        <f t="shared" si="15"/>
        <v>92</v>
      </c>
      <c r="G89" s="448">
        <v>743.29</v>
      </c>
      <c r="H89" s="448">
        <f t="shared" si="16"/>
        <v>68382.679999999993</v>
      </c>
      <c r="I89" s="594" t="s">
        <v>407</v>
      </c>
      <c r="J89" s="595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363</v>
      </c>
      <c r="B90" s="598" t="s">
        <v>122</v>
      </c>
      <c r="C90" s="448">
        <v>285</v>
      </c>
      <c r="D90" s="448"/>
      <c r="E90" s="448"/>
      <c r="F90" s="448">
        <f t="shared" si="15"/>
        <v>285</v>
      </c>
      <c r="G90" s="448">
        <v>559.19762200000002</v>
      </c>
      <c r="H90" s="448">
        <f t="shared" si="16"/>
        <v>159371.32227</v>
      </c>
      <c r="I90" s="594" t="s">
        <v>407</v>
      </c>
      <c r="J90" s="595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9" t="s">
        <v>364</v>
      </c>
      <c r="B91" s="600" t="s">
        <v>98</v>
      </c>
      <c r="C91" s="448">
        <v>150</v>
      </c>
      <c r="D91" s="448"/>
      <c r="E91" s="448">
        <v>150</v>
      </c>
      <c r="F91" s="448">
        <f t="shared" si="15"/>
        <v>0</v>
      </c>
      <c r="G91" s="448">
        <v>183</v>
      </c>
      <c r="H91" s="448">
        <f t="shared" si="16"/>
        <v>0</v>
      </c>
      <c r="I91" s="594" t="s">
        <v>409</v>
      </c>
      <c r="J91" s="595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9" t="s">
        <v>364</v>
      </c>
      <c r="B92" s="600" t="s">
        <v>365</v>
      </c>
      <c r="C92" s="448">
        <v>1750</v>
      </c>
      <c r="D92" s="448"/>
      <c r="E92" s="448"/>
      <c r="F92" s="448">
        <f t="shared" si="15"/>
        <v>1750</v>
      </c>
      <c r="G92" s="448">
        <v>183</v>
      </c>
      <c r="H92" s="448">
        <f t="shared" si="16"/>
        <v>320250</v>
      </c>
      <c r="I92" s="594" t="s">
        <v>407</v>
      </c>
      <c r="J92" s="595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376" t="s">
        <v>125</v>
      </c>
      <c r="B93" s="209" t="s">
        <v>127</v>
      </c>
      <c r="C93" s="203">
        <v>145</v>
      </c>
      <c r="D93" s="77"/>
      <c r="E93" s="203"/>
      <c r="F93" s="203">
        <f t="shared" si="15"/>
        <v>145</v>
      </c>
      <c r="G93" s="77">
        <v>427</v>
      </c>
      <c r="H93" s="77">
        <f t="shared" si="16"/>
        <v>61915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389</v>
      </c>
      <c r="B94" s="334" t="s">
        <v>127</v>
      </c>
      <c r="C94" s="448">
        <v>5</v>
      </c>
      <c r="D94" s="448"/>
      <c r="E94" s="448"/>
      <c r="F94" s="448">
        <f t="shared" si="15"/>
        <v>5</v>
      </c>
      <c r="G94" s="448">
        <v>688.59</v>
      </c>
      <c r="H94" s="448">
        <f t="shared" si="16"/>
        <v>3442.9500000000003</v>
      </c>
      <c r="I94" s="594" t="s">
        <v>407</v>
      </c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128</v>
      </c>
      <c r="B95" s="209" t="s">
        <v>127</v>
      </c>
      <c r="C95" s="203">
        <v>10</v>
      </c>
      <c r="D95" s="77"/>
      <c r="E95" s="203"/>
      <c r="F95" s="203">
        <f t="shared" si="15"/>
        <v>10</v>
      </c>
      <c r="G95" s="77">
        <v>504</v>
      </c>
      <c r="H95" s="77">
        <f t="shared" si="16"/>
        <v>5040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376" t="s">
        <v>366</v>
      </c>
      <c r="B96" s="209" t="s">
        <v>127</v>
      </c>
      <c r="C96" s="203">
        <v>5</v>
      </c>
      <c r="D96" s="77"/>
      <c r="E96" s="203"/>
      <c r="F96" s="203">
        <f t="shared" si="15"/>
        <v>5</v>
      </c>
      <c r="G96" s="77">
        <v>398</v>
      </c>
      <c r="H96" s="77">
        <f t="shared" si="16"/>
        <v>1990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593" t="s">
        <v>131</v>
      </c>
      <c r="B97" s="334" t="s">
        <v>127</v>
      </c>
      <c r="C97" s="448">
        <v>160</v>
      </c>
      <c r="D97" s="448"/>
      <c r="E97" s="448"/>
      <c r="F97" s="448">
        <f t="shared" si="15"/>
        <v>160</v>
      </c>
      <c r="G97" s="448">
        <v>514</v>
      </c>
      <c r="H97" s="448">
        <f t="shared" si="16"/>
        <v>82240</v>
      </c>
      <c r="I97" s="594" t="s">
        <v>407</v>
      </c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01" t="s">
        <v>135</v>
      </c>
      <c r="B98" s="334" t="s">
        <v>108</v>
      </c>
      <c r="C98" s="448">
        <v>650</v>
      </c>
      <c r="D98" s="448"/>
      <c r="E98" s="448"/>
      <c r="F98" s="448">
        <f t="shared" si="15"/>
        <v>650</v>
      </c>
      <c r="G98" s="448">
        <v>60</v>
      </c>
      <c r="H98" s="448">
        <f t="shared" si="16"/>
        <v>39000</v>
      </c>
      <c r="I98" s="594" t="s">
        <v>407</v>
      </c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222" t="s">
        <v>139</v>
      </c>
      <c r="B99" s="217"/>
      <c r="C99" s="203">
        <v>0</v>
      </c>
      <c r="D99" s="77"/>
      <c r="E99" s="203"/>
      <c r="F99" s="203">
        <f t="shared" si="15"/>
        <v>0</v>
      </c>
      <c r="G99" s="77">
        <v>0</v>
      </c>
      <c r="H99" s="77">
        <f t="shared" si="16"/>
        <v>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507" t="s">
        <v>140</v>
      </c>
      <c r="B100" s="598" t="s">
        <v>141</v>
      </c>
      <c r="C100" s="448">
        <v>1075</v>
      </c>
      <c r="D100" s="448"/>
      <c r="E100" s="448">
        <v>1075</v>
      </c>
      <c r="F100" s="448">
        <f t="shared" si="15"/>
        <v>0</v>
      </c>
      <c r="G100" s="448">
        <v>55</v>
      </c>
      <c r="H100" s="448">
        <f t="shared" si="16"/>
        <v>0</v>
      </c>
      <c r="I100" s="509" t="s">
        <v>410</v>
      </c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05" t="s">
        <v>142</v>
      </c>
      <c r="B101" s="223" t="s">
        <v>138</v>
      </c>
      <c r="C101" s="203">
        <v>3000</v>
      </c>
      <c r="D101" s="77"/>
      <c r="E101" s="203"/>
      <c r="F101" s="203">
        <f t="shared" si="15"/>
        <v>3000</v>
      </c>
      <c r="G101" s="77">
        <v>27</v>
      </c>
      <c r="H101" s="77">
        <f t="shared" si="16"/>
        <v>81000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376" t="s">
        <v>368</v>
      </c>
      <c r="B102" s="209" t="s">
        <v>369</v>
      </c>
      <c r="C102" s="203">
        <v>50</v>
      </c>
      <c r="D102" s="77"/>
      <c r="E102" s="203"/>
      <c r="F102" s="203">
        <f t="shared" si="15"/>
        <v>50</v>
      </c>
      <c r="G102" s="77">
        <v>498</v>
      </c>
      <c r="H102" s="77">
        <f t="shared" si="16"/>
        <v>24900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376" t="s">
        <v>370</v>
      </c>
      <c r="B103" s="209" t="s">
        <v>371</v>
      </c>
      <c r="C103" s="203">
        <v>25</v>
      </c>
      <c r="D103" s="77"/>
      <c r="E103" s="203"/>
      <c r="F103" s="203">
        <f t="shared" si="15"/>
        <v>25</v>
      </c>
      <c r="G103" s="77">
        <v>84</v>
      </c>
      <c r="H103" s="77">
        <f t="shared" si="16"/>
        <v>2100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81" t="s">
        <v>149</v>
      </c>
      <c r="B104" s="209" t="s">
        <v>127</v>
      </c>
      <c r="C104" s="203">
        <v>350</v>
      </c>
      <c r="D104" s="77"/>
      <c r="E104" s="203"/>
      <c r="F104" s="203">
        <f t="shared" si="15"/>
        <v>350</v>
      </c>
      <c r="G104" s="77">
        <v>629.27</v>
      </c>
      <c r="H104" s="77">
        <f t="shared" si="16"/>
        <v>220244.5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372</v>
      </c>
      <c r="B105" s="209" t="s">
        <v>111</v>
      </c>
      <c r="C105" s="203">
        <v>1</v>
      </c>
      <c r="D105" s="77"/>
      <c r="E105" s="203"/>
      <c r="F105" s="203">
        <f t="shared" si="15"/>
        <v>1</v>
      </c>
      <c r="G105" s="77">
        <v>1585.2</v>
      </c>
      <c r="H105" s="77">
        <f t="shared" si="16"/>
        <v>1585.2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372</v>
      </c>
      <c r="B106" s="209" t="s">
        <v>127</v>
      </c>
      <c r="C106" s="203">
        <v>2</v>
      </c>
      <c r="D106" s="77"/>
      <c r="E106" s="203"/>
      <c r="F106" s="203">
        <f t="shared" si="15"/>
        <v>2</v>
      </c>
      <c r="G106" s="77">
        <v>1780.53</v>
      </c>
      <c r="H106" s="77">
        <f t="shared" si="16"/>
        <v>3561.06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152</v>
      </c>
      <c r="B107" s="209" t="s">
        <v>127</v>
      </c>
      <c r="C107" s="203">
        <v>2</v>
      </c>
      <c r="D107" s="77"/>
      <c r="E107" s="203"/>
      <c r="F107" s="203">
        <f t="shared" si="15"/>
        <v>2</v>
      </c>
      <c r="G107" s="77">
        <v>1891.98</v>
      </c>
      <c r="H107" s="77">
        <f t="shared" si="16"/>
        <v>3783.96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83" t="s">
        <v>153</v>
      </c>
      <c r="B108" s="209" t="s">
        <v>127</v>
      </c>
      <c r="C108" s="203">
        <v>65</v>
      </c>
      <c r="D108" s="77"/>
      <c r="E108" s="203"/>
      <c r="F108" s="203">
        <f t="shared" si="15"/>
        <v>65</v>
      </c>
      <c r="G108" s="77">
        <v>557</v>
      </c>
      <c r="H108" s="77">
        <f t="shared" si="16"/>
        <v>36205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154</v>
      </c>
      <c r="B109" s="209" t="s">
        <v>127</v>
      </c>
      <c r="C109" s="203">
        <v>70</v>
      </c>
      <c r="D109" s="77"/>
      <c r="E109" s="203"/>
      <c r="F109" s="203">
        <f t="shared" si="15"/>
        <v>70</v>
      </c>
      <c r="G109" s="77">
        <v>524</v>
      </c>
      <c r="H109" s="77">
        <f t="shared" si="16"/>
        <v>36680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593" t="s">
        <v>373</v>
      </c>
      <c r="B110" s="334" t="s">
        <v>127</v>
      </c>
      <c r="C110" s="448">
        <v>15</v>
      </c>
      <c r="D110" s="448"/>
      <c r="E110" s="448">
        <v>10</v>
      </c>
      <c r="F110" s="448">
        <f t="shared" si="15"/>
        <v>5</v>
      </c>
      <c r="G110" s="448">
        <v>689.75</v>
      </c>
      <c r="H110" s="448">
        <f t="shared" si="16"/>
        <v>3448.75</v>
      </c>
      <c r="I110" s="594" t="s">
        <v>407</v>
      </c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593" t="s">
        <v>156</v>
      </c>
      <c r="B111" s="334" t="s">
        <v>127</v>
      </c>
      <c r="C111" s="448">
        <v>50</v>
      </c>
      <c r="D111" s="448"/>
      <c r="E111" s="448"/>
      <c r="F111" s="448">
        <f t="shared" si="15"/>
        <v>50</v>
      </c>
      <c r="G111" s="448">
        <v>522.19000000000005</v>
      </c>
      <c r="H111" s="448">
        <f t="shared" si="16"/>
        <v>26109.500000000004</v>
      </c>
      <c r="I111" s="594" t="s">
        <v>407</v>
      </c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157</v>
      </c>
      <c r="B112" s="334" t="s">
        <v>127</v>
      </c>
      <c r="C112" s="448">
        <v>85</v>
      </c>
      <c r="D112" s="448"/>
      <c r="E112" s="448"/>
      <c r="F112" s="448">
        <f t="shared" si="15"/>
        <v>85</v>
      </c>
      <c r="G112" s="448">
        <v>532.12</v>
      </c>
      <c r="H112" s="448">
        <f t="shared" si="16"/>
        <v>45230.2</v>
      </c>
      <c r="I112" s="594" t="s">
        <v>407</v>
      </c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76" t="s">
        <v>160</v>
      </c>
      <c r="B113" s="209" t="s">
        <v>127</v>
      </c>
      <c r="C113" s="203">
        <v>50</v>
      </c>
      <c r="D113" s="77"/>
      <c r="E113" s="203"/>
      <c r="F113" s="203">
        <f t="shared" si="15"/>
        <v>50</v>
      </c>
      <c r="G113" s="227">
        <v>194.15</v>
      </c>
      <c r="H113" s="77">
        <f t="shared" si="16"/>
        <v>9707.5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374</v>
      </c>
      <c r="B114" s="209" t="s">
        <v>159</v>
      </c>
      <c r="C114" s="203">
        <v>0</v>
      </c>
      <c r="D114" s="77"/>
      <c r="E114" s="203"/>
      <c r="F114" s="203">
        <f t="shared" si="15"/>
        <v>0</v>
      </c>
      <c r="G114" s="77">
        <v>152.5</v>
      </c>
      <c r="H114" s="77">
        <f t="shared" si="16"/>
        <v>0</v>
      </c>
      <c r="I114" s="506"/>
      <c r="J114" s="1"/>
      <c r="K114" s="1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374</v>
      </c>
      <c r="B115" s="209" t="s">
        <v>384</v>
      </c>
      <c r="C115" s="203">
        <v>0</v>
      </c>
      <c r="D115" s="77"/>
      <c r="E115" s="203"/>
      <c r="F115" s="203">
        <f t="shared" si="15"/>
        <v>0</v>
      </c>
      <c r="G115" s="77">
        <v>173</v>
      </c>
      <c r="H115" s="77">
        <f t="shared" si="16"/>
        <v>0</v>
      </c>
      <c r="I115" s="506"/>
      <c r="J115" s="1"/>
      <c r="K115" s="1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166</v>
      </c>
      <c r="B116" s="334" t="s">
        <v>375</v>
      </c>
      <c r="C116" s="448">
        <v>20</v>
      </c>
      <c r="D116" s="448"/>
      <c r="E116" s="448"/>
      <c r="F116" s="448">
        <f t="shared" si="15"/>
        <v>20</v>
      </c>
      <c r="G116" s="448">
        <v>2196.6</v>
      </c>
      <c r="H116" s="448">
        <f t="shared" si="16"/>
        <v>43932</v>
      </c>
      <c r="I116" s="594" t="s">
        <v>407</v>
      </c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301</v>
      </c>
      <c r="B117" s="209"/>
      <c r="C117" s="203">
        <v>25</v>
      </c>
      <c r="D117" s="77"/>
      <c r="E117" s="203"/>
      <c r="F117" s="203">
        <f t="shared" si="15"/>
        <v>25</v>
      </c>
      <c r="G117" s="77"/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205" t="s">
        <v>168</v>
      </c>
      <c r="B118" s="217"/>
      <c r="C118" s="203">
        <v>0</v>
      </c>
      <c r="D118" s="77"/>
      <c r="E118" s="203"/>
      <c r="F118" s="203">
        <v>0</v>
      </c>
      <c r="G118" s="426"/>
      <c r="H118" s="233"/>
      <c r="I118" s="512"/>
      <c r="J118" s="25"/>
      <c r="K118" s="25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205" t="s">
        <v>169</v>
      </c>
      <c r="B119" s="229"/>
      <c r="C119" s="230">
        <v>19910.740000000002</v>
      </c>
      <c r="D119" s="231">
        <f>SUM(D78:D118)</f>
        <v>0</v>
      </c>
      <c r="E119" s="231"/>
      <c r="F119" s="232">
        <f>SUM(F78:F118)</f>
        <v>13688</v>
      </c>
      <c r="G119" s="233"/>
      <c r="H119" s="513">
        <f>SUM(H78:H116)</f>
        <v>2100228.1522699995</v>
      </c>
      <c r="I119" s="506"/>
      <c r="J119" s="200"/>
      <c r="K119" s="200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1"/>
      <c r="B120" s="15"/>
      <c r="C120" s="25"/>
      <c r="D120" s="1"/>
      <c r="E120" s="1"/>
      <c r="F120" s="1"/>
      <c r="G120" s="1"/>
      <c r="H120" s="1"/>
      <c r="I120" s="25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47.25" x14ac:dyDescent="0.25">
      <c r="A121" s="386" t="s">
        <v>170</v>
      </c>
      <c r="B121" s="387" t="s">
        <v>37</v>
      </c>
      <c r="C121" s="388" t="s">
        <v>38</v>
      </c>
      <c r="D121" s="389" t="s">
        <v>39</v>
      </c>
      <c r="E121" s="390" t="s">
        <v>40</v>
      </c>
      <c r="F121" s="388" t="s">
        <v>41</v>
      </c>
      <c r="G121" s="391" t="s">
        <v>93</v>
      </c>
      <c r="H121" s="392" t="s">
        <v>52</v>
      </c>
      <c r="I121" s="428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41" t="s">
        <v>171</v>
      </c>
      <c r="B122" s="242" t="s">
        <v>172</v>
      </c>
      <c r="C122" s="22">
        <v>220.6</v>
      </c>
      <c r="D122" s="22"/>
      <c r="E122" s="22"/>
      <c r="F122" s="22">
        <f t="shared" ref="F122:F145" si="17">C122+D122-E122</f>
        <v>220.6</v>
      </c>
      <c r="G122" s="24">
        <v>605</v>
      </c>
      <c r="H122" s="257">
        <f t="shared" ref="H122:H145" si="18">G122*F122</f>
        <v>133463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241" t="s">
        <v>173</v>
      </c>
      <c r="B123" s="242" t="s">
        <v>172</v>
      </c>
      <c r="C123" s="22">
        <v>185.04</v>
      </c>
      <c r="D123" s="22"/>
      <c r="E123" s="22"/>
      <c r="F123" s="22">
        <f t="shared" si="17"/>
        <v>185.04</v>
      </c>
      <c r="G123" s="24">
        <v>605</v>
      </c>
      <c r="H123" s="257">
        <f t="shared" si="18"/>
        <v>111949.2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41" t="s">
        <v>174</v>
      </c>
      <c r="B124" s="242" t="s">
        <v>172</v>
      </c>
      <c r="C124" s="22">
        <v>213.6</v>
      </c>
      <c r="D124" s="22"/>
      <c r="E124" s="22"/>
      <c r="F124" s="22">
        <f t="shared" si="17"/>
        <v>213.6</v>
      </c>
      <c r="G124" s="24">
        <v>605</v>
      </c>
      <c r="H124" s="257">
        <f t="shared" si="18"/>
        <v>129228</v>
      </c>
      <c r="I124" s="506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175</v>
      </c>
      <c r="B125" s="242" t="s">
        <v>172</v>
      </c>
      <c r="C125" s="22">
        <v>193.3</v>
      </c>
      <c r="D125" s="22"/>
      <c r="E125" s="22"/>
      <c r="F125" s="22">
        <f t="shared" si="17"/>
        <v>193.3</v>
      </c>
      <c r="G125" s="24">
        <v>605</v>
      </c>
      <c r="H125" s="257">
        <f t="shared" si="18"/>
        <v>116946.5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30" x14ac:dyDescent="0.25">
      <c r="A126" s="245" t="s">
        <v>176</v>
      </c>
      <c r="B126" s="246" t="s">
        <v>177</v>
      </c>
      <c r="C126" s="22">
        <v>16800</v>
      </c>
      <c r="D126" s="22"/>
      <c r="E126" s="22"/>
      <c r="F126" s="22">
        <f t="shared" si="17"/>
        <v>16800</v>
      </c>
      <c r="G126" s="24">
        <v>17.399999999999999</v>
      </c>
      <c r="H126" s="257">
        <f t="shared" si="18"/>
        <v>292320</v>
      </c>
      <c r="I126" s="514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178</v>
      </c>
      <c r="B127" s="242" t="s">
        <v>179</v>
      </c>
      <c r="C127" s="22">
        <v>60</v>
      </c>
      <c r="D127" s="22"/>
      <c r="E127" s="22">
        <v>6</v>
      </c>
      <c r="F127" s="22">
        <f t="shared" si="17"/>
        <v>54</v>
      </c>
      <c r="G127" s="24">
        <v>432.82</v>
      </c>
      <c r="H127" s="257">
        <f t="shared" si="18"/>
        <v>23372.28</v>
      </c>
      <c r="I127" s="514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180</v>
      </c>
      <c r="B128" s="242" t="s">
        <v>181</v>
      </c>
      <c r="C128" s="22">
        <v>4200</v>
      </c>
      <c r="D128" s="22"/>
      <c r="E128" s="22"/>
      <c r="F128" s="22">
        <f t="shared" si="17"/>
        <v>4200</v>
      </c>
      <c r="G128" s="24">
        <v>24.995999999999999</v>
      </c>
      <c r="H128" s="257">
        <f t="shared" si="18"/>
        <v>104983.2</v>
      </c>
      <c r="I128" s="515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8" t="s">
        <v>184</v>
      </c>
      <c r="B129" s="249" t="s">
        <v>185</v>
      </c>
      <c r="C129" s="22">
        <v>4607</v>
      </c>
      <c r="D129" s="22"/>
      <c r="E129" s="22"/>
      <c r="F129" s="22">
        <f t="shared" si="17"/>
        <v>4607</v>
      </c>
      <c r="G129" s="24">
        <v>5</v>
      </c>
      <c r="H129" s="257">
        <f t="shared" si="18"/>
        <v>23035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50" t="s">
        <v>377</v>
      </c>
      <c r="B130" s="251" t="s">
        <v>187</v>
      </c>
      <c r="C130" s="252">
        <v>503.05400000000003</v>
      </c>
      <c r="D130" s="252"/>
      <c r="E130" s="252"/>
      <c r="F130" s="252">
        <f t="shared" si="17"/>
        <v>503.05400000000003</v>
      </c>
      <c r="G130" s="253">
        <v>715</v>
      </c>
      <c r="H130" s="284">
        <f t="shared" si="18"/>
        <v>359683.61000000004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55" t="s">
        <v>378</v>
      </c>
      <c r="B131" s="256" t="s">
        <v>187</v>
      </c>
      <c r="C131" s="22">
        <v>265.39999999999998</v>
      </c>
      <c r="D131" s="246"/>
      <c r="E131" s="22">
        <v>10.79</v>
      </c>
      <c r="F131" s="22">
        <f t="shared" si="17"/>
        <v>254.60999999999999</v>
      </c>
      <c r="G131" s="24">
        <v>850</v>
      </c>
      <c r="H131" s="257">
        <f t="shared" si="18"/>
        <v>216418.5</v>
      </c>
      <c r="I131" s="514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5" t="s">
        <v>193</v>
      </c>
      <c r="B132" s="246" t="s">
        <v>194</v>
      </c>
      <c r="C132" s="22">
        <v>492</v>
      </c>
      <c r="D132" s="22"/>
      <c r="E132" s="22"/>
      <c r="F132" s="22">
        <f t="shared" si="17"/>
        <v>492</v>
      </c>
      <c r="G132" s="24">
        <v>4</v>
      </c>
      <c r="H132" s="257">
        <f t="shared" si="18"/>
        <v>1968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5" t="s">
        <v>379</v>
      </c>
      <c r="B133" s="256" t="s">
        <v>187</v>
      </c>
      <c r="C133" s="22">
        <v>261.44</v>
      </c>
      <c r="D133" s="242"/>
      <c r="E133" s="22"/>
      <c r="F133" s="22">
        <f t="shared" si="17"/>
        <v>261.44</v>
      </c>
      <c r="G133" s="24">
        <v>850</v>
      </c>
      <c r="H133" s="257">
        <f t="shared" si="18"/>
        <v>222224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8" t="s">
        <v>196</v>
      </c>
      <c r="B134" s="22" t="s">
        <v>197</v>
      </c>
      <c r="C134" s="22">
        <v>3200</v>
      </c>
      <c r="D134" s="242"/>
      <c r="E134" s="22">
        <v>1800</v>
      </c>
      <c r="F134" s="22">
        <f t="shared" si="17"/>
        <v>1400</v>
      </c>
      <c r="G134" s="242">
        <v>3.86</v>
      </c>
      <c r="H134" s="257">
        <f t="shared" si="18"/>
        <v>5404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58" t="s">
        <v>198</v>
      </c>
      <c r="B135" s="22" t="s">
        <v>194</v>
      </c>
      <c r="C135" s="22">
        <v>1000</v>
      </c>
      <c r="D135" s="259"/>
      <c r="E135" s="22"/>
      <c r="F135" s="22">
        <f t="shared" si="17"/>
        <v>1000</v>
      </c>
      <c r="G135" s="242">
        <v>2.9</v>
      </c>
      <c r="H135" s="257">
        <f t="shared" si="18"/>
        <v>2900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60" t="s">
        <v>380</v>
      </c>
      <c r="B136" s="261" t="s">
        <v>200</v>
      </c>
      <c r="C136" s="261">
        <v>0</v>
      </c>
      <c r="D136" s="262"/>
      <c r="E136" s="261"/>
      <c r="F136" s="261">
        <f t="shared" si="17"/>
        <v>0</v>
      </c>
      <c r="G136" s="263">
        <v>5.3</v>
      </c>
      <c r="H136" s="264">
        <f t="shared" si="18"/>
        <v>0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201</v>
      </c>
      <c r="B137" s="22" t="s">
        <v>194</v>
      </c>
      <c r="C137" s="22">
        <v>3.6500000000000004</v>
      </c>
      <c r="D137" s="259"/>
      <c r="E137" s="22"/>
      <c r="F137" s="22">
        <f t="shared" si="17"/>
        <v>3.6500000000000004</v>
      </c>
      <c r="G137" s="242">
        <v>499.4</v>
      </c>
      <c r="H137" s="257">
        <f t="shared" si="18"/>
        <v>1822.8100000000002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30" x14ac:dyDescent="0.25">
      <c r="A138" s="265" t="s">
        <v>203</v>
      </c>
      <c r="B138" s="266" t="s">
        <v>204</v>
      </c>
      <c r="C138" s="267">
        <v>311.99</v>
      </c>
      <c r="D138" s="268"/>
      <c r="E138" s="266"/>
      <c r="F138" s="266">
        <f t="shared" si="17"/>
        <v>311.99</v>
      </c>
      <c r="G138" s="139">
        <v>682</v>
      </c>
      <c r="H138" s="269">
        <f t="shared" si="18"/>
        <v>212777.18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30" x14ac:dyDescent="0.25">
      <c r="A139" s="270" t="s">
        <v>205</v>
      </c>
      <c r="B139" s="22" t="s">
        <v>204</v>
      </c>
      <c r="C139" s="22">
        <v>225.93</v>
      </c>
      <c r="D139" s="259"/>
      <c r="E139" s="22"/>
      <c r="F139" s="22">
        <f t="shared" si="17"/>
        <v>225.93</v>
      </c>
      <c r="G139" s="24">
        <v>692</v>
      </c>
      <c r="H139" s="257">
        <f t="shared" si="18"/>
        <v>156343.56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206</v>
      </c>
      <c r="B140" s="242" t="s">
        <v>207</v>
      </c>
      <c r="C140" s="22">
        <v>124.9</v>
      </c>
      <c r="D140" s="259"/>
      <c r="E140" s="22"/>
      <c r="F140" s="22">
        <f t="shared" si="17"/>
        <v>124.9</v>
      </c>
      <c r="G140" s="24">
        <v>290</v>
      </c>
      <c r="H140" s="257">
        <f t="shared" si="18"/>
        <v>36221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208</v>
      </c>
      <c r="B141" s="242" t="s">
        <v>207</v>
      </c>
      <c r="C141" s="22">
        <v>166</v>
      </c>
      <c r="D141" s="259"/>
      <c r="E141" s="22"/>
      <c r="F141" s="22">
        <f t="shared" si="17"/>
        <v>166</v>
      </c>
      <c r="G141" s="24">
        <v>280</v>
      </c>
      <c r="H141" s="257">
        <f t="shared" si="18"/>
        <v>46480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71" t="s">
        <v>209</v>
      </c>
      <c r="B142" s="272" t="s">
        <v>172</v>
      </c>
      <c r="C142" s="273">
        <v>25.450000000000031</v>
      </c>
      <c r="D142" s="274"/>
      <c r="E142" s="275"/>
      <c r="F142" s="275">
        <f t="shared" si="17"/>
        <v>25.450000000000031</v>
      </c>
      <c r="G142" s="276">
        <v>414</v>
      </c>
      <c r="H142" s="277">
        <f t="shared" si="18"/>
        <v>10536.300000000014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79" t="s">
        <v>211</v>
      </c>
      <c r="B143" s="280" t="s">
        <v>181</v>
      </c>
      <c r="C143" s="281">
        <v>2000</v>
      </c>
      <c r="D143" s="282"/>
      <c r="E143" s="252"/>
      <c r="F143" s="281">
        <f t="shared" si="17"/>
        <v>2000</v>
      </c>
      <c r="G143" s="283">
        <v>25.776</v>
      </c>
      <c r="H143" s="284">
        <f t="shared" si="18"/>
        <v>51552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212</v>
      </c>
      <c r="B144" s="259" t="s">
        <v>181</v>
      </c>
      <c r="C144" s="22">
        <v>2000</v>
      </c>
      <c r="D144" s="259"/>
      <c r="E144" s="22">
        <v>1000</v>
      </c>
      <c r="F144" s="285">
        <f t="shared" si="17"/>
        <v>1000</v>
      </c>
      <c r="G144" s="278">
        <v>24.744</v>
      </c>
      <c r="H144" s="257">
        <f t="shared" si="18"/>
        <v>24744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58" t="s">
        <v>404</v>
      </c>
      <c r="B145" s="22" t="s">
        <v>405</v>
      </c>
      <c r="C145" s="285">
        <v>1500</v>
      </c>
      <c r="D145" s="259"/>
      <c r="E145" s="22"/>
      <c r="F145" s="286">
        <f t="shared" si="17"/>
        <v>1500</v>
      </c>
      <c r="G145" s="24">
        <v>33</v>
      </c>
      <c r="H145" s="257">
        <f t="shared" si="18"/>
        <v>49500</v>
      </c>
      <c r="I145" s="311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45" t="s">
        <v>213</v>
      </c>
      <c r="B146" s="229"/>
      <c r="C146" s="287">
        <v>50378.134000000005</v>
      </c>
      <c r="D146" s="288"/>
      <c r="E146" s="15"/>
      <c r="F146" s="289">
        <f>SUM(F122:F144)</f>
        <v>34242.564000000006</v>
      </c>
      <c r="G146" s="15"/>
      <c r="H146" s="290">
        <f>SUM(H122:H145)</f>
        <v>2333872.1399999997</v>
      </c>
      <c r="I146" s="311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91"/>
      <c r="B147" s="15"/>
      <c r="C147" s="292"/>
      <c r="D147" s="15"/>
      <c r="E147" s="15"/>
      <c r="F147" s="293"/>
      <c r="G147" s="15"/>
      <c r="H147" s="15"/>
      <c r="I147" s="1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1"/>
      <c r="B148" s="15"/>
      <c r="C148" s="1"/>
      <c r="D148" s="1"/>
      <c r="E148" s="1"/>
      <c r="F148" s="1"/>
      <c r="G148" s="1"/>
      <c r="H148" s="15"/>
      <c r="I148" s="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31.5" customHeight="1" x14ac:dyDescent="0.25">
      <c r="A149" s="784" t="s">
        <v>214</v>
      </c>
      <c r="B149" s="784" t="s">
        <v>215</v>
      </c>
      <c r="C149" s="786" t="s">
        <v>40</v>
      </c>
      <c r="D149" s="787" t="s">
        <v>216</v>
      </c>
      <c r="E149" s="784" t="s">
        <v>217</v>
      </c>
      <c r="F149" s="516"/>
      <c r="G149" s="516"/>
      <c r="H149" s="516"/>
      <c r="I149" s="516"/>
      <c r="J149" s="516"/>
      <c r="K149" s="516"/>
      <c r="L149" s="517"/>
      <c r="M149" s="517"/>
      <c r="N149" s="517"/>
      <c r="O149" s="517"/>
      <c r="P149" s="517"/>
      <c r="Q149" s="517"/>
      <c r="R149" s="517"/>
      <c r="S149" s="517"/>
      <c r="T149" s="517"/>
      <c r="U149" s="517"/>
      <c r="V149" s="517"/>
      <c r="W149" s="517"/>
      <c r="X149" s="517"/>
      <c r="Y149" s="517"/>
    </row>
    <row r="150" spans="1:25" ht="15.75" x14ac:dyDescent="0.25">
      <c r="A150" s="770"/>
      <c r="B150" s="770"/>
      <c r="C150" s="770"/>
      <c r="D150" s="770"/>
      <c r="E150" s="770"/>
      <c r="F150" s="294"/>
      <c r="G150" s="1"/>
      <c r="H150" s="1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518">
        <v>47979</v>
      </c>
      <c r="B151" s="518">
        <v>48369</v>
      </c>
      <c r="C151" s="518">
        <f>B151-A151</f>
        <v>390</v>
      </c>
      <c r="D151" s="518">
        <v>10.79</v>
      </c>
      <c r="E151" s="519">
        <f>D151*C151</f>
        <v>4208.0999999999995</v>
      </c>
      <c r="F151" s="1"/>
      <c r="G151" s="1"/>
      <c r="H151" s="1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4.25" customHeight="1" x14ac:dyDescent="0.25">
      <c r="A152" s="788"/>
      <c r="B152" s="778"/>
      <c r="C152" s="778"/>
      <c r="D152" s="779"/>
      <c r="E152" s="1"/>
      <c r="F152" s="1"/>
      <c r="G152" s="1"/>
      <c r="H152" s="1"/>
      <c r="I152" s="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20.25" customHeight="1" x14ac:dyDescent="0.25">
      <c r="A153" s="784" t="s">
        <v>218</v>
      </c>
      <c r="B153" s="784" t="s">
        <v>219</v>
      </c>
      <c r="C153" s="787" t="s">
        <v>40</v>
      </c>
      <c r="D153" s="787" t="s">
        <v>220</v>
      </c>
      <c r="E153" s="784" t="s">
        <v>217</v>
      </c>
      <c r="F153" s="1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20.25" customHeight="1" x14ac:dyDescent="0.25">
      <c r="A154" s="770"/>
      <c r="B154" s="770"/>
      <c r="C154" s="770"/>
      <c r="D154" s="770"/>
      <c r="E154" s="770"/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520">
        <v>980.87599999999998</v>
      </c>
      <c r="B155" s="520">
        <v>980.87599999999998</v>
      </c>
      <c r="C155" s="520">
        <f>B155-A155</f>
        <v>0</v>
      </c>
      <c r="D155" s="521">
        <v>7.5</v>
      </c>
      <c r="E155" s="522">
        <f>D155*C155</f>
        <v>0</v>
      </c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1"/>
      <c r="B156" s="15"/>
      <c r="C156" s="25"/>
      <c r="D156" s="1"/>
      <c r="E156" s="1"/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8.5" x14ac:dyDescent="0.25">
      <c r="A157" s="301" t="s">
        <v>221</v>
      </c>
      <c r="B157" s="301" t="s">
        <v>88</v>
      </c>
      <c r="C157" s="397" t="s">
        <v>38</v>
      </c>
      <c r="D157" s="301" t="s">
        <v>39</v>
      </c>
      <c r="E157" s="523" t="s">
        <v>40</v>
      </c>
      <c r="F157" s="397" t="s">
        <v>41</v>
      </c>
      <c r="G157" s="524" t="s">
        <v>93</v>
      </c>
      <c r="H157" s="577" t="s">
        <v>52</v>
      </c>
      <c r="I157" s="578"/>
      <c r="J157" s="200"/>
      <c r="K157" s="200"/>
      <c r="L157" s="526"/>
      <c r="M157" s="526"/>
      <c r="N157" s="526"/>
      <c r="O157" s="526"/>
      <c r="P157" s="526"/>
      <c r="Q157" s="526"/>
      <c r="R157" s="526"/>
      <c r="S157" s="526"/>
      <c r="T157" s="526"/>
      <c r="U157" s="526"/>
      <c r="V157" s="526"/>
      <c r="W157" s="526"/>
      <c r="X157" s="526"/>
      <c r="Y157" s="526"/>
    </row>
    <row r="158" spans="1:25" ht="15.75" x14ac:dyDescent="0.25">
      <c r="A158" s="304" t="s">
        <v>222</v>
      </c>
      <c r="B158" s="242" t="s">
        <v>223</v>
      </c>
      <c r="C158" s="22">
        <v>0</v>
      </c>
      <c r="D158" s="242">
        <v>0</v>
      </c>
      <c r="E158" s="22">
        <v>0</v>
      </c>
      <c r="F158" s="22">
        <f t="shared" ref="F158:F159" si="19">C158-E158+D158</f>
        <v>0</v>
      </c>
      <c r="G158" s="242">
        <v>94.778000000000006</v>
      </c>
      <c r="H158" s="579">
        <f t="shared" ref="H158:H159" si="20">G158*F158</f>
        <v>0</v>
      </c>
      <c r="I158" s="54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304" t="s">
        <v>224</v>
      </c>
      <c r="B159" s="242" t="s">
        <v>223</v>
      </c>
      <c r="C159" s="22">
        <v>30.2</v>
      </c>
      <c r="D159" s="242"/>
      <c r="E159" s="22">
        <v>0</v>
      </c>
      <c r="F159" s="22">
        <f t="shared" si="19"/>
        <v>30.2</v>
      </c>
      <c r="G159" s="242">
        <v>249.72200000000001</v>
      </c>
      <c r="H159" s="579">
        <f t="shared" si="20"/>
        <v>7541.6044000000002</v>
      </c>
      <c r="I159" s="54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5.75" x14ac:dyDescent="0.25">
      <c r="A160" s="304" t="s">
        <v>213</v>
      </c>
      <c r="B160" s="242"/>
      <c r="C160" s="305"/>
      <c r="D160" s="242"/>
      <c r="E160" s="22"/>
      <c r="F160" s="305"/>
      <c r="G160" s="242"/>
      <c r="H160" s="580">
        <f>SUM(H158:H159)</f>
        <v>7541.6044000000002</v>
      </c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307"/>
      <c r="B161" s="15"/>
      <c r="C161" s="25"/>
      <c r="D161" s="1"/>
      <c r="E161" s="1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38.25" x14ac:dyDescent="0.25">
      <c r="A162" s="581" t="s">
        <v>327</v>
      </c>
      <c r="B162" s="582" t="s">
        <v>328</v>
      </c>
      <c r="C162" s="530" t="s">
        <v>228</v>
      </c>
      <c r="D162" s="531" t="s">
        <v>229</v>
      </c>
      <c r="E162" s="529" t="s">
        <v>230</v>
      </c>
      <c r="F162" s="532" t="s">
        <v>396</v>
      </c>
      <c r="G162" s="530" t="s">
        <v>52</v>
      </c>
      <c r="I162" s="583"/>
      <c r="J162" s="25"/>
      <c r="K162" s="25"/>
      <c r="L162" s="534"/>
      <c r="M162" s="534"/>
      <c r="N162" s="534"/>
      <c r="O162" s="534"/>
      <c r="P162" s="534"/>
      <c r="Q162" s="534"/>
      <c r="R162" s="534"/>
      <c r="S162" s="534"/>
      <c r="T162" s="534"/>
      <c r="U162" s="534"/>
      <c r="V162" s="534"/>
      <c r="W162" s="534"/>
      <c r="X162" s="534"/>
      <c r="Y162" s="534"/>
    </row>
    <row r="163" spans="1:25" ht="15.75" x14ac:dyDescent="0.25">
      <c r="A163" s="535" t="s">
        <v>329</v>
      </c>
      <c r="B163" s="536">
        <v>0</v>
      </c>
      <c r="C163" s="311" t="s">
        <v>397</v>
      </c>
      <c r="D163" s="311"/>
      <c r="E163" s="536" t="s">
        <v>233</v>
      </c>
      <c r="F163" s="536">
        <v>77</v>
      </c>
      <c r="G163" s="311">
        <f t="shared" ref="G163:G172" si="21">F163*B163</f>
        <v>0</v>
      </c>
      <c r="I163" s="294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535" t="s">
        <v>330</v>
      </c>
      <c r="B164" s="536">
        <v>0</v>
      </c>
      <c r="C164" s="311" t="s">
        <v>397</v>
      </c>
      <c r="D164" s="311"/>
      <c r="E164" s="536" t="s">
        <v>233</v>
      </c>
      <c r="F164" s="536">
        <v>128</v>
      </c>
      <c r="G164" s="311">
        <f t="shared" si="21"/>
        <v>0</v>
      </c>
      <c r="I164" s="29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535" t="s">
        <v>331</v>
      </c>
      <c r="B165" s="536">
        <v>0</v>
      </c>
      <c r="C165" s="311" t="s">
        <v>398</v>
      </c>
      <c r="D165" s="538"/>
      <c r="E165" s="536" t="s">
        <v>233</v>
      </c>
      <c r="F165" s="536">
        <v>128</v>
      </c>
      <c r="G165" s="311">
        <f t="shared" si="21"/>
        <v>0</v>
      </c>
      <c r="I165" s="29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535" t="s">
        <v>332</v>
      </c>
      <c r="B166" s="536">
        <v>0</v>
      </c>
      <c r="C166" s="311" t="s">
        <v>398</v>
      </c>
      <c r="D166" s="311"/>
      <c r="E166" s="536" t="s">
        <v>233</v>
      </c>
      <c r="F166" s="536"/>
      <c r="G166" s="311">
        <f t="shared" si="21"/>
        <v>0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399</v>
      </c>
      <c r="B167" s="536">
        <v>0</v>
      </c>
      <c r="C167" s="311" t="s">
        <v>398</v>
      </c>
      <c r="D167" s="311"/>
      <c r="E167" s="536" t="s">
        <v>233</v>
      </c>
      <c r="F167" s="536"/>
      <c r="G167" s="311">
        <f t="shared" si="21"/>
        <v>0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334</v>
      </c>
      <c r="B168" s="536">
        <v>1.5</v>
      </c>
      <c r="C168" s="311" t="s">
        <v>400</v>
      </c>
      <c r="D168" s="311"/>
      <c r="E168" s="536" t="s">
        <v>233</v>
      </c>
      <c r="F168" s="536"/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335</v>
      </c>
      <c r="B169" s="536">
        <v>3.8</v>
      </c>
      <c r="C169" s="311" t="s">
        <v>400</v>
      </c>
      <c r="D169" s="538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336</v>
      </c>
      <c r="B170" s="536">
        <v>2.5</v>
      </c>
      <c r="C170" s="311" t="s">
        <v>401</v>
      </c>
      <c r="D170" s="538"/>
      <c r="E170" s="536" t="s">
        <v>233</v>
      </c>
      <c r="F170" s="536">
        <v>0</v>
      </c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391</v>
      </c>
      <c r="B171" s="536">
        <v>0</v>
      </c>
      <c r="C171" s="584" t="s">
        <v>402</v>
      </c>
      <c r="D171" s="544"/>
      <c r="E171" s="536" t="s">
        <v>233</v>
      </c>
      <c r="F171" s="544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403</v>
      </c>
      <c r="B172" s="536">
        <v>4.5</v>
      </c>
      <c r="C172" s="584" t="s">
        <v>402</v>
      </c>
      <c r="D172" s="544"/>
      <c r="E172" s="536" t="s">
        <v>233</v>
      </c>
      <c r="F172" s="544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340</v>
      </c>
      <c r="B173" s="536">
        <v>12</v>
      </c>
      <c r="C173" s="536" t="s">
        <v>400</v>
      </c>
      <c r="D173" s="538"/>
      <c r="E173" s="536" t="s">
        <v>233</v>
      </c>
      <c r="F173" s="538"/>
      <c r="G173" s="538"/>
      <c r="I173" s="294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5" spans="1:25" ht="15.75" x14ac:dyDescent="0.2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28.5" x14ac:dyDescent="0.25">
      <c r="A176" s="300" t="s">
        <v>244</v>
      </c>
      <c r="B176" s="300" t="s">
        <v>245</v>
      </c>
      <c r="C176" s="397" t="s">
        <v>38</v>
      </c>
      <c r="D176" s="301" t="s">
        <v>39</v>
      </c>
      <c r="E176" s="329" t="s">
        <v>40</v>
      </c>
      <c r="F176" s="397" t="s">
        <v>246</v>
      </c>
      <c r="G176" s="303" t="s">
        <v>93</v>
      </c>
      <c r="H176" s="577" t="s">
        <v>52</v>
      </c>
      <c r="I176" s="585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307" t="s">
        <v>247</v>
      </c>
      <c r="B177" s="229"/>
      <c r="C177" s="229">
        <v>12</v>
      </c>
      <c r="D177" s="229"/>
      <c r="E177" s="229">
        <v>2</v>
      </c>
      <c r="F177" s="229">
        <f t="shared" ref="F177:F180" si="22">C177+D177-E177</f>
        <v>10</v>
      </c>
      <c r="G177" s="311">
        <v>3.7</v>
      </c>
      <c r="H177" s="586">
        <f t="shared" ref="H177:H180" si="23">G177*F177</f>
        <v>37</v>
      </c>
      <c r="I177" s="587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307" t="s">
        <v>248</v>
      </c>
      <c r="B178" s="229"/>
      <c r="C178" s="229">
        <v>27</v>
      </c>
      <c r="D178" s="229"/>
      <c r="E178" s="229"/>
      <c r="F178" s="229">
        <f t="shared" si="22"/>
        <v>27</v>
      </c>
      <c r="G178" s="311">
        <v>85</v>
      </c>
      <c r="H178" s="586">
        <f t="shared" si="23"/>
        <v>2295</v>
      </c>
      <c r="I178" s="587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307" t="s">
        <v>249</v>
      </c>
      <c r="B179" s="229"/>
      <c r="C179" s="229">
        <v>57</v>
      </c>
      <c r="D179" s="229"/>
      <c r="E179" s="229"/>
      <c r="F179" s="229">
        <f t="shared" si="22"/>
        <v>57</v>
      </c>
      <c r="G179" s="311">
        <v>145</v>
      </c>
      <c r="H179" s="586">
        <f t="shared" si="23"/>
        <v>8265</v>
      </c>
      <c r="I179" s="587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250</v>
      </c>
      <c r="B180" s="229"/>
      <c r="C180" s="229">
        <v>210</v>
      </c>
      <c r="D180" s="229"/>
      <c r="E180" s="229"/>
      <c r="F180" s="229">
        <f t="shared" si="22"/>
        <v>210</v>
      </c>
      <c r="G180" s="311">
        <v>239</v>
      </c>
      <c r="H180" s="586">
        <f t="shared" si="23"/>
        <v>50190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304</v>
      </c>
      <c r="B181" s="229"/>
      <c r="C181" s="229"/>
      <c r="D181" s="229"/>
      <c r="E181" s="229"/>
      <c r="F181" s="229"/>
      <c r="G181" s="311"/>
      <c r="H181" s="586"/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251</v>
      </c>
      <c r="B182" s="229"/>
      <c r="C182" s="229">
        <v>60</v>
      </c>
      <c r="D182" s="229"/>
      <c r="E182" s="229"/>
      <c r="F182" s="229">
        <f t="shared" ref="F182:F192" si="24">C182+D182-E182</f>
        <v>60</v>
      </c>
      <c r="G182" s="311">
        <v>126.99</v>
      </c>
      <c r="H182" s="586">
        <f t="shared" ref="H182:H189" si="25">G182*F182</f>
        <v>7619.4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252</v>
      </c>
      <c r="B183" s="229"/>
      <c r="C183" s="229">
        <v>0</v>
      </c>
      <c r="D183" s="229"/>
      <c r="E183" s="229"/>
      <c r="F183" s="229">
        <f t="shared" si="24"/>
        <v>0</v>
      </c>
      <c r="G183" s="311">
        <v>29</v>
      </c>
      <c r="H183" s="586">
        <f t="shared" si="25"/>
        <v>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253</v>
      </c>
      <c r="B184" s="229"/>
      <c r="C184" s="229">
        <v>46</v>
      </c>
      <c r="D184" s="229"/>
      <c r="E184" s="229"/>
      <c r="F184" s="229">
        <f t="shared" si="24"/>
        <v>46</v>
      </c>
      <c r="G184" s="311">
        <v>361.5</v>
      </c>
      <c r="H184" s="586">
        <f t="shared" si="25"/>
        <v>16629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254</v>
      </c>
      <c r="B185" s="229"/>
      <c r="C185" s="229">
        <v>17</v>
      </c>
      <c r="D185" s="229"/>
      <c r="E185" s="229">
        <v>2</v>
      </c>
      <c r="F185" s="229">
        <f t="shared" si="24"/>
        <v>15</v>
      </c>
      <c r="G185" s="311"/>
      <c r="H185" s="586">
        <f t="shared" si="25"/>
        <v>0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255</v>
      </c>
      <c r="B186" s="229"/>
      <c r="C186" s="229">
        <v>145</v>
      </c>
      <c r="D186" s="229"/>
      <c r="E186" s="229">
        <v>2</v>
      </c>
      <c r="F186" s="229">
        <f t="shared" si="24"/>
        <v>143</v>
      </c>
      <c r="G186" s="311">
        <v>2.35</v>
      </c>
      <c r="H186" s="586">
        <f t="shared" si="25"/>
        <v>336.05</v>
      </c>
      <c r="I186" s="294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256</v>
      </c>
      <c r="B187" s="229"/>
      <c r="C187" s="229">
        <v>9</v>
      </c>
      <c r="D187" s="229"/>
      <c r="E187" s="229"/>
      <c r="F187" s="229">
        <f t="shared" si="24"/>
        <v>9</v>
      </c>
      <c r="G187" s="311">
        <v>105.1</v>
      </c>
      <c r="H187" s="586">
        <f t="shared" si="25"/>
        <v>945.9</v>
      </c>
      <c r="I187" s="294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257</v>
      </c>
      <c r="B188" s="229"/>
      <c r="C188" s="229">
        <v>0</v>
      </c>
      <c r="D188" s="229"/>
      <c r="E188" s="229"/>
      <c r="F188" s="229">
        <f t="shared" si="24"/>
        <v>0</v>
      </c>
      <c r="G188" s="546"/>
      <c r="H188" s="586">
        <f t="shared" si="25"/>
        <v>0</v>
      </c>
      <c r="I188" s="294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258</v>
      </c>
      <c r="B189" s="229"/>
      <c r="C189" s="229">
        <v>0</v>
      </c>
      <c r="D189" s="229"/>
      <c r="E189" s="229"/>
      <c r="F189" s="229">
        <f t="shared" si="24"/>
        <v>0</v>
      </c>
      <c r="G189" s="311">
        <v>63.08</v>
      </c>
      <c r="H189" s="586">
        <f t="shared" si="25"/>
        <v>0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259</v>
      </c>
      <c r="B190" s="229"/>
      <c r="C190" s="229">
        <v>0</v>
      </c>
      <c r="D190" s="229"/>
      <c r="E190" s="229"/>
      <c r="F190" s="229">
        <f t="shared" si="24"/>
        <v>0</v>
      </c>
      <c r="G190" s="311">
        <v>1449</v>
      </c>
      <c r="H190" s="586">
        <f>F190*G190</f>
        <v>0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260</v>
      </c>
      <c r="B191" s="229"/>
      <c r="C191" s="229">
        <v>0</v>
      </c>
      <c r="D191" s="229"/>
      <c r="E191" s="229"/>
      <c r="F191" s="229">
        <f t="shared" si="24"/>
        <v>0</v>
      </c>
      <c r="G191" s="311">
        <v>1341</v>
      </c>
      <c r="H191" s="586">
        <f t="shared" ref="H191:H192" si="26">D191*G191</f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233" t="s">
        <v>261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0</v>
      </c>
      <c r="H192" s="586">
        <f t="shared" si="26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1"/>
      <c r="B193" s="15"/>
      <c r="C193" s="15"/>
      <c r="D193" s="15"/>
      <c r="E193" s="15"/>
      <c r="F193" s="15"/>
      <c r="G193" s="358"/>
      <c r="H193" s="589"/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1"/>
      <c r="B194" s="15"/>
      <c r="C194" s="25"/>
      <c r="D194" s="1"/>
      <c r="E194" s="1"/>
      <c r="F194" s="1"/>
      <c r="G194" s="1"/>
      <c r="H194" s="1"/>
      <c r="I194" s="1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28.5" x14ac:dyDescent="0.25">
      <c r="A195" s="548" t="s">
        <v>262</v>
      </c>
      <c r="B195" s="196" t="s">
        <v>88</v>
      </c>
      <c r="C195" s="549" t="s">
        <v>38</v>
      </c>
      <c r="D195" s="196" t="s">
        <v>39</v>
      </c>
      <c r="E195" s="238" t="s">
        <v>40</v>
      </c>
      <c r="F195" s="549" t="s">
        <v>246</v>
      </c>
      <c r="G195" s="196" t="s">
        <v>10</v>
      </c>
      <c r="H195" s="550" t="s">
        <v>52</v>
      </c>
      <c r="I195" s="588" t="s">
        <v>263</v>
      </c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45" x14ac:dyDescent="0.25">
      <c r="A196" s="552" t="s">
        <v>305</v>
      </c>
      <c r="B196" s="229" t="s">
        <v>265</v>
      </c>
      <c r="C196" s="229">
        <v>1</v>
      </c>
      <c r="D196" s="229"/>
      <c r="E196" s="307"/>
      <c r="F196" s="229">
        <f t="shared" ref="F196:F216" si="27">C196+D196-E196</f>
        <v>1</v>
      </c>
      <c r="G196" s="307"/>
      <c r="H196" s="333">
        <v>54000</v>
      </c>
      <c r="I196" s="553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554" t="s">
        <v>266</v>
      </c>
      <c r="B197" s="229" t="s">
        <v>267</v>
      </c>
      <c r="C197" s="229">
        <v>1</v>
      </c>
      <c r="D197" s="229"/>
      <c r="E197" s="307"/>
      <c r="F197" s="229">
        <f t="shared" si="27"/>
        <v>1</v>
      </c>
      <c r="G197" s="307"/>
      <c r="H197" s="333">
        <v>220000</v>
      </c>
      <c r="I197" s="553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30" x14ac:dyDescent="0.25">
      <c r="A198" s="552" t="s">
        <v>268</v>
      </c>
      <c r="B198" s="229" t="s">
        <v>269</v>
      </c>
      <c r="C198" s="229">
        <v>1</v>
      </c>
      <c r="D198" s="229"/>
      <c r="E198" s="307"/>
      <c r="F198" s="229">
        <f t="shared" si="27"/>
        <v>1</v>
      </c>
      <c r="G198" s="307"/>
      <c r="H198" s="333">
        <v>7777</v>
      </c>
      <c r="I198" s="553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552" t="s">
        <v>204</v>
      </c>
      <c r="B199" s="229"/>
      <c r="C199" s="229">
        <v>2</v>
      </c>
      <c r="D199" s="229"/>
      <c r="E199" s="307"/>
      <c r="F199" s="229">
        <f t="shared" si="27"/>
        <v>2</v>
      </c>
      <c r="G199" s="307"/>
      <c r="H199" s="333">
        <f>92055*2</f>
        <v>184110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270</v>
      </c>
      <c r="B200" s="229" t="s">
        <v>271</v>
      </c>
      <c r="C200" s="229">
        <v>200</v>
      </c>
      <c r="D200" s="229"/>
      <c r="E200" s="307"/>
      <c r="F200" s="229">
        <f t="shared" si="27"/>
        <v>200</v>
      </c>
      <c r="G200" s="229">
        <v>860</v>
      </c>
      <c r="H200" s="333">
        <f>F200*G200</f>
        <v>172000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554" t="s">
        <v>270</v>
      </c>
      <c r="B201" s="229" t="s">
        <v>272</v>
      </c>
      <c r="C201" s="229">
        <v>8</v>
      </c>
      <c r="D201" s="229"/>
      <c r="E201" s="307"/>
      <c r="F201" s="229">
        <f t="shared" si="27"/>
        <v>8</v>
      </c>
      <c r="G201" s="307"/>
      <c r="H201" s="333">
        <v>3600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4" t="s">
        <v>273</v>
      </c>
      <c r="B202" s="229" t="s">
        <v>269</v>
      </c>
      <c r="C202" s="229">
        <v>1</v>
      </c>
      <c r="D202" s="229"/>
      <c r="E202" s="307"/>
      <c r="F202" s="229">
        <f t="shared" si="27"/>
        <v>1</v>
      </c>
      <c r="G202" s="307"/>
      <c r="H202" s="333">
        <v>13299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274</v>
      </c>
      <c r="B203" s="229" t="s">
        <v>275</v>
      </c>
      <c r="C203" s="229">
        <v>1</v>
      </c>
      <c r="D203" s="229"/>
      <c r="E203" s="307"/>
      <c r="F203" s="229">
        <f t="shared" si="27"/>
        <v>1</v>
      </c>
      <c r="G203" s="307"/>
      <c r="H203" s="333"/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276</v>
      </c>
      <c r="B204" s="229" t="s">
        <v>269</v>
      </c>
      <c r="C204" s="229">
        <v>1</v>
      </c>
      <c r="D204" s="229"/>
      <c r="E204" s="229"/>
      <c r="F204" s="229">
        <f t="shared" si="27"/>
        <v>1</v>
      </c>
      <c r="G204" s="229">
        <v>519</v>
      </c>
      <c r="H204" s="333">
        <f t="shared" ref="H204:H210" si="28">D204*G204</f>
        <v>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277</v>
      </c>
      <c r="B205" s="229" t="s">
        <v>269</v>
      </c>
      <c r="C205" s="229">
        <v>5</v>
      </c>
      <c r="D205" s="229"/>
      <c r="E205" s="307"/>
      <c r="F205" s="229">
        <f t="shared" si="27"/>
        <v>5</v>
      </c>
      <c r="G205" s="229">
        <v>299</v>
      </c>
      <c r="H205" s="333">
        <f t="shared" si="28"/>
        <v>0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278</v>
      </c>
      <c r="B206" s="229" t="s">
        <v>269</v>
      </c>
      <c r="C206" s="229">
        <v>2</v>
      </c>
      <c r="D206" s="229"/>
      <c r="E206" s="307"/>
      <c r="F206" s="229">
        <f t="shared" si="27"/>
        <v>2</v>
      </c>
      <c r="G206" s="229">
        <v>8945</v>
      </c>
      <c r="H206" s="333">
        <f t="shared" si="28"/>
        <v>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279</v>
      </c>
      <c r="B207" s="229" t="s">
        <v>269</v>
      </c>
      <c r="C207" s="229">
        <v>2</v>
      </c>
      <c r="D207" s="229"/>
      <c r="E207" s="307"/>
      <c r="F207" s="229">
        <f t="shared" si="27"/>
        <v>2</v>
      </c>
      <c r="G207" s="229">
        <v>118</v>
      </c>
      <c r="H207" s="333">
        <f t="shared" si="28"/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280</v>
      </c>
      <c r="B208" s="229" t="s">
        <v>269</v>
      </c>
      <c r="C208" s="229">
        <v>3</v>
      </c>
      <c r="D208" s="229"/>
      <c r="E208" s="307"/>
      <c r="F208" s="229">
        <f t="shared" si="27"/>
        <v>3</v>
      </c>
      <c r="G208" s="229">
        <v>225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281</v>
      </c>
      <c r="B209" s="229" t="s">
        <v>269</v>
      </c>
      <c r="C209" s="229">
        <v>10</v>
      </c>
      <c r="D209" s="229"/>
      <c r="E209" s="307"/>
      <c r="F209" s="229">
        <f t="shared" si="27"/>
        <v>10</v>
      </c>
      <c r="G209" s="229">
        <v>43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282</v>
      </c>
      <c r="B210" s="229" t="s">
        <v>269</v>
      </c>
      <c r="C210" s="229">
        <v>10</v>
      </c>
      <c r="D210" s="229"/>
      <c r="E210" s="307"/>
      <c r="F210" s="229">
        <f t="shared" si="27"/>
        <v>10</v>
      </c>
      <c r="G210" s="229">
        <v>326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283</v>
      </c>
      <c r="B211" s="229" t="s">
        <v>187</v>
      </c>
      <c r="C211" s="229">
        <v>0</v>
      </c>
      <c r="D211" s="229"/>
      <c r="E211" s="307"/>
      <c r="F211" s="229">
        <f t="shared" si="27"/>
        <v>0</v>
      </c>
      <c r="G211" s="229"/>
      <c r="H211" s="333">
        <v>79000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284</v>
      </c>
      <c r="B212" s="229" t="s">
        <v>187</v>
      </c>
      <c r="C212" s="229">
        <v>0</v>
      </c>
      <c r="D212" s="229"/>
      <c r="E212" s="307"/>
      <c r="F212" s="229">
        <f t="shared" si="27"/>
        <v>0</v>
      </c>
      <c r="G212" s="229"/>
      <c r="H212" s="333">
        <v>79000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285</v>
      </c>
      <c r="B213" s="229" t="s">
        <v>269</v>
      </c>
      <c r="C213" s="229">
        <v>0</v>
      </c>
      <c r="D213" s="229"/>
      <c r="E213" s="229"/>
      <c r="F213" s="229">
        <f t="shared" si="27"/>
        <v>0</v>
      </c>
      <c r="G213" s="229"/>
      <c r="H213" s="333">
        <v>30766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286</v>
      </c>
      <c r="B214" s="229" t="s">
        <v>269</v>
      </c>
      <c r="C214" s="229">
        <v>5</v>
      </c>
      <c r="D214" s="229"/>
      <c r="E214" s="307"/>
      <c r="F214" s="229">
        <f t="shared" si="27"/>
        <v>5</v>
      </c>
      <c r="G214" s="229">
        <f>H214/F214</f>
        <v>1686</v>
      </c>
      <c r="H214" s="333">
        <v>8430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287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288</v>
      </c>
      <c r="B216" s="229" t="s">
        <v>289</v>
      </c>
      <c r="C216" s="229">
        <v>20</v>
      </c>
      <c r="D216" s="229"/>
      <c r="E216" s="307"/>
      <c r="F216" s="229">
        <f t="shared" si="27"/>
        <v>20</v>
      </c>
      <c r="G216" s="229">
        <v>180</v>
      </c>
      <c r="H216" s="333">
        <f>F216*G216</f>
        <v>3600</v>
      </c>
      <c r="I216" s="553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5" t="s">
        <v>213</v>
      </c>
      <c r="B217" s="496"/>
      <c r="C217" s="496"/>
      <c r="D217" s="496"/>
      <c r="E217" s="556"/>
      <c r="F217" s="556"/>
      <c r="G217" s="556"/>
      <c r="H217" s="557">
        <f>SUM(H196:H215)</f>
        <v>930982</v>
      </c>
      <c r="I217" s="558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233" t="s">
        <v>306</v>
      </c>
      <c r="B220" s="233" t="s">
        <v>307</v>
      </c>
      <c r="C220" s="233"/>
      <c r="D220" s="233">
        <v>2</v>
      </c>
      <c r="E220" s="233">
        <v>2</v>
      </c>
      <c r="F220" s="233">
        <f t="shared" ref="F220:F237" si="29">C220+D220-E220</f>
        <v>0</v>
      </c>
      <c r="G220" s="233">
        <v>110</v>
      </c>
      <c r="H220" s="233">
        <v>220</v>
      </c>
      <c r="I220" s="233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233" t="s">
        <v>308</v>
      </c>
      <c r="B221" s="233" t="s">
        <v>307</v>
      </c>
      <c r="C221" s="233"/>
      <c r="D221" s="233">
        <v>3</v>
      </c>
      <c r="E221" s="233">
        <v>3</v>
      </c>
      <c r="F221" s="233">
        <f t="shared" si="29"/>
        <v>0</v>
      </c>
      <c r="G221" s="233">
        <v>59</v>
      </c>
      <c r="H221" s="233">
        <v>177</v>
      </c>
      <c r="I221" s="233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233" t="s">
        <v>309</v>
      </c>
      <c r="B222" s="233" t="s">
        <v>307</v>
      </c>
      <c r="C222" s="233"/>
      <c r="D222" s="233">
        <v>4</v>
      </c>
      <c r="E222" s="233">
        <v>4</v>
      </c>
      <c r="F222" s="233">
        <f t="shared" si="29"/>
        <v>0</v>
      </c>
      <c r="G222" s="233">
        <v>100</v>
      </c>
      <c r="H222" s="233">
        <v>400</v>
      </c>
      <c r="I222" s="23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310</v>
      </c>
      <c r="B223" s="233" t="s">
        <v>307</v>
      </c>
      <c r="C223" s="233"/>
      <c r="D223" s="233">
        <v>3</v>
      </c>
      <c r="E223" s="233">
        <v>3</v>
      </c>
      <c r="F223" s="233">
        <f t="shared" si="29"/>
        <v>0</v>
      </c>
      <c r="G223" s="233">
        <v>210</v>
      </c>
      <c r="H223" s="233">
        <v>630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311</v>
      </c>
      <c r="B224" s="233" t="s">
        <v>307</v>
      </c>
      <c r="C224" s="233"/>
      <c r="D224" s="233">
        <v>2</v>
      </c>
      <c r="E224" s="233">
        <v>2</v>
      </c>
      <c r="F224" s="233">
        <f t="shared" si="29"/>
        <v>0</v>
      </c>
      <c r="G224" s="233">
        <v>168</v>
      </c>
      <c r="H224" s="233">
        <v>336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312</v>
      </c>
      <c r="B225" s="233" t="s">
        <v>307</v>
      </c>
      <c r="C225" s="233"/>
      <c r="D225" s="233">
        <v>100</v>
      </c>
      <c r="E225" s="233">
        <v>100</v>
      </c>
      <c r="F225" s="233">
        <f t="shared" si="29"/>
        <v>0</v>
      </c>
      <c r="G225" s="233">
        <v>32</v>
      </c>
      <c r="H225" s="233">
        <v>3200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313</v>
      </c>
      <c r="B226" s="233" t="s">
        <v>307</v>
      </c>
      <c r="C226" s="233"/>
      <c r="D226" s="233">
        <v>2</v>
      </c>
      <c r="E226" s="233">
        <v>2</v>
      </c>
      <c r="F226" s="233">
        <f t="shared" si="29"/>
        <v>0</v>
      </c>
      <c r="G226" s="233">
        <v>315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314</v>
      </c>
      <c r="B227" s="233" t="s">
        <v>307</v>
      </c>
      <c r="C227" s="233"/>
      <c r="D227" s="233">
        <v>3</v>
      </c>
      <c r="E227" s="233">
        <v>3</v>
      </c>
      <c r="F227" s="233">
        <f t="shared" si="29"/>
        <v>0</v>
      </c>
      <c r="G227" s="233">
        <v>300</v>
      </c>
      <c r="H227" s="233">
        <v>900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315</v>
      </c>
      <c r="B228" s="233" t="s">
        <v>307</v>
      </c>
      <c r="C228" s="233"/>
      <c r="D228" s="233">
        <v>1</v>
      </c>
      <c r="E228" s="233">
        <v>1</v>
      </c>
      <c r="F228" s="233">
        <f t="shared" si="29"/>
        <v>0</v>
      </c>
      <c r="G228" s="233">
        <v>1150</v>
      </c>
      <c r="H228" s="233">
        <v>1150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316</v>
      </c>
      <c r="B229" s="233" t="s">
        <v>307</v>
      </c>
      <c r="C229" s="233"/>
      <c r="D229" s="233">
        <v>1</v>
      </c>
      <c r="E229" s="233">
        <v>1</v>
      </c>
      <c r="F229" s="233">
        <f t="shared" si="29"/>
        <v>0</v>
      </c>
      <c r="G229" s="233">
        <v>970</v>
      </c>
      <c r="H229" s="233">
        <v>970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317</v>
      </c>
      <c r="B230" s="233" t="s">
        <v>307</v>
      </c>
      <c r="C230" s="233"/>
      <c r="D230" s="233">
        <v>20</v>
      </c>
      <c r="E230" s="233">
        <v>20</v>
      </c>
      <c r="F230" s="233">
        <f t="shared" si="29"/>
        <v>0</v>
      </c>
      <c r="G230" s="233">
        <v>2</v>
      </c>
      <c r="H230" s="233">
        <v>40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318</v>
      </c>
      <c r="B231" s="233" t="s">
        <v>307</v>
      </c>
      <c r="C231" s="233"/>
      <c r="D231" s="233">
        <v>20</v>
      </c>
      <c r="E231" s="233">
        <v>20</v>
      </c>
      <c r="F231" s="233">
        <f t="shared" si="29"/>
        <v>0</v>
      </c>
      <c r="G231" s="233">
        <v>3</v>
      </c>
      <c r="H231" s="233">
        <v>60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319</v>
      </c>
      <c r="B232" s="233" t="s">
        <v>307</v>
      </c>
      <c r="C232" s="233"/>
      <c r="D232" s="233">
        <v>50</v>
      </c>
      <c r="E232" s="233">
        <v>50</v>
      </c>
      <c r="F232" s="233">
        <f t="shared" si="29"/>
        <v>0</v>
      </c>
      <c r="G232" s="233">
        <v>4</v>
      </c>
      <c r="H232" s="233">
        <v>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320</v>
      </c>
      <c r="B233" s="233" t="s">
        <v>307</v>
      </c>
      <c r="C233" s="233"/>
      <c r="D233" s="233">
        <v>50</v>
      </c>
      <c r="E233" s="233">
        <v>50</v>
      </c>
      <c r="F233" s="233">
        <f t="shared" si="29"/>
        <v>0</v>
      </c>
      <c r="G233" s="233">
        <v>6</v>
      </c>
      <c r="H233" s="233">
        <v>300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321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10</v>
      </c>
      <c r="H234" s="233">
        <v>200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322</v>
      </c>
      <c r="B235" s="233" t="s">
        <v>307</v>
      </c>
      <c r="C235" s="233"/>
      <c r="D235" s="233">
        <v>1</v>
      </c>
      <c r="E235" s="233">
        <v>1</v>
      </c>
      <c r="F235" s="233">
        <f t="shared" si="29"/>
        <v>0</v>
      </c>
      <c r="G235" s="233">
        <v>98</v>
      </c>
      <c r="H235" s="233">
        <v>98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323</v>
      </c>
      <c r="B236" s="233" t="s">
        <v>307</v>
      </c>
      <c r="C236" s="233"/>
      <c r="D236" s="233">
        <v>42</v>
      </c>
      <c r="E236" s="233">
        <v>42</v>
      </c>
      <c r="F236" s="233">
        <f t="shared" si="29"/>
        <v>0</v>
      </c>
      <c r="G236" s="233">
        <v>225</v>
      </c>
      <c r="H236" s="233">
        <v>9450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324</v>
      </c>
      <c r="B237" s="233" t="s">
        <v>307</v>
      </c>
      <c r="C237" s="233"/>
      <c r="D237" s="233">
        <v>12</v>
      </c>
      <c r="E237" s="233">
        <v>12</v>
      </c>
      <c r="F237" s="233">
        <f t="shared" si="29"/>
        <v>0</v>
      </c>
      <c r="G237" s="233">
        <v>228</v>
      </c>
      <c r="H237" s="233">
        <v>2736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/>
      <c r="B238" s="233" t="s">
        <v>307</v>
      </c>
      <c r="C238" s="233"/>
      <c r="D238" s="233"/>
      <c r="E238" s="233"/>
      <c r="F238" s="233"/>
      <c r="G238" s="233"/>
      <c r="H238" s="233"/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325</v>
      </c>
      <c r="B239" s="233"/>
      <c r="C239" s="233"/>
      <c r="D239" s="233"/>
      <c r="E239" s="233"/>
      <c r="F239" s="233"/>
      <c r="G239" s="233"/>
      <c r="H239" s="233"/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</sheetData>
  <mergeCells count="13">
    <mergeCell ref="E153:E154"/>
    <mergeCell ref="A31:G31"/>
    <mergeCell ref="A76:H76"/>
    <mergeCell ref="B149:B150"/>
    <mergeCell ref="C149:C150"/>
    <mergeCell ref="D149:D150"/>
    <mergeCell ref="E149:E150"/>
    <mergeCell ref="A152:D152"/>
    <mergeCell ref="A149:A150"/>
    <mergeCell ref="A153:A154"/>
    <mergeCell ref="B153:B154"/>
    <mergeCell ref="C153:C154"/>
    <mergeCell ref="D153:D154"/>
  </mergeCells>
  <pageMargins left="0" right="0" top="0" bottom="0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1000"/>
  <sheetViews>
    <sheetView topLeftCell="A123" workbookViewId="0">
      <selection activeCell="I134" sqref="I13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3.75" customWidth="1"/>
    <col min="9" max="9" width="24.375" customWidth="1"/>
    <col min="10" max="10" width="8.625" customWidth="1"/>
    <col min="11" max="11" width="12.37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27</v>
      </c>
      <c r="C21" s="568"/>
      <c r="D21" s="568">
        <v>2</v>
      </c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25</v>
      </c>
      <c r="C22" s="568"/>
      <c r="D22" s="568">
        <v>2</v>
      </c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27</v>
      </c>
      <c r="C23" s="568"/>
      <c r="D23" s="568">
        <v>2</v>
      </c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28</v>
      </c>
      <c r="C24" s="568"/>
      <c r="D24" s="568">
        <v>2</v>
      </c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f t="shared" ref="B29:I29" si="11">SUM(B3:B28)</f>
        <v>767</v>
      </c>
      <c r="C29" s="453">
        <f t="shared" si="11"/>
        <v>0</v>
      </c>
      <c r="D29" s="453">
        <f t="shared" si="11"/>
        <v>8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988</v>
      </c>
      <c r="C39" s="470"/>
      <c r="D39" s="471">
        <v>33</v>
      </c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542</v>
      </c>
      <c r="C40" s="470"/>
      <c r="D40" s="471">
        <v>43.9</v>
      </c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942</v>
      </c>
      <c r="C41" s="470"/>
      <c r="D41" s="471">
        <v>76.2</v>
      </c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1324</v>
      </c>
      <c r="C42" s="470"/>
      <c r="D42" s="471">
        <v>57.9</v>
      </c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/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0</v>
      </c>
      <c r="C44" s="455">
        <v>20000</v>
      </c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1263</v>
      </c>
      <c r="C48" s="486"/>
      <c r="D48" s="487">
        <v>151.1</v>
      </c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/>
      <c r="D51" s="131"/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1975</v>
      </c>
      <c r="C52" s="130"/>
      <c r="D52" s="131">
        <v>61.1</v>
      </c>
      <c r="E52" s="493">
        <f t="shared" si="12"/>
        <v>1913.9</v>
      </c>
      <c r="F52" s="132">
        <v>140</v>
      </c>
      <c r="G52" s="133">
        <f t="shared" si="13"/>
        <v>267946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3195</v>
      </c>
      <c r="C53" s="136"/>
      <c r="D53" s="137">
        <v>98.6</v>
      </c>
      <c r="E53" s="266">
        <f t="shared" si="12"/>
        <v>3096.4</v>
      </c>
      <c r="F53" s="138">
        <v>140</v>
      </c>
      <c r="G53" s="139">
        <f t="shared" si="13"/>
        <v>433496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638</v>
      </c>
      <c r="C55" s="142"/>
      <c r="D55" s="143"/>
      <c r="E55" s="311">
        <f t="shared" si="12"/>
        <v>638</v>
      </c>
      <c r="F55" s="144">
        <v>140</v>
      </c>
      <c r="G55" s="145">
        <f t="shared" si="13"/>
        <v>89320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1568</v>
      </c>
      <c r="C56" s="142">
        <v>21.8</v>
      </c>
      <c r="D56" s="143">
        <v>32.299999999999997</v>
      </c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/>
      <c r="E57" s="311">
        <f t="shared" si="12"/>
        <v>1570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1141</v>
      </c>
      <c r="C58" s="118">
        <v>24</v>
      </c>
      <c r="D58" s="119">
        <v>47</v>
      </c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2159</v>
      </c>
      <c r="C59" s="353"/>
      <c r="D59" s="354"/>
      <c r="E59" s="448">
        <f t="shared" si="12"/>
        <v>2159</v>
      </c>
      <c r="F59" s="355">
        <v>140</v>
      </c>
      <c r="G59" s="18">
        <f t="shared" ref="G59:G68" si="14">E59*F59</f>
        <v>302260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0</v>
      </c>
      <c r="C66" s="130">
        <v>360</v>
      </c>
      <c r="D66" s="131"/>
      <c r="E66" s="493">
        <f t="shared" si="12"/>
        <v>360</v>
      </c>
      <c r="F66" s="132">
        <v>102</v>
      </c>
      <c r="G66" s="133">
        <f t="shared" si="14"/>
        <v>36720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21389.8</v>
      </c>
      <c r="C71" s="501"/>
      <c r="D71" s="501"/>
      <c r="E71" s="501">
        <f>SUM(E39:E69)</f>
        <v>40319.800000000003</v>
      </c>
      <c r="F71" s="502"/>
      <c r="G71" s="503">
        <f>SUM(G39:G69)</f>
        <v>2714683.8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/>
      <c r="F81" s="203">
        <f t="shared" si="15"/>
        <v>800</v>
      </c>
      <c r="G81" s="77">
        <v>232</v>
      </c>
      <c r="H81" s="77">
        <f t="shared" si="16"/>
        <v>185600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580</v>
      </c>
      <c r="D82" s="448"/>
      <c r="E82" s="448"/>
      <c r="F82" s="448">
        <f t="shared" si="15"/>
        <v>580</v>
      </c>
      <c r="G82" s="448">
        <v>59</v>
      </c>
      <c r="H82" s="77">
        <f t="shared" si="16"/>
        <v>34220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300</v>
      </c>
      <c r="D83" s="77">
        <v>2000</v>
      </c>
      <c r="E83" s="203"/>
      <c r="F83" s="203">
        <f t="shared" si="15"/>
        <v>2300</v>
      </c>
      <c r="G83" s="77">
        <v>24</v>
      </c>
      <c r="H83" s="77">
        <f t="shared" si="16"/>
        <v>55200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0</v>
      </c>
      <c r="D118" s="77">
        <v>10000</v>
      </c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19910.740000000002</v>
      </c>
      <c r="D122" s="231">
        <f>SUM(D80:D121)</f>
        <v>12000</v>
      </c>
      <c r="E122" s="231"/>
      <c r="F122" s="232">
        <f>SUM(F80:F121)</f>
        <v>26914</v>
      </c>
      <c r="G122" s="233"/>
      <c r="H122" s="513">
        <f>SUM(H80:H119)</f>
        <v>3666873.15227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254.60999999999999</v>
      </c>
      <c r="D134" s="246"/>
      <c r="E134" s="22">
        <v>9.1999999999999993</v>
      </c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0</v>
      </c>
      <c r="D139" s="262">
        <v>62160</v>
      </c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/>
      <c r="F141" s="266">
        <f t="shared" si="17"/>
        <v>311.99</v>
      </c>
      <c r="G141" s="139">
        <v>682</v>
      </c>
      <c r="H141" s="269">
        <f t="shared" si="18"/>
        <v>212777.18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96393.363999999987</v>
      </c>
      <c r="G149" s="15"/>
      <c r="H149" s="290">
        <f>SUM(H125:H148)</f>
        <v>2655500.14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0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0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0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0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8.5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10</v>
      </c>
      <c r="D180" s="229"/>
      <c r="E180" s="229">
        <v>2</v>
      </c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/>
      <c r="F190" s="229">
        <f t="shared" si="24"/>
        <v>9</v>
      </c>
      <c r="G190" s="311">
        <v>105.1</v>
      </c>
      <c r="H190" s="586">
        <f t="shared" si="25"/>
        <v>945.9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1000"/>
  <sheetViews>
    <sheetView topLeftCell="A123" workbookViewId="0">
      <selection activeCell="I49" sqref="I49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4.37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75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/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/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/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0</v>
      </c>
      <c r="D29" s="453">
        <f t="shared" si="11"/>
        <v>0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/>
      <c r="E43" s="455">
        <f t="shared" si="12"/>
        <v>578.29999999999995</v>
      </c>
      <c r="F43" s="476">
        <v>186</v>
      </c>
      <c r="G43" s="476">
        <f t="shared" si="13"/>
        <v>107563.79999999999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/>
      <c r="D51" s="131"/>
      <c r="E51" s="493">
        <f t="shared" si="12"/>
        <v>1014</v>
      </c>
      <c r="F51" s="132">
        <v>140</v>
      </c>
      <c r="G51" s="133">
        <f t="shared" si="13"/>
        <v>141960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1913.9</v>
      </c>
      <c r="C52" s="130"/>
      <c r="D52" s="131">
        <v>157.30000000000001</v>
      </c>
      <c r="E52" s="493">
        <f t="shared" si="12"/>
        <v>1756.6000000000001</v>
      </c>
      <c r="F52" s="132">
        <v>140</v>
      </c>
      <c r="G52" s="133">
        <f t="shared" si="13"/>
        <v>245924.00000000003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3096.4</v>
      </c>
      <c r="C53" s="136"/>
      <c r="D53" s="137">
        <v>35.200000000000003</v>
      </c>
      <c r="E53" s="266">
        <f t="shared" si="12"/>
        <v>3061.2000000000003</v>
      </c>
      <c r="F53" s="138">
        <v>140</v>
      </c>
      <c r="G53" s="139">
        <f t="shared" si="13"/>
        <v>428568.00000000006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638</v>
      </c>
      <c r="C55" s="142"/>
      <c r="D55" s="143">
        <v>54.8</v>
      </c>
      <c r="E55" s="311">
        <f t="shared" si="12"/>
        <v>583.20000000000005</v>
      </c>
      <c r="F55" s="144">
        <v>140</v>
      </c>
      <c r="G55" s="145">
        <f t="shared" si="13"/>
        <v>81648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/>
      <c r="E57" s="311">
        <f t="shared" si="12"/>
        <v>1570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2159</v>
      </c>
      <c r="C59" s="353"/>
      <c r="D59" s="354">
        <v>110.5</v>
      </c>
      <c r="E59" s="448">
        <f t="shared" si="12"/>
        <v>2048.5</v>
      </c>
      <c r="F59" s="355">
        <v>140</v>
      </c>
      <c r="G59" s="18">
        <f t="shared" ref="G59:G68" si="14">E59*F59</f>
        <v>286790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360</v>
      </c>
      <c r="C66" s="130">
        <v>420</v>
      </c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40319.800000000003</v>
      </c>
      <c r="C71" s="501"/>
      <c r="D71" s="501"/>
      <c r="E71" s="501">
        <f>SUM(E39:E69)</f>
        <v>40382</v>
      </c>
      <c r="F71" s="502"/>
      <c r="G71" s="503">
        <f>SUM(G39:G69)</f>
        <v>2707431.8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/>
      <c r="F81" s="203">
        <f t="shared" si="15"/>
        <v>800</v>
      </c>
      <c r="G81" s="77">
        <v>232</v>
      </c>
      <c r="H81" s="77">
        <f t="shared" si="16"/>
        <v>185600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580</v>
      </c>
      <c r="D82" s="448"/>
      <c r="E82" s="448">
        <v>128</v>
      </c>
      <c r="F82" s="448">
        <f t="shared" si="15"/>
        <v>452</v>
      </c>
      <c r="G82" s="448">
        <v>59</v>
      </c>
      <c r="H82" s="77">
        <f t="shared" si="16"/>
        <v>26668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2300</v>
      </c>
      <c r="D83" s="77"/>
      <c r="E83" s="203">
        <v>250</v>
      </c>
      <c r="F83" s="203">
        <f t="shared" si="15"/>
        <v>2050</v>
      </c>
      <c r="G83" s="77">
        <v>24</v>
      </c>
      <c r="H83" s="77">
        <f t="shared" si="16"/>
        <v>49200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26914</v>
      </c>
      <c r="D122" s="231"/>
      <c r="E122" s="231"/>
      <c r="F122" s="232">
        <f>SUM(F80:F121)</f>
        <v>26536</v>
      </c>
      <c r="G122" s="233"/>
      <c r="H122" s="513">
        <f>SUM(H80:H119)</f>
        <v>3653321.15227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/>
      <c r="F141" s="266">
        <f t="shared" si="17"/>
        <v>311.99</v>
      </c>
      <c r="G141" s="139">
        <v>682</v>
      </c>
      <c r="H141" s="269">
        <f t="shared" si="18"/>
        <v>212777.18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96393.363999999987</v>
      </c>
      <c r="G149" s="15"/>
      <c r="H149" s="290">
        <f>SUM(H125:H148)</f>
        <v>2655500.14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37.6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2895.2000000000003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13.6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1740.8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33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/>
      <c r="F190" s="229">
        <f t="shared" si="24"/>
        <v>9</v>
      </c>
      <c r="G190" s="311">
        <v>105.1</v>
      </c>
      <c r="H190" s="586">
        <f t="shared" si="25"/>
        <v>945.9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1000"/>
  <sheetViews>
    <sheetView topLeftCell="A120" workbookViewId="0"/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/>
      <c r="D13" s="447"/>
      <c r="E13" s="10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50" t="s">
        <v>392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/>
      <c r="D17" s="10"/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/>
      <c r="E21" s="10">
        <f t="shared" si="0"/>
        <v>25</v>
      </c>
      <c r="F21" s="568">
        <v>10</v>
      </c>
      <c r="G21" s="569">
        <v>0.11</v>
      </c>
      <c r="H21" s="569"/>
      <c r="I21" s="570">
        <f t="shared" si="8"/>
        <v>250</v>
      </c>
      <c r="J21" s="571">
        <v>39</v>
      </c>
      <c r="K21" s="571">
        <f t="shared" si="9"/>
        <v>9750</v>
      </c>
      <c r="L21" s="572" t="s">
        <v>347</v>
      </c>
      <c r="M21" s="572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/>
      <c r="E22" s="10">
        <f t="shared" si="0"/>
        <v>23</v>
      </c>
      <c r="F22" s="568">
        <v>10</v>
      </c>
      <c r="G22" s="569">
        <v>0.11</v>
      </c>
      <c r="H22" s="569"/>
      <c r="I22" s="570">
        <f t="shared" si="8"/>
        <v>230</v>
      </c>
      <c r="J22" s="571">
        <v>39</v>
      </c>
      <c r="K22" s="571">
        <f t="shared" si="9"/>
        <v>8970</v>
      </c>
      <c r="L22" s="572"/>
      <c r="M22" s="572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/>
      <c r="E23" s="10">
        <f t="shared" si="0"/>
        <v>25</v>
      </c>
      <c r="F23" s="568">
        <v>10</v>
      </c>
      <c r="G23" s="569">
        <v>0.11</v>
      </c>
      <c r="H23" s="569"/>
      <c r="I23" s="570">
        <f t="shared" si="8"/>
        <v>250</v>
      </c>
      <c r="J23" s="571">
        <v>39</v>
      </c>
      <c r="K23" s="571">
        <f t="shared" si="9"/>
        <v>9750</v>
      </c>
      <c r="L23" s="572"/>
      <c r="M23" s="572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572"/>
      <c r="M24" s="572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0</v>
      </c>
      <c r="D29" s="453">
        <f t="shared" si="11"/>
        <v>0</v>
      </c>
      <c r="E29" s="453">
        <f t="shared" si="11"/>
        <v>759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6750</v>
      </c>
      <c r="J29" s="457"/>
      <c r="K29" s="458">
        <f>SUM(K3:K28)</f>
        <v>407538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578.29999999999995</v>
      </c>
      <c r="C43" s="455"/>
      <c r="D43" s="475">
        <v>32.299999999999997</v>
      </c>
      <c r="E43" s="455">
        <f t="shared" si="12"/>
        <v>546</v>
      </c>
      <c r="F43" s="476">
        <v>186</v>
      </c>
      <c r="G43" s="476">
        <f t="shared" si="13"/>
        <v>101556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1014</v>
      </c>
      <c r="C51" s="130">
        <v>26</v>
      </c>
      <c r="D51" s="131">
        <v>1000</v>
      </c>
      <c r="E51" s="493">
        <f t="shared" si="12"/>
        <v>40</v>
      </c>
      <c r="F51" s="132">
        <v>140</v>
      </c>
      <c r="G51" s="133">
        <f t="shared" si="13"/>
        <v>5600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1756.6000000000001</v>
      </c>
      <c r="C52" s="130"/>
      <c r="D52" s="131">
        <v>181</v>
      </c>
      <c r="E52" s="493">
        <f t="shared" si="12"/>
        <v>1575.6000000000001</v>
      </c>
      <c r="F52" s="132">
        <v>140</v>
      </c>
      <c r="G52" s="133">
        <f t="shared" si="13"/>
        <v>220584.00000000003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3061.2000000000003</v>
      </c>
      <c r="C53" s="136"/>
      <c r="D53" s="137">
        <v>90.7</v>
      </c>
      <c r="E53" s="266">
        <f t="shared" si="12"/>
        <v>2970.5000000000005</v>
      </c>
      <c r="F53" s="138">
        <v>140</v>
      </c>
      <c r="G53" s="139">
        <f t="shared" si="13"/>
        <v>415870.00000000006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583.20000000000005</v>
      </c>
      <c r="C55" s="142"/>
      <c r="D55" s="143">
        <v>36</v>
      </c>
      <c r="E55" s="311">
        <f t="shared" si="12"/>
        <v>547.20000000000005</v>
      </c>
      <c r="F55" s="144">
        <v>140</v>
      </c>
      <c r="G55" s="145">
        <f t="shared" si="13"/>
        <v>76608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1570</v>
      </c>
      <c r="C57" s="142"/>
      <c r="D57" s="143">
        <v>1000</v>
      </c>
      <c r="E57" s="311">
        <f t="shared" si="12"/>
        <v>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2048.5</v>
      </c>
      <c r="C59" s="353"/>
      <c r="D59" s="354">
        <v>107</v>
      </c>
      <c r="E59" s="448">
        <f t="shared" si="12"/>
        <v>1941.5</v>
      </c>
      <c r="F59" s="355">
        <v>140</v>
      </c>
      <c r="G59" s="18">
        <f t="shared" ref="G59:G68" si="14">E59*F59</f>
        <v>271810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780</v>
      </c>
      <c r="C66" s="130"/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40319.800000000003</v>
      </c>
      <c r="C71" s="501"/>
      <c r="D71" s="501"/>
      <c r="E71" s="501">
        <f>SUM(E39:E69)</f>
        <v>37961</v>
      </c>
      <c r="F71" s="502"/>
      <c r="G71" s="503">
        <f>SUM(G39:G69)</f>
        <v>2507006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800</v>
      </c>
      <c r="D81" s="77"/>
      <c r="E81" s="203">
        <v>40</v>
      </c>
      <c r="F81" s="203">
        <f t="shared" si="15"/>
        <v>760</v>
      </c>
      <c r="G81" s="77">
        <v>232</v>
      </c>
      <c r="H81" s="77">
        <f t="shared" si="16"/>
        <v>176320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324</v>
      </c>
      <c r="D82" s="448"/>
      <c r="E82" s="448"/>
      <c r="F82" s="448">
        <f t="shared" si="15"/>
        <v>324</v>
      </c>
      <c r="G82" s="448">
        <v>59</v>
      </c>
      <c r="H82" s="77">
        <f t="shared" si="16"/>
        <v>19116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1800</v>
      </c>
      <c r="D83" s="77"/>
      <c r="E83" s="203">
        <v>250</v>
      </c>
      <c r="F83" s="203">
        <f t="shared" si="15"/>
        <v>1550</v>
      </c>
      <c r="G83" s="77">
        <v>24</v>
      </c>
      <c r="H83" s="77">
        <f t="shared" si="16"/>
        <v>37200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26158</v>
      </c>
      <c r="D122" s="231"/>
      <c r="E122" s="231"/>
      <c r="F122" s="232">
        <f>SUM(F80:F121)</f>
        <v>25868</v>
      </c>
      <c r="G122" s="233"/>
      <c r="H122" s="513">
        <f>SUM(H80:H119)</f>
        <v>3624489.15227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/>
      <c r="F130" s="22">
        <f t="shared" si="17"/>
        <v>54</v>
      </c>
      <c r="G130" s="24">
        <v>432.82</v>
      </c>
      <c r="H130" s="257">
        <f t="shared" si="18"/>
        <v>23372.28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/>
      <c r="F139" s="261">
        <f t="shared" si="17"/>
        <v>62160</v>
      </c>
      <c r="G139" s="263">
        <v>5.3</v>
      </c>
      <c r="H139" s="264">
        <f t="shared" si="18"/>
        <v>329448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311.99</v>
      </c>
      <c r="D141" s="268"/>
      <c r="E141" s="266">
        <v>15.8</v>
      </c>
      <c r="F141" s="266">
        <f t="shared" si="17"/>
        <v>296.19</v>
      </c>
      <c r="G141" s="139">
        <v>682</v>
      </c>
      <c r="H141" s="269">
        <f t="shared" si="18"/>
        <v>202001.58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/>
      <c r="F146" s="281">
        <f t="shared" si="17"/>
        <v>2000</v>
      </c>
      <c r="G146" s="283">
        <v>25.776</v>
      </c>
      <c r="H146" s="284">
        <f t="shared" si="18"/>
        <v>51552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/>
      <c r="F148" s="286">
        <f t="shared" si="17"/>
        <v>1500</v>
      </c>
      <c r="G148" s="24">
        <v>33</v>
      </c>
      <c r="H148" s="257">
        <f t="shared" si="18"/>
        <v>49500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v>50378.134000000005</v>
      </c>
      <c r="D149" s="288"/>
      <c r="E149" s="15"/>
      <c r="F149" s="289">
        <f>SUM(F125:F147)</f>
        <v>96377.563999999984</v>
      </c>
      <c r="G149" s="15"/>
      <c r="H149" s="290">
        <f>SUM(H125:H148)</f>
        <v>2644724.54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/>
      <c r="C154" s="518">
        <f>B154-A154</f>
        <v>-48369</v>
      </c>
      <c r="D154" s="518">
        <v>10.79</v>
      </c>
      <c r="E154" s="519">
        <f>D154*C154</f>
        <v>-521901.50999999995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980.87599999999998</v>
      </c>
      <c r="C158" s="520">
        <f>B158-A158</f>
        <v>0</v>
      </c>
      <c r="D158" s="521">
        <v>7.5</v>
      </c>
      <c r="E158" s="522">
        <f>D158*C158</f>
        <v>0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57.3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4412.0999999999995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13.6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1740.8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2.2000000000000002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8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9</v>
      </c>
      <c r="D190" s="229"/>
      <c r="E190" s="229">
        <v>6</v>
      </c>
      <c r="F190" s="229">
        <f t="shared" si="24"/>
        <v>3</v>
      </c>
      <c r="G190" s="311">
        <v>105.1</v>
      </c>
      <c r="H190" s="586">
        <f t="shared" si="25"/>
        <v>315.29999999999995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1000"/>
  <sheetViews>
    <sheetView tabSelected="1" topLeftCell="A123" workbookViewId="0">
      <selection activeCell="F150" sqref="F150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5.125" customWidth="1"/>
    <col min="9" max="9" width="24.375" customWidth="1"/>
    <col min="10" max="10" width="8.625" customWidth="1"/>
    <col min="11" max="11" width="9.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8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14</v>
      </c>
      <c r="B4" s="10">
        <v>0</v>
      </c>
      <c r="C4" s="10"/>
      <c r="D4" s="10"/>
      <c r="E4" s="10">
        <f t="shared" si="0"/>
        <v>0</v>
      </c>
      <c r="F4" s="10">
        <v>10</v>
      </c>
      <c r="G4" s="11">
        <v>1</v>
      </c>
      <c r="H4" s="11">
        <f t="shared" ref="H4:H8" si="1">F4*G4</f>
        <v>10</v>
      </c>
      <c r="I4" s="12">
        <f t="shared" ref="I4:I8" si="2">E4*F4</f>
        <v>0</v>
      </c>
      <c r="J4" s="13">
        <v>190</v>
      </c>
      <c r="K4" s="13">
        <f t="shared" ref="K4:K8" si="3">I4*J4</f>
        <v>0</v>
      </c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15.75" x14ac:dyDescent="0.25">
      <c r="A5" s="9" t="s">
        <v>15</v>
      </c>
      <c r="B5" s="10">
        <v>0</v>
      </c>
      <c r="C5" s="10"/>
      <c r="D5" s="10"/>
      <c r="E5" s="10">
        <f t="shared" si="0"/>
        <v>0</v>
      </c>
      <c r="F5" s="10">
        <v>10</v>
      </c>
      <c r="G5" s="11">
        <v>1</v>
      </c>
      <c r="H5" s="11">
        <f t="shared" si="1"/>
        <v>10</v>
      </c>
      <c r="I5" s="12">
        <f t="shared" si="2"/>
        <v>0</v>
      </c>
      <c r="J5" s="13">
        <v>190</v>
      </c>
      <c r="K5" s="13">
        <f t="shared" si="3"/>
        <v>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16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17</v>
      </c>
      <c r="B7" s="10">
        <v>0</v>
      </c>
      <c r="C7" s="10"/>
      <c r="D7" s="10"/>
      <c r="E7" s="10">
        <f t="shared" si="0"/>
        <v>0</v>
      </c>
      <c r="F7" s="10">
        <v>12</v>
      </c>
      <c r="G7" s="11">
        <v>0.5</v>
      </c>
      <c r="H7" s="11">
        <f t="shared" si="1"/>
        <v>6</v>
      </c>
      <c r="I7" s="12">
        <f t="shared" si="2"/>
        <v>0</v>
      </c>
      <c r="J7" s="13">
        <v>87.5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293</v>
      </c>
      <c r="B8" s="10">
        <v>0</v>
      </c>
      <c r="C8" s="10"/>
      <c r="D8" s="10"/>
      <c r="E8" s="10">
        <f t="shared" si="0"/>
        <v>0</v>
      </c>
      <c r="F8" s="10">
        <v>10</v>
      </c>
      <c r="G8" s="11">
        <v>1</v>
      </c>
      <c r="H8" s="11">
        <f t="shared" si="1"/>
        <v>10</v>
      </c>
      <c r="I8" s="12">
        <f t="shared" si="2"/>
        <v>0</v>
      </c>
      <c r="J8" s="13">
        <v>190</v>
      </c>
      <c r="K8" s="13">
        <f t="shared" si="3"/>
        <v>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294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v>10</v>
      </c>
      <c r="I9" s="12">
        <v>0</v>
      </c>
      <c r="J9" s="13">
        <v>190</v>
      </c>
      <c r="K9" s="13"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18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f t="shared" ref="H10:H13" si="4">F10*G10</f>
        <v>10</v>
      </c>
      <c r="I10" s="12">
        <f t="shared" ref="I10:I13" si="5">E10*F10</f>
        <v>0</v>
      </c>
      <c r="J10" s="13">
        <v>190</v>
      </c>
      <c r="K10" s="13">
        <f t="shared" ref="K10:K15" si="6">I10*J10</f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19</v>
      </c>
      <c r="B11" s="10">
        <v>0</v>
      </c>
      <c r="C11" s="10"/>
      <c r="D11" s="10"/>
      <c r="E11" s="10">
        <f t="shared" si="0"/>
        <v>0</v>
      </c>
      <c r="F11" s="10">
        <v>10</v>
      </c>
      <c r="G11" s="11">
        <v>1</v>
      </c>
      <c r="H11" s="11">
        <f t="shared" si="4"/>
        <v>10</v>
      </c>
      <c r="I11" s="12">
        <f t="shared" si="5"/>
        <v>0</v>
      </c>
      <c r="J11" s="13">
        <v>191</v>
      </c>
      <c r="K11" s="13">
        <f t="shared" si="6"/>
        <v>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20</v>
      </c>
      <c r="B12" s="10">
        <v>0</v>
      </c>
      <c r="C12" s="10"/>
      <c r="D12" s="10"/>
      <c r="E12" s="10">
        <f t="shared" si="0"/>
        <v>0</v>
      </c>
      <c r="F12" s="10">
        <v>10</v>
      </c>
      <c r="G12" s="11">
        <v>1</v>
      </c>
      <c r="H12" s="11">
        <f t="shared" si="4"/>
        <v>10</v>
      </c>
      <c r="I12" s="12">
        <f t="shared" si="5"/>
        <v>0</v>
      </c>
      <c r="J12" s="13">
        <v>190</v>
      </c>
      <c r="K12" s="13">
        <f t="shared" si="6"/>
        <v>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566" t="s">
        <v>21</v>
      </c>
      <c r="B13" s="447">
        <v>80</v>
      </c>
      <c r="C13" s="447">
        <v>10</v>
      </c>
      <c r="D13" s="447">
        <v>10</v>
      </c>
      <c r="E13" s="447">
        <f t="shared" si="0"/>
        <v>80</v>
      </c>
      <c r="F13" s="447">
        <v>18</v>
      </c>
      <c r="G13" s="448">
        <v>0.2</v>
      </c>
      <c r="H13" s="448">
        <f t="shared" si="4"/>
        <v>3.6</v>
      </c>
      <c r="I13" s="449">
        <f t="shared" si="5"/>
        <v>1440</v>
      </c>
      <c r="J13" s="18">
        <v>68</v>
      </c>
      <c r="K13" s="18">
        <f t="shared" si="6"/>
        <v>97920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9" t="s">
        <v>22</v>
      </c>
      <c r="B14" s="10">
        <v>0</v>
      </c>
      <c r="C14" s="10"/>
      <c r="D14" s="10"/>
      <c r="E14" s="10">
        <f t="shared" si="0"/>
        <v>0</v>
      </c>
      <c r="F14" s="10"/>
      <c r="G14" s="11"/>
      <c r="H14" s="11"/>
      <c r="I14" s="12"/>
      <c r="J14" s="13"/>
      <c r="K14" s="13">
        <f t="shared" si="6"/>
        <v>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23</v>
      </c>
      <c r="B15" s="442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443" t="s">
        <v>295</v>
      </c>
      <c r="B16" s="10">
        <v>420</v>
      </c>
      <c r="C16" s="444"/>
      <c r="D16" s="10"/>
      <c r="E16" s="10">
        <f t="shared" si="0"/>
        <v>420</v>
      </c>
      <c r="F16" s="10">
        <v>18</v>
      </c>
      <c r="G16" s="11">
        <v>0.2</v>
      </c>
      <c r="H16" s="11">
        <v>3.6</v>
      </c>
      <c r="I16" s="12">
        <v>1440</v>
      </c>
      <c r="J16" s="13"/>
      <c r="K16" s="13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24</v>
      </c>
      <c r="B17" s="10">
        <v>160</v>
      </c>
      <c r="C17" s="444">
        <v>10</v>
      </c>
      <c r="D17" s="10">
        <v>10</v>
      </c>
      <c r="E17" s="10">
        <f t="shared" si="0"/>
        <v>160</v>
      </c>
      <c r="F17" s="10">
        <v>18</v>
      </c>
      <c r="G17" s="11">
        <v>0.2</v>
      </c>
      <c r="H17" s="11">
        <f t="shared" ref="H17:H18" si="7">F17*G17</f>
        <v>3.6</v>
      </c>
      <c r="I17" s="12">
        <f t="shared" ref="I17:I25" si="8">E17*F17</f>
        <v>2880</v>
      </c>
      <c r="J17" s="13">
        <v>94.1</v>
      </c>
      <c r="K17" s="13">
        <f t="shared" ref="K17:K28" si="9">I17*J17</f>
        <v>271008</v>
      </c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15.75" x14ac:dyDescent="0.25">
      <c r="A18" s="9" t="s">
        <v>25</v>
      </c>
      <c r="B18" s="445">
        <v>0</v>
      </c>
      <c r="C18" s="10"/>
      <c r="D18" s="10"/>
      <c r="E18" s="10">
        <f t="shared" si="0"/>
        <v>0</v>
      </c>
      <c r="F18" s="10"/>
      <c r="G18" s="11"/>
      <c r="H18" s="11">
        <f t="shared" si="7"/>
        <v>0</v>
      </c>
      <c r="I18" s="12">
        <f t="shared" si="8"/>
        <v>0</v>
      </c>
      <c r="J18" s="13"/>
      <c r="K18" s="13">
        <f t="shared" si="9"/>
        <v>0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26</v>
      </c>
      <c r="B19" s="10">
        <v>0</v>
      </c>
      <c r="C19" s="10"/>
      <c r="D19" s="10"/>
      <c r="E19" s="10">
        <f t="shared" si="0"/>
        <v>0</v>
      </c>
      <c r="F19" s="10">
        <v>0</v>
      </c>
      <c r="G19" s="11">
        <v>0</v>
      </c>
      <c r="H19" s="11">
        <v>0</v>
      </c>
      <c r="I19" s="12">
        <f t="shared" si="8"/>
        <v>0</v>
      </c>
      <c r="J19" s="18">
        <v>14</v>
      </c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27</v>
      </c>
      <c r="B20" s="10">
        <v>0</v>
      </c>
      <c r="C20" s="10"/>
      <c r="D20" s="10"/>
      <c r="E20" s="10">
        <f t="shared" si="0"/>
        <v>0</v>
      </c>
      <c r="F20" s="10"/>
      <c r="G20" s="11"/>
      <c r="H20" s="11"/>
      <c r="I20" s="12">
        <f t="shared" si="8"/>
        <v>0</v>
      </c>
      <c r="J20" s="13"/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28</v>
      </c>
      <c r="B21" s="568">
        <v>25</v>
      </c>
      <c r="C21" s="568"/>
      <c r="D21" s="568">
        <v>3</v>
      </c>
      <c r="E21" s="10">
        <f t="shared" si="0"/>
        <v>22</v>
      </c>
      <c r="F21" s="568">
        <v>10</v>
      </c>
      <c r="G21" s="569">
        <v>0.11</v>
      </c>
      <c r="H21" s="569"/>
      <c r="I21" s="570">
        <f t="shared" si="8"/>
        <v>220</v>
      </c>
      <c r="J21" s="571">
        <v>39</v>
      </c>
      <c r="K21" s="571">
        <f t="shared" si="9"/>
        <v>8580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29</v>
      </c>
      <c r="B22" s="568">
        <v>23</v>
      </c>
      <c r="C22" s="568"/>
      <c r="D22" s="568">
        <v>1</v>
      </c>
      <c r="E22" s="10">
        <f t="shared" si="0"/>
        <v>22</v>
      </c>
      <c r="F22" s="568">
        <v>10</v>
      </c>
      <c r="G22" s="569">
        <v>0.11</v>
      </c>
      <c r="H22" s="569"/>
      <c r="I22" s="570">
        <f t="shared" si="8"/>
        <v>220</v>
      </c>
      <c r="J22" s="571">
        <v>39</v>
      </c>
      <c r="K22" s="571">
        <f t="shared" si="9"/>
        <v>8580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30</v>
      </c>
      <c r="B23" s="568">
        <v>25</v>
      </c>
      <c r="C23" s="568"/>
      <c r="D23" s="568">
        <v>2</v>
      </c>
      <c r="E23" s="10">
        <f t="shared" si="0"/>
        <v>23</v>
      </c>
      <c r="F23" s="568">
        <v>10</v>
      </c>
      <c r="G23" s="569">
        <v>0.11</v>
      </c>
      <c r="H23" s="569"/>
      <c r="I23" s="570">
        <f t="shared" si="8"/>
        <v>230</v>
      </c>
      <c r="J23" s="571">
        <v>39</v>
      </c>
      <c r="K23" s="571">
        <f t="shared" si="9"/>
        <v>8970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31</v>
      </c>
      <c r="B24" s="568">
        <v>26</v>
      </c>
      <c r="C24" s="568"/>
      <c r="D24" s="568"/>
      <c r="E24" s="10">
        <f t="shared" si="0"/>
        <v>26</v>
      </c>
      <c r="F24" s="568">
        <v>10</v>
      </c>
      <c r="G24" s="569">
        <v>0.11</v>
      </c>
      <c r="H24" s="569"/>
      <c r="I24" s="570">
        <f t="shared" si="8"/>
        <v>260</v>
      </c>
      <c r="J24" s="571">
        <v>39</v>
      </c>
      <c r="K24" s="571">
        <f t="shared" si="9"/>
        <v>10140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19" t="s">
        <v>32</v>
      </c>
      <c r="B25" s="20">
        <v>0</v>
      </c>
      <c r="C25" s="21"/>
      <c r="D25" s="21"/>
      <c r="E25" s="10">
        <f t="shared" si="0"/>
        <v>0</v>
      </c>
      <c r="F25" s="20"/>
      <c r="G25" s="22"/>
      <c r="H25" s="22"/>
      <c r="I25" s="23">
        <f t="shared" si="8"/>
        <v>0</v>
      </c>
      <c r="J25" s="24">
        <v>32.5</v>
      </c>
      <c r="K25" s="24">
        <f t="shared" si="9"/>
        <v>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33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ref="I26:I28" si="10">F26*G26</f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34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si="10"/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35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451"/>
      <c r="B29" s="452">
        <v>759</v>
      </c>
      <c r="C29" s="453">
        <f t="shared" ref="C29:I29" si="11">SUM(C3:C28)</f>
        <v>20</v>
      </c>
      <c r="D29" s="453">
        <f t="shared" si="11"/>
        <v>26</v>
      </c>
      <c r="E29" s="453">
        <f t="shared" si="11"/>
        <v>753</v>
      </c>
      <c r="F29" s="454">
        <f t="shared" si="11"/>
        <v>186</v>
      </c>
      <c r="G29" s="455">
        <f t="shared" si="11"/>
        <v>9.5399999999999956</v>
      </c>
      <c r="H29" s="455">
        <f t="shared" si="11"/>
        <v>96.799999999999983</v>
      </c>
      <c r="I29" s="456">
        <f t="shared" si="11"/>
        <v>6690</v>
      </c>
      <c r="J29" s="457"/>
      <c r="K29" s="458">
        <f>SUM(K3:K28)</f>
        <v>405198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39"/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6.5" x14ac:dyDescent="0.25">
      <c r="A31" s="773" t="s">
        <v>36</v>
      </c>
      <c r="B31" s="772"/>
      <c r="C31" s="772"/>
      <c r="D31" s="772"/>
      <c r="E31" s="772"/>
      <c r="F31" s="772"/>
      <c r="G31" s="772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45" x14ac:dyDescent="0.25">
      <c r="A32" s="41" t="s">
        <v>37</v>
      </c>
      <c r="B32" s="42" t="s">
        <v>1</v>
      </c>
      <c r="C32" s="43" t="s">
        <v>38</v>
      </c>
      <c r="D32" s="44" t="s">
        <v>39</v>
      </c>
      <c r="E32" s="45" t="s">
        <v>40</v>
      </c>
      <c r="F32" s="46" t="s">
        <v>41</v>
      </c>
      <c r="G32" s="47" t="s">
        <v>42</v>
      </c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15.75" x14ac:dyDescent="0.25">
      <c r="A33" s="49" t="s">
        <v>43</v>
      </c>
      <c r="B33" s="50" t="s">
        <v>44</v>
      </c>
      <c r="C33" s="51">
        <v>0</v>
      </c>
      <c r="D33" s="51">
        <v>0</v>
      </c>
      <c r="E33" s="51">
        <v>0</v>
      </c>
      <c r="F33" s="51">
        <v>0</v>
      </c>
      <c r="G33" s="52">
        <f>C33</f>
        <v>0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55" t="s">
        <v>45</v>
      </c>
      <c r="B34" s="56" t="s">
        <v>46</v>
      </c>
      <c r="C34" s="51">
        <v>0</v>
      </c>
      <c r="D34" s="51">
        <v>20000</v>
      </c>
      <c r="E34" s="51">
        <v>20000</v>
      </c>
      <c r="F34" s="51">
        <v>0</v>
      </c>
      <c r="G34" s="52"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7"/>
      <c r="B35" s="58"/>
      <c r="C35" s="11">
        <v>0</v>
      </c>
      <c r="D35" s="11"/>
      <c r="E35" s="11">
        <v>0</v>
      </c>
      <c r="F35" s="59">
        <f>C35-E35+D35</f>
        <v>0</v>
      </c>
      <c r="G35" s="60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35"/>
      <c r="B36" s="36"/>
      <c r="C36" s="37"/>
      <c r="D36" s="35"/>
      <c r="E36" s="1"/>
      <c r="F36" s="1"/>
      <c r="G36" s="1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64" t="s">
        <v>47</v>
      </c>
      <c r="B37" s="65"/>
      <c r="C37" s="66"/>
      <c r="D37" s="67"/>
      <c r="E37" s="68"/>
      <c r="F37" s="69"/>
      <c r="G37" s="69"/>
      <c r="H37" s="1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42.75" x14ac:dyDescent="0.25">
      <c r="A38" s="459"/>
      <c r="B38" s="460" t="s">
        <v>348</v>
      </c>
      <c r="C38" s="461" t="s">
        <v>349</v>
      </c>
      <c r="D38" s="462" t="s">
        <v>350</v>
      </c>
      <c r="E38" s="462" t="s">
        <v>351</v>
      </c>
      <c r="F38" s="463" t="s">
        <v>10</v>
      </c>
      <c r="G38" s="463" t="s">
        <v>52</v>
      </c>
      <c r="H38" s="464" t="s">
        <v>53</v>
      </c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15.75" x14ac:dyDescent="0.25">
      <c r="A39" s="469" t="s">
        <v>58</v>
      </c>
      <c r="B39" s="470">
        <v>955</v>
      </c>
      <c r="C39" s="470"/>
      <c r="D39" s="471"/>
      <c r="E39" s="470">
        <f t="shared" ref="E39:E69" si="12">B39+C39-D39</f>
        <v>955</v>
      </c>
      <c r="F39" s="472">
        <v>196</v>
      </c>
      <c r="G39" s="472">
        <f t="shared" ref="G39:G55" si="13">E39*F39</f>
        <v>187180</v>
      </c>
      <c r="H39" s="473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59</v>
      </c>
      <c r="B40" s="470">
        <v>498.1</v>
      </c>
      <c r="C40" s="470"/>
      <c r="D40" s="471"/>
      <c r="E40" s="470">
        <f t="shared" si="12"/>
        <v>498.1</v>
      </c>
      <c r="F40" s="472">
        <v>196</v>
      </c>
      <c r="G40" s="472">
        <f t="shared" si="13"/>
        <v>97627.6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60</v>
      </c>
      <c r="B41" s="470">
        <v>865.8</v>
      </c>
      <c r="C41" s="470"/>
      <c r="D41" s="471"/>
      <c r="E41" s="470">
        <f t="shared" si="12"/>
        <v>865.8</v>
      </c>
      <c r="F41" s="472">
        <v>196</v>
      </c>
      <c r="G41" s="472">
        <f t="shared" si="13"/>
        <v>169696.8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61</v>
      </c>
      <c r="B42" s="470">
        <v>1266.0999999999999</v>
      </c>
      <c r="C42" s="470"/>
      <c r="D42" s="471"/>
      <c r="E42" s="470">
        <f t="shared" si="12"/>
        <v>1266.0999999999999</v>
      </c>
      <c r="F42" s="472">
        <v>196</v>
      </c>
      <c r="G42" s="472">
        <f t="shared" si="13"/>
        <v>248155.59999999998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74" t="s">
        <v>393</v>
      </c>
      <c r="B43" s="455">
        <v>546</v>
      </c>
      <c r="C43" s="455"/>
      <c r="D43" s="475"/>
      <c r="E43" s="455">
        <f t="shared" si="12"/>
        <v>546</v>
      </c>
      <c r="F43" s="476">
        <v>186</v>
      </c>
      <c r="G43" s="476">
        <f t="shared" si="13"/>
        <v>101556</v>
      </c>
      <c r="H43" s="477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63</v>
      </c>
      <c r="B44" s="455">
        <v>20000</v>
      </c>
      <c r="C44" s="455"/>
      <c r="D44" s="475"/>
      <c r="E44" s="455">
        <f t="shared" si="12"/>
        <v>20000</v>
      </c>
      <c r="F44" s="476">
        <v>14</v>
      </c>
      <c r="G44" s="476">
        <f t="shared" si="13"/>
        <v>280000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8" t="s">
        <v>64</v>
      </c>
      <c r="B45" s="479">
        <v>0</v>
      </c>
      <c r="C45" s="480"/>
      <c r="D45" s="481"/>
      <c r="E45" s="455">
        <f t="shared" si="12"/>
        <v>0</v>
      </c>
      <c r="F45" s="482">
        <v>68</v>
      </c>
      <c r="G45" s="476">
        <f t="shared" si="13"/>
        <v>0</v>
      </c>
      <c r="H45" s="483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65</v>
      </c>
      <c r="B46" s="479">
        <v>0</v>
      </c>
      <c r="C46" s="480"/>
      <c r="D46" s="481"/>
      <c r="E46" s="455">
        <f t="shared" si="12"/>
        <v>0</v>
      </c>
      <c r="F46" s="482">
        <v>140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66</v>
      </c>
      <c r="B47" s="479">
        <v>0</v>
      </c>
      <c r="C47" s="480"/>
      <c r="D47" s="481"/>
      <c r="E47" s="455">
        <f t="shared" si="12"/>
        <v>0</v>
      </c>
      <c r="F47" s="482">
        <v>94.1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25.5" x14ac:dyDescent="0.25">
      <c r="A48" s="484" t="s">
        <v>67</v>
      </c>
      <c r="B48" s="485">
        <v>1111.9000000000001</v>
      </c>
      <c r="C48" s="486"/>
      <c r="D48" s="487"/>
      <c r="E48" s="488">
        <f t="shared" si="12"/>
        <v>1111.9000000000001</v>
      </c>
      <c r="F48" s="489">
        <v>140</v>
      </c>
      <c r="G48" s="490">
        <f t="shared" si="13"/>
        <v>155666</v>
      </c>
      <c r="H48" s="491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117" t="s">
        <v>68</v>
      </c>
      <c r="B49" s="118">
        <v>47.8</v>
      </c>
      <c r="C49" s="118"/>
      <c r="D49" s="119"/>
      <c r="E49" s="492">
        <f t="shared" si="12"/>
        <v>47.8</v>
      </c>
      <c r="F49" s="120">
        <v>140</v>
      </c>
      <c r="G49" s="121">
        <f t="shared" si="13"/>
        <v>6692</v>
      </c>
      <c r="H49" s="122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15.75" x14ac:dyDescent="0.25">
      <c r="A50" s="103" t="s">
        <v>352</v>
      </c>
      <c r="B50" s="480">
        <v>0</v>
      </c>
      <c r="C50" s="480"/>
      <c r="D50" s="481"/>
      <c r="E50" s="455">
        <f t="shared" si="12"/>
        <v>0</v>
      </c>
      <c r="F50" s="482">
        <v>140</v>
      </c>
      <c r="G50" s="476">
        <f t="shared" si="13"/>
        <v>0</v>
      </c>
      <c r="H50" s="483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25.5" x14ac:dyDescent="0.25">
      <c r="A51" s="123" t="s">
        <v>70</v>
      </c>
      <c r="B51" s="130">
        <v>40</v>
      </c>
      <c r="C51" s="130"/>
      <c r="D51" s="131"/>
      <c r="E51" s="493">
        <f t="shared" si="12"/>
        <v>40</v>
      </c>
      <c r="F51" s="132">
        <v>140</v>
      </c>
      <c r="G51" s="133">
        <f t="shared" si="13"/>
        <v>5600</v>
      </c>
      <c r="H51" s="134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15.75" x14ac:dyDescent="0.25">
      <c r="A52" s="129" t="s">
        <v>71</v>
      </c>
      <c r="B52" s="130">
        <v>1575.6000000000001</v>
      </c>
      <c r="C52" s="130"/>
      <c r="D52" s="131">
        <v>256</v>
      </c>
      <c r="E52" s="493">
        <f t="shared" si="12"/>
        <v>1319.6000000000001</v>
      </c>
      <c r="F52" s="132">
        <v>140</v>
      </c>
      <c r="G52" s="133">
        <f t="shared" si="13"/>
        <v>184744.00000000003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35" t="s">
        <v>72</v>
      </c>
      <c r="B53" s="136">
        <v>2970.5000000000005</v>
      </c>
      <c r="C53" s="136"/>
      <c r="D53" s="137">
        <v>136</v>
      </c>
      <c r="E53" s="266">
        <f t="shared" si="12"/>
        <v>2834.5000000000005</v>
      </c>
      <c r="F53" s="138">
        <v>140</v>
      </c>
      <c r="G53" s="139">
        <f t="shared" si="13"/>
        <v>396830.00000000006</v>
      </c>
      <c r="H53" s="140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25.5" x14ac:dyDescent="0.25">
      <c r="A54" s="141" t="s">
        <v>73</v>
      </c>
      <c r="B54" s="142">
        <v>30</v>
      </c>
      <c r="C54" s="142"/>
      <c r="D54" s="143"/>
      <c r="E54" s="311">
        <f t="shared" si="12"/>
        <v>30</v>
      </c>
      <c r="F54" s="144">
        <v>140</v>
      </c>
      <c r="G54" s="145">
        <f t="shared" si="13"/>
        <v>4200</v>
      </c>
      <c r="H54" s="146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74</v>
      </c>
      <c r="B55" s="142">
        <v>547.20000000000005</v>
      </c>
      <c r="C55" s="142"/>
      <c r="D55" s="143">
        <v>209</v>
      </c>
      <c r="E55" s="311">
        <f t="shared" si="12"/>
        <v>338.20000000000005</v>
      </c>
      <c r="F55" s="144">
        <v>140</v>
      </c>
      <c r="G55" s="145">
        <f t="shared" si="13"/>
        <v>47348.000000000007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381</v>
      </c>
      <c r="B56" s="142">
        <v>1557.5</v>
      </c>
      <c r="C56" s="142"/>
      <c r="D56" s="143"/>
      <c r="E56" s="311">
        <f t="shared" si="12"/>
        <v>1557.5</v>
      </c>
      <c r="F56" s="144"/>
      <c r="G56" s="145"/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15.75" x14ac:dyDescent="0.25">
      <c r="A57" s="141" t="s">
        <v>411</v>
      </c>
      <c r="B57" s="142">
        <v>570</v>
      </c>
      <c r="C57" s="142"/>
      <c r="D57" s="143"/>
      <c r="E57" s="311">
        <f t="shared" si="12"/>
        <v>570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25.5" x14ac:dyDescent="0.25">
      <c r="A58" s="117" t="s">
        <v>412</v>
      </c>
      <c r="B58" s="118">
        <v>1118</v>
      </c>
      <c r="C58" s="118"/>
      <c r="D58" s="119"/>
      <c r="E58" s="492">
        <f t="shared" si="12"/>
        <v>1118</v>
      </c>
      <c r="F58" s="120"/>
      <c r="G58" s="121"/>
      <c r="H58" s="122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15.75" x14ac:dyDescent="0.25">
      <c r="A59" s="494" t="s">
        <v>406</v>
      </c>
      <c r="B59" s="353">
        <v>1941.5</v>
      </c>
      <c r="C59" s="353"/>
      <c r="D59" s="354">
        <v>242</v>
      </c>
      <c r="E59" s="448">
        <f t="shared" si="12"/>
        <v>1699.5</v>
      </c>
      <c r="F59" s="355">
        <v>140</v>
      </c>
      <c r="G59" s="18">
        <f t="shared" ref="G59:G68" si="14">E59*F59</f>
        <v>237930</v>
      </c>
      <c r="H59" s="495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76</v>
      </c>
      <c r="B60" s="353">
        <v>40</v>
      </c>
      <c r="C60" s="353"/>
      <c r="D60" s="354"/>
      <c r="E60" s="448">
        <f t="shared" si="12"/>
        <v>40</v>
      </c>
      <c r="F60" s="355">
        <v>128</v>
      </c>
      <c r="G60" s="18">
        <f t="shared" si="14"/>
        <v>5120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129" t="s">
        <v>77</v>
      </c>
      <c r="B61" s="130">
        <v>460</v>
      </c>
      <c r="C61" s="130"/>
      <c r="D61" s="131"/>
      <c r="E61" s="493">
        <f t="shared" si="12"/>
        <v>460</v>
      </c>
      <c r="F61" s="132">
        <v>128</v>
      </c>
      <c r="G61" s="133">
        <f t="shared" si="14"/>
        <v>58880</v>
      </c>
      <c r="H61" s="134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31.5" customHeight="1" x14ac:dyDescent="0.25">
      <c r="A62" s="135" t="s">
        <v>78</v>
      </c>
      <c r="B62" s="136">
        <v>0</v>
      </c>
      <c r="C62" s="136"/>
      <c r="D62" s="137"/>
      <c r="E62" s="266">
        <f t="shared" si="12"/>
        <v>0</v>
      </c>
      <c r="F62" s="138">
        <v>128</v>
      </c>
      <c r="G62" s="139">
        <f t="shared" si="14"/>
        <v>0</v>
      </c>
      <c r="H62" s="140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15.75" x14ac:dyDescent="0.25">
      <c r="A63" s="117" t="s">
        <v>79</v>
      </c>
      <c r="B63" s="118">
        <v>620</v>
      </c>
      <c r="C63" s="118"/>
      <c r="D63" s="119"/>
      <c r="E63" s="492">
        <f t="shared" si="12"/>
        <v>620</v>
      </c>
      <c r="F63" s="120">
        <v>128</v>
      </c>
      <c r="G63" s="121">
        <f t="shared" si="14"/>
        <v>79360</v>
      </c>
      <c r="H63" s="122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41" t="s">
        <v>80</v>
      </c>
      <c r="B64" s="142">
        <v>0</v>
      </c>
      <c r="C64" s="142"/>
      <c r="D64" s="143"/>
      <c r="E64" s="311">
        <f t="shared" si="12"/>
        <v>0</v>
      </c>
      <c r="F64" s="144">
        <v>128</v>
      </c>
      <c r="G64" s="145">
        <f t="shared" si="14"/>
        <v>0</v>
      </c>
      <c r="H64" s="146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25.5" x14ac:dyDescent="0.25">
      <c r="A65" s="494" t="s">
        <v>81</v>
      </c>
      <c r="B65" s="353">
        <v>420</v>
      </c>
      <c r="C65" s="353"/>
      <c r="D65" s="354"/>
      <c r="E65" s="448">
        <f t="shared" si="12"/>
        <v>420</v>
      </c>
      <c r="F65" s="355">
        <v>102</v>
      </c>
      <c r="G65" s="18">
        <f t="shared" si="14"/>
        <v>42840</v>
      </c>
      <c r="H65" s="495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129" t="s">
        <v>82</v>
      </c>
      <c r="B66" s="130">
        <v>780</v>
      </c>
      <c r="C66" s="130"/>
      <c r="D66" s="131"/>
      <c r="E66" s="493">
        <f t="shared" si="12"/>
        <v>780</v>
      </c>
      <c r="F66" s="132">
        <v>102</v>
      </c>
      <c r="G66" s="133">
        <f t="shared" si="14"/>
        <v>79560</v>
      </c>
      <c r="H66" s="134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15.75" x14ac:dyDescent="0.25">
      <c r="A67" s="478" t="s">
        <v>83</v>
      </c>
      <c r="B67" s="480">
        <v>0</v>
      </c>
      <c r="C67" s="480"/>
      <c r="D67" s="481"/>
      <c r="E67" s="455">
        <f t="shared" si="12"/>
        <v>0</v>
      </c>
      <c r="F67" s="482">
        <v>102</v>
      </c>
      <c r="G67" s="476">
        <f t="shared" si="14"/>
        <v>0</v>
      </c>
      <c r="H67" s="483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25.5" x14ac:dyDescent="0.25">
      <c r="A68" s="117" t="s">
        <v>84</v>
      </c>
      <c r="B68" s="118">
        <v>0</v>
      </c>
      <c r="C68" s="118"/>
      <c r="D68" s="119"/>
      <c r="E68" s="492">
        <f t="shared" si="12"/>
        <v>0</v>
      </c>
      <c r="F68" s="120">
        <v>102</v>
      </c>
      <c r="G68" s="121">
        <f t="shared" si="14"/>
        <v>0</v>
      </c>
      <c r="H68" s="122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63" t="s">
        <v>85</v>
      </c>
      <c r="B69" s="499">
        <v>0</v>
      </c>
      <c r="C69" s="497"/>
      <c r="D69" s="498"/>
      <c r="E69" s="499">
        <f t="shared" si="12"/>
        <v>0</v>
      </c>
      <c r="F69" s="166">
        <v>102</v>
      </c>
      <c r="G69" s="166">
        <f>F69*C69</f>
        <v>0</v>
      </c>
      <c r="H69" s="168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15.75" x14ac:dyDescent="0.25">
      <c r="A70" s="559" t="s">
        <v>382</v>
      </c>
      <c r="B70" s="560"/>
      <c r="C70" s="561"/>
      <c r="D70" s="562"/>
      <c r="E70" s="560"/>
      <c r="F70" s="563"/>
      <c r="G70" s="564"/>
      <c r="H70" s="565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00" t="s">
        <v>86</v>
      </c>
      <c r="B71" s="501">
        <v>37961</v>
      </c>
      <c r="C71" s="501"/>
      <c r="D71" s="501"/>
      <c r="E71" s="501">
        <f>SUM(E39:E69)</f>
        <v>37118</v>
      </c>
      <c r="F71" s="502"/>
      <c r="G71" s="503">
        <f>SUM(G39:G69)</f>
        <v>2388986</v>
      </c>
      <c r="H71" s="504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33.75" customHeight="1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15.75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785" t="s">
        <v>296</v>
      </c>
      <c r="B78" s="781"/>
      <c r="C78" s="781"/>
      <c r="D78" s="781"/>
      <c r="E78" s="781"/>
      <c r="F78" s="781"/>
      <c r="G78" s="781"/>
      <c r="H78" s="782"/>
      <c r="I78" s="439"/>
      <c r="J78" s="358"/>
      <c r="K78" s="358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57" x14ac:dyDescent="0.25">
      <c r="A79" s="367" t="s">
        <v>87</v>
      </c>
      <c r="B79" s="368" t="s">
        <v>37</v>
      </c>
      <c r="C79" s="197" t="s">
        <v>89</v>
      </c>
      <c r="D79" s="198" t="s">
        <v>39</v>
      </c>
      <c r="E79" s="197" t="s">
        <v>90</v>
      </c>
      <c r="F79" s="197" t="s">
        <v>91</v>
      </c>
      <c r="G79" s="199" t="s">
        <v>93</v>
      </c>
      <c r="H79" s="369" t="s">
        <v>52</v>
      </c>
      <c r="I79" s="573" t="s">
        <v>394</v>
      </c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15.75" x14ac:dyDescent="0.25">
      <c r="A80" s="372" t="s">
        <v>354</v>
      </c>
      <c r="B80" s="202" t="s">
        <v>355</v>
      </c>
      <c r="C80" s="203">
        <v>1725</v>
      </c>
      <c r="D80" s="77"/>
      <c r="E80" s="203"/>
      <c r="F80" s="203">
        <f t="shared" ref="F80:F120" si="15">C80+D80-E80</f>
        <v>1725</v>
      </c>
      <c r="G80" s="77">
        <v>183</v>
      </c>
      <c r="H80" s="77">
        <f t="shared" ref="H80:H121" si="16">G80*F80</f>
        <v>315675</v>
      </c>
      <c r="I80" s="506"/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4" t="s">
        <v>100</v>
      </c>
      <c r="B81" s="202" t="s">
        <v>356</v>
      </c>
      <c r="C81" s="203">
        <v>760</v>
      </c>
      <c r="D81" s="77"/>
      <c r="E81" s="203"/>
      <c r="F81" s="203">
        <f t="shared" si="15"/>
        <v>760</v>
      </c>
      <c r="G81" s="77">
        <v>232</v>
      </c>
      <c r="H81" s="77">
        <f t="shared" si="16"/>
        <v>176320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507" t="s">
        <v>102</v>
      </c>
      <c r="B82" s="508" t="s">
        <v>358</v>
      </c>
      <c r="C82" s="448">
        <v>324</v>
      </c>
      <c r="D82" s="448"/>
      <c r="E82" s="448"/>
      <c r="F82" s="448">
        <f t="shared" si="15"/>
        <v>324</v>
      </c>
      <c r="G82" s="448">
        <v>59</v>
      </c>
      <c r="H82" s="77">
        <f t="shared" si="16"/>
        <v>19116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375" t="s">
        <v>359</v>
      </c>
      <c r="B83" s="202" t="s">
        <v>106</v>
      </c>
      <c r="C83" s="203">
        <v>1550</v>
      </c>
      <c r="D83" s="77"/>
      <c r="E83" s="203">
        <v>300</v>
      </c>
      <c r="F83" s="203">
        <f t="shared" si="15"/>
        <v>1250</v>
      </c>
      <c r="G83" s="77">
        <v>24</v>
      </c>
      <c r="H83" s="77">
        <f t="shared" si="16"/>
        <v>30000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15.75" x14ac:dyDescent="0.25">
      <c r="A84" s="593" t="s">
        <v>109</v>
      </c>
      <c r="B84" s="334" t="s">
        <v>108</v>
      </c>
      <c r="C84" s="448">
        <v>170</v>
      </c>
      <c r="D84" s="448"/>
      <c r="E84" s="448"/>
      <c r="F84" s="448">
        <f t="shared" si="15"/>
        <v>170</v>
      </c>
      <c r="G84" s="448">
        <v>623</v>
      </c>
      <c r="H84" s="77">
        <f t="shared" si="16"/>
        <v>105910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507" t="s">
        <v>360</v>
      </c>
      <c r="B85" s="334" t="s">
        <v>111</v>
      </c>
      <c r="C85" s="448">
        <v>1</v>
      </c>
      <c r="D85" s="448"/>
      <c r="E85" s="448"/>
      <c r="F85" s="448">
        <f t="shared" si="15"/>
        <v>1</v>
      </c>
      <c r="G85" s="448">
        <v>2070</v>
      </c>
      <c r="H85" s="77">
        <f t="shared" si="16"/>
        <v>2070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07" t="s">
        <v>112</v>
      </c>
      <c r="B86" s="334" t="s">
        <v>111</v>
      </c>
      <c r="C86" s="448">
        <v>6</v>
      </c>
      <c r="D86" s="448"/>
      <c r="E86" s="448"/>
      <c r="F86" s="448">
        <f t="shared" si="15"/>
        <v>6</v>
      </c>
      <c r="G86" s="448">
        <v>1758</v>
      </c>
      <c r="H86" s="77">
        <f t="shared" si="16"/>
        <v>10548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112</v>
      </c>
      <c r="B87" s="334" t="s">
        <v>127</v>
      </c>
      <c r="C87" s="448">
        <v>1</v>
      </c>
      <c r="D87" s="448"/>
      <c r="E87" s="448"/>
      <c r="F87" s="448">
        <f t="shared" si="15"/>
        <v>1</v>
      </c>
      <c r="G87" s="448">
        <v>2549.0300000000002</v>
      </c>
      <c r="H87" s="77">
        <f t="shared" si="16"/>
        <v>2549.0300000000002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93" t="s">
        <v>362</v>
      </c>
      <c r="B88" s="334" t="s">
        <v>355</v>
      </c>
      <c r="C88" s="448">
        <v>3200</v>
      </c>
      <c r="D88" s="448"/>
      <c r="E88" s="448"/>
      <c r="F88" s="448">
        <f t="shared" si="15"/>
        <v>3200</v>
      </c>
      <c r="G88" s="448">
        <v>47</v>
      </c>
      <c r="H88" s="77">
        <f t="shared" si="16"/>
        <v>150400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96" t="s">
        <v>120</v>
      </c>
      <c r="B89" s="334" t="s">
        <v>111</v>
      </c>
      <c r="C89" s="448">
        <v>1</v>
      </c>
      <c r="D89" s="448"/>
      <c r="E89" s="448"/>
      <c r="F89" s="448">
        <f t="shared" si="15"/>
        <v>1</v>
      </c>
      <c r="G89" s="448">
        <v>2233.9899999999998</v>
      </c>
      <c r="H89" s="77">
        <f t="shared" si="16"/>
        <v>2233.9899999999998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6" t="s">
        <v>120</v>
      </c>
      <c r="B90" s="334" t="s">
        <v>127</v>
      </c>
      <c r="C90" s="448">
        <v>3</v>
      </c>
      <c r="D90" s="448"/>
      <c r="E90" s="448"/>
      <c r="F90" s="448">
        <f t="shared" si="15"/>
        <v>3</v>
      </c>
      <c r="G90" s="448">
        <v>1924.17</v>
      </c>
      <c r="H90" s="77">
        <f t="shared" si="16"/>
        <v>5772.51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7" t="s">
        <v>121</v>
      </c>
      <c r="B91" s="334" t="s">
        <v>122</v>
      </c>
      <c r="C91" s="448">
        <v>92</v>
      </c>
      <c r="D91" s="448"/>
      <c r="E91" s="448"/>
      <c r="F91" s="448">
        <f t="shared" si="15"/>
        <v>92</v>
      </c>
      <c r="G91" s="448">
        <v>743.29</v>
      </c>
      <c r="H91" s="77">
        <f t="shared" si="16"/>
        <v>68382.679999999993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3" t="s">
        <v>363</v>
      </c>
      <c r="B92" s="598" t="s">
        <v>122</v>
      </c>
      <c r="C92" s="448">
        <v>285</v>
      </c>
      <c r="D92" s="448"/>
      <c r="E92" s="448"/>
      <c r="F92" s="448">
        <f t="shared" si="15"/>
        <v>285</v>
      </c>
      <c r="G92" s="448">
        <v>559.19762200000002</v>
      </c>
      <c r="H92" s="77">
        <f t="shared" si="16"/>
        <v>159371.32227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9" t="s">
        <v>364</v>
      </c>
      <c r="B93" s="600" t="s">
        <v>98</v>
      </c>
      <c r="C93" s="448">
        <v>150</v>
      </c>
      <c r="D93" s="448"/>
      <c r="E93" s="448"/>
      <c r="F93" s="448">
        <f t="shared" si="15"/>
        <v>150</v>
      </c>
      <c r="G93" s="448">
        <v>183</v>
      </c>
      <c r="H93" s="77">
        <f t="shared" si="16"/>
        <v>27450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9" t="s">
        <v>364</v>
      </c>
      <c r="B94" s="600" t="s">
        <v>365</v>
      </c>
      <c r="C94" s="448">
        <v>1750</v>
      </c>
      <c r="D94" s="448"/>
      <c r="E94" s="448"/>
      <c r="F94" s="448">
        <f t="shared" si="15"/>
        <v>1750</v>
      </c>
      <c r="G94" s="448">
        <v>183</v>
      </c>
      <c r="H94" s="77">
        <f t="shared" si="16"/>
        <v>320250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376" t="s">
        <v>125</v>
      </c>
      <c r="B95" s="209" t="s">
        <v>127</v>
      </c>
      <c r="C95" s="203">
        <v>145</v>
      </c>
      <c r="D95" s="77"/>
      <c r="E95" s="203"/>
      <c r="F95" s="203">
        <f t="shared" si="15"/>
        <v>145</v>
      </c>
      <c r="G95" s="77">
        <v>427</v>
      </c>
      <c r="H95" s="77">
        <f t="shared" si="16"/>
        <v>61915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3" t="s">
        <v>389</v>
      </c>
      <c r="B96" s="334" t="s">
        <v>127</v>
      </c>
      <c r="C96" s="448">
        <v>5</v>
      </c>
      <c r="D96" s="448"/>
      <c r="E96" s="448"/>
      <c r="F96" s="448">
        <f t="shared" si="15"/>
        <v>5</v>
      </c>
      <c r="G96" s="448">
        <v>688.59</v>
      </c>
      <c r="H96" s="77">
        <f t="shared" si="16"/>
        <v>3442.9500000000003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128</v>
      </c>
      <c r="B97" s="209" t="s">
        <v>127</v>
      </c>
      <c r="C97" s="203">
        <v>10</v>
      </c>
      <c r="D97" s="77"/>
      <c r="E97" s="203"/>
      <c r="F97" s="203">
        <f t="shared" si="15"/>
        <v>10</v>
      </c>
      <c r="G97" s="77">
        <v>504</v>
      </c>
      <c r="H97" s="77">
        <f t="shared" si="16"/>
        <v>5040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376" t="s">
        <v>366</v>
      </c>
      <c r="B98" s="209" t="s">
        <v>127</v>
      </c>
      <c r="C98" s="203">
        <v>5</v>
      </c>
      <c r="D98" s="77"/>
      <c r="E98" s="203"/>
      <c r="F98" s="203">
        <f t="shared" si="15"/>
        <v>5</v>
      </c>
      <c r="G98" s="77">
        <v>398</v>
      </c>
      <c r="H98" s="77">
        <f t="shared" si="16"/>
        <v>1990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593" t="s">
        <v>131</v>
      </c>
      <c r="B99" s="334" t="s">
        <v>127</v>
      </c>
      <c r="C99" s="448">
        <v>160</v>
      </c>
      <c r="D99" s="448"/>
      <c r="E99" s="448"/>
      <c r="F99" s="448">
        <f t="shared" si="15"/>
        <v>160</v>
      </c>
      <c r="G99" s="448">
        <v>514</v>
      </c>
      <c r="H99" s="77">
        <f t="shared" si="16"/>
        <v>82240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01" t="s">
        <v>135</v>
      </c>
      <c r="B100" s="334" t="s">
        <v>108</v>
      </c>
      <c r="C100" s="448">
        <v>650</v>
      </c>
      <c r="D100" s="448"/>
      <c r="E100" s="448"/>
      <c r="F100" s="448">
        <f t="shared" si="15"/>
        <v>650</v>
      </c>
      <c r="G100" s="448">
        <v>60</v>
      </c>
      <c r="H100" s="77">
        <f t="shared" si="16"/>
        <v>39000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222" t="s">
        <v>139</v>
      </c>
      <c r="B101" s="217"/>
      <c r="C101" s="203">
        <v>0</v>
      </c>
      <c r="D101" s="77"/>
      <c r="E101" s="203"/>
      <c r="F101" s="203">
        <f t="shared" si="15"/>
        <v>0</v>
      </c>
      <c r="G101" s="77">
        <v>0</v>
      </c>
      <c r="H101" s="77">
        <f t="shared" si="16"/>
        <v>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507" t="s">
        <v>140</v>
      </c>
      <c r="B102" s="598" t="s">
        <v>141</v>
      </c>
      <c r="C102" s="448">
        <v>1075</v>
      </c>
      <c r="D102" s="448"/>
      <c r="E102" s="448"/>
      <c r="F102" s="448">
        <f t="shared" si="15"/>
        <v>1075</v>
      </c>
      <c r="G102" s="448">
        <v>55</v>
      </c>
      <c r="H102" s="77">
        <f t="shared" si="16"/>
        <v>59125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05" t="s">
        <v>142</v>
      </c>
      <c r="B103" s="223" t="s">
        <v>138</v>
      </c>
      <c r="C103" s="203">
        <v>3000</v>
      </c>
      <c r="D103" s="77"/>
      <c r="E103" s="203"/>
      <c r="F103" s="203">
        <f t="shared" si="15"/>
        <v>3000</v>
      </c>
      <c r="G103" s="77">
        <v>27</v>
      </c>
      <c r="H103" s="77">
        <f t="shared" si="16"/>
        <v>81000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376" t="s">
        <v>368</v>
      </c>
      <c r="B104" s="209" t="s">
        <v>369</v>
      </c>
      <c r="C104" s="203">
        <v>50</v>
      </c>
      <c r="D104" s="77"/>
      <c r="E104" s="203"/>
      <c r="F104" s="203">
        <f t="shared" si="15"/>
        <v>50</v>
      </c>
      <c r="G104" s="77">
        <v>498</v>
      </c>
      <c r="H104" s="77">
        <f t="shared" si="16"/>
        <v>24900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376" t="s">
        <v>370</v>
      </c>
      <c r="B105" s="209" t="s">
        <v>371</v>
      </c>
      <c r="C105" s="203">
        <v>25</v>
      </c>
      <c r="D105" s="77"/>
      <c r="E105" s="203"/>
      <c r="F105" s="203">
        <f t="shared" si="15"/>
        <v>25</v>
      </c>
      <c r="G105" s="77">
        <v>84</v>
      </c>
      <c r="H105" s="77">
        <f t="shared" si="16"/>
        <v>2100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81" t="s">
        <v>149</v>
      </c>
      <c r="B106" s="209" t="s">
        <v>127</v>
      </c>
      <c r="C106" s="203">
        <v>350</v>
      </c>
      <c r="D106" s="77"/>
      <c r="E106" s="203"/>
      <c r="F106" s="203">
        <f t="shared" si="15"/>
        <v>350</v>
      </c>
      <c r="G106" s="77">
        <v>629.27</v>
      </c>
      <c r="H106" s="77">
        <f t="shared" si="16"/>
        <v>220244.5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372</v>
      </c>
      <c r="B107" s="209" t="s">
        <v>111</v>
      </c>
      <c r="C107" s="203">
        <v>1</v>
      </c>
      <c r="D107" s="77"/>
      <c r="E107" s="203"/>
      <c r="F107" s="203">
        <f t="shared" si="15"/>
        <v>1</v>
      </c>
      <c r="G107" s="77">
        <v>1585.2</v>
      </c>
      <c r="H107" s="77">
        <f t="shared" si="16"/>
        <v>1585.2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372</v>
      </c>
      <c r="B108" s="209" t="s">
        <v>127</v>
      </c>
      <c r="C108" s="203">
        <v>2</v>
      </c>
      <c r="D108" s="77"/>
      <c r="E108" s="203"/>
      <c r="F108" s="203">
        <f t="shared" si="15"/>
        <v>2</v>
      </c>
      <c r="G108" s="77">
        <v>1780.53</v>
      </c>
      <c r="H108" s="77">
        <f t="shared" si="16"/>
        <v>3561.06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76" t="s">
        <v>152</v>
      </c>
      <c r="B109" s="209" t="s">
        <v>127</v>
      </c>
      <c r="C109" s="203">
        <v>2</v>
      </c>
      <c r="D109" s="77"/>
      <c r="E109" s="203"/>
      <c r="F109" s="203">
        <f t="shared" si="15"/>
        <v>2</v>
      </c>
      <c r="G109" s="77">
        <v>1891.98</v>
      </c>
      <c r="H109" s="77">
        <f t="shared" si="16"/>
        <v>3783.96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83" t="s">
        <v>153</v>
      </c>
      <c r="B110" s="209" t="s">
        <v>127</v>
      </c>
      <c r="C110" s="203">
        <v>65</v>
      </c>
      <c r="D110" s="77"/>
      <c r="E110" s="203"/>
      <c r="F110" s="203">
        <f t="shared" si="15"/>
        <v>65</v>
      </c>
      <c r="G110" s="77">
        <v>557</v>
      </c>
      <c r="H110" s="77">
        <f t="shared" si="16"/>
        <v>36205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154</v>
      </c>
      <c r="B111" s="209" t="s">
        <v>127</v>
      </c>
      <c r="C111" s="203">
        <v>70</v>
      </c>
      <c r="D111" s="77"/>
      <c r="E111" s="203"/>
      <c r="F111" s="203">
        <f t="shared" si="15"/>
        <v>70</v>
      </c>
      <c r="G111" s="77">
        <v>524</v>
      </c>
      <c r="H111" s="77">
        <f t="shared" si="16"/>
        <v>36680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593" t="s">
        <v>373</v>
      </c>
      <c r="B112" s="334" t="s">
        <v>127</v>
      </c>
      <c r="C112" s="448">
        <v>5</v>
      </c>
      <c r="D112" s="448"/>
      <c r="E112" s="448"/>
      <c r="F112" s="448">
        <f t="shared" si="15"/>
        <v>5</v>
      </c>
      <c r="G112" s="448">
        <v>689.75</v>
      </c>
      <c r="H112" s="77">
        <f t="shared" si="16"/>
        <v>3448.75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593" t="s">
        <v>156</v>
      </c>
      <c r="B113" s="334" t="s">
        <v>127</v>
      </c>
      <c r="C113" s="448">
        <v>50</v>
      </c>
      <c r="D113" s="448"/>
      <c r="E113" s="448"/>
      <c r="F113" s="448">
        <f t="shared" si="15"/>
        <v>50</v>
      </c>
      <c r="G113" s="448">
        <v>522.19000000000005</v>
      </c>
      <c r="H113" s="77">
        <f t="shared" si="16"/>
        <v>26109.500000000004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593" t="s">
        <v>157</v>
      </c>
      <c r="B114" s="334" t="s">
        <v>127</v>
      </c>
      <c r="C114" s="448">
        <v>85</v>
      </c>
      <c r="D114" s="448"/>
      <c r="E114" s="448"/>
      <c r="F114" s="448">
        <f t="shared" si="15"/>
        <v>85</v>
      </c>
      <c r="G114" s="448">
        <v>532.12</v>
      </c>
      <c r="H114" s="77">
        <f t="shared" si="16"/>
        <v>45230.2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376" t="s">
        <v>160</v>
      </c>
      <c r="B115" s="209" t="s">
        <v>127</v>
      </c>
      <c r="C115" s="203">
        <v>50</v>
      </c>
      <c r="D115" s="77"/>
      <c r="E115" s="203"/>
      <c r="F115" s="203">
        <f t="shared" si="15"/>
        <v>50</v>
      </c>
      <c r="G115" s="227">
        <v>194.15</v>
      </c>
      <c r="H115" s="77">
        <f t="shared" si="16"/>
        <v>9707.5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376" t="s">
        <v>374</v>
      </c>
      <c r="B116" s="209" t="s">
        <v>159</v>
      </c>
      <c r="C116" s="203">
        <v>0</v>
      </c>
      <c r="D116" s="77"/>
      <c r="E116" s="203"/>
      <c r="F116" s="203">
        <f t="shared" si="15"/>
        <v>0</v>
      </c>
      <c r="G116" s="77">
        <v>152.5</v>
      </c>
      <c r="H116" s="77">
        <f t="shared" si="16"/>
        <v>0</v>
      </c>
      <c r="I116" s="506"/>
      <c r="J116" s="1"/>
      <c r="K116" s="1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376" t="s">
        <v>374</v>
      </c>
      <c r="B117" s="209" t="s">
        <v>384</v>
      </c>
      <c r="C117" s="203">
        <v>0</v>
      </c>
      <c r="D117" s="77"/>
      <c r="E117" s="203"/>
      <c r="F117" s="203">
        <f t="shared" si="15"/>
        <v>0</v>
      </c>
      <c r="G117" s="77">
        <v>173</v>
      </c>
      <c r="H117" s="77">
        <f t="shared" si="16"/>
        <v>0</v>
      </c>
      <c r="I117" s="506"/>
      <c r="J117" s="1"/>
      <c r="K117" s="1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413</v>
      </c>
      <c r="B118" s="209" t="s">
        <v>414</v>
      </c>
      <c r="C118" s="203">
        <v>10000</v>
      </c>
      <c r="D118" s="77"/>
      <c r="E118" s="203"/>
      <c r="F118" s="203">
        <f t="shared" si="15"/>
        <v>10000</v>
      </c>
      <c r="G118" s="77">
        <v>143</v>
      </c>
      <c r="H118" s="77">
        <f t="shared" si="16"/>
        <v>1430000</v>
      </c>
      <c r="I118" s="506"/>
      <c r="J118" s="1"/>
      <c r="K118" s="1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593" t="s">
        <v>166</v>
      </c>
      <c r="B119" s="334" t="s">
        <v>375</v>
      </c>
      <c r="C119" s="448">
        <v>20</v>
      </c>
      <c r="D119" s="448"/>
      <c r="E119" s="448"/>
      <c r="F119" s="448">
        <f t="shared" si="15"/>
        <v>20</v>
      </c>
      <c r="G119" s="448">
        <v>2196.6</v>
      </c>
      <c r="H119" s="77">
        <f t="shared" si="16"/>
        <v>43932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301</v>
      </c>
      <c r="B120" s="209"/>
      <c r="C120" s="203">
        <v>25</v>
      </c>
      <c r="D120" s="77"/>
      <c r="E120" s="203"/>
      <c r="F120" s="203">
        <f t="shared" si="15"/>
        <v>25</v>
      </c>
      <c r="G120" s="77"/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205" t="s">
        <v>168</v>
      </c>
      <c r="B121" s="217"/>
      <c r="C121" s="203">
        <v>0</v>
      </c>
      <c r="D121" s="77"/>
      <c r="E121" s="203"/>
      <c r="F121" s="203">
        <v>0</v>
      </c>
      <c r="G121" s="426"/>
      <c r="H121" s="77">
        <f t="shared" si="16"/>
        <v>0</v>
      </c>
      <c r="I121" s="512"/>
      <c r="J121" s="25"/>
      <c r="K121" s="25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205" t="s">
        <v>169</v>
      </c>
      <c r="B122" s="229"/>
      <c r="C122" s="230">
        <v>26158</v>
      </c>
      <c r="D122" s="231"/>
      <c r="E122" s="231"/>
      <c r="F122" s="232">
        <f>SUM(F80:F121)</f>
        <v>25568</v>
      </c>
      <c r="G122" s="233"/>
      <c r="H122" s="513">
        <f>SUM(H80:H119)</f>
        <v>3617289.15227</v>
      </c>
      <c r="I122" s="506"/>
      <c r="J122" s="200"/>
      <c r="K122" s="200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1"/>
      <c r="B123" s="15"/>
      <c r="C123" s="25"/>
      <c r="D123" s="1"/>
      <c r="E123" s="1"/>
      <c r="F123" s="1"/>
      <c r="G123" s="1"/>
      <c r="H123" s="1"/>
      <c r="I123" s="25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47.25" x14ac:dyDescent="0.25">
      <c r="A124" s="386" t="s">
        <v>170</v>
      </c>
      <c r="B124" s="387" t="s">
        <v>37</v>
      </c>
      <c r="C124" s="388" t="s">
        <v>38</v>
      </c>
      <c r="D124" s="389" t="s">
        <v>39</v>
      </c>
      <c r="E124" s="390" t="s">
        <v>40</v>
      </c>
      <c r="F124" s="388" t="s">
        <v>41</v>
      </c>
      <c r="G124" s="391" t="s">
        <v>93</v>
      </c>
      <c r="H124" s="392" t="s">
        <v>52</v>
      </c>
      <c r="I124" s="428"/>
      <c r="J124" s="1"/>
      <c r="K124" s="1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41" t="s">
        <v>171</v>
      </c>
      <c r="B125" s="242" t="s">
        <v>172</v>
      </c>
      <c r="C125" s="22">
        <v>220.6</v>
      </c>
      <c r="D125" s="22"/>
      <c r="E125" s="22"/>
      <c r="F125" s="22">
        <f t="shared" ref="F125:F148" si="17">C125+D125-E125</f>
        <v>220.6</v>
      </c>
      <c r="G125" s="24">
        <v>605</v>
      </c>
      <c r="H125" s="257">
        <f t="shared" ref="H125:H148" si="18">G125*F125</f>
        <v>133463</v>
      </c>
      <c r="I125" s="506"/>
      <c r="J125" s="1"/>
      <c r="K125" s="1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241" t="s">
        <v>173</v>
      </c>
      <c r="B126" s="242" t="s">
        <v>172</v>
      </c>
      <c r="C126" s="22">
        <v>185.04</v>
      </c>
      <c r="D126" s="22"/>
      <c r="E126" s="22"/>
      <c r="F126" s="22">
        <f t="shared" si="17"/>
        <v>185.04</v>
      </c>
      <c r="G126" s="24">
        <v>605</v>
      </c>
      <c r="H126" s="257">
        <f t="shared" si="18"/>
        <v>111949.2</v>
      </c>
      <c r="I126" s="506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15.75" x14ac:dyDescent="0.25">
      <c r="A127" s="241" t="s">
        <v>174</v>
      </c>
      <c r="B127" s="242" t="s">
        <v>172</v>
      </c>
      <c r="C127" s="22">
        <v>213.6</v>
      </c>
      <c r="D127" s="22"/>
      <c r="E127" s="22"/>
      <c r="F127" s="22">
        <f t="shared" si="17"/>
        <v>213.6</v>
      </c>
      <c r="G127" s="24">
        <v>605</v>
      </c>
      <c r="H127" s="257">
        <f t="shared" si="18"/>
        <v>129228</v>
      </c>
      <c r="I127" s="506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175</v>
      </c>
      <c r="B128" s="242" t="s">
        <v>172</v>
      </c>
      <c r="C128" s="22">
        <v>193.3</v>
      </c>
      <c r="D128" s="22"/>
      <c r="E128" s="22"/>
      <c r="F128" s="22">
        <f t="shared" si="17"/>
        <v>193.3</v>
      </c>
      <c r="G128" s="24">
        <v>605</v>
      </c>
      <c r="H128" s="257">
        <f t="shared" si="18"/>
        <v>116946.5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30" x14ac:dyDescent="0.25">
      <c r="A129" s="245" t="s">
        <v>176</v>
      </c>
      <c r="B129" s="246" t="s">
        <v>177</v>
      </c>
      <c r="C129" s="22">
        <v>16800</v>
      </c>
      <c r="D129" s="22"/>
      <c r="E129" s="22"/>
      <c r="F129" s="22">
        <f t="shared" si="17"/>
        <v>16800</v>
      </c>
      <c r="G129" s="24">
        <v>17.399999999999999</v>
      </c>
      <c r="H129" s="257">
        <f t="shared" si="18"/>
        <v>292320</v>
      </c>
      <c r="I129" s="514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178</v>
      </c>
      <c r="B130" s="242" t="s">
        <v>179</v>
      </c>
      <c r="C130" s="22">
        <v>54</v>
      </c>
      <c r="D130" s="22"/>
      <c r="E130" s="22">
        <v>14</v>
      </c>
      <c r="F130" s="22">
        <f t="shared" si="17"/>
        <v>40</v>
      </c>
      <c r="G130" s="24">
        <v>432.82</v>
      </c>
      <c r="H130" s="257">
        <f t="shared" si="18"/>
        <v>17312.8</v>
      </c>
      <c r="I130" s="514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180</v>
      </c>
      <c r="B131" s="242" t="s">
        <v>181</v>
      </c>
      <c r="C131" s="22">
        <v>4200</v>
      </c>
      <c r="D131" s="22"/>
      <c r="E131" s="22"/>
      <c r="F131" s="22">
        <f t="shared" si="17"/>
        <v>4200</v>
      </c>
      <c r="G131" s="24">
        <v>24.995999999999999</v>
      </c>
      <c r="H131" s="257">
        <f t="shared" si="18"/>
        <v>104983.2</v>
      </c>
      <c r="I131" s="515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248" t="s">
        <v>184</v>
      </c>
      <c r="B132" s="249" t="s">
        <v>185</v>
      </c>
      <c r="C132" s="22">
        <v>4607</v>
      </c>
      <c r="D132" s="22"/>
      <c r="E132" s="22"/>
      <c r="F132" s="22">
        <f t="shared" si="17"/>
        <v>4607</v>
      </c>
      <c r="G132" s="24">
        <v>5</v>
      </c>
      <c r="H132" s="257">
        <f t="shared" si="18"/>
        <v>23035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50" t="s">
        <v>377</v>
      </c>
      <c r="B133" s="251" t="s">
        <v>187</v>
      </c>
      <c r="C133" s="252">
        <v>503.05400000000003</v>
      </c>
      <c r="D133" s="252"/>
      <c r="E133" s="252"/>
      <c r="F133" s="252">
        <f t="shared" si="17"/>
        <v>503.05400000000003</v>
      </c>
      <c r="G133" s="253">
        <v>715</v>
      </c>
      <c r="H133" s="284">
        <f t="shared" si="18"/>
        <v>359683.61000000004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55" t="s">
        <v>378</v>
      </c>
      <c r="B134" s="256" t="s">
        <v>187</v>
      </c>
      <c r="C134" s="22">
        <v>245.41</v>
      </c>
      <c r="D134" s="246"/>
      <c r="E134" s="22"/>
      <c r="F134" s="22">
        <f t="shared" si="17"/>
        <v>245.41</v>
      </c>
      <c r="G134" s="24">
        <v>850</v>
      </c>
      <c r="H134" s="257">
        <f t="shared" si="18"/>
        <v>208598.5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5" t="s">
        <v>193</v>
      </c>
      <c r="B135" s="246" t="s">
        <v>194</v>
      </c>
      <c r="C135" s="22">
        <v>492</v>
      </c>
      <c r="D135" s="22"/>
      <c r="E135" s="22"/>
      <c r="F135" s="22">
        <f t="shared" si="17"/>
        <v>492</v>
      </c>
      <c r="G135" s="24">
        <v>4</v>
      </c>
      <c r="H135" s="257">
        <f t="shared" si="18"/>
        <v>1968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5" t="s">
        <v>379</v>
      </c>
      <c r="B136" s="256" t="s">
        <v>187</v>
      </c>
      <c r="C136" s="22">
        <v>261.44</v>
      </c>
      <c r="D136" s="242"/>
      <c r="E136" s="22"/>
      <c r="F136" s="22">
        <f t="shared" si="17"/>
        <v>261.44</v>
      </c>
      <c r="G136" s="24">
        <v>850</v>
      </c>
      <c r="H136" s="257">
        <f t="shared" si="18"/>
        <v>222224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8" t="s">
        <v>196</v>
      </c>
      <c r="B137" s="22" t="s">
        <v>197</v>
      </c>
      <c r="C137" s="22">
        <v>1400</v>
      </c>
      <c r="D137" s="242"/>
      <c r="E137" s="22"/>
      <c r="F137" s="22">
        <f t="shared" si="17"/>
        <v>1400</v>
      </c>
      <c r="G137" s="242">
        <v>3.86</v>
      </c>
      <c r="H137" s="257">
        <f t="shared" si="18"/>
        <v>5404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58" t="s">
        <v>198</v>
      </c>
      <c r="B138" s="22" t="s">
        <v>194</v>
      </c>
      <c r="C138" s="22">
        <v>1000</v>
      </c>
      <c r="D138" s="259"/>
      <c r="E138" s="22"/>
      <c r="F138" s="22">
        <f t="shared" si="17"/>
        <v>1000</v>
      </c>
      <c r="G138" s="242">
        <v>2.9</v>
      </c>
      <c r="H138" s="257">
        <f t="shared" si="18"/>
        <v>2900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60" t="s">
        <v>380</v>
      </c>
      <c r="B139" s="261" t="s">
        <v>200</v>
      </c>
      <c r="C139" s="261">
        <v>62160</v>
      </c>
      <c r="D139" s="262"/>
      <c r="E139" s="261">
        <v>13440</v>
      </c>
      <c r="F139" s="261">
        <f t="shared" si="17"/>
        <v>48720</v>
      </c>
      <c r="G139" s="263">
        <v>5.3</v>
      </c>
      <c r="H139" s="264">
        <f t="shared" si="18"/>
        <v>258216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201</v>
      </c>
      <c r="B140" s="22" t="s">
        <v>194</v>
      </c>
      <c r="C140" s="22">
        <v>3.6500000000000004</v>
      </c>
      <c r="D140" s="259"/>
      <c r="E140" s="22"/>
      <c r="F140" s="22">
        <f t="shared" si="17"/>
        <v>3.6500000000000004</v>
      </c>
      <c r="G140" s="242">
        <v>499.4</v>
      </c>
      <c r="H140" s="257">
        <f t="shared" si="18"/>
        <v>1822.8100000000002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30" x14ac:dyDescent="0.25">
      <c r="A141" s="265" t="s">
        <v>203</v>
      </c>
      <c r="B141" s="266" t="s">
        <v>204</v>
      </c>
      <c r="C141" s="267">
        <v>296.19</v>
      </c>
      <c r="D141" s="268"/>
      <c r="E141" s="266">
        <v>15.48</v>
      </c>
      <c r="F141" s="266">
        <f t="shared" si="17"/>
        <v>280.70999999999998</v>
      </c>
      <c r="G141" s="139">
        <v>682</v>
      </c>
      <c r="H141" s="269">
        <f t="shared" si="18"/>
        <v>191444.21999999997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30" x14ac:dyDescent="0.25">
      <c r="A142" s="270" t="s">
        <v>205</v>
      </c>
      <c r="B142" s="22" t="s">
        <v>204</v>
      </c>
      <c r="C142" s="22">
        <v>225.93</v>
      </c>
      <c r="D142" s="259"/>
      <c r="E142" s="22"/>
      <c r="F142" s="22">
        <f t="shared" si="17"/>
        <v>225.93</v>
      </c>
      <c r="G142" s="24">
        <v>692</v>
      </c>
      <c r="H142" s="257">
        <f t="shared" si="18"/>
        <v>156343.56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206</v>
      </c>
      <c r="B143" s="242" t="s">
        <v>207</v>
      </c>
      <c r="C143" s="22">
        <v>124.9</v>
      </c>
      <c r="D143" s="259"/>
      <c r="E143" s="22"/>
      <c r="F143" s="22">
        <f t="shared" si="17"/>
        <v>124.9</v>
      </c>
      <c r="G143" s="24">
        <v>290</v>
      </c>
      <c r="H143" s="257">
        <f t="shared" si="18"/>
        <v>36221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258" t="s">
        <v>208</v>
      </c>
      <c r="B144" s="242" t="s">
        <v>207</v>
      </c>
      <c r="C144" s="22">
        <v>166</v>
      </c>
      <c r="D144" s="259"/>
      <c r="E144" s="22"/>
      <c r="F144" s="22">
        <f t="shared" si="17"/>
        <v>166</v>
      </c>
      <c r="G144" s="24">
        <v>280</v>
      </c>
      <c r="H144" s="257">
        <f t="shared" si="18"/>
        <v>46480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15.75" x14ac:dyDescent="0.25">
      <c r="A145" s="271" t="s">
        <v>209</v>
      </c>
      <c r="B145" s="272" t="s">
        <v>172</v>
      </c>
      <c r="C145" s="273">
        <v>25.450000000000031</v>
      </c>
      <c r="D145" s="274"/>
      <c r="E145" s="275"/>
      <c r="F145" s="275">
        <f t="shared" si="17"/>
        <v>25.450000000000031</v>
      </c>
      <c r="G145" s="276">
        <v>414</v>
      </c>
      <c r="H145" s="277">
        <f t="shared" si="18"/>
        <v>10536.300000000014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79" t="s">
        <v>211</v>
      </c>
      <c r="B146" s="280" t="s">
        <v>181</v>
      </c>
      <c r="C146" s="281">
        <v>2000</v>
      </c>
      <c r="D146" s="282"/>
      <c r="E146" s="252">
        <v>1000</v>
      </c>
      <c r="F146" s="281">
        <f t="shared" si="17"/>
        <v>1000</v>
      </c>
      <c r="G146" s="283">
        <v>25.776</v>
      </c>
      <c r="H146" s="284">
        <f t="shared" si="18"/>
        <v>25776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212</v>
      </c>
      <c r="B147" s="259" t="s">
        <v>181</v>
      </c>
      <c r="C147" s="22">
        <v>1000</v>
      </c>
      <c r="D147" s="259"/>
      <c r="E147" s="22"/>
      <c r="F147" s="285">
        <f t="shared" si="17"/>
        <v>1000</v>
      </c>
      <c r="G147" s="278">
        <v>24.744</v>
      </c>
      <c r="H147" s="257">
        <f t="shared" si="18"/>
        <v>24744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58" t="s">
        <v>404</v>
      </c>
      <c r="B148" s="22" t="s">
        <v>405</v>
      </c>
      <c r="C148" s="285">
        <v>1500</v>
      </c>
      <c r="D148" s="259"/>
      <c r="E148" s="22">
        <v>550</v>
      </c>
      <c r="F148" s="286">
        <f t="shared" si="17"/>
        <v>950</v>
      </c>
      <c r="G148" s="24">
        <v>33</v>
      </c>
      <c r="H148" s="257">
        <f t="shared" si="18"/>
        <v>31350</v>
      </c>
      <c r="I148" s="311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45" t="s">
        <v>213</v>
      </c>
      <c r="B149" s="229"/>
      <c r="C149" s="287">
        <f>SUM(C125:C148)</f>
        <v>97877.563999999984</v>
      </c>
      <c r="D149" s="288"/>
      <c r="E149" s="15"/>
      <c r="F149" s="289">
        <f>SUM(F125:F148)</f>
        <v>82858.083999999988</v>
      </c>
      <c r="G149" s="15"/>
      <c r="H149" s="290">
        <f>SUM(H125:H148)</f>
        <v>2512949.6999999997</v>
      </c>
      <c r="I149" s="311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91"/>
      <c r="B150" s="15"/>
      <c r="C150" s="292"/>
      <c r="D150" s="15"/>
      <c r="E150" s="15"/>
      <c r="F150" s="293"/>
      <c r="G150" s="15"/>
      <c r="H150" s="15"/>
      <c r="I150" s="1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1"/>
      <c r="B151" s="15"/>
      <c r="C151" s="1"/>
      <c r="D151" s="1"/>
      <c r="E151" s="1"/>
      <c r="F151" s="1"/>
      <c r="G151" s="1"/>
      <c r="H151" s="15"/>
      <c r="I151" s="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31.5" customHeight="1" x14ac:dyDescent="0.25">
      <c r="A152" s="784" t="s">
        <v>214</v>
      </c>
      <c r="B152" s="784" t="s">
        <v>215</v>
      </c>
      <c r="C152" s="786" t="s">
        <v>40</v>
      </c>
      <c r="D152" s="787" t="s">
        <v>216</v>
      </c>
      <c r="E152" s="784" t="s">
        <v>217</v>
      </c>
      <c r="F152" s="516"/>
      <c r="G152" s="516"/>
      <c r="H152" s="516"/>
      <c r="I152" s="516"/>
      <c r="J152" s="516"/>
      <c r="K152" s="516"/>
      <c r="L152" s="517"/>
      <c r="M152" s="517"/>
      <c r="N152" s="517"/>
      <c r="O152" s="517"/>
      <c r="P152" s="517"/>
      <c r="Q152" s="517"/>
      <c r="R152" s="517"/>
      <c r="S152" s="517"/>
      <c r="T152" s="517"/>
      <c r="U152" s="517"/>
      <c r="V152" s="517"/>
      <c r="W152" s="517"/>
      <c r="X152" s="517"/>
      <c r="Y152" s="517"/>
    </row>
    <row r="153" spans="1:25" ht="15.75" x14ac:dyDescent="0.25">
      <c r="A153" s="770"/>
      <c r="B153" s="770"/>
      <c r="C153" s="770"/>
      <c r="D153" s="770"/>
      <c r="E153" s="770"/>
      <c r="F153" s="294"/>
      <c r="G153" s="1"/>
      <c r="H153" s="1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518">
        <v>48369</v>
      </c>
      <c r="B154" s="376">
        <v>49541</v>
      </c>
      <c r="C154" s="518">
        <f>B154-A154</f>
        <v>1172</v>
      </c>
      <c r="D154" s="518">
        <v>10.79</v>
      </c>
      <c r="E154" s="519">
        <f>D154*C154</f>
        <v>12645.88</v>
      </c>
      <c r="F154" s="1"/>
      <c r="G154" s="1"/>
      <c r="H154" s="1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4.25" customHeight="1" x14ac:dyDescent="0.25">
      <c r="A155" s="788"/>
      <c r="B155" s="778"/>
      <c r="C155" s="778"/>
      <c r="D155" s="779"/>
      <c r="E155" s="1"/>
      <c r="F155" s="1"/>
      <c r="G155" s="1"/>
      <c r="H155" s="1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20.25" customHeight="1" x14ac:dyDescent="0.25">
      <c r="A156" s="784" t="s">
        <v>218</v>
      </c>
      <c r="B156" s="784" t="s">
        <v>219</v>
      </c>
      <c r="C156" s="787" t="s">
        <v>40</v>
      </c>
      <c r="D156" s="787" t="s">
        <v>220</v>
      </c>
      <c r="E156" s="784" t="s">
        <v>217</v>
      </c>
      <c r="F156" s="1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20.25" customHeight="1" x14ac:dyDescent="0.25">
      <c r="A157" s="770"/>
      <c r="B157" s="770"/>
      <c r="C157" s="770"/>
      <c r="D157" s="770"/>
      <c r="E157" s="770"/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520">
        <v>980.87599999999998</v>
      </c>
      <c r="B158" s="520">
        <v>1384.3561</v>
      </c>
      <c r="C158" s="520">
        <f>B158-A158</f>
        <v>403.48009999999999</v>
      </c>
      <c r="D158" s="521">
        <v>7.5</v>
      </c>
      <c r="E158" s="522">
        <f>D158*C158</f>
        <v>3026.1007500000001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1"/>
      <c r="B159" s="15"/>
      <c r="C159" s="25"/>
      <c r="D159" s="1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8.5" x14ac:dyDescent="0.25">
      <c r="A160" s="301" t="s">
        <v>221</v>
      </c>
      <c r="B160" s="301" t="s">
        <v>88</v>
      </c>
      <c r="C160" s="397" t="s">
        <v>38</v>
      </c>
      <c r="D160" s="301" t="s">
        <v>39</v>
      </c>
      <c r="E160" s="523" t="s">
        <v>40</v>
      </c>
      <c r="F160" s="397" t="s">
        <v>41</v>
      </c>
      <c r="G160" s="524" t="s">
        <v>93</v>
      </c>
      <c r="H160" s="577" t="s">
        <v>52</v>
      </c>
      <c r="I160" s="578"/>
      <c r="J160" s="200"/>
      <c r="K160" s="200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</row>
    <row r="161" spans="1:25" ht="15.75" x14ac:dyDescent="0.25">
      <c r="A161" s="304" t="s">
        <v>222</v>
      </c>
      <c r="B161" s="242" t="s">
        <v>223</v>
      </c>
      <c r="C161" s="22">
        <v>0</v>
      </c>
      <c r="D161" s="242">
        <v>0</v>
      </c>
      <c r="E161" s="22">
        <v>0</v>
      </c>
      <c r="F161" s="22">
        <f t="shared" ref="F161:F162" si="19">C161-E161+D161</f>
        <v>0</v>
      </c>
      <c r="G161" s="242">
        <v>94.778000000000006</v>
      </c>
      <c r="H161" s="579">
        <f t="shared" ref="H161:H162" si="20">G161*F161</f>
        <v>0</v>
      </c>
      <c r="I161" s="54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304" t="s">
        <v>224</v>
      </c>
      <c r="B162" s="242" t="s">
        <v>223</v>
      </c>
      <c r="C162" s="22">
        <v>30.2</v>
      </c>
      <c r="D162" s="242"/>
      <c r="E162" s="22">
        <v>0</v>
      </c>
      <c r="F162" s="22">
        <f t="shared" si="19"/>
        <v>30.2</v>
      </c>
      <c r="G162" s="242">
        <v>249.72200000000001</v>
      </c>
      <c r="H162" s="579">
        <f t="shared" si="20"/>
        <v>7541.6044000000002</v>
      </c>
      <c r="I162" s="54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304" t="s">
        <v>213</v>
      </c>
      <c r="B163" s="242"/>
      <c r="C163" s="305"/>
      <c r="D163" s="242"/>
      <c r="E163" s="22"/>
      <c r="F163" s="305"/>
      <c r="G163" s="242"/>
      <c r="H163" s="580">
        <f>SUM(H161:H162)</f>
        <v>7541.6044000000002</v>
      </c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307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38.25" x14ac:dyDescent="0.25">
      <c r="A165" s="581" t="s">
        <v>327</v>
      </c>
      <c r="B165" s="582" t="s">
        <v>328</v>
      </c>
      <c r="C165" s="530" t="s">
        <v>228</v>
      </c>
      <c r="D165" s="531" t="s">
        <v>229</v>
      </c>
      <c r="E165" s="529" t="s">
        <v>230</v>
      </c>
      <c r="F165" s="532" t="s">
        <v>396</v>
      </c>
      <c r="G165" s="530" t="s">
        <v>52</v>
      </c>
      <c r="I165" s="583"/>
      <c r="J165" s="25"/>
      <c r="K165" s="25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</row>
    <row r="166" spans="1:25" ht="15.75" x14ac:dyDescent="0.25">
      <c r="A166" s="535" t="s">
        <v>329</v>
      </c>
      <c r="B166" s="536">
        <v>82.4</v>
      </c>
      <c r="C166" s="311" t="s">
        <v>397</v>
      </c>
      <c r="D166" s="311"/>
      <c r="E166" s="536" t="s">
        <v>233</v>
      </c>
      <c r="F166" s="536">
        <v>77</v>
      </c>
      <c r="G166" s="311">
        <f t="shared" ref="G166:G175" si="21">F166*B166</f>
        <v>6344.8</v>
      </c>
      <c r="I166" s="29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535" t="s">
        <v>330</v>
      </c>
      <c r="B167" s="536">
        <v>5.3</v>
      </c>
      <c r="C167" s="311" t="s">
        <v>397</v>
      </c>
      <c r="D167" s="311"/>
      <c r="E167" s="536" t="s">
        <v>233</v>
      </c>
      <c r="F167" s="536">
        <v>128</v>
      </c>
      <c r="G167" s="311">
        <f t="shared" si="21"/>
        <v>678.4</v>
      </c>
      <c r="I167" s="29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535" t="s">
        <v>331</v>
      </c>
      <c r="B168" s="536">
        <v>0</v>
      </c>
      <c r="C168" s="311" t="s">
        <v>398</v>
      </c>
      <c r="D168" s="538"/>
      <c r="E168" s="536" t="s">
        <v>233</v>
      </c>
      <c r="F168" s="536">
        <v>128</v>
      </c>
      <c r="G168" s="311">
        <f t="shared" si="21"/>
        <v>0</v>
      </c>
      <c r="I168" s="294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535" t="s">
        <v>332</v>
      </c>
      <c r="B169" s="536">
        <v>0</v>
      </c>
      <c r="C169" s="311" t="s">
        <v>398</v>
      </c>
      <c r="D169" s="311"/>
      <c r="E169" s="536" t="s">
        <v>233</v>
      </c>
      <c r="F169" s="536"/>
      <c r="G169" s="311">
        <f t="shared" si="21"/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399</v>
      </c>
      <c r="B170" s="536">
        <v>0</v>
      </c>
      <c r="C170" s="311" t="s">
        <v>398</v>
      </c>
      <c r="D170" s="311"/>
      <c r="E170" s="536" t="s">
        <v>233</v>
      </c>
      <c r="F170" s="536"/>
      <c r="G170" s="311">
        <f t="shared" si="21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334</v>
      </c>
      <c r="B171" s="536">
        <v>0</v>
      </c>
      <c r="C171" s="311" t="s">
        <v>400</v>
      </c>
      <c r="D171" s="311"/>
      <c r="E171" s="536" t="s">
        <v>233</v>
      </c>
      <c r="F171" s="536"/>
      <c r="G171" s="311">
        <f t="shared" si="21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335</v>
      </c>
      <c r="B172" s="536">
        <v>4.8</v>
      </c>
      <c r="C172" s="311" t="s">
        <v>400</v>
      </c>
      <c r="D172" s="538"/>
      <c r="E172" s="536" t="s">
        <v>233</v>
      </c>
      <c r="F172" s="536"/>
      <c r="G172" s="311">
        <f t="shared" si="21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336</v>
      </c>
      <c r="B173" s="536">
        <v>0</v>
      </c>
      <c r="C173" s="311" t="s">
        <v>401</v>
      </c>
      <c r="D173" s="538"/>
      <c r="E173" s="536" t="s">
        <v>233</v>
      </c>
      <c r="F173" s="536">
        <v>0</v>
      </c>
      <c r="G173" s="311">
        <f t="shared" si="21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391</v>
      </c>
      <c r="B174" s="536">
        <v>0</v>
      </c>
      <c r="C174" s="584" t="s">
        <v>402</v>
      </c>
      <c r="D174" s="544"/>
      <c r="E174" s="536" t="s">
        <v>233</v>
      </c>
      <c r="F174" s="544"/>
      <c r="G174" s="311">
        <f t="shared" si="21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403</v>
      </c>
      <c r="B175" s="536">
        <v>0</v>
      </c>
      <c r="C175" s="584" t="s">
        <v>402</v>
      </c>
      <c r="D175" s="544"/>
      <c r="E175" s="536" t="s">
        <v>233</v>
      </c>
      <c r="F175" s="544"/>
      <c r="G175" s="311">
        <f t="shared" si="21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340</v>
      </c>
      <c r="B176" s="536">
        <v>0</v>
      </c>
      <c r="C176" s="536" t="s">
        <v>400</v>
      </c>
      <c r="D176" s="538"/>
      <c r="E176" s="536" t="s">
        <v>233</v>
      </c>
      <c r="F176" s="538"/>
      <c r="G176" s="538"/>
      <c r="I176" s="294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8" spans="1:25" ht="15.75" x14ac:dyDescent="0.2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28.5" x14ac:dyDescent="0.25">
      <c r="A179" s="300" t="s">
        <v>244</v>
      </c>
      <c r="B179" s="300" t="s">
        <v>245</v>
      </c>
      <c r="C179" s="397" t="s">
        <v>38</v>
      </c>
      <c r="D179" s="301" t="s">
        <v>39</v>
      </c>
      <c r="E179" s="329" t="s">
        <v>40</v>
      </c>
      <c r="F179" s="397" t="s">
        <v>246</v>
      </c>
      <c r="G179" s="303" t="s">
        <v>93</v>
      </c>
      <c r="H179" s="577" t="s">
        <v>52</v>
      </c>
      <c r="I179" s="585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307" t="s">
        <v>247</v>
      </c>
      <c r="B180" s="229"/>
      <c r="C180" s="229">
        <v>8</v>
      </c>
      <c r="D180" s="229"/>
      <c r="E180" s="229"/>
      <c r="F180" s="229">
        <f t="shared" ref="F180:F183" si="22">C180+D180-E180</f>
        <v>8</v>
      </c>
      <c r="G180" s="311">
        <v>3.7</v>
      </c>
      <c r="H180" s="586">
        <f t="shared" ref="H180:H183" si="23">G180*F180</f>
        <v>29.6</v>
      </c>
      <c r="I180" s="587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307" t="s">
        <v>248</v>
      </c>
      <c r="B181" s="229"/>
      <c r="C181" s="229">
        <v>27</v>
      </c>
      <c r="D181" s="229"/>
      <c r="E181" s="229"/>
      <c r="F181" s="229">
        <f t="shared" si="22"/>
        <v>27</v>
      </c>
      <c r="G181" s="311">
        <v>85</v>
      </c>
      <c r="H181" s="586">
        <f t="shared" si="23"/>
        <v>2295</v>
      </c>
      <c r="I181" s="587"/>
      <c r="J181" s="1"/>
      <c r="K181" s="1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307" t="s">
        <v>249</v>
      </c>
      <c r="B182" s="229"/>
      <c r="C182" s="229">
        <v>57</v>
      </c>
      <c r="D182" s="229"/>
      <c r="E182" s="229"/>
      <c r="F182" s="229">
        <f t="shared" si="22"/>
        <v>57</v>
      </c>
      <c r="G182" s="311">
        <v>145</v>
      </c>
      <c r="H182" s="586">
        <f t="shared" si="23"/>
        <v>8265</v>
      </c>
      <c r="I182" s="587"/>
      <c r="J182" s="1"/>
      <c r="K182" s="1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15.75" x14ac:dyDescent="0.25">
      <c r="A183" s="307" t="s">
        <v>250</v>
      </c>
      <c r="B183" s="229"/>
      <c r="C183" s="229">
        <v>210</v>
      </c>
      <c r="D183" s="229"/>
      <c r="E183" s="229"/>
      <c r="F183" s="229">
        <f t="shared" si="22"/>
        <v>210</v>
      </c>
      <c r="G183" s="311">
        <v>239</v>
      </c>
      <c r="H183" s="586">
        <f t="shared" si="23"/>
        <v>50190</v>
      </c>
      <c r="I183" s="587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304</v>
      </c>
      <c r="B184" s="229"/>
      <c r="C184" s="229"/>
      <c r="D184" s="229"/>
      <c r="E184" s="229"/>
      <c r="F184" s="229"/>
      <c r="G184" s="311"/>
      <c r="H184" s="586"/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251</v>
      </c>
      <c r="B185" s="229"/>
      <c r="C185" s="229">
        <v>60</v>
      </c>
      <c r="D185" s="229"/>
      <c r="E185" s="229"/>
      <c r="F185" s="229">
        <f t="shared" ref="F185:F195" si="24">C185+D185-E185</f>
        <v>60</v>
      </c>
      <c r="G185" s="311">
        <v>126.99</v>
      </c>
      <c r="H185" s="586">
        <f t="shared" ref="H185:H192" si="25">G185*F185</f>
        <v>7619.4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252</v>
      </c>
      <c r="B186" s="229"/>
      <c r="C186" s="229">
        <v>0</v>
      </c>
      <c r="D186" s="229"/>
      <c r="E186" s="229"/>
      <c r="F186" s="229">
        <f t="shared" si="24"/>
        <v>0</v>
      </c>
      <c r="G186" s="311">
        <v>29</v>
      </c>
      <c r="H186" s="586">
        <f t="shared" si="25"/>
        <v>0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253</v>
      </c>
      <c r="B187" s="229"/>
      <c r="C187" s="229">
        <v>46</v>
      </c>
      <c r="D187" s="229"/>
      <c r="E187" s="229"/>
      <c r="F187" s="229">
        <f t="shared" si="24"/>
        <v>46</v>
      </c>
      <c r="G187" s="311">
        <v>361.5</v>
      </c>
      <c r="H187" s="586">
        <f t="shared" si="25"/>
        <v>16629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254</v>
      </c>
      <c r="B188" s="229"/>
      <c r="C188" s="229">
        <v>15</v>
      </c>
      <c r="D188" s="229"/>
      <c r="E188" s="229"/>
      <c r="F188" s="229">
        <f t="shared" si="24"/>
        <v>15</v>
      </c>
      <c r="G188" s="311"/>
      <c r="H188" s="586">
        <f t="shared" si="25"/>
        <v>0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255</v>
      </c>
      <c r="B189" s="229"/>
      <c r="C189" s="229">
        <v>143</v>
      </c>
      <c r="D189" s="229"/>
      <c r="E189" s="229"/>
      <c r="F189" s="229">
        <f t="shared" si="24"/>
        <v>143</v>
      </c>
      <c r="G189" s="311">
        <v>2.35</v>
      </c>
      <c r="H189" s="586">
        <f t="shared" si="25"/>
        <v>336.05</v>
      </c>
      <c r="I189" s="294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256</v>
      </c>
      <c r="B190" s="229"/>
      <c r="C190" s="229">
        <v>3</v>
      </c>
      <c r="D190" s="229"/>
      <c r="E190" s="229"/>
      <c r="F190" s="229">
        <f t="shared" si="24"/>
        <v>3</v>
      </c>
      <c r="G190" s="311">
        <v>105.1</v>
      </c>
      <c r="H190" s="586">
        <f t="shared" si="25"/>
        <v>315.29999999999995</v>
      </c>
      <c r="I190" s="294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257</v>
      </c>
      <c r="B191" s="229"/>
      <c r="C191" s="229">
        <v>0</v>
      </c>
      <c r="D191" s="229"/>
      <c r="E191" s="229"/>
      <c r="F191" s="229">
        <f t="shared" si="24"/>
        <v>0</v>
      </c>
      <c r="G191" s="546"/>
      <c r="H191" s="586">
        <f t="shared" si="25"/>
        <v>0</v>
      </c>
      <c r="I191" s="294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258</v>
      </c>
      <c r="B192" s="229"/>
      <c r="C192" s="229">
        <v>0</v>
      </c>
      <c r="D192" s="229"/>
      <c r="E192" s="229"/>
      <c r="F192" s="229">
        <f t="shared" si="24"/>
        <v>0</v>
      </c>
      <c r="G192" s="311">
        <v>63.08</v>
      </c>
      <c r="H192" s="586">
        <f t="shared" si="25"/>
        <v>0</v>
      </c>
      <c r="I192" s="294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259</v>
      </c>
      <c r="B193" s="229"/>
      <c r="C193" s="229">
        <v>0</v>
      </c>
      <c r="D193" s="229"/>
      <c r="E193" s="229"/>
      <c r="F193" s="229">
        <f t="shared" si="24"/>
        <v>0</v>
      </c>
      <c r="G193" s="311">
        <v>1449</v>
      </c>
      <c r="H193" s="586">
        <f>F193*G193</f>
        <v>0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260</v>
      </c>
      <c r="B194" s="229"/>
      <c r="C194" s="229">
        <v>0</v>
      </c>
      <c r="D194" s="229"/>
      <c r="E194" s="229"/>
      <c r="F194" s="229">
        <f t="shared" si="24"/>
        <v>0</v>
      </c>
      <c r="G194" s="311">
        <v>1341</v>
      </c>
      <c r="H194" s="586">
        <f t="shared" ref="H194:H195" si="26">D194*G194</f>
        <v>0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233" t="s">
        <v>261</v>
      </c>
      <c r="B195" s="229"/>
      <c r="C195" s="229">
        <v>0</v>
      </c>
      <c r="D195" s="229"/>
      <c r="E195" s="229"/>
      <c r="F195" s="229">
        <f t="shared" si="24"/>
        <v>0</v>
      </c>
      <c r="G195" s="311">
        <v>0</v>
      </c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1"/>
      <c r="B196" s="15"/>
      <c r="C196" s="15"/>
      <c r="D196" s="15"/>
      <c r="E196" s="15"/>
      <c r="F196" s="15"/>
      <c r="G196" s="358"/>
      <c r="H196" s="589"/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1"/>
      <c r="B197" s="15"/>
      <c r="C197" s="25"/>
      <c r="D197" s="1"/>
      <c r="E197" s="1"/>
      <c r="F197" s="1"/>
      <c r="G197" s="1"/>
      <c r="H197" s="1"/>
      <c r="I197" s="1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28.5" x14ac:dyDescent="0.25">
      <c r="A198" s="548" t="s">
        <v>262</v>
      </c>
      <c r="B198" s="196" t="s">
        <v>88</v>
      </c>
      <c r="C198" s="549" t="s">
        <v>38</v>
      </c>
      <c r="D198" s="196" t="s">
        <v>39</v>
      </c>
      <c r="E198" s="238" t="s">
        <v>40</v>
      </c>
      <c r="F198" s="549" t="s">
        <v>246</v>
      </c>
      <c r="G198" s="196" t="s">
        <v>10</v>
      </c>
      <c r="H198" s="550" t="s">
        <v>52</v>
      </c>
      <c r="I198" s="588" t="s">
        <v>263</v>
      </c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45" x14ac:dyDescent="0.25">
      <c r="A199" s="552" t="s">
        <v>305</v>
      </c>
      <c r="B199" s="229" t="s">
        <v>265</v>
      </c>
      <c r="C199" s="229">
        <v>1</v>
      </c>
      <c r="D199" s="229"/>
      <c r="E199" s="307"/>
      <c r="F199" s="229">
        <f t="shared" ref="F199:F219" si="27">C199+D199-E199</f>
        <v>1</v>
      </c>
      <c r="G199" s="307"/>
      <c r="H199" s="333">
        <v>54000</v>
      </c>
      <c r="I199" s="553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554" t="s">
        <v>266</v>
      </c>
      <c r="B200" s="229" t="s">
        <v>267</v>
      </c>
      <c r="C200" s="229">
        <v>1</v>
      </c>
      <c r="D200" s="229"/>
      <c r="E200" s="307"/>
      <c r="F200" s="229">
        <f t="shared" si="27"/>
        <v>1</v>
      </c>
      <c r="G200" s="307"/>
      <c r="H200" s="333">
        <v>220000</v>
      </c>
      <c r="I200" s="553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30" x14ac:dyDescent="0.25">
      <c r="A201" s="552" t="s">
        <v>268</v>
      </c>
      <c r="B201" s="229" t="s">
        <v>269</v>
      </c>
      <c r="C201" s="229">
        <v>1</v>
      </c>
      <c r="D201" s="229"/>
      <c r="E201" s="307"/>
      <c r="F201" s="229">
        <f t="shared" si="27"/>
        <v>1</v>
      </c>
      <c r="G201" s="307"/>
      <c r="H201" s="333">
        <v>7777</v>
      </c>
      <c r="I201" s="553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552" t="s">
        <v>204</v>
      </c>
      <c r="B202" s="229"/>
      <c r="C202" s="229">
        <v>2</v>
      </c>
      <c r="D202" s="229"/>
      <c r="E202" s="307"/>
      <c r="F202" s="229">
        <f t="shared" si="27"/>
        <v>2</v>
      </c>
      <c r="G202" s="307"/>
      <c r="H202" s="333">
        <f>92055*2</f>
        <v>184110</v>
      </c>
      <c r="I202" s="553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554" t="s">
        <v>270</v>
      </c>
      <c r="B203" s="229" t="s">
        <v>271</v>
      </c>
      <c r="C203" s="229">
        <v>200</v>
      </c>
      <c r="D203" s="229"/>
      <c r="E203" s="307"/>
      <c r="F203" s="229">
        <f t="shared" si="27"/>
        <v>200</v>
      </c>
      <c r="G203" s="229">
        <v>860</v>
      </c>
      <c r="H203" s="333">
        <f>F203*G203</f>
        <v>172000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270</v>
      </c>
      <c r="B204" s="229" t="s">
        <v>272</v>
      </c>
      <c r="C204" s="229">
        <v>8</v>
      </c>
      <c r="D204" s="229"/>
      <c r="E204" s="307"/>
      <c r="F204" s="229">
        <f t="shared" si="27"/>
        <v>8</v>
      </c>
      <c r="G204" s="307"/>
      <c r="H204" s="333">
        <v>3600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15.75" x14ac:dyDescent="0.25">
      <c r="A205" s="554" t="s">
        <v>273</v>
      </c>
      <c r="B205" s="229" t="s">
        <v>269</v>
      </c>
      <c r="C205" s="229">
        <v>1</v>
      </c>
      <c r="D205" s="229"/>
      <c r="E205" s="307"/>
      <c r="F205" s="229">
        <f t="shared" si="27"/>
        <v>1</v>
      </c>
      <c r="G205" s="307"/>
      <c r="H205" s="333">
        <v>13299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4" t="s">
        <v>274</v>
      </c>
      <c r="B206" s="229" t="s">
        <v>275</v>
      </c>
      <c r="C206" s="229">
        <v>1</v>
      </c>
      <c r="D206" s="229"/>
      <c r="E206" s="307"/>
      <c r="F206" s="229">
        <f t="shared" si="27"/>
        <v>1</v>
      </c>
      <c r="G206" s="307"/>
      <c r="H206" s="333"/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276</v>
      </c>
      <c r="B207" s="229" t="s">
        <v>269</v>
      </c>
      <c r="C207" s="229">
        <v>1</v>
      </c>
      <c r="D207" s="229"/>
      <c r="E207" s="229"/>
      <c r="F207" s="229">
        <f t="shared" si="27"/>
        <v>1</v>
      </c>
      <c r="G207" s="229">
        <v>519</v>
      </c>
      <c r="H207" s="333">
        <f t="shared" ref="H207:H213" si="28">D207*G207</f>
        <v>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277</v>
      </c>
      <c r="B208" s="229" t="s">
        <v>269</v>
      </c>
      <c r="C208" s="229">
        <v>5</v>
      </c>
      <c r="D208" s="229"/>
      <c r="E208" s="307"/>
      <c r="F208" s="229">
        <f t="shared" si="27"/>
        <v>5</v>
      </c>
      <c r="G208" s="229">
        <v>299</v>
      </c>
      <c r="H208" s="333">
        <f t="shared" si="28"/>
        <v>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278</v>
      </c>
      <c r="B209" s="229" t="s">
        <v>269</v>
      </c>
      <c r="C209" s="229">
        <v>2</v>
      </c>
      <c r="D209" s="229"/>
      <c r="E209" s="307"/>
      <c r="F209" s="229">
        <f t="shared" si="27"/>
        <v>2</v>
      </c>
      <c r="G209" s="229">
        <v>8945</v>
      </c>
      <c r="H209" s="333">
        <f t="shared" si="28"/>
        <v>0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279</v>
      </c>
      <c r="B210" s="229" t="s">
        <v>269</v>
      </c>
      <c r="C210" s="229">
        <v>2</v>
      </c>
      <c r="D210" s="229"/>
      <c r="E210" s="307"/>
      <c r="F210" s="229">
        <f t="shared" si="27"/>
        <v>2</v>
      </c>
      <c r="G210" s="229">
        <v>118</v>
      </c>
      <c r="H210" s="333">
        <f t="shared" si="28"/>
        <v>0</v>
      </c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280</v>
      </c>
      <c r="B211" s="229" t="s">
        <v>269</v>
      </c>
      <c r="C211" s="229">
        <v>3</v>
      </c>
      <c r="D211" s="229"/>
      <c r="E211" s="307"/>
      <c r="F211" s="229">
        <f t="shared" si="27"/>
        <v>3</v>
      </c>
      <c r="G211" s="229">
        <v>225</v>
      </c>
      <c r="H211" s="333">
        <f t="shared" si="28"/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281</v>
      </c>
      <c r="B212" s="229" t="s">
        <v>269</v>
      </c>
      <c r="C212" s="229">
        <v>10</v>
      </c>
      <c r="D212" s="229"/>
      <c r="E212" s="307"/>
      <c r="F212" s="229">
        <f t="shared" si="27"/>
        <v>10</v>
      </c>
      <c r="G212" s="229">
        <v>43</v>
      </c>
      <c r="H212" s="333">
        <f t="shared" si="28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282</v>
      </c>
      <c r="B213" s="229" t="s">
        <v>269</v>
      </c>
      <c r="C213" s="229">
        <v>10</v>
      </c>
      <c r="D213" s="229"/>
      <c r="E213" s="307"/>
      <c r="F213" s="229">
        <f t="shared" si="27"/>
        <v>10</v>
      </c>
      <c r="G213" s="229">
        <v>326</v>
      </c>
      <c r="H213" s="333">
        <f t="shared" si="28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283</v>
      </c>
      <c r="B214" s="229" t="s">
        <v>187</v>
      </c>
      <c r="C214" s="229">
        <v>0</v>
      </c>
      <c r="D214" s="229"/>
      <c r="E214" s="307"/>
      <c r="F214" s="229">
        <f t="shared" si="27"/>
        <v>0</v>
      </c>
      <c r="G214" s="229"/>
      <c r="H214" s="333">
        <v>79000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284</v>
      </c>
      <c r="B215" s="229" t="s">
        <v>187</v>
      </c>
      <c r="C215" s="229">
        <v>0</v>
      </c>
      <c r="D215" s="229"/>
      <c r="E215" s="307"/>
      <c r="F215" s="229">
        <f t="shared" si="27"/>
        <v>0</v>
      </c>
      <c r="G215" s="229"/>
      <c r="H215" s="333">
        <v>79000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285</v>
      </c>
      <c r="B216" s="229" t="s">
        <v>269</v>
      </c>
      <c r="C216" s="229">
        <v>0</v>
      </c>
      <c r="D216" s="229"/>
      <c r="E216" s="229"/>
      <c r="F216" s="229">
        <f t="shared" si="27"/>
        <v>0</v>
      </c>
      <c r="G216" s="229"/>
      <c r="H216" s="333">
        <v>30766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286</v>
      </c>
      <c r="B217" s="229" t="s">
        <v>269</v>
      </c>
      <c r="C217" s="229">
        <v>5</v>
      </c>
      <c r="D217" s="229"/>
      <c r="E217" s="307"/>
      <c r="F217" s="229">
        <f t="shared" si="27"/>
        <v>5</v>
      </c>
      <c r="G217" s="229">
        <f>H217/F217</f>
        <v>1686</v>
      </c>
      <c r="H217" s="333">
        <v>8430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287</v>
      </c>
      <c r="B218" s="229" t="s">
        <v>187</v>
      </c>
      <c r="C218" s="229">
        <v>0</v>
      </c>
      <c r="D218" s="229"/>
      <c r="E218" s="307"/>
      <c r="F218" s="229">
        <f t="shared" si="27"/>
        <v>0</v>
      </c>
      <c r="G218" s="229"/>
      <c r="H218" s="333">
        <v>79000</v>
      </c>
      <c r="I218" s="553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288</v>
      </c>
      <c r="B219" s="229" t="s">
        <v>289</v>
      </c>
      <c r="C219" s="229">
        <v>20</v>
      </c>
      <c r="D219" s="229"/>
      <c r="E219" s="307"/>
      <c r="F219" s="229">
        <f t="shared" si="27"/>
        <v>20</v>
      </c>
      <c r="G219" s="229">
        <v>180</v>
      </c>
      <c r="H219" s="333">
        <f>F219*G219</f>
        <v>3600</v>
      </c>
      <c r="I219" s="553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5" t="s">
        <v>213</v>
      </c>
      <c r="B220" s="496"/>
      <c r="C220" s="496"/>
      <c r="D220" s="496"/>
      <c r="E220" s="556"/>
      <c r="F220" s="556"/>
      <c r="G220" s="556"/>
      <c r="H220" s="557">
        <f>SUM(H199:H218)</f>
        <v>930982</v>
      </c>
      <c r="I220" s="558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233" t="s">
        <v>306</v>
      </c>
      <c r="B223" s="233" t="s">
        <v>307</v>
      </c>
      <c r="C223" s="233"/>
      <c r="D223" s="233">
        <v>2</v>
      </c>
      <c r="E223" s="233">
        <v>2</v>
      </c>
      <c r="F223" s="233">
        <f t="shared" ref="F223:F240" si="29">C223+D223-E223</f>
        <v>0</v>
      </c>
      <c r="G223" s="233">
        <v>110</v>
      </c>
      <c r="H223" s="233">
        <v>220</v>
      </c>
      <c r="I223" s="23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233" t="s">
        <v>308</v>
      </c>
      <c r="B224" s="233" t="s">
        <v>307</v>
      </c>
      <c r="C224" s="233"/>
      <c r="D224" s="233">
        <v>3</v>
      </c>
      <c r="E224" s="233">
        <v>3</v>
      </c>
      <c r="F224" s="233">
        <f t="shared" si="29"/>
        <v>0</v>
      </c>
      <c r="G224" s="233">
        <v>59</v>
      </c>
      <c r="H224" s="233">
        <v>177</v>
      </c>
      <c r="I224" s="233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233" t="s">
        <v>309</v>
      </c>
      <c r="B225" s="233" t="s">
        <v>307</v>
      </c>
      <c r="C225" s="233"/>
      <c r="D225" s="233">
        <v>4</v>
      </c>
      <c r="E225" s="233">
        <v>4</v>
      </c>
      <c r="F225" s="233">
        <f t="shared" si="29"/>
        <v>0</v>
      </c>
      <c r="G225" s="233">
        <v>100</v>
      </c>
      <c r="H225" s="233">
        <v>400</v>
      </c>
      <c r="I225" s="233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233" t="s">
        <v>310</v>
      </c>
      <c r="B226" s="233" t="s">
        <v>307</v>
      </c>
      <c r="C226" s="233"/>
      <c r="D226" s="233">
        <v>3</v>
      </c>
      <c r="E226" s="233">
        <v>3</v>
      </c>
      <c r="F226" s="233">
        <f t="shared" si="29"/>
        <v>0</v>
      </c>
      <c r="G226" s="233">
        <v>210</v>
      </c>
      <c r="H226" s="233">
        <v>630</v>
      </c>
      <c r="I226" s="233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311</v>
      </c>
      <c r="B227" s="233" t="s">
        <v>307</v>
      </c>
      <c r="C227" s="233"/>
      <c r="D227" s="233">
        <v>2</v>
      </c>
      <c r="E227" s="233">
        <v>2</v>
      </c>
      <c r="F227" s="233">
        <f t="shared" si="29"/>
        <v>0</v>
      </c>
      <c r="G227" s="233">
        <v>168</v>
      </c>
      <c r="H227" s="233">
        <v>336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312</v>
      </c>
      <c r="B228" s="233" t="s">
        <v>307</v>
      </c>
      <c r="C228" s="233"/>
      <c r="D228" s="233">
        <v>100</v>
      </c>
      <c r="E228" s="233">
        <v>100</v>
      </c>
      <c r="F228" s="233">
        <f t="shared" si="29"/>
        <v>0</v>
      </c>
      <c r="G228" s="233">
        <v>32</v>
      </c>
      <c r="H228" s="233">
        <v>3200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313</v>
      </c>
      <c r="B229" s="233" t="s">
        <v>307</v>
      </c>
      <c r="C229" s="233"/>
      <c r="D229" s="233">
        <v>2</v>
      </c>
      <c r="E229" s="233">
        <v>2</v>
      </c>
      <c r="F229" s="233">
        <f t="shared" si="29"/>
        <v>0</v>
      </c>
      <c r="G229" s="233">
        <v>315</v>
      </c>
      <c r="H229" s="233">
        <v>630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314</v>
      </c>
      <c r="B230" s="233" t="s">
        <v>307</v>
      </c>
      <c r="C230" s="233"/>
      <c r="D230" s="233">
        <v>3</v>
      </c>
      <c r="E230" s="233">
        <v>3</v>
      </c>
      <c r="F230" s="233">
        <f t="shared" si="29"/>
        <v>0</v>
      </c>
      <c r="G230" s="233">
        <v>300</v>
      </c>
      <c r="H230" s="233">
        <v>900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315</v>
      </c>
      <c r="B231" s="233" t="s">
        <v>307</v>
      </c>
      <c r="C231" s="233"/>
      <c r="D231" s="233">
        <v>1</v>
      </c>
      <c r="E231" s="233">
        <v>1</v>
      </c>
      <c r="F231" s="233">
        <f t="shared" si="29"/>
        <v>0</v>
      </c>
      <c r="G231" s="233">
        <v>1150</v>
      </c>
      <c r="H231" s="233">
        <v>1150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316</v>
      </c>
      <c r="B232" s="233" t="s">
        <v>307</v>
      </c>
      <c r="C232" s="233"/>
      <c r="D232" s="233">
        <v>1</v>
      </c>
      <c r="E232" s="233">
        <v>1</v>
      </c>
      <c r="F232" s="233">
        <f t="shared" si="29"/>
        <v>0</v>
      </c>
      <c r="G232" s="233">
        <v>970</v>
      </c>
      <c r="H232" s="233">
        <v>970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317</v>
      </c>
      <c r="B233" s="233" t="s">
        <v>307</v>
      </c>
      <c r="C233" s="233"/>
      <c r="D233" s="233">
        <v>20</v>
      </c>
      <c r="E233" s="233">
        <v>20</v>
      </c>
      <c r="F233" s="233">
        <f t="shared" si="29"/>
        <v>0</v>
      </c>
      <c r="G233" s="233">
        <v>2</v>
      </c>
      <c r="H233" s="233">
        <v>40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318</v>
      </c>
      <c r="B234" s="233" t="s">
        <v>307</v>
      </c>
      <c r="C234" s="233"/>
      <c r="D234" s="233">
        <v>20</v>
      </c>
      <c r="E234" s="233">
        <v>20</v>
      </c>
      <c r="F234" s="233">
        <f t="shared" si="29"/>
        <v>0</v>
      </c>
      <c r="G234" s="233">
        <v>3</v>
      </c>
      <c r="H234" s="233">
        <v>60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319</v>
      </c>
      <c r="B235" s="233" t="s">
        <v>307</v>
      </c>
      <c r="C235" s="233"/>
      <c r="D235" s="233">
        <v>50</v>
      </c>
      <c r="E235" s="233">
        <v>50</v>
      </c>
      <c r="F235" s="233">
        <f t="shared" si="29"/>
        <v>0</v>
      </c>
      <c r="G235" s="233">
        <v>4</v>
      </c>
      <c r="H235" s="233">
        <v>200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320</v>
      </c>
      <c r="B236" s="233" t="s">
        <v>307</v>
      </c>
      <c r="C236" s="233"/>
      <c r="D236" s="233">
        <v>50</v>
      </c>
      <c r="E236" s="233">
        <v>50</v>
      </c>
      <c r="F236" s="233">
        <f t="shared" si="29"/>
        <v>0</v>
      </c>
      <c r="G236" s="233">
        <v>6</v>
      </c>
      <c r="H236" s="233">
        <v>300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321</v>
      </c>
      <c r="B237" s="233" t="s">
        <v>307</v>
      </c>
      <c r="C237" s="233"/>
      <c r="D237" s="233">
        <v>20</v>
      </c>
      <c r="E237" s="233">
        <v>20</v>
      </c>
      <c r="F237" s="233">
        <f t="shared" si="29"/>
        <v>0</v>
      </c>
      <c r="G237" s="233">
        <v>10</v>
      </c>
      <c r="H237" s="233">
        <v>200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322</v>
      </c>
      <c r="B238" s="233" t="s">
        <v>307</v>
      </c>
      <c r="C238" s="233"/>
      <c r="D238" s="233">
        <v>1</v>
      </c>
      <c r="E238" s="233">
        <v>1</v>
      </c>
      <c r="F238" s="233">
        <f t="shared" si="29"/>
        <v>0</v>
      </c>
      <c r="G238" s="233">
        <v>98</v>
      </c>
      <c r="H238" s="233">
        <v>98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323</v>
      </c>
      <c r="B239" s="233" t="s">
        <v>307</v>
      </c>
      <c r="C239" s="233"/>
      <c r="D239" s="233">
        <v>42</v>
      </c>
      <c r="E239" s="233">
        <v>42</v>
      </c>
      <c r="F239" s="233">
        <f t="shared" si="29"/>
        <v>0</v>
      </c>
      <c r="G239" s="233">
        <v>225</v>
      </c>
      <c r="H239" s="233">
        <v>9450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324</v>
      </c>
      <c r="B240" s="233" t="s">
        <v>307</v>
      </c>
      <c r="C240" s="233"/>
      <c r="D240" s="233">
        <v>12</v>
      </c>
      <c r="E240" s="233">
        <v>12</v>
      </c>
      <c r="F240" s="233">
        <f t="shared" si="29"/>
        <v>0</v>
      </c>
      <c r="G240" s="233">
        <v>228</v>
      </c>
      <c r="H240" s="233">
        <v>2736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/>
      <c r="B241" s="233" t="s">
        <v>307</v>
      </c>
      <c r="C241" s="233"/>
      <c r="D241" s="233"/>
      <c r="E241" s="233"/>
      <c r="F241" s="233"/>
      <c r="G241" s="233"/>
      <c r="H241" s="233"/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325</v>
      </c>
      <c r="B242" s="233"/>
      <c r="C242" s="233"/>
      <c r="D242" s="233"/>
      <c r="E242" s="233"/>
      <c r="F242" s="233"/>
      <c r="G242" s="233"/>
      <c r="H242" s="233"/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</sheetData>
  <mergeCells count="13">
    <mergeCell ref="E156:E157"/>
    <mergeCell ref="A31:G31"/>
    <mergeCell ref="A78:H78"/>
    <mergeCell ref="B152:B153"/>
    <mergeCell ref="C152:C153"/>
    <mergeCell ref="D152:D153"/>
    <mergeCell ref="E152:E153"/>
    <mergeCell ref="A155:D155"/>
    <mergeCell ref="A152:A153"/>
    <mergeCell ref="A156:A157"/>
    <mergeCell ref="B156:B157"/>
    <mergeCell ref="C156:C157"/>
    <mergeCell ref="D156:D157"/>
  </mergeCells>
  <pageMargins left="0" right="0" top="0" bottom="0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1004"/>
  <sheetViews>
    <sheetView topLeftCell="A124" workbookViewId="0">
      <selection activeCell="G109" sqref="G109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4.75" customWidth="1"/>
    <col min="8" max="8" width="13.625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75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9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415</v>
      </c>
      <c r="B4" s="10">
        <v>0</v>
      </c>
      <c r="C4" s="10">
        <v>100</v>
      </c>
      <c r="D4" s="10"/>
      <c r="E4" s="10">
        <f t="shared" si="0"/>
        <v>100</v>
      </c>
      <c r="F4" s="10">
        <v>10</v>
      </c>
      <c r="G4" s="11"/>
      <c r="H4" s="11"/>
      <c r="I4" s="12"/>
      <c r="J4" s="13"/>
      <c r="K4" s="13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9" t="s">
        <v>416</v>
      </c>
      <c r="B5" s="10">
        <v>0</v>
      </c>
      <c r="C5" s="10">
        <v>100</v>
      </c>
      <c r="D5" s="10"/>
      <c r="E5" s="10">
        <f t="shared" si="0"/>
        <v>100</v>
      </c>
      <c r="F5" s="10">
        <v>10</v>
      </c>
      <c r="G5" s="11">
        <v>1</v>
      </c>
      <c r="H5" s="11">
        <f t="shared" ref="H5:H9" si="1">F5*G5</f>
        <v>10</v>
      </c>
      <c r="I5" s="12">
        <f t="shared" ref="I5:I9" si="2">E5*F5</f>
        <v>1000</v>
      </c>
      <c r="J5" s="13">
        <v>190</v>
      </c>
      <c r="K5" s="13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15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16</v>
      </c>
      <c r="B7" s="10">
        <v>0</v>
      </c>
      <c r="C7" s="10"/>
      <c r="D7" s="10"/>
      <c r="E7" s="10">
        <f t="shared" si="0"/>
        <v>0</v>
      </c>
      <c r="F7" s="10">
        <v>10</v>
      </c>
      <c r="G7" s="11">
        <v>1</v>
      </c>
      <c r="H7" s="11">
        <f t="shared" si="1"/>
        <v>10</v>
      </c>
      <c r="I7" s="12">
        <f t="shared" si="2"/>
        <v>0</v>
      </c>
      <c r="J7" s="13">
        <v>190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417</v>
      </c>
      <c r="B8" s="10">
        <v>0</v>
      </c>
      <c r="C8" s="10">
        <v>150</v>
      </c>
      <c r="D8" s="10"/>
      <c r="E8" s="10">
        <f t="shared" si="0"/>
        <v>150</v>
      </c>
      <c r="F8" s="10">
        <v>12</v>
      </c>
      <c r="G8" s="11">
        <v>0.5</v>
      </c>
      <c r="H8" s="11">
        <f t="shared" si="1"/>
        <v>6</v>
      </c>
      <c r="I8" s="12">
        <f t="shared" si="2"/>
        <v>1800</v>
      </c>
      <c r="J8" s="13">
        <v>87.5</v>
      </c>
      <c r="K8" s="13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293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294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v>10</v>
      </c>
      <c r="I10" s="12">
        <v>0</v>
      </c>
      <c r="J10" s="13">
        <v>190</v>
      </c>
      <c r="K10" s="13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18</v>
      </c>
      <c r="B11" s="10">
        <v>0</v>
      </c>
      <c r="C11" s="10">
        <v>100</v>
      </c>
      <c r="D11" s="10"/>
      <c r="E11" s="10">
        <f t="shared" si="0"/>
        <v>100</v>
      </c>
      <c r="F11" s="10">
        <v>10</v>
      </c>
      <c r="G11" s="11">
        <v>1</v>
      </c>
      <c r="H11" s="11">
        <f t="shared" ref="H11:H14" si="4">F11*G11</f>
        <v>10</v>
      </c>
      <c r="I11" s="12">
        <f t="shared" ref="I11:I14" si="5">E11*F11</f>
        <v>1000</v>
      </c>
      <c r="J11" s="13">
        <v>190</v>
      </c>
      <c r="K11" s="13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19</v>
      </c>
      <c r="B12" s="10">
        <v>0</v>
      </c>
      <c r="C12" s="10">
        <v>100</v>
      </c>
      <c r="D12" s="10"/>
      <c r="E12" s="10">
        <f t="shared" si="0"/>
        <v>100</v>
      </c>
      <c r="F12" s="10">
        <v>10</v>
      </c>
      <c r="G12" s="11">
        <v>1</v>
      </c>
      <c r="H12" s="11">
        <f t="shared" si="4"/>
        <v>10</v>
      </c>
      <c r="I12" s="12">
        <f t="shared" si="5"/>
        <v>1000</v>
      </c>
      <c r="J12" s="13">
        <v>191</v>
      </c>
      <c r="K12" s="13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9" t="s">
        <v>20</v>
      </c>
      <c r="B13" s="10">
        <v>0</v>
      </c>
      <c r="C13" s="10"/>
      <c r="D13" s="10"/>
      <c r="E13" s="10">
        <f t="shared" si="0"/>
        <v>0</v>
      </c>
      <c r="F13" s="10">
        <v>10</v>
      </c>
      <c r="G13" s="11">
        <v>1</v>
      </c>
      <c r="H13" s="11">
        <f t="shared" si="4"/>
        <v>10</v>
      </c>
      <c r="I13" s="12">
        <f t="shared" si="5"/>
        <v>0</v>
      </c>
      <c r="J13" s="13">
        <v>190</v>
      </c>
      <c r="K13" s="13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566" t="s">
        <v>21</v>
      </c>
      <c r="B14" s="447">
        <v>80</v>
      </c>
      <c r="C14" s="447">
        <v>560</v>
      </c>
      <c r="D14" s="447"/>
      <c r="E14" s="447">
        <f t="shared" si="0"/>
        <v>640</v>
      </c>
      <c r="F14" s="447">
        <v>18</v>
      </c>
      <c r="G14" s="448">
        <v>0.2</v>
      </c>
      <c r="H14" s="448">
        <f t="shared" si="4"/>
        <v>3.6</v>
      </c>
      <c r="I14" s="449">
        <f t="shared" si="5"/>
        <v>11520</v>
      </c>
      <c r="J14" s="18">
        <v>68</v>
      </c>
      <c r="K14" s="18">
        <f t="shared" si="6"/>
        <v>783360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22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9" t="s">
        <v>23</v>
      </c>
      <c r="B16" s="442">
        <v>0</v>
      </c>
      <c r="C16" s="10"/>
      <c r="D16" s="10"/>
      <c r="E16" s="10">
        <f t="shared" si="0"/>
        <v>0</v>
      </c>
      <c r="F16" s="10"/>
      <c r="G16" s="11"/>
      <c r="H16" s="11"/>
      <c r="I16" s="12"/>
      <c r="J16" s="13"/>
      <c r="K16" s="13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418</v>
      </c>
      <c r="B17" s="10">
        <v>400</v>
      </c>
      <c r="C17" s="444">
        <v>320</v>
      </c>
      <c r="D17" s="10"/>
      <c r="E17" s="10">
        <f t="shared" si="0"/>
        <v>720</v>
      </c>
      <c r="F17" s="10">
        <v>18</v>
      </c>
      <c r="G17" s="11">
        <v>0.2</v>
      </c>
      <c r="H17" s="11">
        <v>3.6</v>
      </c>
      <c r="I17" s="12">
        <v>1440</v>
      </c>
      <c r="J17" s="13"/>
      <c r="K17" s="13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443" t="s">
        <v>24</v>
      </c>
      <c r="B18" s="10">
        <v>160</v>
      </c>
      <c r="C18" s="444"/>
      <c r="D18" s="10"/>
      <c r="E18" s="10">
        <f t="shared" si="0"/>
        <v>160</v>
      </c>
      <c r="F18" s="10">
        <v>18</v>
      </c>
      <c r="G18" s="11">
        <v>0.2</v>
      </c>
      <c r="H18" s="11">
        <f t="shared" ref="H18:H19" si="7">F18*G18</f>
        <v>3.6</v>
      </c>
      <c r="I18" s="12">
        <f t="shared" ref="I18:I26" si="8">E18*F18</f>
        <v>2880</v>
      </c>
      <c r="J18" s="13">
        <v>94.1</v>
      </c>
      <c r="K18" s="13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419</v>
      </c>
      <c r="B19" s="445">
        <v>0</v>
      </c>
      <c r="C19" s="10">
        <v>160</v>
      </c>
      <c r="D19" s="10"/>
      <c r="E19" s="10">
        <f t="shared" si="0"/>
        <v>160</v>
      </c>
      <c r="F19" s="10"/>
      <c r="G19" s="11"/>
      <c r="H19" s="11">
        <f t="shared" si="7"/>
        <v>0</v>
      </c>
      <c r="I19" s="12">
        <f t="shared" si="8"/>
        <v>0</v>
      </c>
      <c r="J19" s="13"/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26</v>
      </c>
      <c r="B20" s="10">
        <v>0</v>
      </c>
      <c r="C20" s="10"/>
      <c r="D20" s="10"/>
      <c r="E20" s="10">
        <f t="shared" si="0"/>
        <v>0</v>
      </c>
      <c r="F20" s="10">
        <v>0</v>
      </c>
      <c r="G20" s="11">
        <v>0</v>
      </c>
      <c r="H20" s="11">
        <v>0</v>
      </c>
      <c r="I20" s="12">
        <f t="shared" si="8"/>
        <v>0</v>
      </c>
      <c r="J20" s="18">
        <v>14</v>
      </c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420</v>
      </c>
      <c r="B21" s="10">
        <v>0</v>
      </c>
      <c r="C21" s="10">
        <v>1680</v>
      </c>
      <c r="D21" s="10"/>
      <c r="E21" s="10">
        <f t="shared" si="0"/>
        <v>1680</v>
      </c>
      <c r="F21" s="10"/>
      <c r="G21" s="11"/>
      <c r="H21" s="11"/>
      <c r="I21" s="12">
        <f t="shared" si="8"/>
        <v>0</v>
      </c>
      <c r="J21" s="13"/>
      <c r="K21" s="13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28</v>
      </c>
      <c r="B22" s="568">
        <v>22</v>
      </c>
      <c r="C22" s="568"/>
      <c r="D22" s="568">
        <v>1</v>
      </c>
      <c r="E22" s="10">
        <f t="shared" si="0"/>
        <v>21</v>
      </c>
      <c r="F22" s="568">
        <v>10</v>
      </c>
      <c r="G22" s="569">
        <v>0.11</v>
      </c>
      <c r="H22" s="569"/>
      <c r="I22" s="570">
        <f t="shared" si="8"/>
        <v>210</v>
      </c>
      <c r="J22" s="571">
        <v>39</v>
      </c>
      <c r="K22" s="571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29</v>
      </c>
      <c r="B23" s="568">
        <v>22</v>
      </c>
      <c r="C23" s="568"/>
      <c r="D23" s="568">
        <v>1</v>
      </c>
      <c r="E23" s="10">
        <f t="shared" si="0"/>
        <v>21</v>
      </c>
      <c r="F23" s="568">
        <v>10</v>
      </c>
      <c r="G23" s="569">
        <v>0.11</v>
      </c>
      <c r="H23" s="569"/>
      <c r="I23" s="570">
        <f t="shared" si="8"/>
        <v>210</v>
      </c>
      <c r="J23" s="571">
        <v>39</v>
      </c>
      <c r="K23" s="571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30</v>
      </c>
      <c r="B24" s="568">
        <v>23</v>
      </c>
      <c r="C24" s="568"/>
      <c r="D24" s="568">
        <v>1</v>
      </c>
      <c r="E24" s="10">
        <f t="shared" si="0"/>
        <v>22</v>
      </c>
      <c r="F24" s="568">
        <v>10</v>
      </c>
      <c r="G24" s="569">
        <v>0.11</v>
      </c>
      <c r="H24" s="569"/>
      <c r="I24" s="570">
        <f t="shared" si="8"/>
        <v>220</v>
      </c>
      <c r="J24" s="571">
        <v>39</v>
      </c>
      <c r="K24" s="571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567" t="s">
        <v>31</v>
      </c>
      <c r="B25" s="568">
        <v>26</v>
      </c>
      <c r="C25" s="568"/>
      <c r="D25" s="568">
        <v>1</v>
      </c>
      <c r="E25" s="10">
        <f t="shared" si="0"/>
        <v>25</v>
      </c>
      <c r="F25" s="568">
        <v>10</v>
      </c>
      <c r="G25" s="569">
        <v>0.11</v>
      </c>
      <c r="H25" s="569"/>
      <c r="I25" s="570">
        <f t="shared" si="8"/>
        <v>250</v>
      </c>
      <c r="J25" s="571">
        <v>39</v>
      </c>
      <c r="K25" s="571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32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8"/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33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ref="I27:I29" si="10">F27*G27</f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34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19" t="s">
        <v>35</v>
      </c>
      <c r="B29" s="20">
        <v>0</v>
      </c>
      <c r="C29" s="21"/>
      <c r="D29" s="21"/>
      <c r="E29" s="10">
        <f t="shared" si="0"/>
        <v>0</v>
      </c>
      <c r="F29" s="20"/>
      <c r="G29" s="22"/>
      <c r="H29" s="22"/>
      <c r="I29" s="23">
        <f t="shared" si="10"/>
        <v>0</v>
      </c>
      <c r="J29" s="24">
        <v>32.5</v>
      </c>
      <c r="K29" s="2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51"/>
      <c r="B30" s="452">
        <v>753</v>
      </c>
      <c r="C30" s="453">
        <f t="shared" ref="C30:I30" si="11">SUM(C3:C29)</f>
        <v>3270</v>
      </c>
      <c r="D30" s="453">
        <f t="shared" si="11"/>
        <v>4</v>
      </c>
      <c r="E30" s="453">
        <f t="shared" si="11"/>
        <v>3999</v>
      </c>
      <c r="F30" s="454">
        <f t="shared" si="11"/>
        <v>196</v>
      </c>
      <c r="G30" s="455">
        <f t="shared" si="11"/>
        <v>9.5399999999999956</v>
      </c>
      <c r="H30" s="455">
        <f t="shared" si="11"/>
        <v>96.799999999999983</v>
      </c>
      <c r="I30" s="456">
        <f t="shared" si="11"/>
        <v>21530</v>
      </c>
      <c r="J30" s="457"/>
      <c r="K30" s="458">
        <f>SUM(K3:K29)</f>
        <v>1817578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73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41" t="s">
        <v>37</v>
      </c>
      <c r="B33" s="42" t="s">
        <v>1</v>
      </c>
      <c r="C33" s="43" t="s">
        <v>38</v>
      </c>
      <c r="D33" s="44" t="s">
        <v>39</v>
      </c>
      <c r="E33" s="45" t="s">
        <v>40</v>
      </c>
      <c r="F33" s="46" t="s">
        <v>41</v>
      </c>
      <c r="G33" s="47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49" t="s">
        <v>43</v>
      </c>
      <c r="B34" s="50" t="s">
        <v>44</v>
      </c>
      <c r="C34" s="51">
        <v>0</v>
      </c>
      <c r="D34" s="51">
        <v>0</v>
      </c>
      <c r="E34" s="51">
        <v>0</v>
      </c>
      <c r="F34" s="51">
        <v>0</v>
      </c>
      <c r="G34" s="52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5" t="s">
        <v>45</v>
      </c>
      <c r="B35" s="56" t="s">
        <v>46</v>
      </c>
      <c r="C35" s="51">
        <v>0</v>
      </c>
      <c r="D35" s="51">
        <v>20000</v>
      </c>
      <c r="E35" s="51">
        <v>20000</v>
      </c>
      <c r="F35" s="51">
        <v>0</v>
      </c>
      <c r="G35" s="52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57"/>
      <c r="B36" s="58"/>
      <c r="C36" s="11">
        <v>0</v>
      </c>
      <c r="D36" s="11"/>
      <c r="E36" s="11">
        <v>0</v>
      </c>
      <c r="F36" s="59">
        <f>C36-E36+D36</f>
        <v>0</v>
      </c>
      <c r="G36" s="6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1319.6000000000001</v>
      </c>
      <c r="C53" s="130">
        <v>470</v>
      </c>
      <c r="D53" s="131"/>
      <c r="E53" s="493">
        <f t="shared" si="12"/>
        <v>1789.6000000000001</v>
      </c>
      <c r="F53" s="132">
        <v>140</v>
      </c>
      <c r="G53" s="133">
        <f t="shared" si="13"/>
        <v>250544.00000000003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2834.5000000000005</v>
      </c>
      <c r="C54" s="136"/>
      <c r="D54" s="137"/>
      <c r="E54" s="266">
        <f t="shared" si="12"/>
        <v>2834.5000000000005</v>
      </c>
      <c r="F54" s="138">
        <v>140</v>
      </c>
      <c r="G54" s="139">
        <f t="shared" si="13"/>
        <v>396830.00000000006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338.20000000000005</v>
      </c>
      <c r="C56" s="142"/>
      <c r="D56" s="143"/>
      <c r="E56" s="311">
        <f t="shared" si="12"/>
        <v>338.20000000000005</v>
      </c>
      <c r="F56" s="144">
        <v>140</v>
      </c>
      <c r="G56" s="145">
        <f t="shared" si="13"/>
        <v>47348.000000000007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570</v>
      </c>
      <c r="C58" s="142">
        <v>450</v>
      </c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1699.5</v>
      </c>
      <c r="C60" s="353"/>
      <c r="D60" s="354"/>
      <c r="E60" s="448">
        <f t="shared" si="12"/>
        <v>1699.5</v>
      </c>
      <c r="F60" s="355">
        <v>140</v>
      </c>
      <c r="G60" s="18">
        <f t="shared" ref="G60:G69" si="14">E60*F60</f>
        <v>237930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40</v>
      </c>
      <c r="C61" s="353">
        <v>431</v>
      </c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460</v>
      </c>
      <c r="C62" s="130">
        <v>756</v>
      </c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/>
      <c r="D65" s="143"/>
      <c r="E65" s="311">
        <f t="shared" si="12"/>
        <v>0</v>
      </c>
      <c r="F65" s="144">
        <v>128</v>
      </c>
      <c r="G65" s="145">
        <f t="shared" si="14"/>
        <v>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/>
      <c r="E66" s="448">
        <f t="shared" si="12"/>
        <v>420</v>
      </c>
      <c r="F66" s="355">
        <v>102</v>
      </c>
      <c r="G66" s="18">
        <f t="shared" si="14"/>
        <v>42840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/>
      <c r="E67" s="493">
        <f t="shared" si="12"/>
        <v>780</v>
      </c>
      <c r="F67" s="132">
        <v>102</v>
      </c>
      <c r="G67" s="133">
        <f t="shared" si="14"/>
        <v>79560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37118</v>
      </c>
      <c r="C72" s="501"/>
      <c r="D72" s="501"/>
      <c r="E72" s="501">
        <f>SUM(E40:E70)</f>
        <v>39225</v>
      </c>
      <c r="F72" s="502"/>
      <c r="G72" s="503">
        <f>SUM(G40:G70)</f>
        <v>2606722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85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" x14ac:dyDescent="0.25">
      <c r="A80" s="367" t="s">
        <v>87</v>
      </c>
      <c r="B80" s="368" t="s">
        <v>37</v>
      </c>
      <c r="C80" s="197" t="s">
        <v>89</v>
      </c>
      <c r="D80" s="198" t="s">
        <v>39</v>
      </c>
      <c r="E80" s="197" t="s">
        <v>90</v>
      </c>
      <c r="F80" s="197" t="s">
        <v>91</v>
      </c>
      <c r="G80" s="199" t="s">
        <v>93</v>
      </c>
      <c r="H80" s="369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2" t="s">
        <v>354</v>
      </c>
      <c r="B81" s="202" t="s">
        <v>355</v>
      </c>
      <c r="C81" s="203">
        <v>1725</v>
      </c>
      <c r="D81" s="77"/>
      <c r="E81" s="203"/>
      <c r="F81" s="203">
        <f t="shared" ref="F81:F106" si="15">C81+D81-E81</f>
        <v>1725</v>
      </c>
      <c r="G81" s="77">
        <v>183</v>
      </c>
      <c r="H81" s="77">
        <f t="shared" ref="H81:H124" si="16">G81*F81</f>
        <v>315675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4" t="s">
        <v>100</v>
      </c>
      <c r="B82" s="202" t="s">
        <v>356</v>
      </c>
      <c r="C82" s="203">
        <v>760</v>
      </c>
      <c r="D82" s="77"/>
      <c r="E82" s="203"/>
      <c r="F82" s="203">
        <f t="shared" si="15"/>
        <v>760</v>
      </c>
      <c r="G82" s="77">
        <v>232</v>
      </c>
      <c r="H82" s="77">
        <f t="shared" si="16"/>
        <v>176320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102</v>
      </c>
      <c r="B83" s="508" t="s">
        <v>358</v>
      </c>
      <c r="C83" s="448">
        <v>324</v>
      </c>
      <c r="D83" s="448">
        <v>2240</v>
      </c>
      <c r="E83" s="448"/>
      <c r="F83" s="448">
        <f t="shared" si="15"/>
        <v>2564</v>
      </c>
      <c r="G83" s="448">
        <v>59</v>
      </c>
      <c r="H83" s="77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507" t="s">
        <v>421</v>
      </c>
      <c r="B84" s="508" t="s">
        <v>358</v>
      </c>
      <c r="C84" s="203"/>
      <c r="D84" s="77">
        <v>144</v>
      </c>
      <c r="E84" s="203"/>
      <c r="F84" s="203">
        <f t="shared" si="15"/>
        <v>144</v>
      </c>
      <c r="G84" s="77">
        <v>60</v>
      </c>
      <c r="H84" s="77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375" t="s">
        <v>359</v>
      </c>
      <c r="B85" s="202" t="s">
        <v>106</v>
      </c>
      <c r="C85" s="203">
        <v>1250</v>
      </c>
      <c r="D85" s="77"/>
      <c r="E85" s="203"/>
      <c r="F85" s="203">
        <f t="shared" si="15"/>
        <v>1250</v>
      </c>
      <c r="G85" s="77">
        <v>24</v>
      </c>
      <c r="H85" s="77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109</v>
      </c>
      <c r="B86" s="334" t="s">
        <v>108</v>
      </c>
      <c r="C86" s="448">
        <v>170</v>
      </c>
      <c r="D86" s="448"/>
      <c r="E86" s="448">
        <v>20</v>
      </c>
      <c r="F86" s="448">
        <f t="shared" si="15"/>
        <v>150</v>
      </c>
      <c r="G86" s="448">
        <v>623</v>
      </c>
      <c r="H86" s="77">
        <f t="shared" si="16"/>
        <v>93450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360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2070</v>
      </c>
      <c r="H87" s="77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07" t="s">
        <v>112</v>
      </c>
      <c r="B88" s="334" t="s">
        <v>111</v>
      </c>
      <c r="C88" s="448">
        <v>6</v>
      </c>
      <c r="D88" s="448"/>
      <c r="E88" s="448"/>
      <c r="F88" s="448">
        <f t="shared" si="15"/>
        <v>6</v>
      </c>
      <c r="G88" s="448">
        <v>1758</v>
      </c>
      <c r="H88" s="77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07" t="s">
        <v>112</v>
      </c>
      <c r="B89" s="334" t="s">
        <v>127</v>
      </c>
      <c r="C89" s="448">
        <v>1</v>
      </c>
      <c r="D89" s="448"/>
      <c r="E89" s="448"/>
      <c r="F89" s="448">
        <f t="shared" si="15"/>
        <v>1</v>
      </c>
      <c r="G89" s="448">
        <v>2549.0300000000002</v>
      </c>
      <c r="H89" s="77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362</v>
      </c>
      <c r="B90" s="334" t="s">
        <v>355</v>
      </c>
      <c r="C90" s="448">
        <v>3200</v>
      </c>
      <c r="D90" s="448"/>
      <c r="E90" s="448"/>
      <c r="F90" s="448">
        <f t="shared" si="15"/>
        <v>3200</v>
      </c>
      <c r="G90" s="448">
        <v>47</v>
      </c>
      <c r="H90" s="77">
        <f t="shared" si="16"/>
        <v>150400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6" t="s">
        <v>120</v>
      </c>
      <c r="B91" s="334" t="s">
        <v>111</v>
      </c>
      <c r="C91" s="448">
        <v>1</v>
      </c>
      <c r="D91" s="448"/>
      <c r="E91" s="448"/>
      <c r="F91" s="448">
        <f t="shared" si="15"/>
        <v>1</v>
      </c>
      <c r="G91" s="448">
        <v>2233.9899999999998</v>
      </c>
      <c r="H91" s="77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6" t="s">
        <v>120</v>
      </c>
      <c r="B92" s="334" t="s">
        <v>127</v>
      </c>
      <c r="C92" s="448">
        <v>3</v>
      </c>
      <c r="D92" s="448"/>
      <c r="E92" s="448"/>
      <c r="F92" s="448">
        <f t="shared" si="15"/>
        <v>3</v>
      </c>
      <c r="G92" s="448">
        <v>1924.17</v>
      </c>
      <c r="H92" s="77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7" t="s">
        <v>121</v>
      </c>
      <c r="B93" s="334" t="s">
        <v>122</v>
      </c>
      <c r="C93" s="448">
        <v>92</v>
      </c>
      <c r="D93" s="448"/>
      <c r="E93" s="448"/>
      <c r="F93" s="448">
        <f t="shared" si="15"/>
        <v>92</v>
      </c>
      <c r="G93" s="448">
        <v>743.29</v>
      </c>
      <c r="H93" s="77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363</v>
      </c>
      <c r="B94" s="598" t="s">
        <v>122</v>
      </c>
      <c r="C94" s="448">
        <v>285</v>
      </c>
      <c r="D94" s="448"/>
      <c r="E94" s="448"/>
      <c r="F94" s="448">
        <f t="shared" si="15"/>
        <v>285</v>
      </c>
      <c r="G94" s="448">
        <v>559.19762200000002</v>
      </c>
      <c r="H94" s="77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599" t="s">
        <v>364</v>
      </c>
      <c r="B95" s="600" t="s">
        <v>98</v>
      </c>
      <c r="C95" s="448">
        <v>150</v>
      </c>
      <c r="D95" s="448"/>
      <c r="E95" s="448"/>
      <c r="F95" s="448">
        <f t="shared" si="15"/>
        <v>150</v>
      </c>
      <c r="G95" s="448">
        <v>183</v>
      </c>
      <c r="H95" s="77">
        <f t="shared" si="16"/>
        <v>27450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9" t="s">
        <v>364</v>
      </c>
      <c r="B96" s="600" t="s">
        <v>365</v>
      </c>
      <c r="C96" s="448">
        <v>1750</v>
      </c>
      <c r="D96" s="448"/>
      <c r="E96" s="448"/>
      <c r="F96" s="448">
        <f t="shared" si="15"/>
        <v>1750</v>
      </c>
      <c r="G96" s="448">
        <v>183</v>
      </c>
      <c r="H96" s="77">
        <f t="shared" si="16"/>
        <v>320250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125</v>
      </c>
      <c r="B97" s="209" t="s">
        <v>127</v>
      </c>
      <c r="C97" s="203">
        <v>145</v>
      </c>
      <c r="D97" s="77"/>
      <c r="E97" s="203"/>
      <c r="F97" s="203">
        <f t="shared" si="15"/>
        <v>145</v>
      </c>
      <c r="G97" s="77">
        <v>427</v>
      </c>
      <c r="H97" s="77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593" t="s">
        <v>389</v>
      </c>
      <c r="B98" s="334" t="s">
        <v>127</v>
      </c>
      <c r="C98" s="448">
        <v>5</v>
      </c>
      <c r="D98" s="448"/>
      <c r="E98" s="448"/>
      <c r="F98" s="448">
        <f t="shared" si="15"/>
        <v>5</v>
      </c>
      <c r="G98" s="448">
        <v>688.59</v>
      </c>
      <c r="H98" s="77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128</v>
      </c>
      <c r="B99" s="209" t="s">
        <v>127</v>
      </c>
      <c r="C99" s="203">
        <v>10</v>
      </c>
      <c r="D99" s="77"/>
      <c r="E99" s="203"/>
      <c r="F99" s="203">
        <f t="shared" si="15"/>
        <v>10</v>
      </c>
      <c r="G99" s="77">
        <v>504</v>
      </c>
      <c r="H99" s="77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76" t="s">
        <v>366</v>
      </c>
      <c r="B100" s="209" t="s">
        <v>127</v>
      </c>
      <c r="C100" s="203">
        <v>5</v>
      </c>
      <c r="D100" s="77"/>
      <c r="E100" s="203"/>
      <c r="F100" s="203">
        <f t="shared" si="15"/>
        <v>5</v>
      </c>
      <c r="G100" s="77">
        <v>398</v>
      </c>
      <c r="H100" s="77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593" t="s">
        <v>131</v>
      </c>
      <c r="B101" s="334" t="s">
        <v>127</v>
      </c>
      <c r="C101" s="448">
        <v>160</v>
      </c>
      <c r="D101" s="448"/>
      <c r="E101" s="448"/>
      <c r="F101" s="448">
        <f t="shared" si="15"/>
        <v>160</v>
      </c>
      <c r="G101" s="448">
        <v>514</v>
      </c>
      <c r="H101" s="77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01" t="s">
        <v>135</v>
      </c>
      <c r="B102" s="334" t="s">
        <v>108</v>
      </c>
      <c r="C102" s="448">
        <v>650</v>
      </c>
      <c r="D102" s="448"/>
      <c r="E102" s="448"/>
      <c r="F102" s="448">
        <f t="shared" si="15"/>
        <v>650</v>
      </c>
      <c r="G102" s="448">
        <v>60</v>
      </c>
      <c r="H102" s="77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22" t="s">
        <v>139</v>
      </c>
      <c r="B103" s="217"/>
      <c r="C103" s="203">
        <v>0</v>
      </c>
      <c r="D103" s="77"/>
      <c r="E103" s="203"/>
      <c r="F103" s="203">
        <f t="shared" si="15"/>
        <v>0</v>
      </c>
      <c r="G103" s="77">
        <v>0</v>
      </c>
      <c r="H103" s="77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507" t="s">
        <v>140</v>
      </c>
      <c r="B104" s="598" t="s">
        <v>141</v>
      </c>
      <c r="C104" s="448">
        <v>1075</v>
      </c>
      <c r="D104" s="448"/>
      <c r="E104" s="448"/>
      <c r="F104" s="448">
        <f t="shared" si="15"/>
        <v>1075</v>
      </c>
      <c r="G104" s="448">
        <v>55</v>
      </c>
      <c r="H104" s="77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05" t="s">
        <v>142</v>
      </c>
      <c r="B105" s="223" t="s">
        <v>138</v>
      </c>
      <c r="C105" s="203">
        <v>3000</v>
      </c>
      <c r="D105" s="77"/>
      <c r="E105" s="203"/>
      <c r="F105" s="203">
        <f t="shared" si="15"/>
        <v>3000</v>
      </c>
      <c r="G105" s="77">
        <v>27</v>
      </c>
      <c r="H105" s="77">
        <f t="shared" si="16"/>
        <v>81000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5"/>
        <v>50</v>
      </c>
      <c r="G106" s="77">
        <v>498</v>
      </c>
      <c r="H106" s="77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368</v>
      </c>
      <c r="B107" s="209" t="s">
        <v>369</v>
      </c>
      <c r="C107" s="203"/>
      <c r="D107" s="77">
        <v>150</v>
      </c>
      <c r="E107" s="203"/>
      <c r="F107" s="203">
        <f>C107+D107-K109</f>
        <v>150</v>
      </c>
      <c r="G107" s="77">
        <v>471.21600000000001</v>
      </c>
      <c r="H107" s="77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370</v>
      </c>
      <c r="B108" s="209" t="s">
        <v>371</v>
      </c>
      <c r="C108" s="203">
        <v>25</v>
      </c>
      <c r="D108" s="77"/>
      <c r="E108" s="203"/>
      <c r="F108" s="203">
        <f t="shared" ref="F108:F123" si="17">C108+D108-E108</f>
        <v>25</v>
      </c>
      <c r="G108" s="77">
        <v>84</v>
      </c>
      <c r="H108" s="77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81" t="s">
        <v>149</v>
      </c>
      <c r="B109" s="209" t="s">
        <v>127</v>
      </c>
      <c r="C109" s="203">
        <v>350</v>
      </c>
      <c r="D109" s="77"/>
      <c r="E109" s="203">
        <v>15</v>
      </c>
      <c r="F109" s="203">
        <f t="shared" si="17"/>
        <v>335</v>
      </c>
      <c r="G109" s="77">
        <v>629.27</v>
      </c>
      <c r="H109" s="77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372</v>
      </c>
      <c r="B110" s="209" t="s">
        <v>111</v>
      </c>
      <c r="C110" s="203">
        <v>1</v>
      </c>
      <c r="D110" s="77"/>
      <c r="E110" s="203"/>
      <c r="F110" s="203">
        <f t="shared" si="17"/>
        <v>1</v>
      </c>
      <c r="G110" s="77">
        <v>1585.2</v>
      </c>
      <c r="H110" s="77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372</v>
      </c>
      <c r="B111" s="209" t="s">
        <v>127</v>
      </c>
      <c r="C111" s="203">
        <v>2</v>
      </c>
      <c r="D111" s="77"/>
      <c r="E111" s="203"/>
      <c r="F111" s="203">
        <f t="shared" si="17"/>
        <v>2</v>
      </c>
      <c r="G111" s="77">
        <v>1780.53</v>
      </c>
      <c r="H111" s="77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152</v>
      </c>
      <c r="B112" s="209" t="s">
        <v>127</v>
      </c>
      <c r="C112" s="203">
        <v>2</v>
      </c>
      <c r="D112" s="77"/>
      <c r="E112" s="203"/>
      <c r="F112" s="203">
        <f t="shared" si="17"/>
        <v>2</v>
      </c>
      <c r="G112" s="77">
        <v>1891.98</v>
      </c>
      <c r="H112" s="77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83" t="s">
        <v>153</v>
      </c>
      <c r="B113" s="209" t="s">
        <v>127</v>
      </c>
      <c r="C113" s="203">
        <v>65</v>
      </c>
      <c r="D113" s="77"/>
      <c r="E113" s="203"/>
      <c r="F113" s="203">
        <f t="shared" si="17"/>
        <v>65</v>
      </c>
      <c r="G113" s="77">
        <v>557</v>
      </c>
      <c r="H113" s="77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154</v>
      </c>
      <c r="B114" s="209" t="s">
        <v>127</v>
      </c>
      <c r="C114" s="203">
        <v>70</v>
      </c>
      <c r="D114" s="77"/>
      <c r="E114" s="203"/>
      <c r="F114" s="203">
        <f t="shared" si="17"/>
        <v>70</v>
      </c>
      <c r="G114" s="77">
        <v>524</v>
      </c>
      <c r="H114" s="77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593" t="s">
        <v>373</v>
      </c>
      <c r="B115" s="334" t="s">
        <v>127</v>
      </c>
      <c r="C115" s="448">
        <v>5</v>
      </c>
      <c r="D115" s="448"/>
      <c r="E115" s="448"/>
      <c r="F115" s="448">
        <f t="shared" si="17"/>
        <v>5</v>
      </c>
      <c r="G115" s="448">
        <v>689.75</v>
      </c>
      <c r="H115" s="77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156</v>
      </c>
      <c r="B116" s="334" t="s">
        <v>127</v>
      </c>
      <c r="C116" s="448">
        <v>50</v>
      </c>
      <c r="D116" s="448"/>
      <c r="E116" s="448"/>
      <c r="F116" s="448">
        <f t="shared" si="17"/>
        <v>50</v>
      </c>
      <c r="G116" s="448">
        <v>522.19000000000005</v>
      </c>
      <c r="H116" s="77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593" t="s">
        <v>157</v>
      </c>
      <c r="B117" s="334" t="s">
        <v>127</v>
      </c>
      <c r="C117" s="448">
        <v>85</v>
      </c>
      <c r="D117" s="448"/>
      <c r="E117" s="448"/>
      <c r="F117" s="448">
        <f t="shared" si="17"/>
        <v>85</v>
      </c>
      <c r="G117" s="448">
        <v>532.12</v>
      </c>
      <c r="H117" s="77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160</v>
      </c>
      <c r="B118" s="209" t="s">
        <v>127</v>
      </c>
      <c r="C118" s="203">
        <v>50</v>
      </c>
      <c r="D118" s="77"/>
      <c r="E118" s="203"/>
      <c r="F118" s="203">
        <f t="shared" si="17"/>
        <v>50</v>
      </c>
      <c r="G118" s="227">
        <v>194.15</v>
      </c>
      <c r="H118" s="77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76" t="s">
        <v>374</v>
      </c>
      <c r="B119" s="209" t="s">
        <v>159</v>
      </c>
      <c r="C119" s="203">
        <v>0</v>
      </c>
      <c r="D119" s="77"/>
      <c r="E119" s="203"/>
      <c r="F119" s="203">
        <f t="shared" si="17"/>
        <v>0</v>
      </c>
      <c r="G119" s="77">
        <v>152.5</v>
      </c>
      <c r="H119" s="77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374</v>
      </c>
      <c r="B120" s="209" t="s">
        <v>384</v>
      </c>
      <c r="C120" s="203">
        <v>0</v>
      </c>
      <c r="D120" s="77"/>
      <c r="E120" s="203"/>
      <c r="F120" s="203">
        <f t="shared" si="17"/>
        <v>0</v>
      </c>
      <c r="G120" s="77">
        <v>173</v>
      </c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413</v>
      </c>
      <c r="B121" s="209" t="s">
        <v>414</v>
      </c>
      <c r="C121" s="203">
        <v>10000</v>
      </c>
      <c r="D121" s="77"/>
      <c r="E121" s="203"/>
      <c r="F121" s="203">
        <f t="shared" si="17"/>
        <v>10000</v>
      </c>
      <c r="G121" s="77">
        <v>143</v>
      </c>
      <c r="H121" s="77">
        <f t="shared" si="16"/>
        <v>1430000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593" t="s">
        <v>166</v>
      </c>
      <c r="B122" s="334" t="s">
        <v>375</v>
      </c>
      <c r="C122" s="448">
        <v>20</v>
      </c>
      <c r="D122" s="448"/>
      <c r="E122" s="448"/>
      <c r="F122" s="448">
        <f t="shared" si="17"/>
        <v>20</v>
      </c>
      <c r="G122" s="448">
        <v>2196.6</v>
      </c>
      <c r="H122" s="77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301</v>
      </c>
      <c r="B123" s="209"/>
      <c r="C123" s="203">
        <v>25</v>
      </c>
      <c r="D123" s="77"/>
      <c r="E123" s="203"/>
      <c r="F123" s="203">
        <f t="shared" si="17"/>
        <v>25</v>
      </c>
      <c r="G123" s="77"/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426"/>
      <c r="H124" s="77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05" t="s">
        <v>169</v>
      </c>
      <c r="B125" s="229"/>
      <c r="C125" s="230">
        <v>25568</v>
      </c>
      <c r="D125" s="231"/>
      <c r="E125" s="231"/>
      <c r="F125" s="232">
        <f>SUM(F81:F124)</f>
        <v>28067</v>
      </c>
      <c r="G125" s="233"/>
      <c r="H125" s="513">
        <f>SUM(H81:H122)</f>
        <v>3806872.5022700001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1" si="18">C128+D128-E128</f>
        <v>220.6</v>
      </c>
      <c r="G128" s="24">
        <v>605</v>
      </c>
      <c r="H128" s="257">
        <f t="shared" ref="H128:H151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18"/>
        <v>185.04</v>
      </c>
      <c r="G129" s="24">
        <v>605</v>
      </c>
      <c r="H129" s="257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18"/>
        <v>213.6</v>
      </c>
      <c r="G130" s="24">
        <v>605</v>
      </c>
      <c r="H130" s="257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18"/>
        <v>193.3</v>
      </c>
      <c r="G131" s="24">
        <v>605</v>
      </c>
      <c r="H131" s="257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18"/>
        <v>16800</v>
      </c>
      <c r="G132" s="24">
        <v>17.399999999999999</v>
      </c>
      <c r="H132" s="257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178</v>
      </c>
      <c r="B133" s="242" t="s">
        <v>179</v>
      </c>
      <c r="C133" s="22">
        <v>40</v>
      </c>
      <c r="D133" s="22"/>
      <c r="E133" s="22"/>
      <c r="F133" s="22">
        <f t="shared" si="18"/>
        <v>40</v>
      </c>
      <c r="G133" s="24">
        <v>432.82</v>
      </c>
      <c r="H133" s="257">
        <f t="shared" si="19"/>
        <v>17312.8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18"/>
        <v>4200</v>
      </c>
      <c r="G134" s="24">
        <v>24.995999999999999</v>
      </c>
      <c r="H134" s="257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18"/>
        <v>4607</v>
      </c>
      <c r="G135" s="24">
        <v>5</v>
      </c>
      <c r="H135" s="257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0" t="s">
        <v>377</v>
      </c>
      <c r="B136" s="251" t="s">
        <v>187</v>
      </c>
      <c r="C136" s="252">
        <v>503.05400000000003</v>
      </c>
      <c r="D136" s="252"/>
      <c r="E136" s="252"/>
      <c r="F136" s="252">
        <f t="shared" si="18"/>
        <v>503.05400000000003</v>
      </c>
      <c r="G136" s="253">
        <v>715</v>
      </c>
      <c r="H136" s="284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5" t="s">
        <v>378</v>
      </c>
      <c r="B137" s="256" t="s">
        <v>187</v>
      </c>
      <c r="C137" s="22">
        <v>245.41</v>
      </c>
      <c r="D137" s="246"/>
      <c r="E137" s="22"/>
      <c r="F137" s="22">
        <f t="shared" si="18"/>
        <v>245.41</v>
      </c>
      <c r="G137" s="24">
        <v>850</v>
      </c>
      <c r="H137" s="257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18"/>
        <v>492</v>
      </c>
      <c r="G138" s="24">
        <v>4</v>
      </c>
      <c r="H138" s="257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5" t="s">
        <v>379</v>
      </c>
      <c r="B139" s="256" t="s">
        <v>187</v>
      </c>
      <c r="C139" s="22">
        <v>261.44</v>
      </c>
      <c r="D139" s="242"/>
      <c r="E139" s="22"/>
      <c r="F139" s="22">
        <f t="shared" si="18"/>
        <v>261.44</v>
      </c>
      <c r="G139" s="24">
        <v>850</v>
      </c>
      <c r="H139" s="257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196</v>
      </c>
      <c r="B140" s="22" t="s">
        <v>197</v>
      </c>
      <c r="C140" s="22">
        <v>1400</v>
      </c>
      <c r="D140" s="242"/>
      <c r="E140" s="22"/>
      <c r="F140" s="22">
        <f t="shared" si="18"/>
        <v>1400</v>
      </c>
      <c r="G140" s="242">
        <v>3.86</v>
      </c>
      <c r="H140" s="257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18"/>
        <v>1000</v>
      </c>
      <c r="G141" s="242">
        <v>2.9</v>
      </c>
      <c r="H141" s="257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60" t="s">
        <v>380</v>
      </c>
      <c r="B142" s="261" t="s">
        <v>200</v>
      </c>
      <c r="C142" s="261">
        <v>48720</v>
      </c>
      <c r="D142" s="262"/>
      <c r="E142" s="261"/>
      <c r="F142" s="261">
        <f t="shared" si="18"/>
        <v>48720</v>
      </c>
      <c r="G142" s="263">
        <v>5.3</v>
      </c>
      <c r="H142" s="264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18"/>
        <v>3.6500000000000004</v>
      </c>
      <c r="G143" s="242">
        <v>499.4</v>
      </c>
      <c r="H143" s="257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265" t="s">
        <v>203</v>
      </c>
      <c r="B144" s="266" t="s">
        <v>204</v>
      </c>
      <c r="C144" s="267">
        <v>280.70999999999998</v>
      </c>
      <c r="D144" s="268"/>
      <c r="E144" s="266">
        <v>9.9</v>
      </c>
      <c r="F144" s="266">
        <f t="shared" si="18"/>
        <v>270.81</v>
      </c>
      <c r="G144" s="139">
        <v>682</v>
      </c>
      <c r="H144" s="269">
        <f t="shared" si="19"/>
        <v>184692.42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18"/>
        <v>225.93</v>
      </c>
      <c r="G145" s="24">
        <v>692</v>
      </c>
      <c r="H145" s="257">
        <f t="shared" si="19"/>
        <v>156343.56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18"/>
        <v>124.9</v>
      </c>
      <c r="G146" s="24">
        <v>290</v>
      </c>
      <c r="H146" s="257">
        <f t="shared" si="19"/>
        <v>36221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208</v>
      </c>
      <c r="B147" s="242" t="s">
        <v>207</v>
      </c>
      <c r="C147" s="22">
        <v>166</v>
      </c>
      <c r="D147" s="259"/>
      <c r="E147" s="22"/>
      <c r="F147" s="22">
        <f t="shared" si="18"/>
        <v>166</v>
      </c>
      <c r="G147" s="24">
        <v>280</v>
      </c>
      <c r="H147" s="257">
        <f t="shared" si="19"/>
        <v>46480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18"/>
        <v>25.450000000000031</v>
      </c>
      <c r="G148" s="276">
        <v>414</v>
      </c>
      <c r="H148" s="277">
        <f t="shared" si="19"/>
        <v>10536.300000000014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79" t="s">
        <v>211</v>
      </c>
      <c r="B149" s="280" t="s">
        <v>181</v>
      </c>
      <c r="C149" s="281">
        <v>1000</v>
      </c>
      <c r="D149" s="282"/>
      <c r="E149" s="252"/>
      <c r="F149" s="281">
        <f t="shared" si="18"/>
        <v>1000</v>
      </c>
      <c r="G149" s="283">
        <v>25.776</v>
      </c>
      <c r="H149" s="284">
        <f t="shared" si="19"/>
        <v>25776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212</v>
      </c>
      <c r="B150" s="259" t="s">
        <v>181</v>
      </c>
      <c r="C150" s="22">
        <v>1000</v>
      </c>
      <c r="D150" s="259"/>
      <c r="E150" s="22"/>
      <c r="F150" s="285">
        <f t="shared" si="18"/>
        <v>1000</v>
      </c>
      <c r="G150" s="278">
        <v>24.744</v>
      </c>
      <c r="H150" s="257">
        <f t="shared" si="19"/>
        <v>24744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58" t="s">
        <v>404</v>
      </c>
      <c r="B151" s="22" t="s">
        <v>405</v>
      </c>
      <c r="C151" s="285">
        <v>950</v>
      </c>
      <c r="D151" s="259"/>
      <c r="E151" s="22">
        <v>660</v>
      </c>
      <c r="F151" s="286">
        <f t="shared" si="18"/>
        <v>290</v>
      </c>
      <c r="G151" s="24">
        <v>33</v>
      </c>
      <c r="H151" s="257">
        <f t="shared" si="19"/>
        <v>9570</v>
      </c>
      <c r="I151" s="31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45" t="s">
        <v>213</v>
      </c>
      <c r="B152" s="229"/>
      <c r="C152" s="287">
        <v>81908.083999999988</v>
      </c>
      <c r="D152" s="288"/>
      <c r="E152" s="15"/>
      <c r="F152" s="289">
        <f>SUM(F128:F150)</f>
        <v>81898.183999999979</v>
      </c>
      <c r="G152" s="15"/>
      <c r="H152" s="290">
        <f>SUM(H128:H151)</f>
        <v>2484417.9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31.5" customHeight="1" x14ac:dyDescent="0.25">
      <c r="A155" s="784" t="s">
        <v>214</v>
      </c>
      <c r="B155" s="784" t="s">
        <v>215</v>
      </c>
      <c r="C155" s="786" t="s">
        <v>40</v>
      </c>
      <c r="D155" s="787" t="s">
        <v>216</v>
      </c>
      <c r="E155" s="784" t="s">
        <v>217</v>
      </c>
      <c r="F155" s="516"/>
      <c r="G155" s="516"/>
      <c r="H155" s="516"/>
      <c r="I155" s="516"/>
      <c r="J155" s="516"/>
      <c r="K155" s="516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</row>
    <row r="156" spans="1:25" ht="15.75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376">
        <v>49541</v>
      </c>
      <c r="B157" s="376">
        <v>49870</v>
      </c>
      <c r="C157" s="518">
        <f>B157-A157</f>
        <v>329</v>
      </c>
      <c r="D157" s="518">
        <v>10.79</v>
      </c>
      <c r="E157" s="519">
        <f>D157*C157</f>
        <v>3549.91</v>
      </c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4.25" customHeight="1" x14ac:dyDescent="0.25">
      <c r="A158" s="788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20.25" customHeight="1" x14ac:dyDescent="0.25">
      <c r="A159" s="784" t="s">
        <v>218</v>
      </c>
      <c r="B159" s="784" t="s">
        <v>219</v>
      </c>
      <c r="C159" s="787" t="s">
        <v>40</v>
      </c>
      <c r="D159" s="787" t="s">
        <v>220</v>
      </c>
      <c r="E159" s="784" t="s">
        <v>217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520">
        <v>1384.3561</v>
      </c>
      <c r="B161" s="520">
        <v>1384.3561</v>
      </c>
      <c r="C161" s="520">
        <f>B161-A161</f>
        <v>0</v>
      </c>
      <c r="D161" s="521">
        <v>7.5</v>
      </c>
      <c r="E161" s="522">
        <f>D161*C161</f>
        <v>0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8.5" x14ac:dyDescent="0.25">
      <c r="A163" s="301" t="s">
        <v>221</v>
      </c>
      <c r="B163" s="301" t="s">
        <v>88</v>
      </c>
      <c r="C163" s="397" t="s">
        <v>38</v>
      </c>
      <c r="D163" s="301" t="s">
        <v>39</v>
      </c>
      <c r="E163" s="523" t="s">
        <v>40</v>
      </c>
      <c r="F163" s="397" t="s">
        <v>41</v>
      </c>
      <c r="G163" s="524" t="s">
        <v>93</v>
      </c>
      <c r="H163" s="577" t="s">
        <v>52</v>
      </c>
      <c r="I163" s="578"/>
      <c r="J163" s="200"/>
      <c r="K163" s="200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</row>
    <row r="164" spans="1:25" ht="15.75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0">C164-E164+D164</f>
        <v>0</v>
      </c>
      <c r="G164" s="242">
        <v>94.778000000000006</v>
      </c>
      <c r="H164" s="579">
        <f t="shared" ref="H164:H165" si="21">G164*F164</f>
        <v>0</v>
      </c>
      <c r="I164" s="5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0"/>
        <v>30.2</v>
      </c>
      <c r="G165" s="242">
        <v>249.72200000000001</v>
      </c>
      <c r="H165" s="579">
        <f t="shared" si="21"/>
        <v>7541.6044000000002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304" t="s">
        <v>213</v>
      </c>
      <c r="B166" s="242"/>
      <c r="C166" s="305"/>
      <c r="D166" s="242"/>
      <c r="E166" s="22"/>
      <c r="F166" s="305"/>
      <c r="G166" s="242"/>
      <c r="H166" s="580">
        <f>SUM(H164:H165)</f>
        <v>7541.6044000000002</v>
      </c>
      <c r="I166" s="1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307"/>
      <c r="B167" s="15"/>
      <c r="C167" s="25"/>
      <c r="D167" s="1"/>
      <c r="E167" s="1"/>
      <c r="F167" s="1"/>
      <c r="G167" s="1"/>
      <c r="H167" s="1"/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38.25" x14ac:dyDescent="0.25">
      <c r="A168" s="581" t="s">
        <v>327</v>
      </c>
      <c r="B168" s="582" t="s">
        <v>328</v>
      </c>
      <c r="C168" s="530" t="s">
        <v>228</v>
      </c>
      <c r="D168" s="531" t="s">
        <v>229</v>
      </c>
      <c r="E168" s="529" t="s">
        <v>230</v>
      </c>
      <c r="F168" s="532" t="s">
        <v>396</v>
      </c>
      <c r="G168" s="530" t="s">
        <v>52</v>
      </c>
      <c r="I168" s="583"/>
      <c r="J168" s="25"/>
      <c r="K168" s="25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</row>
    <row r="169" spans="1:25" ht="15.75" x14ac:dyDescent="0.25">
      <c r="A169" s="535" t="s">
        <v>329</v>
      </c>
      <c r="B169" s="536">
        <v>0</v>
      </c>
      <c r="C169" s="311" t="s">
        <v>397</v>
      </c>
      <c r="D169" s="311"/>
      <c r="E169" s="536" t="s">
        <v>233</v>
      </c>
      <c r="F169" s="536">
        <v>77</v>
      </c>
      <c r="G169" s="311">
        <f t="shared" ref="G169:G178" si="22">F169*B169</f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330</v>
      </c>
      <c r="B170" s="536">
        <v>0</v>
      </c>
      <c r="C170" s="311" t="s">
        <v>397</v>
      </c>
      <c r="D170" s="311"/>
      <c r="E170" s="536" t="s">
        <v>233</v>
      </c>
      <c r="F170" s="536">
        <v>128</v>
      </c>
      <c r="G170" s="311">
        <f t="shared" si="22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331</v>
      </c>
      <c r="B171" s="536">
        <v>0</v>
      </c>
      <c r="C171" s="311" t="s">
        <v>398</v>
      </c>
      <c r="D171" s="538"/>
      <c r="E171" s="536" t="s">
        <v>233</v>
      </c>
      <c r="F171" s="536">
        <v>128</v>
      </c>
      <c r="G171" s="311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332</v>
      </c>
      <c r="B172" s="536">
        <v>0</v>
      </c>
      <c r="C172" s="311" t="s">
        <v>398</v>
      </c>
      <c r="D172" s="311"/>
      <c r="E172" s="536" t="s">
        <v>233</v>
      </c>
      <c r="F172" s="536"/>
      <c r="G172" s="311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399</v>
      </c>
      <c r="B173" s="536">
        <v>0</v>
      </c>
      <c r="C173" s="311" t="s">
        <v>398</v>
      </c>
      <c r="D173" s="311"/>
      <c r="E173" s="536" t="s">
        <v>233</v>
      </c>
      <c r="F173" s="536"/>
      <c r="G173" s="311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334</v>
      </c>
      <c r="B174" s="536">
        <v>0</v>
      </c>
      <c r="C174" s="311" t="s">
        <v>400</v>
      </c>
      <c r="D174" s="311"/>
      <c r="E174" s="536" t="s">
        <v>233</v>
      </c>
      <c r="F174" s="536"/>
      <c r="G174" s="311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335</v>
      </c>
      <c r="B175" s="536">
        <v>10</v>
      </c>
      <c r="C175" s="311" t="s">
        <v>400</v>
      </c>
      <c r="D175" s="538"/>
      <c r="E175" s="536" t="s">
        <v>233</v>
      </c>
      <c r="F175" s="536"/>
      <c r="G175" s="311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336</v>
      </c>
      <c r="B176" s="536">
        <v>0</v>
      </c>
      <c r="C176" s="311" t="s">
        <v>401</v>
      </c>
      <c r="D176" s="538"/>
      <c r="E176" s="536" t="s">
        <v>233</v>
      </c>
      <c r="F176" s="536">
        <v>0</v>
      </c>
      <c r="G176" s="311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391</v>
      </c>
      <c r="B177" s="536">
        <v>0</v>
      </c>
      <c r="C177" s="584" t="s">
        <v>402</v>
      </c>
      <c r="D177" s="544"/>
      <c r="E177" s="536" t="s">
        <v>233</v>
      </c>
      <c r="F177" s="544"/>
      <c r="G177" s="311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403</v>
      </c>
      <c r="B178" s="536">
        <v>5</v>
      </c>
      <c r="C178" s="584" t="s">
        <v>402</v>
      </c>
      <c r="D178" s="544"/>
      <c r="E178" s="536" t="s">
        <v>233</v>
      </c>
      <c r="F178" s="544"/>
      <c r="G178" s="311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340</v>
      </c>
      <c r="B179" s="536">
        <v>8</v>
      </c>
      <c r="C179" s="536" t="s">
        <v>400</v>
      </c>
      <c r="D179" s="538"/>
      <c r="E179" s="536" t="s">
        <v>233</v>
      </c>
      <c r="F179" s="538"/>
      <c r="G179" s="538"/>
      <c r="I179" s="294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602" t="s">
        <v>422</v>
      </c>
      <c r="B180" s="603">
        <v>10</v>
      </c>
      <c r="C180" s="603" t="s">
        <v>423</v>
      </c>
      <c r="D180" s="604"/>
      <c r="E180" s="536" t="s">
        <v>233</v>
      </c>
      <c r="F180" s="604"/>
      <c r="G180" s="604"/>
    </row>
    <row r="182" spans="1:25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28.5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577" t="s">
        <v>52</v>
      </c>
      <c r="I183" s="585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247</v>
      </c>
      <c r="B184" s="229"/>
      <c r="C184" s="229">
        <v>8</v>
      </c>
      <c r="D184" s="229"/>
      <c r="E184" s="229">
        <v>1</v>
      </c>
      <c r="F184" s="229">
        <f t="shared" ref="F184:F187" si="23">C184+D184-E184</f>
        <v>7</v>
      </c>
      <c r="G184" s="311">
        <v>3.7</v>
      </c>
      <c r="H184" s="586">
        <f t="shared" ref="H184:H187" si="24">G184*F184</f>
        <v>25.900000000000002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3"/>
        <v>27</v>
      </c>
      <c r="G185" s="311">
        <v>85</v>
      </c>
      <c r="H185" s="586">
        <f t="shared" si="24"/>
        <v>2295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249</v>
      </c>
      <c r="B186" s="229"/>
      <c r="C186" s="229">
        <v>57</v>
      </c>
      <c r="D186" s="229"/>
      <c r="E186" s="229"/>
      <c r="F186" s="229">
        <f t="shared" si="23"/>
        <v>57</v>
      </c>
      <c r="G186" s="311">
        <v>145</v>
      </c>
      <c r="H186" s="586">
        <f t="shared" si="24"/>
        <v>8265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3"/>
        <v>210</v>
      </c>
      <c r="G187" s="311">
        <v>239</v>
      </c>
      <c r="H187" s="586">
        <f t="shared" si="24"/>
        <v>50190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86"/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5">C189+D189-E189</f>
        <v>60</v>
      </c>
      <c r="G189" s="311">
        <v>126.99</v>
      </c>
      <c r="H189" s="586">
        <f t="shared" ref="H189:H196" si="26">G189*F189</f>
        <v>7619.4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5"/>
        <v>0</v>
      </c>
      <c r="G190" s="311">
        <v>29</v>
      </c>
      <c r="H190" s="586">
        <f t="shared" si="26"/>
        <v>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5"/>
        <v>46</v>
      </c>
      <c r="G191" s="311">
        <v>361.5</v>
      </c>
      <c r="H191" s="586">
        <f t="shared" si="26"/>
        <v>16629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254</v>
      </c>
      <c r="B192" s="229"/>
      <c r="C192" s="229">
        <v>15</v>
      </c>
      <c r="D192" s="229"/>
      <c r="E192" s="229"/>
      <c r="F192" s="229">
        <f t="shared" si="25"/>
        <v>15</v>
      </c>
      <c r="G192" s="311"/>
      <c r="H192" s="586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255</v>
      </c>
      <c r="B193" s="229"/>
      <c r="C193" s="229">
        <v>143</v>
      </c>
      <c r="D193" s="229"/>
      <c r="E193" s="229">
        <v>3</v>
      </c>
      <c r="F193" s="229">
        <f t="shared" si="25"/>
        <v>140</v>
      </c>
      <c r="G193" s="311">
        <v>2.35</v>
      </c>
      <c r="H193" s="586">
        <f t="shared" si="26"/>
        <v>329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256</v>
      </c>
      <c r="B194" s="229"/>
      <c r="C194" s="229">
        <v>3</v>
      </c>
      <c r="D194" s="229"/>
      <c r="E194" s="229"/>
      <c r="F194" s="229">
        <f t="shared" si="25"/>
        <v>3</v>
      </c>
      <c r="G194" s="311">
        <v>105.1</v>
      </c>
      <c r="H194" s="586">
        <f t="shared" si="26"/>
        <v>315.29999999999995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5"/>
        <v>0</v>
      </c>
      <c r="G195" s="546"/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5"/>
        <v>0</v>
      </c>
      <c r="G196" s="311">
        <v>63.08</v>
      </c>
      <c r="H196" s="586">
        <f t="shared" si="26"/>
        <v>0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5"/>
        <v>0</v>
      </c>
      <c r="G197" s="311">
        <v>1449</v>
      </c>
      <c r="H197" s="586">
        <f>F197*G197</f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5"/>
        <v>0</v>
      </c>
      <c r="G198" s="311">
        <v>1341</v>
      </c>
      <c r="H198" s="586">
        <f t="shared" ref="H198:H199" si="27">D198*G198</f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5"/>
        <v>0</v>
      </c>
      <c r="G199" s="311">
        <v>0</v>
      </c>
      <c r="H199" s="586">
        <f t="shared" si="27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1"/>
      <c r="B200" s="15"/>
      <c r="C200" s="15"/>
      <c r="D200" s="15"/>
      <c r="E200" s="15"/>
      <c r="F200" s="15"/>
      <c r="G200" s="358"/>
      <c r="H200" s="589"/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1"/>
      <c r="B201" s="15"/>
      <c r="C201" s="25"/>
      <c r="D201" s="1"/>
      <c r="E201" s="1"/>
      <c r="F201" s="1"/>
      <c r="G201" s="1"/>
      <c r="H201" s="1"/>
      <c r="I201" s="1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28.5" x14ac:dyDescent="0.25">
      <c r="A202" s="548" t="s">
        <v>262</v>
      </c>
      <c r="B202" s="196" t="s">
        <v>88</v>
      </c>
      <c r="C202" s="549" t="s">
        <v>38</v>
      </c>
      <c r="D202" s="196" t="s">
        <v>39</v>
      </c>
      <c r="E202" s="238" t="s">
        <v>40</v>
      </c>
      <c r="F202" s="549" t="s">
        <v>246</v>
      </c>
      <c r="G202" s="196" t="s">
        <v>10</v>
      </c>
      <c r="H202" s="550" t="s">
        <v>52</v>
      </c>
      <c r="I202" s="588" t="s">
        <v>263</v>
      </c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45" x14ac:dyDescent="0.25">
      <c r="A203" s="552" t="s">
        <v>305</v>
      </c>
      <c r="B203" s="229" t="s">
        <v>265</v>
      </c>
      <c r="C203" s="229">
        <v>1</v>
      </c>
      <c r="D203" s="229"/>
      <c r="E203" s="307"/>
      <c r="F203" s="229">
        <f t="shared" ref="F203:F223" si="28">C203+D203-E203</f>
        <v>1</v>
      </c>
      <c r="G203" s="307"/>
      <c r="H203" s="333">
        <v>54000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266</v>
      </c>
      <c r="B204" s="229" t="s">
        <v>267</v>
      </c>
      <c r="C204" s="229">
        <v>1</v>
      </c>
      <c r="D204" s="229"/>
      <c r="E204" s="307"/>
      <c r="F204" s="229">
        <f t="shared" si="28"/>
        <v>1</v>
      </c>
      <c r="G204" s="307"/>
      <c r="H204" s="333">
        <v>220000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30" x14ac:dyDescent="0.25">
      <c r="A205" s="552" t="s">
        <v>268</v>
      </c>
      <c r="B205" s="229" t="s">
        <v>269</v>
      </c>
      <c r="C205" s="229">
        <v>1</v>
      </c>
      <c r="D205" s="229"/>
      <c r="E205" s="307"/>
      <c r="F205" s="229">
        <f t="shared" si="28"/>
        <v>1</v>
      </c>
      <c r="G205" s="307"/>
      <c r="H205" s="333">
        <v>7777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2" t="s">
        <v>204</v>
      </c>
      <c r="B206" s="229"/>
      <c r="C206" s="229">
        <v>2</v>
      </c>
      <c r="D206" s="229"/>
      <c r="E206" s="307"/>
      <c r="F206" s="229">
        <f t="shared" si="28"/>
        <v>2</v>
      </c>
      <c r="G206" s="307"/>
      <c r="H206" s="333">
        <f>92055*2</f>
        <v>184110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270</v>
      </c>
      <c r="B207" s="229" t="s">
        <v>271</v>
      </c>
      <c r="C207" s="229">
        <v>200</v>
      </c>
      <c r="D207" s="229"/>
      <c r="E207" s="307"/>
      <c r="F207" s="229">
        <f t="shared" si="28"/>
        <v>200</v>
      </c>
      <c r="G207" s="229">
        <v>860</v>
      </c>
      <c r="H207" s="333">
        <f>F207*G207</f>
        <v>172000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272</v>
      </c>
      <c r="C208" s="229">
        <v>8</v>
      </c>
      <c r="D208" s="229"/>
      <c r="E208" s="307"/>
      <c r="F208" s="229">
        <f t="shared" si="28"/>
        <v>8</v>
      </c>
      <c r="G208" s="307"/>
      <c r="H208" s="333">
        <v>3600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273</v>
      </c>
      <c r="B209" s="229" t="s">
        <v>269</v>
      </c>
      <c r="C209" s="229">
        <v>1</v>
      </c>
      <c r="D209" s="229"/>
      <c r="E209" s="307"/>
      <c r="F209" s="229">
        <f t="shared" si="28"/>
        <v>1</v>
      </c>
      <c r="G209" s="307"/>
      <c r="H209" s="333">
        <v>13299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274</v>
      </c>
      <c r="B210" s="229" t="s">
        <v>275</v>
      </c>
      <c r="C210" s="229">
        <v>1</v>
      </c>
      <c r="D210" s="229"/>
      <c r="E210" s="307"/>
      <c r="F210" s="229">
        <f t="shared" si="28"/>
        <v>1</v>
      </c>
      <c r="G210" s="307"/>
      <c r="H210" s="333"/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276</v>
      </c>
      <c r="B211" s="229" t="s">
        <v>269</v>
      </c>
      <c r="C211" s="229">
        <v>1</v>
      </c>
      <c r="D211" s="229"/>
      <c r="E211" s="229"/>
      <c r="F211" s="229">
        <f t="shared" si="28"/>
        <v>1</v>
      </c>
      <c r="G211" s="229">
        <v>519</v>
      </c>
      <c r="H211" s="333">
        <f t="shared" ref="H211:H217" si="29">D211*G211</f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277</v>
      </c>
      <c r="B212" s="229" t="s">
        <v>269</v>
      </c>
      <c r="C212" s="229">
        <v>5</v>
      </c>
      <c r="D212" s="229"/>
      <c r="E212" s="307"/>
      <c r="F212" s="229">
        <f t="shared" si="28"/>
        <v>5</v>
      </c>
      <c r="G212" s="229">
        <v>299</v>
      </c>
      <c r="H212" s="333">
        <f t="shared" si="29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278</v>
      </c>
      <c r="B213" s="229" t="s">
        <v>269</v>
      </c>
      <c r="C213" s="229">
        <v>2</v>
      </c>
      <c r="D213" s="229"/>
      <c r="E213" s="307"/>
      <c r="F213" s="229">
        <f t="shared" si="28"/>
        <v>2</v>
      </c>
      <c r="G213" s="229">
        <v>8945</v>
      </c>
      <c r="H213" s="333">
        <f t="shared" si="29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279</v>
      </c>
      <c r="B214" s="229" t="s">
        <v>269</v>
      </c>
      <c r="C214" s="229">
        <v>2</v>
      </c>
      <c r="D214" s="229"/>
      <c r="E214" s="307"/>
      <c r="F214" s="229">
        <f t="shared" si="28"/>
        <v>2</v>
      </c>
      <c r="G214" s="229">
        <v>118</v>
      </c>
      <c r="H214" s="333">
        <f t="shared" si="29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280</v>
      </c>
      <c r="B215" s="229" t="s">
        <v>269</v>
      </c>
      <c r="C215" s="229">
        <v>3</v>
      </c>
      <c r="D215" s="229"/>
      <c r="E215" s="307"/>
      <c r="F215" s="229">
        <f t="shared" si="28"/>
        <v>3</v>
      </c>
      <c r="G215" s="229">
        <v>225</v>
      </c>
      <c r="H215" s="333">
        <f t="shared" si="29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281</v>
      </c>
      <c r="B216" s="229" t="s">
        <v>269</v>
      </c>
      <c r="C216" s="229">
        <v>10</v>
      </c>
      <c r="D216" s="229"/>
      <c r="E216" s="307"/>
      <c r="F216" s="229">
        <f t="shared" si="28"/>
        <v>10</v>
      </c>
      <c r="G216" s="229">
        <v>43</v>
      </c>
      <c r="H216" s="333">
        <f t="shared" si="29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282</v>
      </c>
      <c r="B217" s="229" t="s">
        <v>269</v>
      </c>
      <c r="C217" s="229">
        <v>10</v>
      </c>
      <c r="D217" s="229"/>
      <c r="E217" s="307"/>
      <c r="F217" s="229">
        <f t="shared" si="28"/>
        <v>10</v>
      </c>
      <c r="G217" s="229">
        <v>326</v>
      </c>
      <c r="H217" s="333">
        <f t="shared" si="29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283</v>
      </c>
      <c r="B218" s="229" t="s">
        <v>187</v>
      </c>
      <c r="C218" s="229">
        <v>0</v>
      </c>
      <c r="D218" s="229"/>
      <c r="E218" s="307"/>
      <c r="F218" s="229">
        <f t="shared" si="28"/>
        <v>0</v>
      </c>
      <c r="G218" s="229"/>
      <c r="H218" s="333">
        <v>79000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284</v>
      </c>
      <c r="B219" s="229" t="s">
        <v>187</v>
      </c>
      <c r="C219" s="229">
        <v>0</v>
      </c>
      <c r="D219" s="229"/>
      <c r="E219" s="307"/>
      <c r="F219" s="229">
        <f t="shared" si="28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285</v>
      </c>
      <c r="B220" s="229" t="s">
        <v>269</v>
      </c>
      <c r="C220" s="229">
        <v>0</v>
      </c>
      <c r="D220" s="229"/>
      <c r="E220" s="229"/>
      <c r="F220" s="229">
        <f t="shared" si="28"/>
        <v>0</v>
      </c>
      <c r="G220" s="229"/>
      <c r="H220" s="333">
        <v>30766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286</v>
      </c>
      <c r="B221" s="229" t="s">
        <v>269</v>
      </c>
      <c r="C221" s="229">
        <v>5</v>
      </c>
      <c r="D221" s="229"/>
      <c r="E221" s="307"/>
      <c r="F221" s="229">
        <f t="shared" si="28"/>
        <v>5</v>
      </c>
      <c r="G221" s="229">
        <f>H221/F221</f>
        <v>1686</v>
      </c>
      <c r="H221" s="333">
        <v>8430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287</v>
      </c>
      <c r="B222" s="229" t="s">
        <v>187</v>
      </c>
      <c r="C222" s="229">
        <v>0</v>
      </c>
      <c r="D222" s="229"/>
      <c r="E222" s="307"/>
      <c r="F222" s="229">
        <f t="shared" si="28"/>
        <v>0</v>
      </c>
      <c r="G222" s="229"/>
      <c r="H222" s="333">
        <v>79000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288</v>
      </c>
      <c r="B223" s="229" t="s">
        <v>289</v>
      </c>
      <c r="C223" s="229">
        <v>20</v>
      </c>
      <c r="D223" s="229"/>
      <c r="E223" s="307"/>
      <c r="F223" s="229">
        <f t="shared" si="28"/>
        <v>20</v>
      </c>
      <c r="G223" s="229">
        <v>180</v>
      </c>
      <c r="H223" s="333">
        <f>F223*G223</f>
        <v>3600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5" t="s">
        <v>213</v>
      </c>
      <c r="B224" s="496"/>
      <c r="C224" s="496"/>
      <c r="D224" s="496"/>
      <c r="E224" s="556"/>
      <c r="F224" s="556"/>
      <c r="G224" s="556"/>
      <c r="H224" s="557">
        <f>SUM(H203:H222)</f>
        <v>930982</v>
      </c>
      <c r="I224" s="558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306</v>
      </c>
      <c r="B227" s="233" t="s">
        <v>307</v>
      </c>
      <c r="C227" s="233"/>
      <c r="D227" s="233">
        <v>2</v>
      </c>
      <c r="E227" s="233">
        <v>2</v>
      </c>
      <c r="F227" s="233">
        <f t="shared" ref="F227:F244" si="30">C227+D227-E227</f>
        <v>0</v>
      </c>
      <c r="G227" s="233">
        <v>110</v>
      </c>
      <c r="H227" s="233">
        <v>220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308</v>
      </c>
      <c r="B228" s="233" t="s">
        <v>307</v>
      </c>
      <c r="C228" s="233"/>
      <c r="D228" s="233">
        <v>3</v>
      </c>
      <c r="E228" s="233">
        <v>3</v>
      </c>
      <c r="F228" s="233">
        <f t="shared" si="30"/>
        <v>0</v>
      </c>
      <c r="G228" s="233">
        <v>59</v>
      </c>
      <c r="H228" s="233">
        <v>177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309</v>
      </c>
      <c r="B229" s="233" t="s">
        <v>307</v>
      </c>
      <c r="C229" s="233"/>
      <c r="D229" s="233">
        <v>4</v>
      </c>
      <c r="E229" s="233">
        <v>4</v>
      </c>
      <c r="F229" s="233">
        <f t="shared" si="30"/>
        <v>0</v>
      </c>
      <c r="G229" s="233">
        <v>100</v>
      </c>
      <c r="H229" s="233">
        <v>400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310</v>
      </c>
      <c r="B230" s="233" t="s">
        <v>307</v>
      </c>
      <c r="C230" s="233"/>
      <c r="D230" s="233">
        <v>3</v>
      </c>
      <c r="E230" s="233">
        <v>3</v>
      </c>
      <c r="F230" s="233">
        <f t="shared" si="30"/>
        <v>0</v>
      </c>
      <c r="G230" s="233">
        <v>210</v>
      </c>
      <c r="H230" s="233">
        <v>630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311</v>
      </c>
      <c r="B231" s="233" t="s">
        <v>307</v>
      </c>
      <c r="C231" s="233"/>
      <c r="D231" s="233">
        <v>2</v>
      </c>
      <c r="E231" s="233">
        <v>2</v>
      </c>
      <c r="F231" s="233">
        <f t="shared" si="30"/>
        <v>0</v>
      </c>
      <c r="G231" s="233">
        <v>168</v>
      </c>
      <c r="H231" s="233">
        <v>336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312</v>
      </c>
      <c r="B232" s="233" t="s">
        <v>307</v>
      </c>
      <c r="C232" s="233"/>
      <c r="D232" s="233">
        <v>100</v>
      </c>
      <c r="E232" s="233">
        <v>100</v>
      </c>
      <c r="F232" s="233">
        <f t="shared" si="30"/>
        <v>0</v>
      </c>
      <c r="G232" s="233">
        <v>32</v>
      </c>
      <c r="H232" s="233">
        <v>3200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313</v>
      </c>
      <c r="B233" s="233" t="s">
        <v>307</v>
      </c>
      <c r="C233" s="233"/>
      <c r="D233" s="233">
        <v>2</v>
      </c>
      <c r="E233" s="233">
        <v>2</v>
      </c>
      <c r="F233" s="233">
        <f t="shared" si="30"/>
        <v>0</v>
      </c>
      <c r="G233" s="233">
        <v>315</v>
      </c>
      <c r="H233" s="233">
        <v>630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314</v>
      </c>
      <c r="B234" s="233" t="s">
        <v>307</v>
      </c>
      <c r="C234" s="233"/>
      <c r="D234" s="233">
        <v>3</v>
      </c>
      <c r="E234" s="233">
        <v>3</v>
      </c>
      <c r="F234" s="233">
        <f t="shared" si="30"/>
        <v>0</v>
      </c>
      <c r="G234" s="233">
        <v>300</v>
      </c>
      <c r="H234" s="233">
        <v>900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315</v>
      </c>
      <c r="B235" s="233" t="s">
        <v>307</v>
      </c>
      <c r="C235" s="233"/>
      <c r="D235" s="233">
        <v>1</v>
      </c>
      <c r="E235" s="233">
        <v>1</v>
      </c>
      <c r="F235" s="233">
        <f t="shared" si="30"/>
        <v>0</v>
      </c>
      <c r="G235" s="233">
        <v>1150</v>
      </c>
      <c r="H235" s="233">
        <v>1150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316</v>
      </c>
      <c r="B236" s="233" t="s">
        <v>307</v>
      </c>
      <c r="C236" s="233"/>
      <c r="D236" s="233">
        <v>1</v>
      </c>
      <c r="E236" s="233">
        <v>1</v>
      </c>
      <c r="F236" s="233">
        <f t="shared" si="30"/>
        <v>0</v>
      </c>
      <c r="G236" s="233">
        <v>970</v>
      </c>
      <c r="H236" s="233">
        <v>970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317</v>
      </c>
      <c r="B237" s="233" t="s">
        <v>307</v>
      </c>
      <c r="C237" s="233"/>
      <c r="D237" s="233">
        <v>20</v>
      </c>
      <c r="E237" s="233">
        <v>20</v>
      </c>
      <c r="F237" s="233">
        <f t="shared" si="30"/>
        <v>0</v>
      </c>
      <c r="G237" s="233">
        <v>2</v>
      </c>
      <c r="H237" s="233">
        <v>40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318</v>
      </c>
      <c r="B238" s="233" t="s">
        <v>307</v>
      </c>
      <c r="C238" s="233"/>
      <c r="D238" s="233">
        <v>20</v>
      </c>
      <c r="E238" s="233">
        <v>20</v>
      </c>
      <c r="F238" s="233">
        <f t="shared" si="30"/>
        <v>0</v>
      </c>
      <c r="G238" s="233">
        <v>3</v>
      </c>
      <c r="H238" s="233">
        <v>60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319</v>
      </c>
      <c r="B239" s="233" t="s">
        <v>307</v>
      </c>
      <c r="C239" s="233"/>
      <c r="D239" s="233">
        <v>50</v>
      </c>
      <c r="E239" s="233">
        <v>50</v>
      </c>
      <c r="F239" s="233">
        <f t="shared" si="30"/>
        <v>0</v>
      </c>
      <c r="G239" s="233">
        <v>4</v>
      </c>
      <c r="H239" s="233">
        <v>200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320</v>
      </c>
      <c r="B240" s="233" t="s">
        <v>307</v>
      </c>
      <c r="C240" s="233"/>
      <c r="D240" s="233">
        <v>50</v>
      </c>
      <c r="E240" s="233">
        <v>50</v>
      </c>
      <c r="F240" s="233">
        <f t="shared" si="30"/>
        <v>0</v>
      </c>
      <c r="G240" s="233">
        <v>6</v>
      </c>
      <c r="H240" s="233">
        <v>300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321</v>
      </c>
      <c r="B241" s="233" t="s">
        <v>307</v>
      </c>
      <c r="C241" s="233"/>
      <c r="D241" s="233">
        <v>20</v>
      </c>
      <c r="E241" s="233">
        <v>20</v>
      </c>
      <c r="F241" s="233">
        <f t="shared" si="30"/>
        <v>0</v>
      </c>
      <c r="G241" s="233">
        <v>10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322</v>
      </c>
      <c r="B242" s="233" t="s">
        <v>307</v>
      </c>
      <c r="C242" s="233"/>
      <c r="D242" s="233">
        <v>1</v>
      </c>
      <c r="E242" s="233">
        <v>1</v>
      </c>
      <c r="F242" s="233">
        <f t="shared" si="30"/>
        <v>0</v>
      </c>
      <c r="G242" s="233">
        <v>98</v>
      </c>
      <c r="H242" s="233">
        <v>98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323</v>
      </c>
      <c r="B243" s="233" t="s">
        <v>307</v>
      </c>
      <c r="C243" s="233"/>
      <c r="D243" s="233">
        <v>42</v>
      </c>
      <c r="E243" s="233">
        <v>42</v>
      </c>
      <c r="F243" s="233">
        <f t="shared" si="30"/>
        <v>0</v>
      </c>
      <c r="G243" s="233">
        <v>225</v>
      </c>
      <c r="H243" s="233">
        <v>9450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324</v>
      </c>
      <c r="B244" s="233" t="s">
        <v>307</v>
      </c>
      <c r="C244" s="233"/>
      <c r="D244" s="233">
        <v>12</v>
      </c>
      <c r="E244" s="233">
        <v>12</v>
      </c>
      <c r="F244" s="233">
        <f t="shared" si="30"/>
        <v>0</v>
      </c>
      <c r="G244" s="233">
        <v>228</v>
      </c>
      <c r="H244" s="233">
        <v>2736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/>
      <c r="B245" s="233" t="s">
        <v>307</v>
      </c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325</v>
      </c>
      <c r="B246" s="233"/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</sheetData>
  <mergeCells count="13">
    <mergeCell ref="E159:E160"/>
    <mergeCell ref="A32:G32"/>
    <mergeCell ref="A79:H79"/>
    <mergeCell ref="B155:B156"/>
    <mergeCell ref="C155:C156"/>
    <mergeCell ref="D155:D156"/>
    <mergeCell ref="E155:E156"/>
    <mergeCell ref="A158:D158"/>
    <mergeCell ref="A155:A156"/>
    <mergeCell ref="A159:A160"/>
    <mergeCell ref="B159:B160"/>
    <mergeCell ref="C159:C160"/>
    <mergeCell ref="D159:D160"/>
  </mergeCells>
  <pageMargins left="0" right="0" top="0" bottom="0" header="0" footer="0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Y1004"/>
  <sheetViews>
    <sheetView topLeftCell="A127" workbookViewId="0">
      <selection activeCell="E157" sqref="E157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4.37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440" t="s">
        <v>8</v>
      </c>
      <c r="I2" s="7" t="s">
        <v>9</v>
      </c>
      <c r="J2" s="7" t="s">
        <v>10</v>
      </c>
      <c r="K2" s="7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9" t="s">
        <v>12</v>
      </c>
      <c r="B3" s="10">
        <v>0</v>
      </c>
      <c r="C3" s="10"/>
      <c r="D3" s="10"/>
      <c r="E3" s="10">
        <f t="shared" ref="E3:E29" si="0">B3+C3-D3</f>
        <v>0</v>
      </c>
      <c r="F3" s="10"/>
      <c r="G3" s="11"/>
      <c r="H3" s="11">
        <v>0</v>
      </c>
      <c r="I3" s="12"/>
      <c r="J3" s="13">
        <v>190</v>
      </c>
      <c r="K3" s="13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9" t="s">
        <v>415</v>
      </c>
      <c r="B4" s="10">
        <v>100</v>
      </c>
      <c r="C4" s="10"/>
      <c r="D4" s="10"/>
      <c r="E4" s="10">
        <f t="shared" si="0"/>
        <v>100</v>
      </c>
      <c r="F4" s="10">
        <v>10</v>
      </c>
      <c r="G4" s="11"/>
      <c r="H4" s="11"/>
      <c r="I4" s="12"/>
      <c r="J4" s="13"/>
      <c r="K4" s="13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9" t="s">
        <v>416</v>
      </c>
      <c r="B5" s="10">
        <v>100</v>
      </c>
      <c r="C5" s="10"/>
      <c r="D5" s="10"/>
      <c r="E5" s="10">
        <f t="shared" si="0"/>
        <v>100</v>
      </c>
      <c r="F5" s="10">
        <v>10</v>
      </c>
      <c r="G5" s="11">
        <v>1</v>
      </c>
      <c r="H5" s="11">
        <f t="shared" ref="H5:H9" si="1">F5*G5</f>
        <v>10</v>
      </c>
      <c r="I5" s="12">
        <f t="shared" ref="I5:I9" si="2">E5*F5</f>
        <v>1000</v>
      </c>
      <c r="J5" s="13">
        <v>190</v>
      </c>
      <c r="K5" s="13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9" t="s">
        <v>15</v>
      </c>
      <c r="B6" s="10">
        <v>0</v>
      </c>
      <c r="C6" s="10"/>
      <c r="D6" s="10"/>
      <c r="E6" s="10">
        <f t="shared" si="0"/>
        <v>0</v>
      </c>
      <c r="F6" s="10">
        <v>10</v>
      </c>
      <c r="G6" s="11">
        <v>1</v>
      </c>
      <c r="H6" s="11">
        <f t="shared" si="1"/>
        <v>10</v>
      </c>
      <c r="I6" s="12">
        <f t="shared" si="2"/>
        <v>0</v>
      </c>
      <c r="J6" s="13">
        <v>190</v>
      </c>
      <c r="K6" s="13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9" t="s">
        <v>16</v>
      </c>
      <c r="B7" s="10">
        <v>0</v>
      </c>
      <c r="C7" s="10"/>
      <c r="D7" s="10"/>
      <c r="E7" s="10">
        <f t="shared" si="0"/>
        <v>0</v>
      </c>
      <c r="F7" s="10">
        <v>10</v>
      </c>
      <c r="G7" s="11">
        <v>1</v>
      </c>
      <c r="H7" s="11">
        <f t="shared" si="1"/>
        <v>10</v>
      </c>
      <c r="I7" s="12">
        <f t="shared" si="2"/>
        <v>0</v>
      </c>
      <c r="J7" s="13">
        <v>190</v>
      </c>
      <c r="K7" s="13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9" t="s">
        <v>417</v>
      </c>
      <c r="B8" s="10">
        <v>150</v>
      </c>
      <c r="C8" s="10"/>
      <c r="D8" s="10"/>
      <c r="E8" s="10">
        <f t="shared" si="0"/>
        <v>150</v>
      </c>
      <c r="F8" s="10">
        <v>12</v>
      </c>
      <c r="G8" s="11">
        <v>0.5</v>
      </c>
      <c r="H8" s="11">
        <f t="shared" si="1"/>
        <v>6</v>
      </c>
      <c r="I8" s="12">
        <f t="shared" si="2"/>
        <v>1800</v>
      </c>
      <c r="J8" s="13">
        <v>87.5</v>
      </c>
      <c r="K8" s="13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9" t="s">
        <v>293</v>
      </c>
      <c r="B9" s="10">
        <v>0</v>
      </c>
      <c r="C9" s="10"/>
      <c r="D9" s="10"/>
      <c r="E9" s="10">
        <f t="shared" si="0"/>
        <v>0</v>
      </c>
      <c r="F9" s="10">
        <v>10</v>
      </c>
      <c r="G9" s="11">
        <v>1</v>
      </c>
      <c r="H9" s="11">
        <f t="shared" si="1"/>
        <v>10</v>
      </c>
      <c r="I9" s="12">
        <f t="shared" si="2"/>
        <v>0</v>
      </c>
      <c r="J9" s="13">
        <v>190</v>
      </c>
      <c r="K9" s="13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9" t="s">
        <v>294</v>
      </c>
      <c r="B10" s="10">
        <v>0</v>
      </c>
      <c r="C10" s="10"/>
      <c r="D10" s="10"/>
      <c r="E10" s="10">
        <f t="shared" si="0"/>
        <v>0</v>
      </c>
      <c r="F10" s="10">
        <v>10</v>
      </c>
      <c r="G10" s="11">
        <v>1</v>
      </c>
      <c r="H10" s="11">
        <v>10</v>
      </c>
      <c r="I10" s="12">
        <v>0</v>
      </c>
      <c r="J10" s="13">
        <v>190</v>
      </c>
      <c r="K10" s="13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9" t="s">
        <v>18</v>
      </c>
      <c r="B11" s="10">
        <v>100</v>
      </c>
      <c r="C11" s="10"/>
      <c r="D11" s="10"/>
      <c r="E11" s="10">
        <f t="shared" si="0"/>
        <v>100</v>
      </c>
      <c r="F11" s="10">
        <v>10</v>
      </c>
      <c r="G11" s="11">
        <v>1</v>
      </c>
      <c r="H11" s="11">
        <f t="shared" ref="H11:H14" si="4">F11*G11</f>
        <v>10</v>
      </c>
      <c r="I11" s="12">
        <f t="shared" ref="I11:I14" si="5">E11*F11</f>
        <v>1000</v>
      </c>
      <c r="J11" s="13">
        <v>190</v>
      </c>
      <c r="K11" s="13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9" t="s">
        <v>19</v>
      </c>
      <c r="B12" s="10">
        <v>100</v>
      </c>
      <c r="C12" s="10"/>
      <c r="D12" s="10"/>
      <c r="E12" s="10">
        <f t="shared" si="0"/>
        <v>100</v>
      </c>
      <c r="F12" s="10">
        <v>10</v>
      </c>
      <c r="G12" s="11">
        <v>1</v>
      </c>
      <c r="H12" s="11">
        <f t="shared" si="4"/>
        <v>10</v>
      </c>
      <c r="I12" s="12">
        <f t="shared" si="5"/>
        <v>1000</v>
      </c>
      <c r="J12" s="13">
        <v>191</v>
      </c>
      <c r="K12" s="13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9" t="s">
        <v>20</v>
      </c>
      <c r="B13" s="10">
        <v>0</v>
      </c>
      <c r="C13" s="10"/>
      <c r="D13" s="10"/>
      <c r="E13" s="10">
        <f t="shared" si="0"/>
        <v>0</v>
      </c>
      <c r="F13" s="10">
        <v>10</v>
      </c>
      <c r="G13" s="11">
        <v>1</v>
      </c>
      <c r="H13" s="11">
        <f t="shared" si="4"/>
        <v>10</v>
      </c>
      <c r="I13" s="12">
        <f t="shared" si="5"/>
        <v>0</v>
      </c>
      <c r="J13" s="13">
        <v>190</v>
      </c>
      <c r="K13" s="13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566" t="s">
        <v>21</v>
      </c>
      <c r="B14" s="447">
        <v>640</v>
      </c>
      <c r="C14" s="447">
        <v>160</v>
      </c>
      <c r="D14" s="447"/>
      <c r="E14" s="447">
        <f t="shared" si="0"/>
        <v>800</v>
      </c>
      <c r="F14" s="447">
        <v>18</v>
      </c>
      <c r="G14" s="448">
        <v>0.2</v>
      </c>
      <c r="H14" s="448">
        <f t="shared" si="4"/>
        <v>3.6</v>
      </c>
      <c r="I14" s="449">
        <f t="shared" si="5"/>
        <v>14400</v>
      </c>
      <c r="J14" s="18">
        <v>68</v>
      </c>
      <c r="K14" s="18">
        <f t="shared" si="6"/>
        <v>979200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9" t="s">
        <v>22</v>
      </c>
      <c r="B15" s="10">
        <v>0</v>
      </c>
      <c r="C15" s="10"/>
      <c r="D15" s="10"/>
      <c r="E15" s="10">
        <f t="shared" si="0"/>
        <v>0</v>
      </c>
      <c r="F15" s="10"/>
      <c r="G15" s="11"/>
      <c r="H15" s="11"/>
      <c r="I15" s="12"/>
      <c r="J15" s="13"/>
      <c r="K15" s="13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9" t="s">
        <v>23</v>
      </c>
      <c r="B16" s="442">
        <v>0</v>
      </c>
      <c r="C16" s="10"/>
      <c r="D16" s="10"/>
      <c r="E16" s="10">
        <f t="shared" si="0"/>
        <v>0</v>
      </c>
      <c r="F16" s="10"/>
      <c r="G16" s="11"/>
      <c r="H16" s="11"/>
      <c r="I16" s="12"/>
      <c r="J16" s="13"/>
      <c r="K16" s="13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443" t="s">
        <v>418</v>
      </c>
      <c r="B17" s="10">
        <v>720</v>
      </c>
      <c r="C17" s="444"/>
      <c r="D17" s="10"/>
      <c r="E17" s="10">
        <f t="shared" si="0"/>
        <v>720</v>
      </c>
      <c r="F17" s="10">
        <v>18</v>
      </c>
      <c r="G17" s="11">
        <v>0.2</v>
      </c>
      <c r="H17" s="11">
        <v>3.6</v>
      </c>
      <c r="I17" s="12">
        <v>1440</v>
      </c>
      <c r="J17" s="13"/>
      <c r="K17" s="13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443" t="s">
        <v>24</v>
      </c>
      <c r="B18" s="10">
        <v>160</v>
      </c>
      <c r="C18" s="444"/>
      <c r="D18" s="10"/>
      <c r="E18" s="10">
        <f t="shared" si="0"/>
        <v>160</v>
      </c>
      <c r="F18" s="10">
        <v>18</v>
      </c>
      <c r="G18" s="11">
        <v>0.2</v>
      </c>
      <c r="H18" s="11">
        <f t="shared" ref="H18:H19" si="7">F18*G18</f>
        <v>3.6</v>
      </c>
      <c r="I18" s="12">
        <f t="shared" ref="I18:I26" si="8">E18*F18</f>
        <v>2880</v>
      </c>
      <c r="J18" s="13">
        <v>94.1</v>
      </c>
      <c r="K18" s="13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9" t="s">
        <v>419</v>
      </c>
      <c r="B19" s="445">
        <v>160</v>
      </c>
      <c r="C19" s="10"/>
      <c r="D19" s="10"/>
      <c r="E19" s="10">
        <f t="shared" si="0"/>
        <v>160</v>
      </c>
      <c r="F19" s="10"/>
      <c r="G19" s="11"/>
      <c r="H19" s="11">
        <f t="shared" si="7"/>
        <v>0</v>
      </c>
      <c r="I19" s="12">
        <f t="shared" si="8"/>
        <v>0</v>
      </c>
      <c r="J19" s="13"/>
      <c r="K19" s="13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9" t="s">
        <v>26</v>
      </c>
      <c r="B20" s="10">
        <v>0</v>
      </c>
      <c r="C20" s="10"/>
      <c r="D20" s="10"/>
      <c r="E20" s="10">
        <f t="shared" si="0"/>
        <v>0</v>
      </c>
      <c r="F20" s="10">
        <v>0</v>
      </c>
      <c r="G20" s="11">
        <v>0</v>
      </c>
      <c r="H20" s="11">
        <v>0</v>
      </c>
      <c r="I20" s="12">
        <f t="shared" si="8"/>
        <v>0</v>
      </c>
      <c r="J20" s="18">
        <v>14</v>
      </c>
      <c r="K20" s="13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567" t="s">
        <v>420</v>
      </c>
      <c r="B21" s="10">
        <v>1680</v>
      </c>
      <c r="C21" s="10"/>
      <c r="D21" s="10"/>
      <c r="E21" s="10">
        <f t="shared" si="0"/>
        <v>1680</v>
      </c>
      <c r="F21" s="10"/>
      <c r="G21" s="11"/>
      <c r="H21" s="11"/>
      <c r="I21" s="12">
        <f t="shared" si="8"/>
        <v>0</v>
      </c>
      <c r="J21" s="13"/>
      <c r="K21" s="13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567" t="s">
        <v>28</v>
      </c>
      <c r="B22" s="568">
        <v>21</v>
      </c>
      <c r="C22" s="568"/>
      <c r="D22" s="568"/>
      <c r="E22" s="10">
        <f t="shared" si="0"/>
        <v>21</v>
      </c>
      <c r="F22" s="568">
        <v>10</v>
      </c>
      <c r="G22" s="569">
        <v>0.11</v>
      </c>
      <c r="H22" s="569"/>
      <c r="I22" s="570">
        <f t="shared" si="8"/>
        <v>210</v>
      </c>
      <c r="J22" s="571">
        <v>39</v>
      </c>
      <c r="K22" s="571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567" t="s">
        <v>29</v>
      </c>
      <c r="B23" s="568">
        <v>21</v>
      </c>
      <c r="C23" s="568"/>
      <c r="D23" s="568"/>
      <c r="E23" s="10">
        <f t="shared" si="0"/>
        <v>21</v>
      </c>
      <c r="F23" s="568">
        <v>10</v>
      </c>
      <c r="G23" s="569">
        <v>0.11</v>
      </c>
      <c r="H23" s="569"/>
      <c r="I23" s="570">
        <f t="shared" si="8"/>
        <v>210</v>
      </c>
      <c r="J23" s="571">
        <v>39</v>
      </c>
      <c r="K23" s="571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567" t="s">
        <v>30</v>
      </c>
      <c r="B24" s="568">
        <v>22</v>
      </c>
      <c r="C24" s="568"/>
      <c r="D24" s="568"/>
      <c r="E24" s="10">
        <f t="shared" si="0"/>
        <v>22</v>
      </c>
      <c r="F24" s="568">
        <v>10</v>
      </c>
      <c r="G24" s="569">
        <v>0.11</v>
      </c>
      <c r="H24" s="569"/>
      <c r="I24" s="570">
        <f t="shared" si="8"/>
        <v>220</v>
      </c>
      <c r="J24" s="571">
        <v>39</v>
      </c>
      <c r="K24" s="571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567" t="s">
        <v>31</v>
      </c>
      <c r="B25" s="568">
        <v>25</v>
      </c>
      <c r="C25" s="568"/>
      <c r="D25" s="568"/>
      <c r="E25" s="10">
        <f t="shared" si="0"/>
        <v>25</v>
      </c>
      <c r="F25" s="568">
        <v>10</v>
      </c>
      <c r="G25" s="569">
        <v>0.11</v>
      </c>
      <c r="H25" s="569"/>
      <c r="I25" s="570">
        <f t="shared" si="8"/>
        <v>250</v>
      </c>
      <c r="J25" s="571">
        <v>39</v>
      </c>
      <c r="K25" s="571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19" t="s">
        <v>32</v>
      </c>
      <c r="B26" s="20">
        <v>0</v>
      </c>
      <c r="C26" s="21"/>
      <c r="D26" s="21"/>
      <c r="E26" s="10">
        <f t="shared" si="0"/>
        <v>0</v>
      </c>
      <c r="F26" s="20"/>
      <c r="G26" s="22"/>
      <c r="H26" s="22"/>
      <c r="I26" s="23">
        <f t="shared" si="8"/>
        <v>0</v>
      </c>
      <c r="J26" s="24">
        <v>32.5</v>
      </c>
      <c r="K26" s="2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19" t="s">
        <v>33</v>
      </c>
      <c r="B27" s="20">
        <v>0</v>
      </c>
      <c r="C27" s="21"/>
      <c r="D27" s="21"/>
      <c r="E27" s="10">
        <f t="shared" si="0"/>
        <v>0</v>
      </c>
      <c r="F27" s="20"/>
      <c r="G27" s="22"/>
      <c r="H27" s="22"/>
      <c r="I27" s="23">
        <f t="shared" ref="I27:I29" si="10">F27*G27</f>
        <v>0</v>
      </c>
      <c r="J27" s="24">
        <v>32.5</v>
      </c>
      <c r="K27" s="2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19" t="s">
        <v>34</v>
      </c>
      <c r="B28" s="20">
        <v>0</v>
      </c>
      <c r="C28" s="21"/>
      <c r="D28" s="21"/>
      <c r="E28" s="10">
        <f t="shared" si="0"/>
        <v>0</v>
      </c>
      <c r="F28" s="20"/>
      <c r="G28" s="22"/>
      <c r="H28" s="22"/>
      <c r="I28" s="23">
        <f t="shared" si="10"/>
        <v>0</v>
      </c>
      <c r="J28" s="24">
        <v>32.5</v>
      </c>
      <c r="K28" s="2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19" t="s">
        <v>35</v>
      </c>
      <c r="B29" s="20">
        <v>0</v>
      </c>
      <c r="C29" s="21"/>
      <c r="D29" s="21"/>
      <c r="E29" s="10">
        <f t="shared" si="0"/>
        <v>0</v>
      </c>
      <c r="F29" s="20"/>
      <c r="G29" s="22"/>
      <c r="H29" s="22"/>
      <c r="I29" s="23">
        <f t="shared" si="10"/>
        <v>0</v>
      </c>
      <c r="J29" s="24">
        <v>32.5</v>
      </c>
      <c r="K29" s="2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451"/>
      <c r="B30" s="452">
        <v>753</v>
      </c>
      <c r="C30" s="453">
        <f t="shared" ref="C30:I30" si="11">SUM(C3:C29)</f>
        <v>160</v>
      </c>
      <c r="D30" s="453">
        <f t="shared" si="11"/>
        <v>0</v>
      </c>
      <c r="E30" s="453">
        <f t="shared" si="11"/>
        <v>4159</v>
      </c>
      <c r="F30" s="454">
        <f t="shared" si="11"/>
        <v>196</v>
      </c>
      <c r="G30" s="455">
        <f t="shared" si="11"/>
        <v>9.5399999999999956</v>
      </c>
      <c r="H30" s="455">
        <f t="shared" si="11"/>
        <v>96.799999999999983</v>
      </c>
      <c r="I30" s="456">
        <f t="shared" si="11"/>
        <v>24410</v>
      </c>
      <c r="J30" s="457"/>
      <c r="K30" s="458">
        <f>SUM(K3:K29)</f>
        <v>2013418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73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41" t="s">
        <v>37</v>
      </c>
      <c r="B33" s="42" t="s">
        <v>1</v>
      </c>
      <c r="C33" s="43" t="s">
        <v>38</v>
      </c>
      <c r="D33" s="44" t="s">
        <v>39</v>
      </c>
      <c r="E33" s="45" t="s">
        <v>40</v>
      </c>
      <c r="F33" s="46" t="s">
        <v>41</v>
      </c>
      <c r="G33" s="47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49" t="s">
        <v>43</v>
      </c>
      <c r="B34" s="50" t="s">
        <v>44</v>
      </c>
      <c r="C34" s="51">
        <v>0</v>
      </c>
      <c r="D34" s="51">
        <v>0</v>
      </c>
      <c r="E34" s="51">
        <v>0</v>
      </c>
      <c r="F34" s="51">
        <v>0</v>
      </c>
      <c r="G34" s="52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55" t="s">
        <v>45</v>
      </c>
      <c r="B35" s="56" t="s">
        <v>46</v>
      </c>
      <c r="C35" s="51">
        <v>0</v>
      </c>
      <c r="D35" s="51">
        <v>20000</v>
      </c>
      <c r="E35" s="51">
        <v>20000</v>
      </c>
      <c r="F35" s="51">
        <v>0</v>
      </c>
      <c r="G35" s="52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57"/>
      <c r="B36" s="58"/>
      <c r="C36" s="11">
        <v>0</v>
      </c>
      <c r="D36" s="11"/>
      <c r="E36" s="11">
        <v>0</v>
      </c>
      <c r="F36" s="59">
        <f>C36-E36+D36</f>
        <v>0</v>
      </c>
      <c r="G36" s="6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1789.6000000000001</v>
      </c>
      <c r="C53" s="130"/>
      <c r="D53" s="131">
        <v>106.4</v>
      </c>
      <c r="E53" s="493">
        <f t="shared" si="12"/>
        <v>1683.2</v>
      </c>
      <c r="F53" s="132">
        <v>140</v>
      </c>
      <c r="G53" s="133">
        <f t="shared" si="13"/>
        <v>235648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2834.5000000000005</v>
      </c>
      <c r="C54" s="136"/>
      <c r="D54" s="137">
        <v>37</v>
      </c>
      <c r="E54" s="266">
        <f t="shared" si="12"/>
        <v>2797.5000000000005</v>
      </c>
      <c r="F54" s="138">
        <v>140</v>
      </c>
      <c r="G54" s="139">
        <f t="shared" si="13"/>
        <v>391650.00000000006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338.20000000000005</v>
      </c>
      <c r="C56" s="142"/>
      <c r="D56" s="143">
        <v>81</v>
      </c>
      <c r="E56" s="311">
        <f t="shared" si="12"/>
        <v>257.20000000000005</v>
      </c>
      <c r="F56" s="144">
        <v>140</v>
      </c>
      <c r="G56" s="145">
        <f t="shared" si="13"/>
        <v>36008.000000000007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1699.5</v>
      </c>
      <c r="C60" s="353"/>
      <c r="D60" s="354">
        <v>63.8</v>
      </c>
      <c r="E60" s="448">
        <f t="shared" si="12"/>
        <v>1635.7</v>
      </c>
      <c r="F60" s="355">
        <v>140</v>
      </c>
      <c r="G60" s="18">
        <f t="shared" ref="G60:G69" si="14">E60*F60</f>
        <v>228998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/>
      <c r="D65" s="143"/>
      <c r="E65" s="311">
        <f t="shared" si="12"/>
        <v>0</v>
      </c>
      <c r="F65" s="144">
        <v>128</v>
      </c>
      <c r="G65" s="145">
        <f t="shared" si="14"/>
        <v>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/>
      <c r="E66" s="448">
        <f t="shared" si="12"/>
        <v>420</v>
      </c>
      <c r="F66" s="355">
        <v>102</v>
      </c>
      <c r="G66" s="18">
        <f t="shared" si="14"/>
        <v>42840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/>
      <c r="E67" s="493">
        <f t="shared" si="12"/>
        <v>780</v>
      </c>
      <c r="F67" s="132">
        <v>102</v>
      </c>
      <c r="G67" s="133">
        <f t="shared" si="14"/>
        <v>79560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39225</v>
      </c>
      <c r="C72" s="501"/>
      <c r="D72" s="501"/>
      <c r="E72" s="501">
        <f>SUM(E40:E70)</f>
        <v>38936.800000000003</v>
      </c>
      <c r="F72" s="502"/>
      <c r="G72" s="503">
        <f>SUM(G40:G70)</f>
        <v>2566374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85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" x14ac:dyDescent="0.25">
      <c r="A80" s="367" t="s">
        <v>87</v>
      </c>
      <c r="B80" s="368" t="s">
        <v>37</v>
      </c>
      <c r="C80" s="197" t="s">
        <v>89</v>
      </c>
      <c r="D80" s="198" t="s">
        <v>39</v>
      </c>
      <c r="E80" s="197" t="s">
        <v>90</v>
      </c>
      <c r="F80" s="197" t="s">
        <v>91</v>
      </c>
      <c r="G80" s="199" t="s">
        <v>93</v>
      </c>
      <c r="H80" s="369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372" t="s">
        <v>354</v>
      </c>
      <c r="B81" s="202" t="s">
        <v>355</v>
      </c>
      <c r="C81" s="203">
        <v>1725</v>
      </c>
      <c r="D81" s="77"/>
      <c r="E81" s="203"/>
      <c r="F81" s="203">
        <f t="shared" ref="F81:F106" si="15">C81+D81-E81</f>
        <v>1725</v>
      </c>
      <c r="G81" s="77">
        <v>183</v>
      </c>
      <c r="H81" s="77">
        <f t="shared" ref="H81:H124" si="16">G81*F81</f>
        <v>315675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374" t="s">
        <v>100</v>
      </c>
      <c r="B82" s="202" t="s">
        <v>356</v>
      </c>
      <c r="C82" s="203">
        <v>760</v>
      </c>
      <c r="D82" s="77"/>
      <c r="E82" s="203"/>
      <c r="F82" s="203">
        <f t="shared" si="15"/>
        <v>760</v>
      </c>
      <c r="G82" s="77">
        <v>232</v>
      </c>
      <c r="H82" s="77">
        <f t="shared" si="16"/>
        <v>176320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507" t="s">
        <v>102</v>
      </c>
      <c r="B83" s="508" t="s">
        <v>358</v>
      </c>
      <c r="C83" s="448">
        <v>2564</v>
      </c>
      <c r="D83" s="448"/>
      <c r="E83" s="448"/>
      <c r="F83" s="448">
        <f t="shared" si="15"/>
        <v>2564</v>
      </c>
      <c r="G83" s="448">
        <v>59</v>
      </c>
      <c r="H83" s="77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507" t="s">
        <v>421</v>
      </c>
      <c r="B84" s="508" t="s">
        <v>358</v>
      </c>
      <c r="C84" s="203">
        <v>144</v>
      </c>
      <c r="D84" s="77"/>
      <c r="E84" s="203"/>
      <c r="F84" s="203">
        <f t="shared" si="15"/>
        <v>144</v>
      </c>
      <c r="G84" s="77">
        <v>60</v>
      </c>
      <c r="H84" s="77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375" t="s">
        <v>359</v>
      </c>
      <c r="B85" s="202" t="s">
        <v>106</v>
      </c>
      <c r="C85" s="203">
        <v>1250</v>
      </c>
      <c r="D85" s="77"/>
      <c r="E85" s="203"/>
      <c r="F85" s="203">
        <f t="shared" si="15"/>
        <v>1250</v>
      </c>
      <c r="G85" s="77">
        <v>24</v>
      </c>
      <c r="H85" s="77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593" t="s">
        <v>109</v>
      </c>
      <c r="B86" s="334" t="s">
        <v>108</v>
      </c>
      <c r="C86" s="448">
        <v>150</v>
      </c>
      <c r="D86" s="448"/>
      <c r="E86" s="448"/>
      <c r="F86" s="448">
        <f t="shared" si="15"/>
        <v>150</v>
      </c>
      <c r="G86" s="448">
        <v>623</v>
      </c>
      <c r="H86" s="77">
        <f t="shared" si="16"/>
        <v>93450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507" t="s">
        <v>360</v>
      </c>
      <c r="B87" s="334" t="s">
        <v>111</v>
      </c>
      <c r="C87" s="448">
        <v>1</v>
      </c>
      <c r="D87" s="448"/>
      <c r="E87" s="448"/>
      <c r="F87" s="448">
        <f t="shared" si="15"/>
        <v>1</v>
      </c>
      <c r="G87" s="448">
        <v>2070</v>
      </c>
      <c r="H87" s="77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507" t="s">
        <v>112</v>
      </c>
      <c r="B88" s="334" t="s">
        <v>111</v>
      </c>
      <c r="C88" s="448">
        <v>6</v>
      </c>
      <c r="D88" s="448"/>
      <c r="E88" s="448"/>
      <c r="F88" s="448">
        <f t="shared" si="15"/>
        <v>6</v>
      </c>
      <c r="G88" s="448">
        <v>1758</v>
      </c>
      <c r="H88" s="77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507" t="s">
        <v>112</v>
      </c>
      <c r="B89" s="334" t="s">
        <v>127</v>
      </c>
      <c r="C89" s="448">
        <v>1</v>
      </c>
      <c r="D89" s="448"/>
      <c r="E89" s="448"/>
      <c r="F89" s="448">
        <f t="shared" si="15"/>
        <v>1</v>
      </c>
      <c r="G89" s="448">
        <v>2549.0300000000002</v>
      </c>
      <c r="H89" s="77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593" t="s">
        <v>362</v>
      </c>
      <c r="B90" s="334" t="s">
        <v>355</v>
      </c>
      <c r="C90" s="448">
        <v>3200</v>
      </c>
      <c r="D90" s="448"/>
      <c r="E90" s="448"/>
      <c r="F90" s="448">
        <f t="shared" si="15"/>
        <v>3200</v>
      </c>
      <c r="G90" s="448">
        <v>47</v>
      </c>
      <c r="H90" s="77">
        <f t="shared" si="16"/>
        <v>150400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596" t="s">
        <v>120</v>
      </c>
      <c r="B91" s="334" t="s">
        <v>111</v>
      </c>
      <c r="C91" s="448">
        <v>1</v>
      </c>
      <c r="D91" s="448"/>
      <c r="E91" s="448"/>
      <c r="F91" s="448">
        <f t="shared" si="15"/>
        <v>1</v>
      </c>
      <c r="G91" s="448">
        <v>2233.9899999999998</v>
      </c>
      <c r="H91" s="77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596" t="s">
        <v>120</v>
      </c>
      <c r="B92" s="334" t="s">
        <v>127</v>
      </c>
      <c r="C92" s="448">
        <v>3</v>
      </c>
      <c r="D92" s="448"/>
      <c r="E92" s="448"/>
      <c r="F92" s="448">
        <f t="shared" si="15"/>
        <v>3</v>
      </c>
      <c r="G92" s="448">
        <v>1924.17</v>
      </c>
      <c r="H92" s="77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597" t="s">
        <v>121</v>
      </c>
      <c r="B93" s="334" t="s">
        <v>122</v>
      </c>
      <c r="C93" s="448">
        <v>92</v>
      </c>
      <c r="D93" s="448"/>
      <c r="E93" s="448"/>
      <c r="F93" s="448">
        <f t="shared" si="15"/>
        <v>92</v>
      </c>
      <c r="G93" s="448">
        <v>743.29</v>
      </c>
      <c r="H93" s="77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593" t="s">
        <v>363</v>
      </c>
      <c r="B94" s="598" t="s">
        <v>122</v>
      </c>
      <c r="C94" s="448">
        <v>285</v>
      </c>
      <c r="D94" s="448"/>
      <c r="E94" s="448"/>
      <c r="F94" s="448">
        <f t="shared" si="15"/>
        <v>285</v>
      </c>
      <c r="G94" s="448">
        <v>559.19762200000002</v>
      </c>
      <c r="H94" s="77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599" t="s">
        <v>364</v>
      </c>
      <c r="B95" s="600" t="s">
        <v>98</v>
      </c>
      <c r="C95" s="448">
        <v>150</v>
      </c>
      <c r="D95" s="448"/>
      <c r="E95" s="448"/>
      <c r="F95" s="448">
        <f t="shared" si="15"/>
        <v>150</v>
      </c>
      <c r="G95" s="448">
        <v>183</v>
      </c>
      <c r="H95" s="77">
        <f t="shared" si="16"/>
        <v>27450</v>
      </c>
      <c r="I95" s="506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599" t="s">
        <v>364</v>
      </c>
      <c r="B96" s="600" t="s">
        <v>365</v>
      </c>
      <c r="C96" s="448">
        <v>1750</v>
      </c>
      <c r="D96" s="448"/>
      <c r="E96" s="448"/>
      <c r="F96" s="448">
        <f t="shared" si="15"/>
        <v>1750</v>
      </c>
      <c r="G96" s="448">
        <v>183</v>
      </c>
      <c r="H96" s="77">
        <f t="shared" si="16"/>
        <v>320250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376" t="s">
        <v>125</v>
      </c>
      <c r="B97" s="209" t="s">
        <v>127</v>
      </c>
      <c r="C97" s="203">
        <v>145</v>
      </c>
      <c r="D97" s="77"/>
      <c r="E97" s="203"/>
      <c r="F97" s="203">
        <f t="shared" si="15"/>
        <v>145</v>
      </c>
      <c r="G97" s="77">
        <v>427</v>
      </c>
      <c r="H97" s="77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593" t="s">
        <v>389</v>
      </c>
      <c r="B98" s="334" t="s">
        <v>127</v>
      </c>
      <c r="C98" s="448">
        <v>5</v>
      </c>
      <c r="D98" s="448"/>
      <c r="E98" s="448"/>
      <c r="F98" s="448">
        <f t="shared" si="15"/>
        <v>5</v>
      </c>
      <c r="G98" s="448">
        <v>688.59</v>
      </c>
      <c r="H98" s="77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376" t="s">
        <v>128</v>
      </c>
      <c r="B99" s="209" t="s">
        <v>127</v>
      </c>
      <c r="C99" s="203">
        <v>10</v>
      </c>
      <c r="D99" s="77"/>
      <c r="E99" s="203"/>
      <c r="F99" s="203">
        <f t="shared" si="15"/>
        <v>10</v>
      </c>
      <c r="G99" s="77">
        <v>504</v>
      </c>
      <c r="H99" s="77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376" t="s">
        <v>366</v>
      </c>
      <c r="B100" s="209" t="s">
        <v>127</v>
      </c>
      <c r="C100" s="203">
        <v>5</v>
      </c>
      <c r="D100" s="77"/>
      <c r="E100" s="203"/>
      <c r="F100" s="203">
        <f t="shared" si="15"/>
        <v>5</v>
      </c>
      <c r="G100" s="77">
        <v>398</v>
      </c>
      <c r="H100" s="77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593" t="s">
        <v>131</v>
      </c>
      <c r="B101" s="334" t="s">
        <v>127</v>
      </c>
      <c r="C101" s="448">
        <v>160</v>
      </c>
      <c r="D101" s="448"/>
      <c r="E101" s="448"/>
      <c r="F101" s="448">
        <f t="shared" si="15"/>
        <v>160</v>
      </c>
      <c r="G101" s="448">
        <v>514</v>
      </c>
      <c r="H101" s="77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01" t="s">
        <v>135</v>
      </c>
      <c r="B102" s="334" t="s">
        <v>108</v>
      </c>
      <c r="C102" s="448">
        <v>650</v>
      </c>
      <c r="D102" s="448"/>
      <c r="E102" s="448"/>
      <c r="F102" s="448">
        <f t="shared" si="15"/>
        <v>650</v>
      </c>
      <c r="G102" s="448">
        <v>60</v>
      </c>
      <c r="H102" s="77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222" t="s">
        <v>139</v>
      </c>
      <c r="B103" s="217"/>
      <c r="C103" s="203">
        <v>0</v>
      </c>
      <c r="D103" s="77"/>
      <c r="E103" s="203"/>
      <c r="F103" s="203">
        <f t="shared" si="15"/>
        <v>0</v>
      </c>
      <c r="G103" s="77">
        <v>0</v>
      </c>
      <c r="H103" s="77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507" t="s">
        <v>140</v>
      </c>
      <c r="B104" s="598" t="s">
        <v>141</v>
      </c>
      <c r="C104" s="448">
        <v>1075</v>
      </c>
      <c r="D104" s="448"/>
      <c r="E104" s="448"/>
      <c r="F104" s="448">
        <f t="shared" si="15"/>
        <v>1075</v>
      </c>
      <c r="G104" s="448">
        <v>55</v>
      </c>
      <c r="H104" s="77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205" t="s">
        <v>142</v>
      </c>
      <c r="B105" s="223" t="s">
        <v>138</v>
      </c>
      <c r="C105" s="203">
        <v>3000</v>
      </c>
      <c r="D105" s="77"/>
      <c r="E105" s="203"/>
      <c r="F105" s="203">
        <f t="shared" si="15"/>
        <v>3000</v>
      </c>
      <c r="G105" s="77">
        <v>27</v>
      </c>
      <c r="H105" s="77">
        <f t="shared" si="16"/>
        <v>81000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376" t="s">
        <v>368</v>
      </c>
      <c r="B106" s="209" t="s">
        <v>369</v>
      </c>
      <c r="C106" s="203">
        <v>50</v>
      </c>
      <c r="D106" s="77"/>
      <c r="E106" s="203"/>
      <c r="F106" s="203">
        <f t="shared" si="15"/>
        <v>50</v>
      </c>
      <c r="G106" s="77">
        <v>498</v>
      </c>
      <c r="H106" s="77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376" t="s">
        <v>368</v>
      </c>
      <c r="B107" s="209" t="s">
        <v>369</v>
      </c>
      <c r="C107" s="203">
        <v>150</v>
      </c>
      <c r="D107" s="77"/>
      <c r="E107" s="203"/>
      <c r="F107" s="203">
        <f>C107+D107-K109</f>
        <v>150</v>
      </c>
      <c r="G107" s="77">
        <v>471.21600000000001</v>
      </c>
      <c r="H107" s="77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376" t="s">
        <v>370</v>
      </c>
      <c r="B108" s="209" t="s">
        <v>371</v>
      </c>
      <c r="C108" s="203">
        <v>25</v>
      </c>
      <c r="D108" s="77"/>
      <c r="E108" s="203"/>
      <c r="F108" s="203">
        <f t="shared" ref="F108:F123" si="17">C108+D108-E108</f>
        <v>25</v>
      </c>
      <c r="G108" s="77">
        <v>84</v>
      </c>
      <c r="H108" s="77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381" t="s">
        <v>149</v>
      </c>
      <c r="B109" s="209" t="s">
        <v>127</v>
      </c>
      <c r="C109" s="203">
        <v>335</v>
      </c>
      <c r="D109" s="77"/>
      <c r="E109" s="203"/>
      <c r="F109" s="203">
        <f t="shared" si="17"/>
        <v>335</v>
      </c>
      <c r="G109" s="77">
        <v>629.27</v>
      </c>
      <c r="H109" s="77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376" t="s">
        <v>372</v>
      </c>
      <c r="B110" s="209" t="s">
        <v>111</v>
      </c>
      <c r="C110" s="203">
        <v>1</v>
      </c>
      <c r="D110" s="77"/>
      <c r="E110" s="203"/>
      <c r="F110" s="203">
        <f t="shared" si="17"/>
        <v>1</v>
      </c>
      <c r="G110" s="77">
        <v>1585.2</v>
      </c>
      <c r="H110" s="77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376" t="s">
        <v>372</v>
      </c>
      <c r="B111" s="209" t="s">
        <v>127</v>
      </c>
      <c r="C111" s="203">
        <v>2</v>
      </c>
      <c r="D111" s="77"/>
      <c r="E111" s="203"/>
      <c r="F111" s="203">
        <f t="shared" si="17"/>
        <v>2</v>
      </c>
      <c r="G111" s="77">
        <v>1780.53</v>
      </c>
      <c r="H111" s="77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376" t="s">
        <v>152</v>
      </c>
      <c r="B112" s="209" t="s">
        <v>127</v>
      </c>
      <c r="C112" s="203">
        <v>2</v>
      </c>
      <c r="D112" s="77"/>
      <c r="E112" s="203"/>
      <c r="F112" s="203">
        <f t="shared" si="17"/>
        <v>2</v>
      </c>
      <c r="G112" s="77">
        <v>1891.98</v>
      </c>
      <c r="H112" s="77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383" t="s">
        <v>153</v>
      </c>
      <c r="B113" s="209" t="s">
        <v>127</v>
      </c>
      <c r="C113" s="203">
        <v>65</v>
      </c>
      <c r="D113" s="77"/>
      <c r="E113" s="203"/>
      <c r="F113" s="203">
        <f t="shared" si="17"/>
        <v>65</v>
      </c>
      <c r="G113" s="77">
        <v>557</v>
      </c>
      <c r="H113" s="77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376" t="s">
        <v>154</v>
      </c>
      <c r="B114" s="209" t="s">
        <v>127</v>
      </c>
      <c r="C114" s="203">
        <v>70</v>
      </c>
      <c r="D114" s="77"/>
      <c r="E114" s="203"/>
      <c r="F114" s="203">
        <f t="shared" si="17"/>
        <v>70</v>
      </c>
      <c r="G114" s="77">
        <v>524</v>
      </c>
      <c r="H114" s="77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593" t="s">
        <v>373</v>
      </c>
      <c r="B115" s="334" t="s">
        <v>127</v>
      </c>
      <c r="C115" s="448">
        <v>5</v>
      </c>
      <c r="D115" s="448"/>
      <c r="E115" s="448"/>
      <c r="F115" s="448">
        <f t="shared" si="17"/>
        <v>5</v>
      </c>
      <c r="G115" s="448">
        <v>689.75</v>
      </c>
      <c r="H115" s="77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593" t="s">
        <v>156</v>
      </c>
      <c r="B116" s="334" t="s">
        <v>127</v>
      </c>
      <c r="C116" s="448">
        <v>50</v>
      </c>
      <c r="D116" s="448"/>
      <c r="E116" s="448"/>
      <c r="F116" s="448">
        <f t="shared" si="17"/>
        <v>50</v>
      </c>
      <c r="G116" s="448">
        <v>522.19000000000005</v>
      </c>
      <c r="H116" s="77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593" t="s">
        <v>157</v>
      </c>
      <c r="B117" s="334" t="s">
        <v>127</v>
      </c>
      <c r="C117" s="448">
        <v>85</v>
      </c>
      <c r="D117" s="448"/>
      <c r="E117" s="448"/>
      <c r="F117" s="448">
        <f t="shared" si="17"/>
        <v>85</v>
      </c>
      <c r="G117" s="448">
        <v>532.12</v>
      </c>
      <c r="H117" s="77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376" t="s">
        <v>160</v>
      </c>
      <c r="B118" s="209" t="s">
        <v>127</v>
      </c>
      <c r="C118" s="203">
        <v>50</v>
      </c>
      <c r="D118" s="77"/>
      <c r="E118" s="203"/>
      <c r="F118" s="203">
        <f t="shared" si="17"/>
        <v>50</v>
      </c>
      <c r="G118" s="227">
        <v>194.15</v>
      </c>
      <c r="H118" s="77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376" t="s">
        <v>374</v>
      </c>
      <c r="B119" s="209" t="s">
        <v>159</v>
      </c>
      <c r="C119" s="203">
        <v>0</v>
      </c>
      <c r="D119" s="77"/>
      <c r="E119" s="203"/>
      <c r="F119" s="203">
        <f t="shared" si="17"/>
        <v>0</v>
      </c>
      <c r="G119" s="77">
        <v>152.5</v>
      </c>
      <c r="H119" s="77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376" t="s">
        <v>374</v>
      </c>
      <c r="B120" s="209" t="s">
        <v>384</v>
      </c>
      <c r="C120" s="203">
        <v>0</v>
      </c>
      <c r="D120" s="77"/>
      <c r="E120" s="203"/>
      <c r="F120" s="203">
        <f t="shared" si="17"/>
        <v>0</v>
      </c>
      <c r="G120" s="77">
        <v>173</v>
      </c>
      <c r="H120" s="77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376" t="s">
        <v>413</v>
      </c>
      <c r="B121" s="209" t="s">
        <v>414</v>
      </c>
      <c r="C121" s="203">
        <v>10000</v>
      </c>
      <c r="D121" s="77"/>
      <c r="E121" s="203">
        <v>1000</v>
      </c>
      <c r="F121" s="203">
        <f t="shared" si="17"/>
        <v>9000</v>
      </c>
      <c r="G121" s="77">
        <v>143</v>
      </c>
      <c r="H121" s="77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593" t="s">
        <v>166</v>
      </c>
      <c r="B122" s="334" t="s">
        <v>375</v>
      </c>
      <c r="C122" s="448">
        <v>20</v>
      </c>
      <c r="D122" s="448"/>
      <c r="E122" s="448"/>
      <c r="F122" s="448">
        <f t="shared" si="17"/>
        <v>20</v>
      </c>
      <c r="G122" s="448">
        <v>2196.6</v>
      </c>
      <c r="H122" s="77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376" t="s">
        <v>301</v>
      </c>
      <c r="B123" s="209"/>
      <c r="C123" s="203">
        <v>25</v>
      </c>
      <c r="D123" s="77"/>
      <c r="E123" s="203"/>
      <c r="F123" s="203">
        <f t="shared" si="17"/>
        <v>25</v>
      </c>
      <c r="G123" s="77"/>
      <c r="H123" s="77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205" t="s">
        <v>168</v>
      </c>
      <c r="B124" s="217"/>
      <c r="C124" s="203">
        <v>0</v>
      </c>
      <c r="D124" s="77"/>
      <c r="E124" s="203"/>
      <c r="F124" s="203">
        <v>0</v>
      </c>
      <c r="G124" s="426"/>
      <c r="H124" s="77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205" t="s">
        <v>169</v>
      </c>
      <c r="B125" s="229"/>
      <c r="C125" s="230">
        <v>28067</v>
      </c>
      <c r="D125" s="231"/>
      <c r="E125" s="231"/>
      <c r="F125" s="232">
        <f>SUM(F81:F124)</f>
        <v>27067</v>
      </c>
      <c r="G125" s="233"/>
      <c r="H125" s="513">
        <f>SUM(H81:H122)</f>
        <v>3663872.5022700001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386" t="s">
        <v>170</v>
      </c>
      <c r="B127" s="387" t="s">
        <v>37</v>
      </c>
      <c r="C127" s="388" t="s">
        <v>38</v>
      </c>
      <c r="D127" s="389" t="s">
        <v>39</v>
      </c>
      <c r="E127" s="390" t="s">
        <v>40</v>
      </c>
      <c r="F127" s="388" t="s">
        <v>41</v>
      </c>
      <c r="G127" s="391" t="s">
        <v>93</v>
      </c>
      <c r="H127" s="392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241" t="s">
        <v>171</v>
      </c>
      <c r="B128" s="242" t="s">
        <v>172</v>
      </c>
      <c r="C128" s="22">
        <v>220.6</v>
      </c>
      <c r="D128" s="22"/>
      <c r="E128" s="22"/>
      <c r="F128" s="22">
        <f t="shared" ref="F128:F151" si="18">C128+D128-E128</f>
        <v>220.6</v>
      </c>
      <c r="G128" s="24">
        <v>605</v>
      </c>
      <c r="H128" s="257">
        <f t="shared" ref="H128:H151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241" t="s">
        <v>173</v>
      </c>
      <c r="B129" s="242" t="s">
        <v>172</v>
      </c>
      <c r="C129" s="22">
        <v>185.04</v>
      </c>
      <c r="D129" s="22"/>
      <c r="E129" s="22"/>
      <c r="F129" s="22">
        <f t="shared" si="18"/>
        <v>185.04</v>
      </c>
      <c r="G129" s="24">
        <v>605</v>
      </c>
      <c r="H129" s="257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241" t="s">
        <v>174</v>
      </c>
      <c r="B130" s="242" t="s">
        <v>172</v>
      </c>
      <c r="C130" s="22">
        <v>213.6</v>
      </c>
      <c r="D130" s="22"/>
      <c r="E130" s="22"/>
      <c r="F130" s="22">
        <f t="shared" si="18"/>
        <v>213.6</v>
      </c>
      <c r="G130" s="24">
        <v>605</v>
      </c>
      <c r="H130" s="257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241" t="s">
        <v>175</v>
      </c>
      <c r="B131" s="242" t="s">
        <v>172</v>
      </c>
      <c r="C131" s="22">
        <v>193.3</v>
      </c>
      <c r="D131" s="22"/>
      <c r="E131" s="22"/>
      <c r="F131" s="22">
        <f t="shared" si="18"/>
        <v>193.3</v>
      </c>
      <c r="G131" s="24">
        <v>605</v>
      </c>
      <c r="H131" s="257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245" t="s">
        <v>176</v>
      </c>
      <c r="B132" s="246" t="s">
        <v>177</v>
      </c>
      <c r="C132" s="22">
        <v>16800</v>
      </c>
      <c r="D132" s="22"/>
      <c r="E132" s="22"/>
      <c r="F132" s="22">
        <f t="shared" si="18"/>
        <v>16800</v>
      </c>
      <c r="G132" s="24">
        <v>17.399999999999999</v>
      </c>
      <c r="H132" s="257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241" t="s">
        <v>178</v>
      </c>
      <c r="B133" s="242" t="s">
        <v>179</v>
      </c>
      <c r="C133" s="22">
        <v>40</v>
      </c>
      <c r="D133" s="22"/>
      <c r="E133" s="22">
        <v>6</v>
      </c>
      <c r="F133" s="22">
        <f t="shared" si="18"/>
        <v>34</v>
      </c>
      <c r="G133" s="24">
        <v>432.82</v>
      </c>
      <c r="H133" s="257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241" t="s">
        <v>180</v>
      </c>
      <c r="B134" s="242" t="s">
        <v>181</v>
      </c>
      <c r="C134" s="22">
        <v>4200</v>
      </c>
      <c r="D134" s="22"/>
      <c r="E134" s="22"/>
      <c r="F134" s="22">
        <f t="shared" si="18"/>
        <v>4200</v>
      </c>
      <c r="G134" s="24">
        <v>24.995999999999999</v>
      </c>
      <c r="H134" s="257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248" t="s">
        <v>184</v>
      </c>
      <c r="B135" s="249" t="s">
        <v>185</v>
      </c>
      <c r="C135" s="22">
        <v>4607</v>
      </c>
      <c r="D135" s="22"/>
      <c r="E135" s="22"/>
      <c r="F135" s="22">
        <f t="shared" si="18"/>
        <v>4607</v>
      </c>
      <c r="G135" s="24">
        <v>5</v>
      </c>
      <c r="H135" s="257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250" t="s">
        <v>377</v>
      </c>
      <c r="B136" s="251" t="s">
        <v>187</v>
      </c>
      <c r="C136" s="252">
        <v>503.05400000000003</v>
      </c>
      <c r="D136" s="252"/>
      <c r="E136" s="252"/>
      <c r="F136" s="252">
        <f t="shared" si="18"/>
        <v>503.05400000000003</v>
      </c>
      <c r="G136" s="253">
        <v>715</v>
      </c>
      <c r="H136" s="284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255" t="s">
        <v>378</v>
      </c>
      <c r="B137" s="256" t="s">
        <v>187</v>
      </c>
      <c r="C137" s="22">
        <v>245.41</v>
      </c>
      <c r="D137" s="246"/>
      <c r="E137" s="22"/>
      <c r="F137" s="22">
        <f t="shared" si="18"/>
        <v>245.41</v>
      </c>
      <c r="G137" s="24">
        <v>850</v>
      </c>
      <c r="H137" s="257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245" t="s">
        <v>193</v>
      </c>
      <c r="B138" s="246" t="s">
        <v>194</v>
      </c>
      <c r="C138" s="22">
        <v>492</v>
      </c>
      <c r="D138" s="22"/>
      <c r="E138" s="22"/>
      <c r="F138" s="22">
        <f t="shared" si="18"/>
        <v>492</v>
      </c>
      <c r="G138" s="24">
        <v>4</v>
      </c>
      <c r="H138" s="257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255" t="s">
        <v>379</v>
      </c>
      <c r="B139" s="256" t="s">
        <v>187</v>
      </c>
      <c r="C139" s="22">
        <v>261.44</v>
      </c>
      <c r="D139" s="242"/>
      <c r="E139" s="22"/>
      <c r="F139" s="22">
        <f t="shared" si="18"/>
        <v>261.44</v>
      </c>
      <c r="G139" s="24">
        <v>850</v>
      </c>
      <c r="H139" s="257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258" t="s">
        <v>196</v>
      </c>
      <c r="B140" s="22" t="s">
        <v>197</v>
      </c>
      <c r="C140" s="22">
        <v>1400</v>
      </c>
      <c r="D140" s="242"/>
      <c r="E140" s="22"/>
      <c r="F140" s="22">
        <f t="shared" si="18"/>
        <v>1400</v>
      </c>
      <c r="G140" s="242">
        <v>3.86</v>
      </c>
      <c r="H140" s="257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258" t="s">
        <v>198</v>
      </c>
      <c r="B141" s="22" t="s">
        <v>194</v>
      </c>
      <c r="C141" s="22">
        <v>1000</v>
      </c>
      <c r="D141" s="259"/>
      <c r="E141" s="22"/>
      <c r="F141" s="22">
        <f t="shared" si="18"/>
        <v>1000</v>
      </c>
      <c r="G141" s="242">
        <v>2.9</v>
      </c>
      <c r="H141" s="257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260" t="s">
        <v>380</v>
      </c>
      <c r="B142" s="261" t="s">
        <v>200</v>
      </c>
      <c r="C142" s="261">
        <v>48720</v>
      </c>
      <c r="D142" s="262"/>
      <c r="E142" s="261"/>
      <c r="F142" s="261">
        <f t="shared" si="18"/>
        <v>48720</v>
      </c>
      <c r="G142" s="263">
        <v>5.3</v>
      </c>
      <c r="H142" s="264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258" t="s">
        <v>201</v>
      </c>
      <c r="B143" s="22" t="s">
        <v>194</v>
      </c>
      <c r="C143" s="22">
        <v>3.6500000000000004</v>
      </c>
      <c r="D143" s="259"/>
      <c r="E143" s="22"/>
      <c r="F143" s="22">
        <f t="shared" si="18"/>
        <v>3.6500000000000004</v>
      </c>
      <c r="G143" s="242">
        <v>499.4</v>
      </c>
      <c r="H143" s="257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265" t="s">
        <v>203</v>
      </c>
      <c r="B144" s="266" t="s">
        <v>204</v>
      </c>
      <c r="C144" s="267">
        <v>270.81</v>
      </c>
      <c r="D144" s="268"/>
      <c r="E144" s="266">
        <v>11.1</v>
      </c>
      <c r="F144" s="266">
        <f t="shared" si="18"/>
        <v>259.70999999999998</v>
      </c>
      <c r="G144" s="139">
        <v>682</v>
      </c>
      <c r="H144" s="269">
        <f t="shared" si="19"/>
        <v>177122.21999999997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270" t="s">
        <v>205</v>
      </c>
      <c r="B145" s="22" t="s">
        <v>204</v>
      </c>
      <c r="C145" s="22">
        <v>225.93</v>
      </c>
      <c r="D145" s="259"/>
      <c r="E145" s="22"/>
      <c r="F145" s="22">
        <f t="shared" si="18"/>
        <v>225.93</v>
      </c>
      <c r="G145" s="24">
        <v>692</v>
      </c>
      <c r="H145" s="257">
        <f t="shared" si="19"/>
        <v>156343.56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15.75" x14ac:dyDescent="0.25">
      <c r="A146" s="258" t="s">
        <v>206</v>
      </c>
      <c r="B146" s="242" t="s">
        <v>207</v>
      </c>
      <c r="C146" s="22">
        <v>124.9</v>
      </c>
      <c r="D146" s="259"/>
      <c r="E146" s="22"/>
      <c r="F146" s="22">
        <f t="shared" si="18"/>
        <v>124.9</v>
      </c>
      <c r="G146" s="24">
        <v>290</v>
      </c>
      <c r="H146" s="257">
        <f t="shared" si="19"/>
        <v>36221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258" t="s">
        <v>208</v>
      </c>
      <c r="B147" s="242" t="s">
        <v>207</v>
      </c>
      <c r="C147" s="22">
        <v>166</v>
      </c>
      <c r="D147" s="259"/>
      <c r="E147" s="22"/>
      <c r="F147" s="22">
        <f t="shared" si="18"/>
        <v>166</v>
      </c>
      <c r="G147" s="24">
        <v>280</v>
      </c>
      <c r="H147" s="257">
        <f t="shared" si="19"/>
        <v>46480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271" t="s">
        <v>209</v>
      </c>
      <c r="B148" s="272" t="s">
        <v>172</v>
      </c>
      <c r="C148" s="273">
        <v>25.450000000000031</v>
      </c>
      <c r="D148" s="274"/>
      <c r="E148" s="275"/>
      <c r="F148" s="275">
        <f t="shared" si="18"/>
        <v>25.450000000000031</v>
      </c>
      <c r="G148" s="276">
        <v>414</v>
      </c>
      <c r="H148" s="277">
        <f t="shared" si="19"/>
        <v>10536.300000000014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279" t="s">
        <v>211</v>
      </c>
      <c r="B149" s="280" t="s">
        <v>181</v>
      </c>
      <c r="C149" s="281">
        <v>1000</v>
      </c>
      <c r="D149" s="282"/>
      <c r="E149" s="252"/>
      <c r="F149" s="281">
        <f t="shared" si="18"/>
        <v>1000</v>
      </c>
      <c r="G149" s="283">
        <v>25.776</v>
      </c>
      <c r="H149" s="284">
        <f t="shared" si="19"/>
        <v>25776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258" t="s">
        <v>212</v>
      </c>
      <c r="B150" s="259" t="s">
        <v>181</v>
      </c>
      <c r="C150" s="22">
        <v>1000</v>
      </c>
      <c r="D150" s="259"/>
      <c r="E150" s="22"/>
      <c r="F150" s="285">
        <f t="shared" si="18"/>
        <v>1000</v>
      </c>
      <c r="G150" s="278">
        <v>24.744</v>
      </c>
      <c r="H150" s="257">
        <f t="shared" si="19"/>
        <v>24744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258" t="s">
        <v>404</v>
      </c>
      <c r="B151" s="22" t="s">
        <v>405</v>
      </c>
      <c r="C151" s="285">
        <v>290</v>
      </c>
      <c r="D151" s="259"/>
      <c r="E151" s="22">
        <v>660</v>
      </c>
      <c r="F151" s="286">
        <f t="shared" si="18"/>
        <v>-370</v>
      </c>
      <c r="G151" s="24">
        <v>33</v>
      </c>
      <c r="H151" s="257">
        <f t="shared" si="19"/>
        <v>-12210</v>
      </c>
      <c r="I151" s="311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245" t="s">
        <v>213</v>
      </c>
      <c r="B152" s="229"/>
      <c r="C152" s="287">
        <v>81908.083999999988</v>
      </c>
      <c r="D152" s="288"/>
      <c r="E152" s="15"/>
      <c r="F152" s="289">
        <f>SUM(F128:F150)</f>
        <v>81881.083999999988</v>
      </c>
      <c r="G152" s="15"/>
      <c r="H152" s="290">
        <f>SUM(H128:H151)</f>
        <v>2452470.7799999998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291"/>
      <c r="B153" s="15"/>
      <c r="C153" s="292"/>
      <c r="D153" s="15"/>
      <c r="E153" s="15"/>
      <c r="F153" s="293"/>
      <c r="G153" s="15"/>
      <c r="H153" s="15"/>
      <c r="I153" s="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1"/>
      <c r="B154" s="15"/>
      <c r="C154" s="1"/>
      <c r="D154" s="1"/>
      <c r="E154" s="1"/>
      <c r="F154" s="1"/>
      <c r="G154" s="1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31.5" customHeight="1" x14ac:dyDescent="0.25">
      <c r="A155" s="784" t="s">
        <v>214</v>
      </c>
      <c r="B155" s="784" t="s">
        <v>215</v>
      </c>
      <c r="C155" s="786" t="s">
        <v>40</v>
      </c>
      <c r="D155" s="787" t="s">
        <v>216</v>
      </c>
      <c r="E155" s="784" t="s">
        <v>217</v>
      </c>
      <c r="F155" s="516"/>
      <c r="G155" s="516"/>
      <c r="H155" s="516"/>
      <c r="I155" s="516"/>
      <c r="J155" s="516"/>
      <c r="K155" s="516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</row>
    <row r="156" spans="1:25" ht="15.75" x14ac:dyDescent="0.25">
      <c r="A156" s="770"/>
      <c r="B156" s="770"/>
      <c r="C156" s="770"/>
      <c r="D156" s="770"/>
      <c r="E156" s="770"/>
      <c r="F156" s="294"/>
      <c r="G156" s="1"/>
      <c r="H156" s="1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15.75" x14ac:dyDescent="0.25">
      <c r="A157" s="376">
        <v>49870</v>
      </c>
      <c r="B157" s="376">
        <v>49955</v>
      </c>
      <c r="C157" s="518">
        <f>B157-A157</f>
        <v>85</v>
      </c>
      <c r="D157" s="518">
        <v>10.79</v>
      </c>
      <c r="E157" s="519">
        <f>D157*C157</f>
        <v>917.15</v>
      </c>
      <c r="F157" s="1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4.25" customHeight="1" x14ac:dyDescent="0.25">
      <c r="A158" s="788"/>
      <c r="B158" s="778"/>
      <c r="C158" s="778"/>
      <c r="D158" s="779"/>
      <c r="E158" s="1"/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20.25" customHeight="1" x14ac:dyDescent="0.25">
      <c r="A159" s="784" t="s">
        <v>218</v>
      </c>
      <c r="B159" s="784" t="s">
        <v>219</v>
      </c>
      <c r="C159" s="787" t="s">
        <v>40</v>
      </c>
      <c r="D159" s="787" t="s">
        <v>220</v>
      </c>
      <c r="E159" s="784" t="s">
        <v>217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70"/>
      <c r="B160" s="770"/>
      <c r="C160" s="770"/>
      <c r="D160" s="770"/>
      <c r="E160" s="770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15.75" x14ac:dyDescent="0.25">
      <c r="A161" s="520">
        <v>1384.3561</v>
      </c>
      <c r="B161" s="520">
        <v>1384.3561</v>
      </c>
      <c r="C161" s="520">
        <f>B161-A161</f>
        <v>0</v>
      </c>
      <c r="D161" s="521">
        <v>7.5</v>
      </c>
      <c r="E161" s="522">
        <f>D161*C161</f>
        <v>0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1"/>
      <c r="B162" s="15"/>
      <c r="C162" s="25"/>
      <c r="D162" s="1"/>
      <c r="E162" s="1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28.5" x14ac:dyDescent="0.25">
      <c r="A163" s="301" t="s">
        <v>221</v>
      </c>
      <c r="B163" s="301" t="s">
        <v>88</v>
      </c>
      <c r="C163" s="397" t="s">
        <v>38</v>
      </c>
      <c r="D163" s="301" t="s">
        <v>39</v>
      </c>
      <c r="E163" s="523" t="s">
        <v>40</v>
      </c>
      <c r="F163" s="397" t="s">
        <v>41</v>
      </c>
      <c r="G163" s="524" t="s">
        <v>93</v>
      </c>
      <c r="H163" s="577" t="s">
        <v>52</v>
      </c>
      <c r="I163" s="578"/>
      <c r="J163" s="200"/>
      <c r="K163" s="200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</row>
    <row r="164" spans="1:25" ht="15.75" x14ac:dyDescent="0.25">
      <c r="A164" s="304" t="s">
        <v>222</v>
      </c>
      <c r="B164" s="242" t="s">
        <v>223</v>
      </c>
      <c r="C164" s="22">
        <v>0</v>
      </c>
      <c r="D164" s="242">
        <v>0</v>
      </c>
      <c r="E164" s="22">
        <v>0</v>
      </c>
      <c r="F164" s="22">
        <f t="shared" ref="F164:F165" si="20">C164-E164+D164</f>
        <v>0</v>
      </c>
      <c r="G164" s="242">
        <v>94.778000000000006</v>
      </c>
      <c r="H164" s="579">
        <f t="shared" ref="H164:H165" si="21">G164*F164</f>
        <v>0</v>
      </c>
      <c r="I164" s="54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15.75" x14ac:dyDescent="0.25">
      <c r="A165" s="304" t="s">
        <v>224</v>
      </c>
      <c r="B165" s="242" t="s">
        <v>223</v>
      </c>
      <c r="C165" s="22">
        <v>30.2</v>
      </c>
      <c r="D165" s="242"/>
      <c r="E165" s="22">
        <v>0</v>
      </c>
      <c r="F165" s="22">
        <f t="shared" si="20"/>
        <v>30.2</v>
      </c>
      <c r="G165" s="242">
        <v>249.72200000000001</v>
      </c>
      <c r="H165" s="579">
        <f t="shared" si="21"/>
        <v>7541.6044000000002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304" t="s">
        <v>213</v>
      </c>
      <c r="B166" s="242"/>
      <c r="C166" s="305"/>
      <c r="D166" s="242"/>
      <c r="E166" s="22"/>
      <c r="F166" s="305"/>
      <c r="G166" s="242"/>
      <c r="H166" s="580">
        <f>SUM(H164:H165)</f>
        <v>7541.6044000000002</v>
      </c>
      <c r="I166" s="1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307"/>
      <c r="B167" s="15"/>
      <c r="C167" s="25"/>
      <c r="D167" s="1"/>
      <c r="E167" s="1"/>
      <c r="F167" s="1"/>
      <c r="G167" s="1"/>
      <c r="H167" s="1"/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38.25" x14ac:dyDescent="0.25">
      <c r="A168" s="581" t="s">
        <v>327</v>
      </c>
      <c r="B168" s="582" t="s">
        <v>328</v>
      </c>
      <c r="C168" s="530" t="s">
        <v>228</v>
      </c>
      <c r="D168" s="531" t="s">
        <v>229</v>
      </c>
      <c r="E168" s="529" t="s">
        <v>230</v>
      </c>
      <c r="F168" s="532" t="s">
        <v>396</v>
      </c>
      <c r="G168" s="530" t="s">
        <v>52</v>
      </c>
      <c r="I168" s="583"/>
      <c r="J168" s="25"/>
      <c r="K168" s="25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</row>
    <row r="169" spans="1:25" ht="15.75" x14ac:dyDescent="0.25">
      <c r="A169" s="535" t="s">
        <v>329</v>
      </c>
      <c r="B169" s="536">
        <v>0</v>
      </c>
      <c r="C169" s="311" t="s">
        <v>397</v>
      </c>
      <c r="D169" s="311"/>
      <c r="E169" s="536" t="s">
        <v>233</v>
      </c>
      <c r="F169" s="536">
        <v>77</v>
      </c>
      <c r="G169" s="311">
        <f t="shared" ref="G169:G178" si="22">F169*B169</f>
        <v>0</v>
      </c>
      <c r="I169" s="294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15.75" x14ac:dyDescent="0.25">
      <c r="A170" s="535" t="s">
        <v>330</v>
      </c>
      <c r="B170" s="536">
        <v>0</v>
      </c>
      <c r="C170" s="311" t="s">
        <v>397</v>
      </c>
      <c r="D170" s="311"/>
      <c r="E170" s="536" t="s">
        <v>233</v>
      </c>
      <c r="F170" s="536">
        <v>128</v>
      </c>
      <c r="G170" s="311">
        <f t="shared" si="22"/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535" t="s">
        <v>331</v>
      </c>
      <c r="B171" s="536">
        <v>0</v>
      </c>
      <c r="C171" s="311" t="s">
        <v>398</v>
      </c>
      <c r="D171" s="538"/>
      <c r="E171" s="536" t="s">
        <v>233</v>
      </c>
      <c r="F171" s="536">
        <v>128</v>
      </c>
      <c r="G171" s="311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535" t="s">
        <v>332</v>
      </c>
      <c r="B172" s="536">
        <v>0</v>
      </c>
      <c r="C172" s="311" t="s">
        <v>398</v>
      </c>
      <c r="D172" s="311"/>
      <c r="E172" s="536" t="s">
        <v>233</v>
      </c>
      <c r="F172" s="536"/>
      <c r="G172" s="311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535" t="s">
        <v>399</v>
      </c>
      <c r="B173" s="536">
        <v>0</v>
      </c>
      <c r="C173" s="311" t="s">
        <v>398</v>
      </c>
      <c r="D173" s="311"/>
      <c r="E173" s="536" t="s">
        <v>233</v>
      </c>
      <c r="F173" s="536"/>
      <c r="G173" s="311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535" t="s">
        <v>334</v>
      </c>
      <c r="B174" s="536">
        <v>0</v>
      </c>
      <c r="C174" s="311" t="s">
        <v>400</v>
      </c>
      <c r="D174" s="311"/>
      <c r="E174" s="536" t="s">
        <v>233</v>
      </c>
      <c r="F174" s="536"/>
      <c r="G174" s="311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535" t="s">
        <v>335</v>
      </c>
      <c r="B175" s="536">
        <v>0</v>
      </c>
      <c r="C175" s="311" t="s">
        <v>400</v>
      </c>
      <c r="D175" s="538"/>
      <c r="E175" s="536" t="s">
        <v>233</v>
      </c>
      <c r="F175" s="536"/>
      <c r="G175" s="311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535" t="s">
        <v>336</v>
      </c>
      <c r="B176" s="536">
        <v>0</v>
      </c>
      <c r="C176" s="311" t="s">
        <v>401</v>
      </c>
      <c r="D176" s="538"/>
      <c r="E176" s="536" t="s">
        <v>233</v>
      </c>
      <c r="F176" s="536">
        <v>0</v>
      </c>
      <c r="G176" s="311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535" t="s">
        <v>391</v>
      </c>
      <c r="B177" s="536">
        <v>0</v>
      </c>
      <c r="C177" s="584" t="s">
        <v>402</v>
      </c>
      <c r="D177" s="544"/>
      <c r="E177" s="536" t="s">
        <v>233</v>
      </c>
      <c r="F177" s="544"/>
      <c r="G177" s="311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535" t="s">
        <v>403</v>
      </c>
      <c r="B178" s="536">
        <v>5</v>
      </c>
      <c r="C178" s="584" t="s">
        <v>402</v>
      </c>
      <c r="D178" s="544"/>
      <c r="E178" s="536" t="s">
        <v>233</v>
      </c>
      <c r="F178" s="544"/>
      <c r="G178" s="311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535" t="s">
        <v>340</v>
      </c>
      <c r="B179" s="536">
        <v>0</v>
      </c>
      <c r="C179" s="536" t="s">
        <v>400</v>
      </c>
      <c r="D179" s="538"/>
      <c r="E179" s="536" t="s">
        <v>233</v>
      </c>
      <c r="F179" s="538"/>
      <c r="G179" s="538"/>
      <c r="I179" s="294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602" t="s">
        <v>422</v>
      </c>
      <c r="B180" s="603">
        <v>5.5</v>
      </c>
      <c r="C180" s="603" t="s">
        <v>423</v>
      </c>
      <c r="D180" s="604"/>
      <c r="E180" s="536" t="s">
        <v>233</v>
      </c>
      <c r="F180" s="604"/>
      <c r="G180" s="604"/>
    </row>
    <row r="182" spans="1:25" ht="15.75" x14ac:dyDescent="0.2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</row>
    <row r="183" spans="1:25" ht="28.5" x14ac:dyDescent="0.25">
      <c r="A183" s="300" t="s">
        <v>244</v>
      </c>
      <c r="B183" s="300" t="s">
        <v>245</v>
      </c>
      <c r="C183" s="397" t="s">
        <v>38</v>
      </c>
      <c r="D183" s="301" t="s">
        <v>39</v>
      </c>
      <c r="E183" s="329" t="s">
        <v>40</v>
      </c>
      <c r="F183" s="397" t="s">
        <v>246</v>
      </c>
      <c r="G183" s="303" t="s">
        <v>93</v>
      </c>
      <c r="H183" s="577" t="s">
        <v>52</v>
      </c>
      <c r="I183" s="585"/>
      <c r="J183" s="1"/>
      <c r="K183" s="1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</row>
    <row r="184" spans="1:25" ht="15.75" x14ac:dyDescent="0.25">
      <c r="A184" s="307" t="s">
        <v>247</v>
      </c>
      <c r="B184" s="229"/>
      <c r="C184" s="229">
        <v>7</v>
      </c>
      <c r="D184" s="229"/>
      <c r="E184" s="229">
        <v>1</v>
      </c>
      <c r="F184" s="229">
        <f t="shared" ref="F184:F187" si="23">C184+D184-E184</f>
        <v>6</v>
      </c>
      <c r="G184" s="311">
        <v>3.7</v>
      </c>
      <c r="H184" s="586">
        <f t="shared" ref="H184:H187" si="24">G184*F184</f>
        <v>22.200000000000003</v>
      </c>
      <c r="I184" s="587"/>
      <c r="J184" s="1"/>
      <c r="K184" s="1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15.75" x14ac:dyDescent="0.25">
      <c r="A185" s="307" t="s">
        <v>248</v>
      </c>
      <c r="B185" s="229"/>
      <c r="C185" s="229">
        <v>27</v>
      </c>
      <c r="D185" s="229"/>
      <c r="E185" s="229"/>
      <c r="F185" s="229">
        <f t="shared" si="23"/>
        <v>27</v>
      </c>
      <c r="G185" s="311">
        <v>85</v>
      </c>
      <c r="H185" s="586">
        <f t="shared" si="24"/>
        <v>2295</v>
      </c>
      <c r="I185" s="587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307" t="s">
        <v>249</v>
      </c>
      <c r="B186" s="229"/>
      <c r="C186" s="229">
        <v>57</v>
      </c>
      <c r="D186" s="229"/>
      <c r="E186" s="229"/>
      <c r="F186" s="229">
        <f t="shared" si="23"/>
        <v>57</v>
      </c>
      <c r="G186" s="311">
        <v>145</v>
      </c>
      <c r="H186" s="586">
        <f t="shared" si="24"/>
        <v>8265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307" t="s">
        <v>250</v>
      </c>
      <c r="B187" s="229"/>
      <c r="C187" s="229">
        <v>210</v>
      </c>
      <c r="D187" s="229"/>
      <c r="E187" s="229"/>
      <c r="F187" s="229">
        <f t="shared" si="23"/>
        <v>210</v>
      </c>
      <c r="G187" s="311">
        <v>239</v>
      </c>
      <c r="H187" s="586">
        <f t="shared" si="24"/>
        <v>50190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307" t="s">
        <v>304</v>
      </c>
      <c r="B188" s="229"/>
      <c r="C188" s="229"/>
      <c r="D188" s="229"/>
      <c r="E188" s="229"/>
      <c r="F188" s="229"/>
      <c r="G188" s="311"/>
      <c r="H188" s="586"/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307" t="s">
        <v>251</v>
      </c>
      <c r="B189" s="229"/>
      <c r="C189" s="229">
        <v>60</v>
      </c>
      <c r="D189" s="229"/>
      <c r="E189" s="229"/>
      <c r="F189" s="229">
        <f t="shared" ref="F189:F199" si="25">C189+D189-E189</f>
        <v>60</v>
      </c>
      <c r="G189" s="311">
        <v>126.99</v>
      </c>
      <c r="H189" s="586">
        <f t="shared" ref="H189:H196" si="26">G189*F189</f>
        <v>7619.4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307" t="s">
        <v>252</v>
      </c>
      <c r="B190" s="229"/>
      <c r="C190" s="229">
        <v>0</v>
      </c>
      <c r="D190" s="229"/>
      <c r="E190" s="229"/>
      <c r="F190" s="229">
        <f t="shared" si="25"/>
        <v>0</v>
      </c>
      <c r="G190" s="311">
        <v>29</v>
      </c>
      <c r="H190" s="586">
        <f t="shared" si="26"/>
        <v>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307" t="s">
        <v>253</v>
      </c>
      <c r="B191" s="229"/>
      <c r="C191" s="229">
        <v>46</v>
      </c>
      <c r="D191" s="229"/>
      <c r="E191" s="229"/>
      <c r="F191" s="229">
        <f t="shared" si="25"/>
        <v>46</v>
      </c>
      <c r="G191" s="311">
        <v>361.5</v>
      </c>
      <c r="H191" s="586">
        <f t="shared" si="26"/>
        <v>16629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307" t="s">
        <v>254</v>
      </c>
      <c r="B192" s="229"/>
      <c r="C192" s="229">
        <v>15</v>
      </c>
      <c r="D192" s="229"/>
      <c r="E192" s="229"/>
      <c r="F192" s="229">
        <f t="shared" si="25"/>
        <v>15</v>
      </c>
      <c r="G192" s="311"/>
      <c r="H192" s="586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307" t="s">
        <v>255</v>
      </c>
      <c r="B193" s="229"/>
      <c r="C193" s="229">
        <v>140</v>
      </c>
      <c r="D193" s="229"/>
      <c r="E193" s="229"/>
      <c r="F193" s="229">
        <f t="shared" si="25"/>
        <v>140</v>
      </c>
      <c r="G193" s="311">
        <v>2.35</v>
      </c>
      <c r="H193" s="586">
        <f t="shared" si="26"/>
        <v>329</v>
      </c>
      <c r="I193" s="294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307" t="s">
        <v>256</v>
      </c>
      <c r="B194" s="229"/>
      <c r="C194" s="229">
        <v>3</v>
      </c>
      <c r="D194" s="229"/>
      <c r="E194" s="229"/>
      <c r="F194" s="229">
        <f t="shared" si="25"/>
        <v>3</v>
      </c>
      <c r="G194" s="311">
        <v>105.1</v>
      </c>
      <c r="H194" s="586">
        <f t="shared" si="26"/>
        <v>315.29999999999995</v>
      </c>
      <c r="I194" s="294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307" t="s">
        <v>257</v>
      </c>
      <c r="B195" s="229"/>
      <c r="C195" s="229">
        <v>0</v>
      </c>
      <c r="D195" s="229"/>
      <c r="E195" s="229"/>
      <c r="F195" s="229">
        <f t="shared" si="25"/>
        <v>0</v>
      </c>
      <c r="G195" s="546"/>
      <c r="H195" s="586">
        <f t="shared" si="26"/>
        <v>0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307" t="s">
        <v>258</v>
      </c>
      <c r="B196" s="229"/>
      <c r="C196" s="229">
        <v>0</v>
      </c>
      <c r="D196" s="229"/>
      <c r="E196" s="229"/>
      <c r="F196" s="229">
        <f t="shared" si="25"/>
        <v>0</v>
      </c>
      <c r="G196" s="311">
        <v>63.08</v>
      </c>
      <c r="H196" s="586">
        <f t="shared" si="26"/>
        <v>0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307" t="s">
        <v>259</v>
      </c>
      <c r="B197" s="229"/>
      <c r="C197" s="229">
        <v>0</v>
      </c>
      <c r="D197" s="229"/>
      <c r="E197" s="229"/>
      <c r="F197" s="229">
        <f t="shared" si="25"/>
        <v>0</v>
      </c>
      <c r="G197" s="311">
        <v>1449</v>
      </c>
      <c r="H197" s="586">
        <f>F197*G197</f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307" t="s">
        <v>260</v>
      </c>
      <c r="B198" s="229"/>
      <c r="C198" s="229">
        <v>0</v>
      </c>
      <c r="D198" s="229"/>
      <c r="E198" s="229"/>
      <c r="F198" s="229">
        <f t="shared" si="25"/>
        <v>0</v>
      </c>
      <c r="G198" s="311">
        <v>1341</v>
      </c>
      <c r="H198" s="586">
        <f t="shared" ref="H198:H199" si="27">D198*G198</f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233" t="s">
        <v>261</v>
      </c>
      <c r="B199" s="229"/>
      <c r="C199" s="229">
        <v>0</v>
      </c>
      <c r="D199" s="229"/>
      <c r="E199" s="229"/>
      <c r="F199" s="229">
        <f t="shared" si="25"/>
        <v>0</v>
      </c>
      <c r="G199" s="311">
        <v>0</v>
      </c>
      <c r="H199" s="586">
        <f t="shared" si="27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1"/>
      <c r="B200" s="15"/>
      <c r="C200" s="15"/>
      <c r="D200" s="15"/>
      <c r="E200" s="15"/>
      <c r="F200" s="15"/>
      <c r="G200" s="358"/>
      <c r="H200" s="589"/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1"/>
      <c r="B201" s="15"/>
      <c r="C201" s="25"/>
      <c r="D201" s="1"/>
      <c r="E201" s="1"/>
      <c r="F201" s="1"/>
      <c r="G201" s="1"/>
      <c r="H201" s="1"/>
      <c r="I201" s="1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28.5" x14ac:dyDescent="0.25">
      <c r="A202" s="548" t="s">
        <v>262</v>
      </c>
      <c r="B202" s="196" t="s">
        <v>88</v>
      </c>
      <c r="C202" s="549" t="s">
        <v>38</v>
      </c>
      <c r="D202" s="196" t="s">
        <v>39</v>
      </c>
      <c r="E202" s="238" t="s">
        <v>40</v>
      </c>
      <c r="F202" s="549" t="s">
        <v>246</v>
      </c>
      <c r="G202" s="196" t="s">
        <v>10</v>
      </c>
      <c r="H202" s="550" t="s">
        <v>52</v>
      </c>
      <c r="I202" s="588" t="s">
        <v>263</v>
      </c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45" x14ac:dyDescent="0.25">
      <c r="A203" s="552" t="s">
        <v>305</v>
      </c>
      <c r="B203" s="229" t="s">
        <v>265</v>
      </c>
      <c r="C203" s="229">
        <v>1</v>
      </c>
      <c r="D203" s="229"/>
      <c r="E203" s="307"/>
      <c r="F203" s="229">
        <f t="shared" ref="F203:F223" si="28">C203+D203-E203</f>
        <v>1</v>
      </c>
      <c r="G203" s="307"/>
      <c r="H203" s="333">
        <v>54000</v>
      </c>
      <c r="I203" s="553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554" t="s">
        <v>266</v>
      </c>
      <c r="B204" s="229" t="s">
        <v>267</v>
      </c>
      <c r="C204" s="229">
        <v>1</v>
      </c>
      <c r="D204" s="229"/>
      <c r="E204" s="307"/>
      <c r="F204" s="229">
        <f t="shared" si="28"/>
        <v>1</v>
      </c>
      <c r="G204" s="307"/>
      <c r="H204" s="333">
        <v>220000</v>
      </c>
      <c r="I204" s="553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30" x14ac:dyDescent="0.25">
      <c r="A205" s="552" t="s">
        <v>268</v>
      </c>
      <c r="B205" s="229" t="s">
        <v>269</v>
      </c>
      <c r="C205" s="229">
        <v>1</v>
      </c>
      <c r="D205" s="229"/>
      <c r="E205" s="307"/>
      <c r="F205" s="229">
        <f t="shared" si="28"/>
        <v>1</v>
      </c>
      <c r="G205" s="307"/>
      <c r="H205" s="333">
        <v>7777</v>
      </c>
      <c r="I205" s="553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552" t="s">
        <v>204</v>
      </c>
      <c r="B206" s="229"/>
      <c r="C206" s="229">
        <v>2</v>
      </c>
      <c r="D206" s="229"/>
      <c r="E206" s="307"/>
      <c r="F206" s="229">
        <f t="shared" si="28"/>
        <v>2</v>
      </c>
      <c r="G206" s="307"/>
      <c r="H206" s="333">
        <f>92055*2</f>
        <v>184110</v>
      </c>
      <c r="I206" s="553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554" t="s">
        <v>270</v>
      </c>
      <c r="B207" s="229" t="s">
        <v>271</v>
      </c>
      <c r="C207" s="229">
        <v>200</v>
      </c>
      <c r="D207" s="229"/>
      <c r="E207" s="307"/>
      <c r="F207" s="229">
        <f t="shared" si="28"/>
        <v>200</v>
      </c>
      <c r="G207" s="229">
        <v>860</v>
      </c>
      <c r="H207" s="333">
        <f>F207*G207</f>
        <v>172000</v>
      </c>
      <c r="I207" s="553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554" t="s">
        <v>270</v>
      </c>
      <c r="B208" s="229" t="s">
        <v>272</v>
      </c>
      <c r="C208" s="229">
        <v>8</v>
      </c>
      <c r="D208" s="229"/>
      <c r="E208" s="307"/>
      <c r="F208" s="229">
        <f t="shared" si="28"/>
        <v>8</v>
      </c>
      <c r="G208" s="307"/>
      <c r="H208" s="333">
        <v>3600</v>
      </c>
      <c r="I208" s="553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554" t="s">
        <v>273</v>
      </c>
      <c r="B209" s="229" t="s">
        <v>269</v>
      </c>
      <c r="C209" s="229">
        <v>1</v>
      </c>
      <c r="D209" s="229"/>
      <c r="E209" s="307"/>
      <c r="F209" s="229">
        <f t="shared" si="28"/>
        <v>1</v>
      </c>
      <c r="G209" s="307"/>
      <c r="H209" s="333">
        <v>13299</v>
      </c>
      <c r="I209" s="553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554" t="s">
        <v>274</v>
      </c>
      <c r="B210" s="229" t="s">
        <v>275</v>
      </c>
      <c r="C210" s="229">
        <v>1</v>
      </c>
      <c r="D210" s="229"/>
      <c r="E210" s="307"/>
      <c r="F210" s="229">
        <f t="shared" si="28"/>
        <v>1</v>
      </c>
      <c r="G210" s="307"/>
      <c r="H210" s="333"/>
      <c r="I210" s="553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554" t="s">
        <v>276</v>
      </c>
      <c r="B211" s="229" t="s">
        <v>269</v>
      </c>
      <c r="C211" s="229">
        <v>1</v>
      </c>
      <c r="D211" s="229"/>
      <c r="E211" s="229"/>
      <c r="F211" s="229">
        <f t="shared" si="28"/>
        <v>1</v>
      </c>
      <c r="G211" s="229">
        <v>519</v>
      </c>
      <c r="H211" s="333">
        <f t="shared" ref="H211:H217" si="29">D211*G211</f>
        <v>0</v>
      </c>
      <c r="I211" s="553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554" t="s">
        <v>277</v>
      </c>
      <c r="B212" s="229" t="s">
        <v>269</v>
      </c>
      <c r="C212" s="229">
        <v>5</v>
      </c>
      <c r="D212" s="229"/>
      <c r="E212" s="307"/>
      <c r="F212" s="229">
        <f t="shared" si="28"/>
        <v>5</v>
      </c>
      <c r="G212" s="229">
        <v>299</v>
      </c>
      <c r="H212" s="333">
        <f t="shared" si="29"/>
        <v>0</v>
      </c>
      <c r="I212" s="553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554" t="s">
        <v>278</v>
      </c>
      <c r="B213" s="229" t="s">
        <v>269</v>
      </c>
      <c r="C213" s="229">
        <v>2</v>
      </c>
      <c r="D213" s="229"/>
      <c r="E213" s="307"/>
      <c r="F213" s="229">
        <f t="shared" si="28"/>
        <v>2</v>
      </c>
      <c r="G213" s="229">
        <v>8945</v>
      </c>
      <c r="H213" s="333">
        <f t="shared" si="29"/>
        <v>0</v>
      </c>
      <c r="I213" s="553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554" t="s">
        <v>279</v>
      </c>
      <c r="B214" s="229" t="s">
        <v>269</v>
      </c>
      <c r="C214" s="229">
        <v>2</v>
      </c>
      <c r="D214" s="229"/>
      <c r="E214" s="307"/>
      <c r="F214" s="229">
        <f t="shared" si="28"/>
        <v>2</v>
      </c>
      <c r="G214" s="229">
        <v>118</v>
      </c>
      <c r="H214" s="333">
        <f t="shared" si="29"/>
        <v>0</v>
      </c>
      <c r="I214" s="553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554" t="s">
        <v>280</v>
      </c>
      <c r="B215" s="229" t="s">
        <v>269</v>
      </c>
      <c r="C215" s="229">
        <v>3</v>
      </c>
      <c r="D215" s="229"/>
      <c r="E215" s="307"/>
      <c r="F215" s="229">
        <f t="shared" si="28"/>
        <v>3</v>
      </c>
      <c r="G215" s="229">
        <v>225</v>
      </c>
      <c r="H215" s="333">
        <f t="shared" si="29"/>
        <v>0</v>
      </c>
      <c r="I215" s="553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554" t="s">
        <v>281</v>
      </c>
      <c r="B216" s="229" t="s">
        <v>269</v>
      </c>
      <c r="C216" s="229">
        <v>10</v>
      </c>
      <c r="D216" s="229"/>
      <c r="E216" s="307"/>
      <c r="F216" s="229">
        <f t="shared" si="28"/>
        <v>10</v>
      </c>
      <c r="G216" s="229">
        <v>43</v>
      </c>
      <c r="H216" s="333">
        <f t="shared" si="29"/>
        <v>0</v>
      </c>
      <c r="I216" s="553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554" t="s">
        <v>282</v>
      </c>
      <c r="B217" s="229" t="s">
        <v>269</v>
      </c>
      <c r="C217" s="229">
        <v>10</v>
      </c>
      <c r="D217" s="229"/>
      <c r="E217" s="307"/>
      <c r="F217" s="229">
        <f t="shared" si="28"/>
        <v>10</v>
      </c>
      <c r="G217" s="229">
        <v>326</v>
      </c>
      <c r="H217" s="333">
        <f t="shared" si="29"/>
        <v>0</v>
      </c>
      <c r="I217" s="553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554" t="s">
        <v>283</v>
      </c>
      <c r="B218" s="229" t="s">
        <v>187</v>
      </c>
      <c r="C218" s="229">
        <v>0</v>
      </c>
      <c r="D218" s="229"/>
      <c r="E218" s="307"/>
      <c r="F218" s="229">
        <f t="shared" si="28"/>
        <v>0</v>
      </c>
      <c r="G218" s="229"/>
      <c r="H218" s="333">
        <v>79000</v>
      </c>
      <c r="I218" s="553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554" t="s">
        <v>284</v>
      </c>
      <c r="B219" s="229" t="s">
        <v>187</v>
      </c>
      <c r="C219" s="229">
        <v>0</v>
      </c>
      <c r="D219" s="229"/>
      <c r="E219" s="307"/>
      <c r="F219" s="229">
        <f t="shared" si="28"/>
        <v>0</v>
      </c>
      <c r="G219" s="229"/>
      <c r="H219" s="333">
        <v>79000</v>
      </c>
      <c r="I219" s="553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554" t="s">
        <v>285</v>
      </c>
      <c r="B220" s="229" t="s">
        <v>269</v>
      </c>
      <c r="C220" s="229">
        <v>0</v>
      </c>
      <c r="D220" s="229"/>
      <c r="E220" s="229"/>
      <c r="F220" s="229">
        <f t="shared" si="28"/>
        <v>0</v>
      </c>
      <c r="G220" s="229"/>
      <c r="H220" s="333">
        <v>30766</v>
      </c>
      <c r="I220" s="553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554" t="s">
        <v>286</v>
      </c>
      <c r="B221" s="229" t="s">
        <v>269</v>
      </c>
      <c r="C221" s="229">
        <v>5</v>
      </c>
      <c r="D221" s="229"/>
      <c r="E221" s="307"/>
      <c r="F221" s="229">
        <f t="shared" si="28"/>
        <v>5</v>
      </c>
      <c r="G221" s="229">
        <f>H221/F221</f>
        <v>1686</v>
      </c>
      <c r="H221" s="333">
        <v>8430</v>
      </c>
      <c r="I221" s="553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554" t="s">
        <v>287</v>
      </c>
      <c r="B222" s="229" t="s">
        <v>187</v>
      </c>
      <c r="C222" s="229">
        <v>0</v>
      </c>
      <c r="D222" s="229"/>
      <c r="E222" s="307"/>
      <c r="F222" s="229">
        <f t="shared" si="28"/>
        <v>0</v>
      </c>
      <c r="G222" s="229"/>
      <c r="H222" s="333">
        <v>79000</v>
      </c>
      <c r="I222" s="553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554" t="s">
        <v>288</v>
      </c>
      <c r="B223" s="229" t="s">
        <v>289</v>
      </c>
      <c r="C223" s="229">
        <v>20</v>
      </c>
      <c r="D223" s="229"/>
      <c r="E223" s="307"/>
      <c r="F223" s="229">
        <f t="shared" si="28"/>
        <v>20</v>
      </c>
      <c r="G223" s="229">
        <v>180</v>
      </c>
      <c r="H223" s="333">
        <f>F223*G223</f>
        <v>3600</v>
      </c>
      <c r="I223" s="553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555" t="s">
        <v>213</v>
      </c>
      <c r="B224" s="496"/>
      <c r="C224" s="496"/>
      <c r="D224" s="496"/>
      <c r="E224" s="556"/>
      <c r="F224" s="556"/>
      <c r="G224" s="556"/>
      <c r="H224" s="557">
        <f>SUM(H203:H222)</f>
        <v>930982</v>
      </c>
      <c r="I224" s="558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233" t="s">
        <v>306</v>
      </c>
      <c r="B227" s="233" t="s">
        <v>307</v>
      </c>
      <c r="C227" s="233"/>
      <c r="D227" s="233">
        <v>2</v>
      </c>
      <c r="E227" s="233">
        <v>2</v>
      </c>
      <c r="F227" s="233">
        <f t="shared" ref="F227:F244" si="30">C227+D227-E227</f>
        <v>0</v>
      </c>
      <c r="G227" s="233">
        <v>110</v>
      </c>
      <c r="H227" s="233">
        <v>220</v>
      </c>
      <c r="I227" s="233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233" t="s">
        <v>308</v>
      </c>
      <c r="B228" s="233" t="s">
        <v>307</v>
      </c>
      <c r="C228" s="233"/>
      <c r="D228" s="233">
        <v>3</v>
      </c>
      <c r="E228" s="233">
        <v>3</v>
      </c>
      <c r="F228" s="233">
        <f t="shared" si="30"/>
        <v>0</v>
      </c>
      <c r="G228" s="233">
        <v>59</v>
      </c>
      <c r="H228" s="233">
        <v>177</v>
      </c>
      <c r="I228" s="233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233" t="s">
        <v>309</v>
      </c>
      <c r="B229" s="233" t="s">
        <v>307</v>
      </c>
      <c r="C229" s="233"/>
      <c r="D229" s="233">
        <v>4</v>
      </c>
      <c r="E229" s="233">
        <v>4</v>
      </c>
      <c r="F229" s="233">
        <f t="shared" si="30"/>
        <v>0</v>
      </c>
      <c r="G229" s="233">
        <v>100</v>
      </c>
      <c r="H229" s="233">
        <v>400</v>
      </c>
      <c r="I229" s="23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233" t="s">
        <v>310</v>
      </c>
      <c r="B230" s="233" t="s">
        <v>307</v>
      </c>
      <c r="C230" s="233"/>
      <c r="D230" s="233">
        <v>3</v>
      </c>
      <c r="E230" s="233">
        <v>3</v>
      </c>
      <c r="F230" s="233">
        <f t="shared" si="30"/>
        <v>0</v>
      </c>
      <c r="G230" s="233">
        <v>210</v>
      </c>
      <c r="H230" s="233">
        <v>630</v>
      </c>
      <c r="I230" s="23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233" t="s">
        <v>311</v>
      </c>
      <c r="B231" s="233" t="s">
        <v>307</v>
      </c>
      <c r="C231" s="233"/>
      <c r="D231" s="233">
        <v>2</v>
      </c>
      <c r="E231" s="233">
        <v>2</v>
      </c>
      <c r="F231" s="233">
        <f t="shared" si="30"/>
        <v>0</v>
      </c>
      <c r="G231" s="233">
        <v>168</v>
      </c>
      <c r="H231" s="233">
        <v>336</v>
      </c>
      <c r="I231" s="23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233" t="s">
        <v>312</v>
      </c>
      <c r="B232" s="233" t="s">
        <v>307</v>
      </c>
      <c r="C232" s="233"/>
      <c r="D232" s="233">
        <v>100</v>
      </c>
      <c r="E232" s="233">
        <v>100</v>
      </c>
      <c r="F232" s="233">
        <f t="shared" si="30"/>
        <v>0</v>
      </c>
      <c r="G232" s="233">
        <v>32</v>
      </c>
      <c r="H232" s="233">
        <v>3200</v>
      </c>
      <c r="I232" s="23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233" t="s">
        <v>313</v>
      </c>
      <c r="B233" s="233" t="s">
        <v>307</v>
      </c>
      <c r="C233" s="233"/>
      <c r="D233" s="233">
        <v>2</v>
      </c>
      <c r="E233" s="233">
        <v>2</v>
      </c>
      <c r="F233" s="233">
        <f t="shared" si="30"/>
        <v>0</v>
      </c>
      <c r="G233" s="233">
        <v>315</v>
      </c>
      <c r="H233" s="233">
        <v>630</v>
      </c>
      <c r="I233" s="23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233" t="s">
        <v>314</v>
      </c>
      <c r="B234" s="233" t="s">
        <v>307</v>
      </c>
      <c r="C234" s="233"/>
      <c r="D234" s="233">
        <v>3</v>
      </c>
      <c r="E234" s="233">
        <v>3</v>
      </c>
      <c r="F234" s="233">
        <f t="shared" si="30"/>
        <v>0</v>
      </c>
      <c r="G234" s="233">
        <v>300</v>
      </c>
      <c r="H234" s="233">
        <v>900</v>
      </c>
      <c r="I234" s="23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233" t="s">
        <v>315</v>
      </c>
      <c r="B235" s="233" t="s">
        <v>307</v>
      </c>
      <c r="C235" s="233"/>
      <c r="D235" s="233">
        <v>1</v>
      </c>
      <c r="E235" s="233">
        <v>1</v>
      </c>
      <c r="F235" s="233">
        <f t="shared" si="30"/>
        <v>0</v>
      </c>
      <c r="G235" s="233">
        <v>1150</v>
      </c>
      <c r="H235" s="233">
        <v>1150</v>
      </c>
      <c r="I235" s="23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233" t="s">
        <v>316</v>
      </c>
      <c r="B236" s="233" t="s">
        <v>307</v>
      </c>
      <c r="C236" s="233"/>
      <c r="D236" s="233">
        <v>1</v>
      </c>
      <c r="E236" s="233">
        <v>1</v>
      </c>
      <c r="F236" s="233">
        <f t="shared" si="30"/>
        <v>0</v>
      </c>
      <c r="G236" s="233">
        <v>970</v>
      </c>
      <c r="H236" s="233">
        <v>970</v>
      </c>
      <c r="I236" s="23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233" t="s">
        <v>317</v>
      </c>
      <c r="B237" s="233" t="s">
        <v>307</v>
      </c>
      <c r="C237" s="233"/>
      <c r="D237" s="233">
        <v>20</v>
      </c>
      <c r="E237" s="233">
        <v>20</v>
      </c>
      <c r="F237" s="233">
        <f t="shared" si="30"/>
        <v>0</v>
      </c>
      <c r="G237" s="233">
        <v>2</v>
      </c>
      <c r="H237" s="233">
        <v>40</v>
      </c>
      <c r="I237" s="23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233" t="s">
        <v>318</v>
      </c>
      <c r="B238" s="233" t="s">
        <v>307</v>
      </c>
      <c r="C238" s="233"/>
      <c r="D238" s="233">
        <v>20</v>
      </c>
      <c r="E238" s="233">
        <v>20</v>
      </c>
      <c r="F238" s="233">
        <f t="shared" si="30"/>
        <v>0</v>
      </c>
      <c r="G238" s="233">
        <v>3</v>
      </c>
      <c r="H238" s="233">
        <v>60</v>
      </c>
      <c r="I238" s="23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233" t="s">
        <v>319</v>
      </c>
      <c r="B239" s="233" t="s">
        <v>307</v>
      </c>
      <c r="C239" s="233"/>
      <c r="D239" s="233">
        <v>50</v>
      </c>
      <c r="E239" s="233">
        <v>50</v>
      </c>
      <c r="F239" s="233">
        <f t="shared" si="30"/>
        <v>0</v>
      </c>
      <c r="G239" s="233">
        <v>4</v>
      </c>
      <c r="H239" s="233">
        <v>200</v>
      </c>
      <c r="I239" s="23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233" t="s">
        <v>320</v>
      </c>
      <c r="B240" s="233" t="s">
        <v>307</v>
      </c>
      <c r="C240" s="233"/>
      <c r="D240" s="233">
        <v>50</v>
      </c>
      <c r="E240" s="233">
        <v>50</v>
      </c>
      <c r="F240" s="233">
        <f t="shared" si="30"/>
        <v>0</v>
      </c>
      <c r="G240" s="233">
        <v>6</v>
      </c>
      <c r="H240" s="233">
        <v>300</v>
      </c>
      <c r="I240" s="23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233" t="s">
        <v>321</v>
      </c>
      <c r="B241" s="233" t="s">
        <v>307</v>
      </c>
      <c r="C241" s="233"/>
      <c r="D241" s="233">
        <v>20</v>
      </c>
      <c r="E241" s="233">
        <v>20</v>
      </c>
      <c r="F241" s="233">
        <f t="shared" si="30"/>
        <v>0</v>
      </c>
      <c r="G241" s="233">
        <v>10</v>
      </c>
      <c r="H241" s="233">
        <v>200</v>
      </c>
      <c r="I241" s="23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233" t="s">
        <v>322</v>
      </c>
      <c r="B242" s="233" t="s">
        <v>307</v>
      </c>
      <c r="C242" s="233"/>
      <c r="D242" s="233">
        <v>1</v>
      </c>
      <c r="E242" s="233">
        <v>1</v>
      </c>
      <c r="F242" s="233">
        <f t="shared" si="30"/>
        <v>0</v>
      </c>
      <c r="G242" s="233">
        <v>98</v>
      </c>
      <c r="H242" s="233">
        <v>98</v>
      </c>
      <c r="I242" s="23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233" t="s">
        <v>323</v>
      </c>
      <c r="B243" s="233" t="s">
        <v>307</v>
      </c>
      <c r="C243" s="233"/>
      <c r="D243" s="233">
        <v>42</v>
      </c>
      <c r="E243" s="233">
        <v>42</v>
      </c>
      <c r="F243" s="233">
        <f t="shared" si="30"/>
        <v>0</v>
      </c>
      <c r="G243" s="233">
        <v>225</v>
      </c>
      <c r="H243" s="233">
        <v>9450</v>
      </c>
      <c r="I243" s="23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233" t="s">
        <v>324</v>
      </c>
      <c r="B244" s="233" t="s">
        <v>307</v>
      </c>
      <c r="C244" s="233"/>
      <c r="D244" s="233">
        <v>12</v>
      </c>
      <c r="E244" s="233">
        <v>12</v>
      </c>
      <c r="F244" s="233">
        <f t="shared" si="30"/>
        <v>0</v>
      </c>
      <c r="G244" s="233">
        <v>228</v>
      </c>
      <c r="H244" s="233">
        <v>2736</v>
      </c>
      <c r="I244" s="23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233"/>
      <c r="B245" s="233" t="s">
        <v>307</v>
      </c>
      <c r="C245" s="233"/>
      <c r="D245" s="233"/>
      <c r="E245" s="233"/>
      <c r="F245" s="233"/>
      <c r="G245" s="233"/>
      <c r="H245" s="233"/>
      <c r="I245" s="23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233" t="s">
        <v>325</v>
      </c>
      <c r="B246" s="233"/>
      <c r="C246" s="233"/>
      <c r="D246" s="233"/>
      <c r="E246" s="233"/>
      <c r="F246" s="233"/>
      <c r="G246" s="233"/>
      <c r="H246" s="233"/>
      <c r="I246" s="23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</sheetData>
  <mergeCells count="13">
    <mergeCell ref="E159:E160"/>
    <mergeCell ref="A32:G32"/>
    <mergeCell ref="A79:H79"/>
    <mergeCell ref="B155:B156"/>
    <mergeCell ref="C155:C156"/>
    <mergeCell ref="D155:D156"/>
    <mergeCell ref="E155:E156"/>
    <mergeCell ref="A158:D158"/>
    <mergeCell ref="A155:A156"/>
    <mergeCell ref="A159:A160"/>
    <mergeCell ref="B159:B160"/>
    <mergeCell ref="C159:C160"/>
    <mergeCell ref="D159:D160"/>
  </mergeCells>
  <pageMargins left="0" right="0" top="0" bottom="0" header="0" footer="0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6"/>
  <sheetViews>
    <sheetView topLeftCell="A122" workbookViewId="0">
      <selection activeCell="A144" sqref="A144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800</v>
      </c>
      <c r="C14" s="611"/>
      <c r="D14" s="611">
        <v>640</v>
      </c>
      <c r="E14" s="611">
        <f t="shared" si="0"/>
        <v>160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2880</v>
      </c>
      <c r="J14" s="614">
        <v>68</v>
      </c>
      <c r="K14" s="614">
        <f t="shared" si="6"/>
        <v>195840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4159</v>
      </c>
      <c r="C30" s="623">
        <f t="shared" ref="C30:I30" si="11">SUM(C3:C29)</f>
        <v>0</v>
      </c>
      <c r="D30" s="623">
        <f t="shared" si="11"/>
        <v>640</v>
      </c>
      <c r="E30" s="623">
        <f t="shared" si="11"/>
        <v>3519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12890</v>
      </c>
      <c r="J30" s="627"/>
      <c r="K30" s="628">
        <f>SUM(K3:K29)</f>
        <v>1230058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0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70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1683.2</v>
      </c>
      <c r="C53" s="130"/>
      <c r="D53" s="131">
        <v>202.6</v>
      </c>
      <c r="E53" s="493">
        <f t="shared" si="12"/>
        <v>1480.6000000000001</v>
      </c>
      <c r="F53" s="132">
        <v>140</v>
      </c>
      <c r="G53" s="133">
        <f t="shared" si="13"/>
        <v>207284.00000000003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2797.5000000000005</v>
      </c>
      <c r="C54" s="136"/>
      <c r="D54" s="137">
        <v>80</v>
      </c>
      <c r="E54" s="266">
        <f t="shared" si="12"/>
        <v>2717.5000000000005</v>
      </c>
      <c r="F54" s="138">
        <v>140</v>
      </c>
      <c r="G54" s="139">
        <f t="shared" si="13"/>
        <v>380450.00000000006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257.20000000000005</v>
      </c>
      <c r="C56" s="142"/>
      <c r="D56" s="143">
        <v>143</v>
      </c>
      <c r="E56" s="311">
        <f t="shared" si="12"/>
        <v>114.20000000000005</v>
      </c>
      <c r="F56" s="144">
        <v>140</v>
      </c>
      <c r="G56" s="145">
        <f t="shared" si="13"/>
        <v>15988.000000000007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1635.7</v>
      </c>
      <c r="C60" s="353"/>
      <c r="D60" s="354">
        <v>173.6</v>
      </c>
      <c r="E60" s="448">
        <f t="shared" si="12"/>
        <v>1462.1000000000001</v>
      </c>
      <c r="F60" s="355">
        <v>140</v>
      </c>
      <c r="G60" s="18">
        <f t="shared" ref="G60:G69" si="14">E60*F60</f>
        <v>204694.00000000003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0</v>
      </c>
      <c r="C65" s="142">
        <v>480</v>
      </c>
      <c r="D65" s="143"/>
      <c r="E65" s="311">
        <f t="shared" si="12"/>
        <v>480</v>
      </c>
      <c r="F65" s="144">
        <v>128</v>
      </c>
      <c r="G65" s="145">
        <f t="shared" si="14"/>
        <v>61440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420</v>
      </c>
      <c r="C66" s="353"/>
      <c r="D66" s="354">
        <v>420</v>
      </c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780</v>
      </c>
      <c r="C67" s="130"/>
      <c r="D67" s="131">
        <v>780</v>
      </c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/>
      <c r="D70" s="498"/>
      <c r="E70" s="499">
        <f t="shared" si="12"/>
        <v>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38936.800000000003</v>
      </c>
      <c r="C72" s="501"/>
      <c r="D72" s="501"/>
      <c r="E72" s="501">
        <f>SUM(E40:E70)</f>
        <v>37617.599999999999</v>
      </c>
      <c r="F72" s="502"/>
      <c r="G72" s="503">
        <f>SUM(G40:G70)</f>
        <v>2421526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1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1725</v>
      </c>
      <c r="D81" s="649"/>
      <c r="E81" s="639">
        <v>125</v>
      </c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760</v>
      </c>
      <c r="D82" s="649"/>
      <c r="E82" s="639">
        <v>40</v>
      </c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144</v>
      </c>
      <c r="D84" s="649"/>
      <c r="E84" s="649"/>
      <c r="F84" s="639">
        <f t="shared" si="15"/>
        <v>144</v>
      </c>
      <c r="G84" s="639">
        <v>60</v>
      </c>
      <c r="H84" s="639">
        <f t="shared" si="16"/>
        <v>8640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150</v>
      </c>
      <c r="D86" s="649"/>
      <c r="E86" s="639">
        <v>30</v>
      </c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3200</v>
      </c>
      <c r="D90" s="649"/>
      <c r="E90" s="639">
        <v>125</v>
      </c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6" t="s">
        <v>364</v>
      </c>
      <c r="B95" s="657" t="s">
        <v>98</v>
      </c>
      <c r="C95" s="658">
        <v>0</v>
      </c>
      <c r="D95" s="659"/>
      <c r="E95" s="659"/>
      <c r="F95" s="658">
        <f t="shared" si="15"/>
        <v>0</v>
      </c>
      <c r="G95" s="658">
        <v>183</v>
      </c>
      <c r="H95" s="658">
        <f t="shared" si="16"/>
        <v>0</v>
      </c>
      <c r="I95" s="660" t="s">
        <v>424</v>
      </c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1750</v>
      </c>
      <c r="D96" s="649"/>
      <c r="E96" s="639">
        <v>50</v>
      </c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3000</v>
      </c>
      <c r="D105" s="649"/>
      <c r="E105" s="639">
        <v>200</v>
      </c>
      <c r="F105" s="639">
        <f t="shared" si="15"/>
        <v>2800</v>
      </c>
      <c r="G105" s="639">
        <v>27</v>
      </c>
      <c r="H105" s="639">
        <f t="shared" si="16"/>
        <v>75600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50</v>
      </c>
      <c r="D106" s="649"/>
      <c r="E106" s="649"/>
      <c r="F106" s="639">
        <f t="shared" si="15"/>
        <v>50</v>
      </c>
      <c r="G106" s="639">
        <v>498</v>
      </c>
      <c r="H106" s="639">
        <f t="shared" si="16"/>
        <v>24900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C107+D107-E107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668" t="s">
        <v>169</v>
      </c>
      <c r="B125" s="229"/>
      <c r="C125" s="669">
        <v>27067</v>
      </c>
      <c r="D125" s="670"/>
      <c r="E125" s="670"/>
      <c r="F125" s="671">
        <f>SUM(F81:F124)</f>
        <v>26347</v>
      </c>
      <c r="G125" s="672"/>
      <c r="H125" s="673">
        <f>SUM(H81:H122)</f>
        <v>3565152.5022700001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674" t="s">
        <v>170</v>
      </c>
      <c r="B127" s="675" t="s">
        <v>37</v>
      </c>
      <c r="C127" s="676" t="s">
        <v>38</v>
      </c>
      <c r="D127" s="677" t="s">
        <v>39</v>
      </c>
      <c r="E127" s="678" t="s">
        <v>40</v>
      </c>
      <c r="F127" s="676" t="s">
        <v>41</v>
      </c>
      <c r="G127" s="679" t="s">
        <v>93</v>
      </c>
      <c r="H127" s="680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681" t="s">
        <v>171</v>
      </c>
      <c r="B128" s="664" t="s">
        <v>172</v>
      </c>
      <c r="C128" s="612">
        <v>220.6</v>
      </c>
      <c r="D128" s="612"/>
      <c r="E128" s="612"/>
      <c r="F128" s="612">
        <f t="shared" ref="F128:F143" si="18">C128+D128-E128</f>
        <v>220.6</v>
      </c>
      <c r="G128" s="614">
        <v>605</v>
      </c>
      <c r="H128" s="682">
        <f t="shared" ref="H128:H143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173</v>
      </c>
      <c r="B129" s="664" t="s">
        <v>172</v>
      </c>
      <c r="C129" s="612">
        <v>185.04</v>
      </c>
      <c r="D129" s="612"/>
      <c r="E129" s="612"/>
      <c r="F129" s="612">
        <f t="shared" si="18"/>
        <v>185.04</v>
      </c>
      <c r="G129" s="614">
        <v>605</v>
      </c>
      <c r="H129" s="682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174</v>
      </c>
      <c r="B130" s="664" t="s">
        <v>172</v>
      </c>
      <c r="C130" s="612">
        <v>213.6</v>
      </c>
      <c r="D130" s="612"/>
      <c r="E130" s="612"/>
      <c r="F130" s="612">
        <f t="shared" si="18"/>
        <v>213.6</v>
      </c>
      <c r="G130" s="614">
        <v>605</v>
      </c>
      <c r="H130" s="682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175</v>
      </c>
      <c r="B131" s="664" t="s">
        <v>172</v>
      </c>
      <c r="C131" s="612">
        <v>193.3</v>
      </c>
      <c r="D131" s="612"/>
      <c r="E131" s="612"/>
      <c r="F131" s="612">
        <f t="shared" si="18"/>
        <v>193.3</v>
      </c>
      <c r="G131" s="614">
        <v>605</v>
      </c>
      <c r="H131" s="682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683" t="s">
        <v>176</v>
      </c>
      <c r="B132" s="684" t="s">
        <v>177</v>
      </c>
      <c r="C132" s="612">
        <v>16800</v>
      </c>
      <c r="D132" s="612"/>
      <c r="E132" s="612"/>
      <c r="F132" s="612">
        <f t="shared" si="18"/>
        <v>16800</v>
      </c>
      <c r="G132" s="614">
        <v>17.399999999999999</v>
      </c>
      <c r="H132" s="682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681" t="s">
        <v>178</v>
      </c>
      <c r="B133" s="664" t="s">
        <v>179</v>
      </c>
      <c r="C133" s="612">
        <v>34</v>
      </c>
      <c r="D133" s="612"/>
      <c r="E133" s="612"/>
      <c r="F133" s="612">
        <f t="shared" si="18"/>
        <v>34</v>
      </c>
      <c r="G133" s="614">
        <v>432.82</v>
      </c>
      <c r="H133" s="682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180</v>
      </c>
      <c r="B134" s="664" t="s">
        <v>181</v>
      </c>
      <c r="C134" s="612">
        <v>4200</v>
      </c>
      <c r="D134" s="612"/>
      <c r="E134" s="612"/>
      <c r="F134" s="612">
        <f t="shared" si="18"/>
        <v>4200</v>
      </c>
      <c r="G134" s="614">
        <v>24.995999999999999</v>
      </c>
      <c r="H134" s="682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5" t="s">
        <v>184</v>
      </c>
      <c r="B135" s="686" t="s">
        <v>185</v>
      </c>
      <c r="C135" s="612">
        <v>4607</v>
      </c>
      <c r="D135" s="612"/>
      <c r="E135" s="612"/>
      <c r="F135" s="612">
        <f t="shared" si="18"/>
        <v>4607</v>
      </c>
      <c r="G135" s="614">
        <v>5</v>
      </c>
      <c r="H135" s="682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7" t="s">
        <v>377</v>
      </c>
      <c r="B136" s="688" t="s">
        <v>187</v>
      </c>
      <c r="C136" s="612">
        <v>503.05400000000003</v>
      </c>
      <c r="D136" s="612"/>
      <c r="E136" s="612"/>
      <c r="F136" s="612">
        <f t="shared" si="18"/>
        <v>503.05400000000003</v>
      </c>
      <c r="G136" s="614">
        <v>715</v>
      </c>
      <c r="H136" s="682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378</v>
      </c>
      <c r="B137" s="688" t="s">
        <v>187</v>
      </c>
      <c r="C137" s="612">
        <v>245.41</v>
      </c>
      <c r="D137" s="684"/>
      <c r="E137" s="612"/>
      <c r="F137" s="612">
        <f t="shared" si="18"/>
        <v>245.41</v>
      </c>
      <c r="G137" s="614">
        <v>850</v>
      </c>
      <c r="H137" s="682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3" t="s">
        <v>193</v>
      </c>
      <c r="B138" s="684" t="s">
        <v>194</v>
      </c>
      <c r="C138" s="612">
        <v>492</v>
      </c>
      <c r="D138" s="612"/>
      <c r="E138" s="612"/>
      <c r="F138" s="612">
        <f t="shared" si="18"/>
        <v>492</v>
      </c>
      <c r="G138" s="614">
        <v>4</v>
      </c>
      <c r="H138" s="682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7" t="s">
        <v>379</v>
      </c>
      <c r="B139" s="688" t="s">
        <v>187</v>
      </c>
      <c r="C139" s="612">
        <v>261.44</v>
      </c>
      <c r="D139" s="664"/>
      <c r="E139" s="612"/>
      <c r="F139" s="612">
        <f t="shared" si="18"/>
        <v>261.44</v>
      </c>
      <c r="G139" s="614">
        <v>850</v>
      </c>
      <c r="H139" s="682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9" t="s">
        <v>196</v>
      </c>
      <c r="B140" s="612" t="s">
        <v>197</v>
      </c>
      <c r="C140" s="612">
        <v>1400</v>
      </c>
      <c r="D140" s="664"/>
      <c r="E140" s="612"/>
      <c r="F140" s="612">
        <f t="shared" si="18"/>
        <v>1400</v>
      </c>
      <c r="G140" s="664">
        <v>3.86</v>
      </c>
      <c r="H140" s="682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198</v>
      </c>
      <c r="B141" s="612" t="s">
        <v>194</v>
      </c>
      <c r="C141" s="612">
        <v>1000</v>
      </c>
      <c r="D141" s="690"/>
      <c r="E141" s="612"/>
      <c r="F141" s="612">
        <f t="shared" si="18"/>
        <v>1000</v>
      </c>
      <c r="G141" s="664">
        <v>2.9</v>
      </c>
      <c r="H141" s="682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380</v>
      </c>
      <c r="B142" s="612" t="s">
        <v>200</v>
      </c>
      <c r="C142" s="612">
        <v>48720</v>
      </c>
      <c r="D142" s="691"/>
      <c r="E142" s="612"/>
      <c r="F142" s="612">
        <f t="shared" si="18"/>
        <v>48720</v>
      </c>
      <c r="G142" s="664">
        <v>5.3</v>
      </c>
      <c r="H142" s="682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201</v>
      </c>
      <c r="B143" s="612" t="s">
        <v>194</v>
      </c>
      <c r="C143" s="612">
        <v>3.6500000000000004</v>
      </c>
      <c r="D143" s="690"/>
      <c r="E143" s="612"/>
      <c r="F143" s="612">
        <f t="shared" si="18"/>
        <v>3.6500000000000004</v>
      </c>
      <c r="G143" s="664">
        <v>499.4</v>
      </c>
      <c r="H143" s="682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692" t="s">
        <v>425</v>
      </c>
      <c r="B144" s="612" t="s">
        <v>426</v>
      </c>
      <c r="C144" s="693"/>
      <c r="D144" s="690">
        <v>509.08</v>
      </c>
      <c r="E144" s="612">
        <v>23.68</v>
      </c>
      <c r="F144" s="612">
        <f>D144-E144</f>
        <v>485.4</v>
      </c>
      <c r="G144" s="614">
        <v>741</v>
      </c>
      <c r="H144" s="682">
        <f>G144*D144</f>
        <v>377228.27999999997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203</v>
      </c>
      <c r="B145" s="612" t="s">
        <v>204</v>
      </c>
      <c r="C145" s="691">
        <v>259.70999999999998</v>
      </c>
      <c r="D145" s="690"/>
      <c r="E145" s="612"/>
      <c r="F145" s="612">
        <f t="shared" ref="F145:F152" si="20">C145+D145-E145</f>
        <v>259.70999999999998</v>
      </c>
      <c r="G145" s="614">
        <v>682</v>
      </c>
      <c r="H145" s="682">
        <f t="shared" ref="H145:H152" si="21">G145*F145</f>
        <v>177122.21999999997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205</v>
      </c>
      <c r="B146" s="612" t="s">
        <v>204</v>
      </c>
      <c r="C146" s="612">
        <v>225.93</v>
      </c>
      <c r="D146" s="690"/>
      <c r="E146" s="612"/>
      <c r="F146" s="612">
        <f t="shared" si="20"/>
        <v>225.93</v>
      </c>
      <c r="G146" s="614">
        <v>692</v>
      </c>
      <c r="H146" s="682">
        <f t="shared" si="21"/>
        <v>156343.56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689" t="s">
        <v>206</v>
      </c>
      <c r="B147" s="664" t="s">
        <v>207</v>
      </c>
      <c r="C147" s="612">
        <v>124.9</v>
      </c>
      <c r="D147" s="690"/>
      <c r="E147" s="612"/>
      <c r="F147" s="612">
        <f t="shared" si="20"/>
        <v>124.9</v>
      </c>
      <c r="G147" s="614">
        <v>290</v>
      </c>
      <c r="H147" s="682">
        <f t="shared" si="21"/>
        <v>36221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208</v>
      </c>
      <c r="B148" s="664" t="s">
        <v>207</v>
      </c>
      <c r="C148" s="612">
        <v>166</v>
      </c>
      <c r="D148" s="690"/>
      <c r="E148" s="612"/>
      <c r="F148" s="612">
        <f t="shared" si="20"/>
        <v>166</v>
      </c>
      <c r="G148" s="614">
        <v>280</v>
      </c>
      <c r="H148" s="682">
        <f t="shared" si="21"/>
        <v>46480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209</v>
      </c>
      <c r="B149" s="664" t="s">
        <v>172</v>
      </c>
      <c r="C149" s="691">
        <v>25.450000000000031</v>
      </c>
      <c r="D149" s="690"/>
      <c r="E149" s="612"/>
      <c r="F149" s="612">
        <f t="shared" si="20"/>
        <v>25.450000000000031</v>
      </c>
      <c r="G149" s="614">
        <v>414</v>
      </c>
      <c r="H149" s="682">
        <f t="shared" si="21"/>
        <v>10536.300000000014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211</v>
      </c>
      <c r="B150" s="664" t="s">
        <v>181</v>
      </c>
      <c r="C150" s="691">
        <v>1000</v>
      </c>
      <c r="D150" s="690"/>
      <c r="E150" s="612"/>
      <c r="F150" s="691">
        <f t="shared" si="20"/>
        <v>1000</v>
      </c>
      <c r="G150" s="694">
        <v>25.776</v>
      </c>
      <c r="H150" s="682">
        <f t="shared" si="21"/>
        <v>25776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212</v>
      </c>
      <c r="B151" s="690" t="s">
        <v>181</v>
      </c>
      <c r="C151" s="612">
        <v>1000</v>
      </c>
      <c r="D151" s="690"/>
      <c r="E151" s="612"/>
      <c r="F151" s="691">
        <f t="shared" si="20"/>
        <v>1000</v>
      </c>
      <c r="G151" s="694">
        <v>24.744</v>
      </c>
      <c r="H151" s="682">
        <f t="shared" si="21"/>
        <v>24744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95" t="s">
        <v>404</v>
      </c>
      <c r="B152" s="612" t="s">
        <v>405</v>
      </c>
      <c r="C152" s="691">
        <v>-370</v>
      </c>
      <c r="D152" s="690"/>
      <c r="E152" s="612"/>
      <c r="F152" s="696">
        <f t="shared" si="20"/>
        <v>-370</v>
      </c>
      <c r="G152" s="614">
        <v>33</v>
      </c>
      <c r="H152" s="682">
        <f t="shared" si="21"/>
        <v>-12210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68" t="s">
        <v>213</v>
      </c>
      <c r="B153" s="229"/>
      <c r="C153" s="697">
        <v>81881.083999999988</v>
      </c>
      <c r="D153" s="698"/>
      <c r="E153" s="698"/>
      <c r="F153" s="699">
        <f>SUM(F128:F151)</f>
        <v>82366.483999999982</v>
      </c>
      <c r="G153" s="698"/>
      <c r="H153" s="700">
        <f>SUM(H128:H152)</f>
        <v>2829699.06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70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31.5" customHeight="1" x14ac:dyDescent="0.25">
      <c r="A156" s="789" t="s">
        <v>214</v>
      </c>
      <c r="B156" s="789" t="s">
        <v>215</v>
      </c>
      <c r="C156" s="792" t="s">
        <v>40</v>
      </c>
      <c r="D156" s="793" t="s">
        <v>216</v>
      </c>
      <c r="E156" s="789" t="s">
        <v>217</v>
      </c>
      <c r="F156" s="516"/>
      <c r="G156" s="516"/>
      <c r="H156" s="516"/>
      <c r="I156" s="516"/>
      <c r="J156" s="516"/>
      <c r="K156" s="516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</row>
    <row r="157" spans="1:25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663">
        <v>49955</v>
      </c>
      <c r="B158" s="663">
        <v>50147</v>
      </c>
      <c r="C158" s="702">
        <f>B158-A158</f>
        <v>192</v>
      </c>
      <c r="D158" s="702">
        <v>10.79</v>
      </c>
      <c r="E158" s="703">
        <f>D158*C158</f>
        <v>2071.6799999999998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89" t="s">
        <v>218</v>
      </c>
      <c r="B160" s="789" t="s">
        <v>219</v>
      </c>
      <c r="C160" s="793" t="s">
        <v>40</v>
      </c>
      <c r="D160" s="793" t="s">
        <v>220</v>
      </c>
      <c r="E160" s="789" t="s">
        <v>217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704">
        <v>1384.3561</v>
      </c>
      <c r="B162" s="704">
        <v>1384.3561</v>
      </c>
      <c r="C162" s="704">
        <f>B162-A162</f>
        <v>0</v>
      </c>
      <c r="D162" s="705">
        <v>7.5</v>
      </c>
      <c r="E162" s="706">
        <f>D162*C162</f>
        <v>0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28.5" x14ac:dyDescent="0.25">
      <c r="A164" s="631" t="s">
        <v>221</v>
      </c>
      <c r="B164" s="631" t="s">
        <v>88</v>
      </c>
      <c r="C164" s="707" t="s">
        <v>38</v>
      </c>
      <c r="D164" s="631" t="s">
        <v>39</v>
      </c>
      <c r="E164" s="708" t="s">
        <v>40</v>
      </c>
      <c r="F164" s="707" t="s">
        <v>41</v>
      </c>
      <c r="G164" s="709" t="s">
        <v>93</v>
      </c>
      <c r="H164" s="710" t="s">
        <v>52</v>
      </c>
      <c r="I164" s="578"/>
      <c r="J164" s="200"/>
      <c r="K164" s="200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</row>
    <row r="165" spans="1:25" ht="15.75" x14ac:dyDescent="0.25">
      <c r="A165" s="711" t="s">
        <v>222</v>
      </c>
      <c r="B165" s="664" t="s">
        <v>223</v>
      </c>
      <c r="C165" s="612">
        <v>0</v>
      </c>
      <c r="D165" s="664">
        <v>0</v>
      </c>
      <c r="E165" s="612">
        <v>0</v>
      </c>
      <c r="F165" s="612">
        <f t="shared" ref="F165:F166" si="22">C165-E165+D165</f>
        <v>0</v>
      </c>
      <c r="G165" s="664">
        <v>94.778000000000006</v>
      </c>
      <c r="H165" s="712">
        <f t="shared" ref="H165:H166" si="23">G165*F165</f>
        <v>0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711" t="s">
        <v>224</v>
      </c>
      <c r="B166" s="664" t="s">
        <v>223</v>
      </c>
      <c r="C166" s="612">
        <v>30.2</v>
      </c>
      <c r="D166" s="664"/>
      <c r="E166" s="612">
        <v>0</v>
      </c>
      <c r="F166" s="612">
        <f t="shared" si="22"/>
        <v>30.2</v>
      </c>
      <c r="G166" s="664">
        <v>249.72200000000001</v>
      </c>
      <c r="H166" s="712">
        <f t="shared" si="23"/>
        <v>7541.6044000000002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3" t="s">
        <v>213</v>
      </c>
      <c r="B167" s="698"/>
      <c r="C167" s="714"/>
      <c r="D167" s="698"/>
      <c r="E167" s="625"/>
      <c r="F167" s="714"/>
      <c r="G167" s="698"/>
      <c r="H167" s="715">
        <f>SUM(H165:H166)</f>
        <v>7541.6044000000002</v>
      </c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7"/>
      <c r="B168" s="15"/>
      <c r="C168" s="25"/>
      <c r="D168" s="1"/>
      <c r="E168" s="1"/>
      <c r="F168" s="1"/>
      <c r="G168" s="1"/>
      <c r="H168" s="1"/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38.25" x14ac:dyDescent="0.25">
      <c r="A169" s="716" t="s">
        <v>327</v>
      </c>
      <c r="B169" s="717" t="s">
        <v>328</v>
      </c>
      <c r="C169" s="717" t="s">
        <v>228</v>
      </c>
      <c r="D169" s="718" t="s">
        <v>229</v>
      </c>
      <c r="E169" s="719" t="s">
        <v>230</v>
      </c>
      <c r="F169" s="720" t="s">
        <v>396</v>
      </c>
      <c r="G169" s="717" t="s">
        <v>52</v>
      </c>
      <c r="I169" s="583"/>
      <c r="J169" s="25"/>
      <c r="K169" s="25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</row>
    <row r="170" spans="1:25" ht="15.75" x14ac:dyDescent="0.25">
      <c r="A170" s="721" t="s">
        <v>329</v>
      </c>
      <c r="B170" s="639">
        <v>0</v>
      </c>
      <c r="C170" s="612" t="s">
        <v>397</v>
      </c>
      <c r="D170" s="612"/>
      <c r="E170" s="639" t="s">
        <v>233</v>
      </c>
      <c r="F170" s="639">
        <v>77</v>
      </c>
      <c r="G170" s="612">
        <f t="shared" ref="G170:G179" si="24">F170*B170</f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721" t="s">
        <v>330</v>
      </c>
      <c r="B171" s="639">
        <v>0</v>
      </c>
      <c r="C171" s="612" t="s">
        <v>397</v>
      </c>
      <c r="D171" s="612"/>
      <c r="E171" s="639" t="s">
        <v>233</v>
      </c>
      <c r="F171" s="639">
        <v>128</v>
      </c>
      <c r="G171" s="612">
        <f t="shared" si="24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331</v>
      </c>
      <c r="B172" s="639">
        <v>0</v>
      </c>
      <c r="C172" s="612" t="s">
        <v>398</v>
      </c>
      <c r="D172" s="722"/>
      <c r="E172" s="639" t="s">
        <v>233</v>
      </c>
      <c r="F172" s="639">
        <v>128</v>
      </c>
      <c r="G172" s="612">
        <f t="shared" si="24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332</v>
      </c>
      <c r="B173" s="639">
        <v>0</v>
      </c>
      <c r="C173" s="612" t="s">
        <v>398</v>
      </c>
      <c r="D173" s="612"/>
      <c r="E173" s="639" t="s">
        <v>233</v>
      </c>
      <c r="F173" s="639"/>
      <c r="G173" s="612">
        <f t="shared" si="24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399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4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334</v>
      </c>
      <c r="B175" s="639">
        <v>0</v>
      </c>
      <c r="C175" s="612" t="s">
        <v>400</v>
      </c>
      <c r="D175" s="612"/>
      <c r="E175" s="639" t="s">
        <v>233</v>
      </c>
      <c r="F175" s="639"/>
      <c r="G175" s="612">
        <f t="shared" si="24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335</v>
      </c>
      <c r="B176" s="639">
        <v>9</v>
      </c>
      <c r="C176" s="612" t="s">
        <v>400</v>
      </c>
      <c r="D176" s="722"/>
      <c r="E176" s="639" t="s">
        <v>233</v>
      </c>
      <c r="F176" s="639"/>
      <c r="G176" s="612">
        <f t="shared" si="24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336</v>
      </c>
      <c r="B177" s="639">
        <v>0</v>
      </c>
      <c r="C177" s="612" t="s">
        <v>401</v>
      </c>
      <c r="D177" s="722"/>
      <c r="E177" s="639" t="s">
        <v>233</v>
      </c>
      <c r="F177" s="639">
        <v>0</v>
      </c>
      <c r="G177" s="612">
        <f t="shared" si="24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391</v>
      </c>
      <c r="B178" s="639">
        <v>0</v>
      </c>
      <c r="C178" s="639" t="s">
        <v>402</v>
      </c>
      <c r="D178" s="722"/>
      <c r="E178" s="639" t="s">
        <v>233</v>
      </c>
      <c r="F178" s="722"/>
      <c r="G178" s="612">
        <f t="shared" si="24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403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4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340</v>
      </c>
      <c r="B180" s="639">
        <v>0</v>
      </c>
      <c r="C180" s="639" t="s">
        <v>400</v>
      </c>
      <c r="D180" s="722"/>
      <c r="E180" s="639" t="s">
        <v>233</v>
      </c>
      <c r="F180" s="722"/>
      <c r="G180" s="722"/>
      <c r="I180" s="294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3" t="s">
        <v>422</v>
      </c>
      <c r="B181" s="724">
        <v>3.2</v>
      </c>
      <c r="C181" s="724" t="s">
        <v>423</v>
      </c>
      <c r="D181" s="725"/>
      <c r="E181" s="639" t="s">
        <v>233</v>
      </c>
      <c r="F181" s="725"/>
      <c r="G181" s="725"/>
    </row>
    <row r="182" spans="1:25" ht="26.25" x14ac:dyDescent="0.25">
      <c r="A182" s="653" t="s">
        <v>209</v>
      </c>
      <c r="B182" s="724">
        <v>6.2</v>
      </c>
      <c r="C182" s="726" t="s">
        <v>427</v>
      </c>
      <c r="D182" s="727"/>
      <c r="E182" s="728" t="s">
        <v>233</v>
      </c>
      <c r="F182" s="727"/>
      <c r="G182" s="725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729" t="s">
        <v>244</v>
      </c>
      <c r="B185" s="729" t="s">
        <v>245</v>
      </c>
      <c r="C185" s="707" t="s">
        <v>38</v>
      </c>
      <c r="D185" s="631" t="s">
        <v>39</v>
      </c>
      <c r="E185" s="632" t="s">
        <v>40</v>
      </c>
      <c r="F185" s="707" t="s">
        <v>246</v>
      </c>
      <c r="G185" s="730" t="s">
        <v>93</v>
      </c>
      <c r="H185" s="710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711" t="s">
        <v>247</v>
      </c>
      <c r="B186" s="664"/>
      <c r="C186" s="664">
        <v>6</v>
      </c>
      <c r="D186" s="664"/>
      <c r="E186" s="664">
        <v>1</v>
      </c>
      <c r="F186" s="664">
        <f t="shared" ref="F186:F189" si="25">C186+D186-E186</f>
        <v>5</v>
      </c>
      <c r="G186" s="612">
        <v>3.7</v>
      </c>
      <c r="H186" s="731">
        <f t="shared" ref="H186:H189" si="26">G186*F186</f>
        <v>18.5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248</v>
      </c>
      <c r="B187" s="664"/>
      <c r="C187" s="664">
        <v>27</v>
      </c>
      <c r="D187" s="664"/>
      <c r="E187" s="664"/>
      <c r="F187" s="664">
        <f t="shared" si="25"/>
        <v>27</v>
      </c>
      <c r="G187" s="612">
        <v>85</v>
      </c>
      <c r="H187" s="731">
        <f t="shared" si="26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249</v>
      </c>
      <c r="B188" s="664"/>
      <c r="C188" s="664">
        <v>57</v>
      </c>
      <c r="D188" s="664"/>
      <c r="E188" s="664"/>
      <c r="F188" s="664">
        <f t="shared" si="25"/>
        <v>57</v>
      </c>
      <c r="G188" s="612">
        <v>145</v>
      </c>
      <c r="H188" s="731">
        <f t="shared" si="26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250</v>
      </c>
      <c r="B189" s="664"/>
      <c r="C189" s="664">
        <v>210</v>
      </c>
      <c r="D189" s="664"/>
      <c r="E189" s="664"/>
      <c r="F189" s="664">
        <f t="shared" si="25"/>
        <v>210</v>
      </c>
      <c r="G189" s="612">
        <v>239</v>
      </c>
      <c r="H189" s="731">
        <f t="shared" si="26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304</v>
      </c>
      <c r="B190" s="664"/>
      <c r="C190" s="664"/>
      <c r="D190" s="664"/>
      <c r="E190" s="664"/>
      <c r="F190" s="664"/>
      <c r="G190" s="612"/>
      <c r="H190" s="731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251</v>
      </c>
      <c r="B191" s="664"/>
      <c r="C191" s="664">
        <v>60</v>
      </c>
      <c r="D191" s="664"/>
      <c r="E191" s="664"/>
      <c r="F191" s="664">
        <f t="shared" ref="F191:F201" si="27">C191+D191-E191</f>
        <v>60</v>
      </c>
      <c r="G191" s="612">
        <v>126.99</v>
      </c>
      <c r="H191" s="731">
        <f t="shared" ref="H191:H198" si="28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252</v>
      </c>
      <c r="B192" s="664"/>
      <c r="C192" s="664">
        <v>0</v>
      </c>
      <c r="D192" s="664"/>
      <c r="E192" s="664"/>
      <c r="F192" s="664">
        <f t="shared" si="27"/>
        <v>0</v>
      </c>
      <c r="G192" s="612">
        <v>29</v>
      </c>
      <c r="H192" s="731">
        <f t="shared" si="28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253</v>
      </c>
      <c r="B193" s="664"/>
      <c r="C193" s="664">
        <v>46</v>
      </c>
      <c r="D193" s="664"/>
      <c r="E193" s="664"/>
      <c r="F193" s="664">
        <f t="shared" si="27"/>
        <v>46</v>
      </c>
      <c r="G193" s="612">
        <v>361.5</v>
      </c>
      <c r="H193" s="731">
        <f t="shared" si="28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254</v>
      </c>
      <c r="B194" s="664"/>
      <c r="C194" s="664">
        <v>15</v>
      </c>
      <c r="D194" s="664"/>
      <c r="E194" s="664"/>
      <c r="F194" s="664">
        <f t="shared" si="27"/>
        <v>15</v>
      </c>
      <c r="G194" s="612"/>
      <c r="H194" s="731">
        <f t="shared" si="28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255</v>
      </c>
      <c r="B195" s="664"/>
      <c r="C195" s="664">
        <v>140</v>
      </c>
      <c r="D195" s="664"/>
      <c r="E195" s="664"/>
      <c r="F195" s="664">
        <f t="shared" si="27"/>
        <v>140</v>
      </c>
      <c r="G195" s="612">
        <v>2.35</v>
      </c>
      <c r="H195" s="731">
        <f t="shared" si="28"/>
        <v>329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256</v>
      </c>
      <c r="B196" s="664"/>
      <c r="C196" s="664">
        <v>3</v>
      </c>
      <c r="D196" s="664"/>
      <c r="E196" s="664"/>
      <c r="F196" s="664">
        <f t="shared" si="27"/>
        <v>3</v>
      </c>
      <c r="G196" s="612">
        <v>105.1</v>
      </c>
      <c r="H196" s="731">
        <f t="shared" si="28"/>
        <v>315.29999999999995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257</v>
      </c>
      <c r="B197" s="664"/>
      <c r="C197" s="664">
        <v>0</v>
      </c>
      <c r="D197" s="664"/>
      <c r="E197" s="664"/>
      <c r="F197" s="664">
        <f t="shared" si="27"/>
        <v>0</v>
      </c>
      <c r="G197" s="732"/>
      <c r="H197" s="731">
        <f t="shared" si="28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258</v>
      </c>
      <c r="B198" s="664"/>
      <c r="C198" s="664">
        <v>0</v>
      </c>
      <c r="D198" s="664"/>
      <c r="E198" s="664"/>
      <c r="F198" s="664">
        <f t="shared" si="27"/>
        <v>0</v>
      </c>
      <c r="G198" s="612">
        <v>63.08</v>
      </c>
      <c r="H198" s="731">
        <f t="shared" si="28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259</v>
      </c>
      <c r="B199" s="664"/>
      <c r="C199" s="664">
        <v>0</v>
      </c>
      <c r="D199" s="664"/>
      <c r="E199" s="664"/>
      <c r="F199" s="664">
        <f t="shared" si="27"/>
        <v>0</v>
      </c>
      <c r="G199" s="612">
        <v>1449</v>
      </c>
      <c r="H199" s="731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260</v>
      </c>
      <c r="B200" s="664"/>
      <c r="C200" s="664">
        <v>0</v>
      </c>
      <c r="D200" s="664"/>
      <c r="E200" s="664"/>
      <c r="F200" s="664">
        <f t="shared" si="27"/>
        <v>0</v>
      </c>
      <c r="G200" s="612">
        <v>1341</v>
      </c>
      <c r="H200" s="731">
        <f t="shared" ref="H200:H201" si="29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653" t="s">
        <v>261</v>
      </c>
      <c r="B201" s="664"/>
      <c r="C201" s="664">
        <v>0</v>
      </c>
      <c r="D201" s="664"/>
      <c r="E201" s="664"/>
      <c r="F201" s="664">
        <f t="shared" si="27"/>
        <v>0</v>
      </c>
      <c r="G201" s="612">
        <v>0</v>
      </c>
      <c r="H201" s="731">
        <f t="shared" si="29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733" t="s">
        <v>262</v>
      </c>
      <c r="B204" s="734" t="s">
        <v>88</v>
      </c>
      <c r="C204" s="735" t="s">
        <v>38</v>
      </c>
      <c r="D204" s="734" t="s">
        <v>39</v>
      </c>
      <c r="E204" s="736" t="s">
        <v>40</v>
      </c>
      <c r="F204" s="735" t="s">
        <v>246</v>
      </c>
      <c r="G204" s="734" t="s">
        <v>10</v>
      </c>
      <c r="H204" s="737" t="s">
        <v>52</v>
      </c>
      <c r="I204" s="73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610" t="s">
        <v>305</v>
      </c>
      <c r="B205" s="664" t="s">
        <v>265</v>
      </c>
      <c r="C205" s="664">
        <v>1</v>
      </c>
      <c r="D205" s="664"/>
      <c r="E205" s="711"/>
      <c r="F205" s="664">
        <f t="shared" ref="F205:F225" si="30">C205+D205-E205</f>
        <v>1</v>
      </c>
      <c r="G205" s="711"/>
      <c r="H205" s="739">
        <v>54000</v>
      </c>
      <c r="I205" s="740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741" t="s">
        <v>266</v>
      </c>
      <c r="B206" s="664" t="s">
        <v>267</v>
      </c>
      <c r="C206" s="664">
        <v>1</v>
      </c>
      <c r="D206" s="664"/>
      <c r="E206" s="711"/>
      <c r="F206" s="664">
        <f t="shared" si="30"/>
        <v>1</v>
      </c>
      <c r="G206" s="711"/>
      <c r="H206" s="739">
        <v>220000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610" t="s">
        <v>268</v>
      </c>
      <c r="B207" s="664" t="s">
        <v>269</v>
      </c>
      <c r="C207" s="664">
        <v>1</v>
      </c>
      <c r="D207" s="664"/>
      <c r="E207" s="711"/>
      <c r="F207" s="664">
        <f t="shared" si="30"/>
        <v>1</v>
      </c>
      <c r="G207" s="711"/>
      <c r="H207" s="739">
        <v>7777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610" t="s">
        <v>204</v>
      </c>
      <c r="B208" s="664"/>
      <c r="C208" s="664">
        <v>2</v>
      </c>
      <c r="D208" s="664"/>
      <c r="E208" s="711"/>
      <c r="F208" s="664">
        <f t="shared" si="30"/>
        <v>2</v>
      </c>
      <c r="G208" s="711"/>
      <c r="H208" s="739">
        <f>92055*2</f>
        <v>184110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741" t="s">
        <v>270</v>
      </c>
      <c r="B209" s="664" t="s">
        <v>271</v>
      </c>
      <c r="C209" s="664">
        <v>200</v>
      </c>
      <c r="D209" s="664"/>
      <c r="E209" s="711"/>
      <c r="F209" s="664">
        <f t="shared" si="30"/>
        <v>200</v>
      </c>
      <c r="G209" s="664">
        <v>860</v>
      </c>
      <c r="H209" s="739">
        <f>F209*G209</f>
        <v>172000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272</v>
      </c>
      <c r="C210" s="664">
        <v>8</v>
      </c>
      <c r="D210" s="664"/>
      <c r="E210" s="711"/>
      <c r="F210" s="664">
        <f t="shared" si="30"/>
        <v>8</v>
      </c>
      <c r="G210" s="711"/>
      <c r="H210" s="739">
        <v>3600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273</v>
      </c>
      <c r="B211" s="664" t="s">
        <v>269</v>
      </c>
      <c r="C211" s="664">
        <v>1</v>
      </c>
      <c r="D211" s="664"/>
      <c r="E211" s="711"/>
      <c r="F211" s="664">
        <f t="shared" si="30"/>
        <v>1</v>
      </c>
      <c r="G211" s="711"/>
      <c r="H211" s="739">
        <v>13299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274</v>
      </c>
      <c r="B212" s="664" t="s">
        <v>275</v>
      </c>
      <c r="C212" s="664">
        <v>1</v>
      </c>
      <c r="D212" s="664"/>
      <c r="E212" s="711"/>
      <c r="F212" s="664">
        <f t="shared" si="30"/>
        <v>1</v>
      </c>
      <c r="G212" s="711"/>
      <c r="H212" s="739"/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276</v>
      </c>
      <c r="B213" s="664" t="s">
        <v>269</v>
      </c>
      <c r="C213" s="664">
        <v>1</v>
      </c>
      <c r="D213" s="664"/>
      <c r="E213" s="664"/>
      <c r="F213" s="664">
        <f t="shared" si="30"/>
        <v>1</v>
      </c>
      <c r="G213" s="664">
        <v>519</v>
      </c>
      <c r="H213" s="739">
        <f t="shared" ref="H213:H219" si="31">D213*G213</f>
        <v>0</v>
      </c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277</v>
      </c>
      <c r="B214" s="664" t="s">
        <v>269</v>
      </c>
      <c r="C214" s="664">
        <v>5</v>
      </c>
      <c r="D214" s="664"/>
      <c r="E214" s="711"/>
      <c r="F214" s="664">
        <f t="shared" si="30"/>
        <v>5</v>
      </c>
      <c r="G214" s="664">
        <v>299</v>
      </c>
      <c r="H214" s="739">
        <f t="shared" si="31"/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278</v>
      </c>
      <c r="B215" s="664" t="s">
        <v>269</v>
      </c>
      <c r="C215" s="664">
        <v>2</v>
      </c>
      <c r="D215" s="664"/>
      <c r="E215" s="711"/>
      <c r="F215" s="664">
        <f t="shared" si="30"/>
        <v>2</v>
      </c>
      <c r="G215" s="664">
        <v>8945</v>
      </c>
      <c r="H215" s="739">
        <f t="shared" si="31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279</v>
      </c>
      <c r="B216" s="664" t="s">
        <v>269</v>
      </c>
      <c r="C216" s="664">
        <v>2</v>
      </c>
      <c r="D216" s="664"/>
      <c r="E216" s="711"/>
      <c r="F216" s="664">
        <f t="shared" si="30"/>
        <v>2</v>
      </c>
      <c r="G216" s="664">
        <v>118</v>
      </c>
      <c r="H216" s="739">
        <f t="shared" si="31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280</v>
      </c>
      <c r="B217" s="664" t="s">
        <v>269</v>
      </c>
      <c r="C217" s="664">
        <v>3</v>
      </c>
      <c r="D217" s="664"/>
      <c r="E217" s="711"/>
      <c r="F217" s="664">
        <f t="shared" si="30"/>
        <v>3</v>
      </c>
      <c r="G217" s="664">
        <v>225</v>
      </c>
      <c r="H217" s="739">
        <f t="shared" si="31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281</v>
      </c>
      <c r="B218" s="664" t="s">
        <v>269</v>
      </c>
      <c r="C218" s="664">
        <v>10</v>
      </c>
      <c r="D218" s="664"/>
      <c r="E218" s="711"/>
      <c r="F218" s="664">
        <f t="shared" si="30"/>
        <v>10</v>
      </c>
      <c r="G218" s="664">
        <v>43</v>
      </c>
      <c r="H218" s="739">
        <f t="shared" si="31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282</v>
      </c>
      <c r="B219" s="664" t="s">
        <v>269</v>
      </c>
      <c r="C219" s="664">
        <v>10</v>
      </c>
      <c r="D219" s="664"/>
      <c r="E219" s="711"/>
      <c r="F219" s="664">
        <f t="shared" si="30"/>
        <v>10</v>
      </c>
      <c r="G219" s="664">
        <v>326</v>
      </c>
      <c r="H219" s="739">
        <f t="shared" si="31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283</v>
      </c>
      <c r="B220" s="664" t="s">
        <v>187</v>
      </c>
      <c r="C220" s="664">
        <v>0</v>
      </c>
      <c r="D220" s="664"/>
      <c r="E220" s="711"/>
      <c r="F220" s="664">
        <f t="shared" si="30"/>
        <v>0</v>
      </c>
      <c r="G220" s="664"/>
      <c r="H220" s="739">
        <v>79000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284</v>
      </c>
      <c r="B221" s="664" t="s">
        <v>187</v>
      </c>
      <c r="C221" s="664">
        <v>0</v>
      </c>
      <c r="D221" s="664"/>
      <c r="E221" s="711"/>
      <c r="F221" s="664">
        <f t="shared" si="30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285</v>
      </c>
      <c r="B222" s="664" t="s">
        <v>269</v>
      </c>
      <c r="C222" s="664">
        <v>0</v>
      </c>
      <c r="D222" s="664"/>
      <c r="E222" s="664"/>
      <c r="F222" s="664">
        <f t="shared" si="30"/>
        <v>0</v>
      </c>
      <c r="G222" s="664"/>
      <c r="H222" s="739">
        <v>30766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286</v>
      </c>
      <c r="B223" s="664" t="s">
        <v>269</v>
      </c>
      <c r="C223" s="664">
        <v>5</v>
      </c>
      <c r="D223" s="664"/>
      <c r="E223" s="711"/>
      <c r="F223" s="664">
        <f t="shared" si="30"/>
        <v>5</v>
      </c>
      <c r="G223" s="664">
        <f>H223/F223</f>
        <v>1686</v>
      </c>
      <c r="H223" s="739">
        <v>8430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287</v>
      </c>
      <c r="B224" s="664" t="s">
        <v>187</v>
      </c>
      <c r="C224" s="664">
        <v>0</v>
      </c>
      <c r="D224" s="664"/>
      <c r="E224" s="711"/>
      <c r="F224" s="664">
        <f t="shared" si="30"/>
        <v>0</v>
      </c>
      <c r="G224" s="664"/>
      <c r="H224" s="739">
        <v>79000</v>
      </c>
      <c r="I224" s="740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288</v>
      </c>
      <c r="B225" s="664" t="s">
        <v>289</v>
      </c>
      <c r="C225" s="664">
        <v>20</v>
      </c>
      <c r="D225" s="664"/>
      <c r="E225" s="711"/>
      <c r="F225" s="664">
        <f t="shared" si="30"/>
        <v>20</v>
      </c>
      <c r="G225" s="664">
        <v>180</v>
      </c>
      <c r="H225" s="739">
        <f>F225*G225</f>
        <v>3600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2" t="s">
        <v>213</v>
      </c>
      <c r="B226" s="743"/>
      <c r="C226" s="743"/>
      <c r="D226" s="743"/>
      <c r="E226" s="744"/>
      <c r="F226" s="744"/>
      <c r="G226" s="744"/>
      <c r="H226" s="745">
        <f>SUM(H205:H224)</f>
        <v>930982</v>
      </c>
      <c r="I226" s="746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653" t="s">
        <v>306</v>
      </c>
      <c r="B229" s="653" t="s">
        <v>307</v>
      </c>
      <c r="C229" s="653"/>
      <c r="D229" s="653">
        <v>2</v>
      </c>
      <c r="E229" s="653">
        <v>2</v>
      </c>
      <c r="F229" s="653">
        <f t="shared" ref="F229:F246" si="32">C229+D229-E229</f>
        <v>0</v>
      </c>
      <c r="G229" s="653">
        <v>110</v>
      </c>
      <c r="H229" s="653">
        <v>220</v>
      </c>
      <c r="I229" s="65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308</v>
      </c>
      <c r="B230" s="653" t="s">
        <v>307</v>
      </c>
      <c r="C230" s="653"/>
      <c r="D230" s="653">
        <v>3</v>
      </c>
      <c r="E230" s="653">
        <v>3</v>
      </c>
      <c r="F230" s="653">
        <f t="shared" si="32"/>
        <v>0</v>
      </c>
      <c r="G230" s="653">
        <v>59</v>
      </c>
      <c r="H230" s="653">
        <v>177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309</v>
      </c>
      <c r="B231" s="653" t="s">
        <v>307</v>
      </c>
      <c r="C231" s="653"/>
      <c r="D231" s="653">
        <v>4</v>
      </c>
      <c r="E231" s="653">
        <v>4</v>
      </c>
      <c r="F231" s="653">
        <f t="shared" si="32"/>
        <v>0</v>
      </c>
      <c r="G231" s="653">
        <v>100</v>
      </c>
      <c r="H231" s="653">
        <v>400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310</v>
      </c>
      <c r="B232" s="653" t="s">
        <v>307</v>
      </c>
      <c r="C232" s="653"/>
      <c r="D232" s="653">
        <v>3</v>
      </c>
      <c r="E232" s="653">
        <v>3</v>
      </c>
      <c r="F232" s="653">
        <f t="shared" si="32"/>
        <v>0</v>
      </c>
      <c r="G232" s="653">
        <v>210</v>
      </c>
      <c r="H232" s="653">
        <v>630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311</v>
      </c>
      <c r="B233" s="653" t="s">
        <v>307</v>
      </c>
      <c r="C233" s="653"/>
      <c r="D233" s="653">
        <v>2</v>
      </c>
      <c r="E233" s="653">
        <v>2</v>
      </c>
      <c r="F233" s="653">
        <f t="shared" si="32"/>
        <v>0</v>
      </c>
      <c r="G233" s="653">
        <v>168</v>
      </c>
      <c r="H233" s="653">
        <v>336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312</v>
      </c>
      <c r="B234" s="653" t="s">
        <v>307</v>
      </c>
      <c r="C234" s="653"/>
      <c r="D234" s="653">
        <v>100</v>
      </c>
      <c r="E234" s="653">
        <v>100</v>
      </c>
      <c r="F234" s="653">
        <f t="shared" si="32"/>
        <v>0</v>
      </c>
      <c r="G234" s="653">
        <v>32</v>
      </c>
      <c r="H234" s="653">
        <v>3200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313</v>
      </c>
      <c r="B235" s="653" t="s">
        <v>307</v>
      </c>
      <c r="C235" s="653"/>
      <c r="D235" s="653">
        <v>2</v>
      </c>
      <c r="E235" s="653">
        <v>2</v>
      </c>
      <c r="F235" s="653">
        <f t="shared" si="32"/>
        <v>0</v>
      </c>
      <c r="G235" s="653">
        <v>315</v>
      </c>
      <c r="H235" s="653">
        <v>630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314</v>
      </c>
      <c r="B236" s="653" t="s">
        <v>307</v>
      </c>
      <c r="C236" s="653"/>
      <c r="D236" s="653">
        <v>3</v>
      </c>
      <c r="E236" s="653">
        <v>3</v>
      </c>
      <c r="F236" s="653">
        <f t="shared" si="32"/>
        <v>0</v>
      </c>
      <c r="G236" s="653">
        <v>300</v>
      </c>
      <c r="H236" s="653">
        <v>900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315</v>
      </c>
      <c r="B237" s="653" t="s">
        <v>307</v>
      </c>
      <c r="C237" s="653"/>
      <c r="D237" s="653">
        <v>1</v>
      </c>
      <c r="E237" s="653">
        <v>1</v>
      </c>
      <c r="F237" s="653">
        <f t="shared" si="32"/>
        <v>0</v>
      </c>
      <c r="G237" s="653">
        <v>1150</v>
      </c>
      <c r="H237" s="653">
        <v>1150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316</v>
      </c>
      <c r="B238" s="653" t="s">
        <v>307</v>
      </c>
      <c r="C238" s="653"/>
      <c r="D238" s="653">
        <v>1</v>
      </c>
      <c r="E238" s="653">
        <v>1</v>
      </c>
      <c r="F238" s="653">
        <f t="shared" si="32"/>
        <v>0</v>
      </c>
      <c r="G238" s="653">
        <v>970</v>
      </c>
      <c r="H238" s="653">
        <v>970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317</v>
      </c>
      <c r="B239" s="653" t="s">
        <v>307</v>
      </c>
      <c r="C239" s="653"/>
      <c r="D239" s="653">
        <v>20</v>
      </c>
      <c r="E239" s="653">
        <v>20</v>
      </c>
      <c r="F239" s="653">
        <f t="shared" si="32"/>
        <v>0</v>
      </c>
      <c r="G239" s="653">
        <v>2</v>
      </c>
      <c r="H239" s="653">
        <v>40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318</v>
      </c>
      <c r="B240" s="653" t="s">
        <v>307</v>
      </c>
      <c r="C240" s="653"/>
      <c r="D240" s="653">
        <v>20</v>
      </c>
      <c r="E240" s="653">
        <v>20</v>
      </c>
      <c r="F240" s="653">
        <f t="shared" si="32"/>
        <v>0</v>
      </c>
      <c r="G240" s="653">
        <v>3</v>
      </c>
      <c r="H240" s="653">
        <v>60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319</v>
      </c>
      <c r="B241" s="653" t="s">
        <v>307</v>
      </c>
      <c r="C241" s="653"/>
      <c r="D241" s="653">
        <v>50</v>
      </c>
      <c r="E241" s="653">
        <v>50</v>
      </c>
      <c r="F241" s="653">
        <f t="shared" si="32"/>
        <v>0</v>
      </c>
      <c r="G241" s="653">
        <v>4</v>
      </c>
      <c r="H241" s="653">
        <v>200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320</v>
      </c>
      <c r="B242" s="653" t="s">
        <v>307</v>
      </c>
      <c r="C242" s="653"/>
      <c r="D242" s="653">
        <v>50</v>
      </c>
      <c r="E242" s="653">
        <v>50</v>
      </c>
      <c r="F242" s="653">
        <f t="shared" si="32"/>
        <v>0</v>
      </c>
      <c r="G242" s="653">
        <v>6</v>
      </c>
      <c r="H242" s="653">
        <v>300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321</v>
      </c>
      <c r="B243" s="653" t="s">
        <v>307</v>
      </c>
      <c r="C243" s="653"/>
      <c r="D243" s="653">
        <v>20</v>
      </c>
      <c r="E243" s="653">
        <v>20</v>
      </c>
      <c r="F243" s="653">
        <f t="shared" si="32"/>
        <v>0</v>
      </c>
      <c r="G243" s="653">
        <v>10</v>
      </c>
      <c r="H243" s="653">
        <v>200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322</v>
      </c>
      <c r="B244" s="653" t="s">
        <v>307</v>
      </c>
      <c r="C244" s="653"/>
      <c r="D244" s="653">
        <v>1</v>
      </c>
      <c r="E244" s="653">
        <v>1</v>
      </c>
      <c r="F244" s="653">
        <f t="shared" si="32"/>
        <v>0</v>
      </c>
      <c r="G244" s="653">
        <v>98</v>
      </c>
      <c r="H244" s="653">
        <v>98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323</v>
      </c>
      <c r="B245" s="653" t="s">
        <v>307</v>
      </c>
      <c r="C245" s="653"/>
      <c r="D245" s="653">
        <v>42</v>
      </c>
      <c r="E245" s="653">
        <v>42</v>
      </c>
      <c r="F245" s="653">
        <f t="shared" si="32"/>
        <v>0</v>
      </c>
      <c r="G245" s="653">
        <v>225</v>
      </c>
      <c r="H245" s="653">
        <v>9450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324</v>
      </c>
      <c r="B246" s="653" t="s">
        <v>307</v>
      </c>
      <c r="C246" s="653"/>
      <c r="D246" s="653">
        <v>12</v>
      </c>
      <c r="E246" s="653">
        <v>12</v>
      </c>
      <c r="F246" s="653">
        <f t="shared" si="32"/>
        <v>0</v>
      </c>
      <c r="G246" s="653">
        <v>228</v>
      </c>
      <c r="H246" s="653">
        <v>2736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/>
      <c r="B247" s="653" t="s">
        <v>307</v>
      </c>
      <c r="C247" s="653"/>
      <c r="D247" s="653"/>
      <c r="E247" s="653"/>
      <c r="F247" s="653"/>
      <c r="G247" s="653"/>
      <c r="H247" s="653"/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72" t="s">
        <v>325</v>
      </c>
      <c r="B248" s="672"/>
      <c r="C248" s="672"/>
      <c r="D248" s="672"/>
      <c r="E248" s="672"/>
      <c r="F248" s="672"/>
      <c r="G248" s="672"/>
      <c r="H248" s="672"/>
      <c r="I248" s="672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0:E161"/>
    <mergeCell ref="A32:G32"/>
    <mergeCell ref="A79:H79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rintOptions verticalCentered="1"/>
  <pageMargins left="0" right="0" top="0" bottom="0" header="0" footer="0"/>
  <pageSetup paperSize="9" scale="8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006"/>
  <sheetViews>
    <sheetView topLeftCell="A127" workbookViewId="0">
      <selection activeCell="F108" sqref="F108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1" width="8.62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160</v>
      </c>
      <c r="C14" s="611">
        <v>320</v>
      </c>
      <c r="D14" s="611"/>
      <c r="E14" s="611">
        <f t="shared" si="0"/>
        <v>480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8640</v>
      </c>
      <c r="J14" s="614">
        <v>68</v>
      </c>
      <c r="K14" s="614">
        <f t="shared" si="6"/>
        <v>587520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3519</v>
      </c>
      <c r="C30" s="623">
        <f t="shared" ref="C30:I30" si="11">SUM(C3:C29)</f>
        <v>320</v>
      </c>
      <c r="D30" s="623">
        <f t="shared" si="11"/>
        <v>0</v>
      </c>
      <c r="E30" s="623">
        <f t="shared" si="11"/>
        <v>3839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18650</v>
      </c>
      <c r="J30" s="627"/>
      <c r="K30" s="628">
        <f>SUM(K3:K29)</f>
        <v>1621738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0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69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1480.6000000000001</v>
      </c>
      <c r="C53" s="130"/>
      <c r="D53" s="131">
        <v>122.4</v>
      </c>
      <c r="E53" s="493">
        <f t="shared" si="12"/>
        <v>1358.2</v>
      </c>
      <c r="F53" s="132">
        <v>140</v>
      </c>
      <c r="G53" s="133">
        <f t="shared" si="13"/>
        <v>190148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2717.5000000000005</v>
      </c>
      <c r="C54" s="136"/>
      <c r="D54" s="137">
        <v>60.6</v>
      </c>
      <c r="E54" s="266">
        <f t="shared" si="12"/>
        <v>2656.9000000000005</v>
      </c>
      <c r="F54" s="138">
        <v>140</v>
      </c>
      <c r="G54" s="139">
        <f t="shared" si="13"/>
        <v>371966.00000000006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114.20000000000005</v>
      </c>
      <c r="C56" s="142">
        <v>120</v>
      </c>
      <c r="D56" s="143">
        <v>234.2</v>
      </c>
      <c r="E56" s="311">
        <f t="shared" si="12"/>
        <v>0</v>
      </c>
      <c r="F56" s="144">
        <v>140</v>
      </c>
      <c r="G56" s="145">
        <f t="shared" si="13"/>
        <v>0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1462.1000000000001</v>
      </c>
      <c r="C60" s="353"/>
      <c r="D60" s="354">
        <v>100.7</v>
      </c>
      <c r="E60" s="448">
        <f t="shared" si="12"/>
        <v>1361.4</v>
      </c>
      <c r="F60" s="355">
        <v>140</v>
      </c>
      <c r="G60" s="18">
        <f t="shared" ref="G60:G69" si="14">E60*F60</f>
        <v>190596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480</v>
      </c>
      <c r="C65" s="142">
        <v>420</v>
      </c>
      <c r="D65" s="143">
        <v>120</v>
      </c>
      <c r="E65" s="311">
        <f t="shared" si="12"/>
        <v>780</v>
      </c>
      <c r="F65" s="144">
        <v>128</v>
      </c>
      <c r="G65" s="145">
        <f t="shared" si="14"/>
        <v>99840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0</v>
      </c>
      <c r="C67" s="130"/>
      <c r="D67" s="131"/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0</v>
      </c>
      <c r="C70" s="497">
        <v>1560</v>
      </c>
      <c r="D70" s="498">
        <v>900</v>
      </c>
      <c r="E70" s="499">
        <v>660</v>
      </c>
      <c r="F70" s="166">
        <v>102</v>
      </c>
      <c r="G70" s="166">
        <f>F70*C70</f>
        <v>159120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37617.599999999999</v>
      </c>
      <c r="C72" s="501"/>
      <c r="D72" s="501"/>
      <c r="E72" s="501">
        <f>SUM(E40:E70)</f>
        <v>38179.700000000004</v>
      </c>
      <c r="F72" s="502"/>
      <c r="G72" s="503">
        <f>SUM(G40:G70)</f>
        <v>2563340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1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1600</v>
      </c>
      <c r="D81" s="649"/>
      <c r="E81" s="639"/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720</v>
      </c>
      <c r="D82" s="649"/>
      <c r="E82" s="639"/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144</v>
      </c>
      <c r="D84" s="649"/>
      <c r="E84" s="639">
        <v>128</v>
      </c>
      <c r="F84" s="639">
        <f t="shared" si="15"/>
        <v>16</v>
      </c>
      <c r="G84" s="639">
        <v>60</v>
      </c>
      <c r="H84" s="639">
        <f t="shared" si="16"/>
        <v>960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120</v>
      </c>
      <c r="D86" s="649"/>
      <c r="E86" s="639"/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3075</v>
      </c>
      <c r="D90" s="649"/>
      <c r="E90" s="639"/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0" t="s">
        <v>364</v>
      </c>
      <c r="B95" s="648" t="s">
        <v>98</v>
      </c>
      <c r="C95" s="639">
        <v>0</v>
      </c>
      <c r="D95" s="649"/>
      <c r="E95" s="649"/>
      <c r="F95" s="639">
        <f t="shared" si="15"/>
        <v>0</v>
      </c>
      <c r="G95" s="639">
        <v>183</v>
      </c>
      <c r="H95" s="639">
        <f t="shared" si="16"/>
        <v>0</v>
      </c>
      <c r="I95" s="747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1700</v>
      </c>
      <c r="D96" s="649"/>
      <c r="E96" s="639"/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2800</v>
      </c>
      <c r="D105" s="649"/>
      <c r="E105" s="639">
        <v>150</v>
      </c>
      <c r="F105" s="639">
        <f t="shared" si="15"/>
        <v>2650</v>
      </c>
      <c r="G105" s="639">
        <v>27</v>
      </c>
      <c r="H105" s="639">
        <f t="shared" si="16"/>
        <v>71550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50</v>
      </c>
      <c r="D106" s="649"/>
      <c r="E106" s="639">
        <v>25</v>
      </c>
      <c r="F106" s="639">
        <f t="shared" si="15"/>
        <v>25</v>
      </c>
      <c r="G106" s="639">
        <v>498</v>
      </c>
      <c r="H106" s="639">
        <f t="shared" si="16"/>
        <v>12450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C107+D107-E107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ht="15.75" x14ac:dyDescent="0.25">
      <c r="A125" s="668" t="s">
        <v>169</v>
      </c>
      <c r="B125" s="229"/>
      <c r="C125" s="669">
        <v>26347</v>
      </c>
      <c r="D125" s="670"/>
      <c r="E125" s="670"/>
      <c r="F125" s="671">
        <f>SUM(F81:F124)</f>
        <v>26044</v>
      </c>
      <c r="G125" s="672"/>
      <c r="H125" s="673">
        <f>SUM(H81:H122)</f>
        <v>3540972.5022700001</v>
      </c>
      <c r="I125" s="506"/>
      <c r="J125" s="200"/>
      <c r="K125" s="200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</row>
    <row r="126" spans="1:25" ht="15.75" x14ac:dyDescent="0.25">
      <c r="A126" s="1"/>
      <c r="B126" s="15"/>
      <c r="C126" s="25"/>
      <c r="D126" s="1"/>
      <c r="E126" s="1"/>
      <c r="F126" s="1"/>
      <c r="G126" s="1"/>
      <c r="H126" s="1"/>
      <c r="I126" s="25"/>
      <c r="J126" s="1"/>
      <c r="K126" s="1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</row>
    <row r="127" spans="1:25" ht="47.25" x14ac:dyDescent="0.25">
      <c r="A127" s="674" t="s">
        <v>170</v>
      </c>
      <c r="B127" s="675" t="s">
        <v>37</v>
      </c>
      <c r="C127" s="676" t="s">
        <v>38</v>
      </c>
      <c r="D127" s="677" t="s">
        <v>39</v>
      </c>
      <c r="E127" s="678" t="s">
        <v>40</v>
      </c>
      <c r="F127" s="676" t="s">
        <v>41</v>
      </c>
      <c r="G127" s="679" t="s">
        <v>93</v>
      </c>
      <c r="H127" s="680" t="s">
        <v>52</v>
      </c>
      <c r="I127" s="428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15.75" x14ac:dyDescent="0.25">
      <c r="A128" s="681" t="s">
        <v>171</v>
      </c>
      <c r="B128" s="664" t="s">
        <v>172</v>
      </c>
      <c r="C128" s="612">
        <v>220.6</v>
      </c>
      <c r="D128" s="612"/>
      <c r="E128" s="612"/>
      <c r="F128" s="612">
        <f t="shared" ref="F128:F152" si="18">C128+D128-E128</f>
        <v>220.6</v>
      </c>
      <c r="G128" s="614">
        <v>605</v>
      </c>
      <c r="H128" s="682">
        <f t="shared" ref="H128:H152" si="19">G128*F128</f>
        <v>133463</v>
      </c>
      <c r="I128" s="506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173</v>
      </c>
      <c r="B129" s="664" t="s">
        <v>172</v>
      </c>
      <c r="C129" s="612">
        <v>185.04</v>
      </c>
      <c r="D129" s="612"/>
      <c r="E129" s="612"/>
      <c r="F129" s="612">
        <f t="shared" si="18"/>
        <v>185.04</v>
      </c>
      <c r="G129" s="614">
        <v>605</v>
      </c>
      <c r="H129" s="682">
        <f t="shared" si="19"/>
        <v>111949.2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174</v>
      </c>
      <c r="B130" s="664" t="s">
        <v>172</v>
      </c>
      <c r="C130" s="612">
        <v>213.6</v>
      </c>
      <c r="D130" s="612"/>
      <c r="E130" s="612"/>
      <c r="F130" s="612">
        <f t="shared" si="18"/>
        <v>213.6</v>
      </c>
      <c r="G130" s="614">
        <v>605</v>
      </c>
      <c r="H130" s="682">
        <f t="shared" si="19"/>
        <v>129228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175</v>
      </c>
      <c r="B131" s="664" t="s">
        <v>172</v>
      </c>
      <c r="C131" s="612">
        <v>193.3</v>
      </c>
      <c r="D131" s="612"/>
      <c r="E131" s="612"/>
      <c r="F131" s="612">
        <f t="shared" si="18"/>
        <v>193.3</v>
      </c>
      <c r="G131" s="614">
        <v>605</v>
      </c>
      <c r="H131" s="682">
        <f t="shared" si="19"/>
        <v>116946.5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30" x14ac:dyDescent="0.25">
      <c r="A132" s="683" t="s">
        <v>176</v>
      </c>
      <c r="B132" s="684" t="s">
        <v>177</v>
      </c>
      <c r="C132" s="612">
        <v>16800</v>
      </c>
      <c r="D132" s="612"/>
      <c r="E132" s="612"/>
      <c r="F132" s="612">
        <f t="shared" si="18"/>
        <v>16800</v>
      </c>
      <c r="G132" s="614">
        <v>17.399999999999999</v>
      </c>
      <c r="H132" s="682">
        <f t="shared" si="19"/>
        <v>292320</v>
      </c>
      <c r="I132" s="514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15.75" x14ac:dyDescent="0.25">
      <c r="A133" s="681" t="s">
        <v>178</v>
      </c>
      <c r="B133" s="664" t="s">
        <v>179</v>
      </c>
      <c r="C133" s="612">
        <v>34</v>
      </c>
      <c r="D133" s="612"/>
      <c r="E133" s="612"/>
      <c r="F133" s="612">
        <f t="shared" si="18"/>
        <v>34</v>
      </c>
      <c r="G133" s="614">
        <v>432.82</v>
      </c>
      <c r="H133" s="682">
        <f t="shared" si="19"/>
        <v>14715.88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180</v>
      </c>
      <c r="B134" s="664" t="s">
        <v>181</v>
      </c>
      <c r="C134" s="612">
        <v>4200</v>
      </c>
      <c r="D134" s="612"/>
      <c r="E134" s="612"/>
      <c r="F134" s="612">
        <f t="shared" si="18"/>
        <v>4200</v>
      </c>
      <c r="G134" s="614">
        <v>24.995999999999999</v>
      </c>
      <c r="H134" s="682">
        <f t="shared" si="19"/>
        <v>104983.2</v>
      </c>
      <c r="I134" s="515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5" t="s">
        <v>184</v>
      </c>
      <c r="B135" s="686" t="s">
        <v>185</v>
      </c>
      <c r="C135" s="612">
        <v>4607</v>
      </c>
      <c r="D135" s="612"/>
      <c r="E135" s="612"/>
      <c r="F135" s="612">
        <f t="shared" si="18"/>
        <v>4607</v>
      </c>
      <c r="G135" s="614">
        <v>5</v>
      </c>
      <c r="H135" s="682">
        <f t="shared" si="19"/>
        <v>23035</v>
      </c>
      <c r="I135" s="514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7" t="s">
        <v>377</v>
      </c>
      <c r="B136" s="688" t="s">
        <v>187</v>
      </c>
      <c r="C136" s="612">
        <v>503.05400000000003</v>
      </c>
      <c r="D136" s="612"/>
      <c r="E136" s="612"/>
      <c r="F136" s="612">
        <f t="shared" si="18"/>
        <v>503.05400000000003</v>
      </c>
      <c r="G136" s="614">
        <v>715</v>
      </c>
      <c r="H136" s="682">
        <f t="shared" si="19"/>
        <v>359683.61000000004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378</v>
      </c>
      <c r="B137" s="688" t="s">
        <v>187</v>
      </c>
      <c r="C137" s="612">
        <v>245.41</v>
      </c>
      <c r="D137" s="684"/>
      <c r="E137" s="612"/>
      <c r="F137" s="612">
        <f t="shared" si="18"/>
        <v>245.41</v>
      </c>
      <c r="G137" s="614">
        <v>850</v>
      </c>
      <c r="H137" s="682">
        <f t="shared" si="19"/>
        <v>208598.5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3" t="s">
        <v>193</v>
      </c>
      <c r="B138" s="684" t="s">
        <v>194</v>
      </c>
      <c r="C138" s="612">
        <v>492</v>
      </c>
      <c r="D138" s="612"/>
      <c r="E138" s="612"/>
      <c r="F138" s="612">
        <f t="shared" si="18"/>
        <v>492</v>
      </c>
      <c r="G138" s="614">
        <v>4</v>
      </c>
      <c r="H138" s="682">
        <f t="shared" si="19"/>
        <v>1968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7" t="s">
        <v>379</v>
      </c>
      <c r="B139" s="688" t="s">
        <v>187</v>
      </c>
      <c r="C139" s="612">
        <v>261.44</v>
      </c>
      <c r="D139" s="664"/>
      <c r="E139" s="612"/>
      <c r="F139" s="612">
        <f t="shared" si="18"/>
        <v>261.44</v>
      </c>
      <c r="G139" s="614">
        <v>850</v>
      </c>
      <c r="H139" s="682">
        <f t="shared" si="19"/>
        <v>222224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9" t="s">
        <v>196</v>
      </c>
      <c r="B140" s="612" t="s">
        <v>197</v>
      </c>
      <c r="C140" s="612">
        <v>1400</v>
      </c>
      <c r="D140" s="664"/>
      <c r="E140" s="612"/>
      <c r="F140" s="612">
        <f t="shared" si="18"/>
        <v>1400</v>
      </c>
      <c r="G140" s="664">
        <v>3.86</v>
      </c>
      <c r="H140" s="682">
        <f t="shared" si="19"/>
        <v>5404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198</v>
      </c>
      <c r="B141" s="612" t="s">
        <v>194</v>
      </c>
      <c r="C141" s="612">
        <v>1000</v>
      </c>
      <c r="D141" s="690"/>
      <c r="E141" s="612"/>
      <c r="F141" s="612">
        <f t="shared" si="18"/>
        <v>1000</v>
      </c>
      <c r="G141" s="664">
        <v>2.9</v>
      </c>
      <c r="H141" s="682">
        <f t="shared" si="19"/>
        <v>2900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380</v>
      </c>
      <c r="B142" s="612" t="s">
        <v>200</v>
      </c>
      <c r="C142" s="612">
        <v>48720</v>
      </c>
      <c r="D142" s="691"/>
      <c r="E142" s="612"/>
      <c r="F142" s="612">
        <f t="shared" si="18"/>
        <v>48720</v>
      </c>
      <c r="G142" s="664">
        <v>5.3</v>
      </c>
      <c r="H142" s="682">
        <f t="shared" si="19"/>
        <v>258216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201</v>
      </c>
      <c r="B143" s="612" t="s">
        <v>194</v>
      </c>
      <c r="C143" s="612">
        <v>3.6500000000000004</v>
      </c>
      <c r="D143" s="690"/>
      <c r="E143" s="612"/>
      <c r="F143" s="612">
        <f t="shared" si="18"/>
        <v>3.6500000000000004</v>
      </c>
      <c r="G143" s="664">
        <v>499.4</v>
      </c>
      <c r="H143" s="682">
        <f t="shared" si="19"/>
        <v>1822.8100000000002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30" x14ac:dyDescent="0.25">
      <c r="A144" s="692" t="s">
        <v>425</v>
      </c>
      <c r="B144" s="612" t="s">
        <v>426</v>
      </c>
      <c r="C144" s="693">
        <v>485.4</v>
      </c>
      <c r="D144" s="690"/>
      <c r="E144" s="612"/>
      <c r="F144" s="612">
        <f t="shared" si="18"/>
        <v>485.4</v>
      </c>
      <c r="G144" s="614">
        <v>741</v>
      </c>
      <c r="H144" s="682">
        <f t="shared" si="19"/>
        <v>359681.39999999997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203</v>
      </c>
      <c r="B145" s="612" t="s">
        <v>204</v>
      </c>
      <c r="C145" s="691">
        <v>259.70999999999998</v>
      </c>
      <c r="D145" s="690"/>
      <c r="E145" s="612"/>
      <c r="F145" s="612">
        <f t="shared" si="18"/>
        <v>259.70999999999998</v>
      </c>
      <c r="G145" s="614">
        <v>682</v>
      </c>
      <c r="H145" s="682">
        <f t="shared" si="19"/>
        <v>177122.21999999997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205</v>
      </c>
      <c r="B146" s="612" t="s">
        <v>204</v>
      </c>
      <c r="C146" s="612">
        <v>225.93</v>
      </c>
      <c r="D146" s="690"/>
      <c r="E146" s="612"/>
      <c r="F146" s="612">
        <f t="shared" si="18"/>
        <v>225.93</v>
      </c>
      <c r="G146" s="614">
        <v>692</v>
      </c>
      <c r="H146" s="682">
        <f t="shared" si="19"/>
        <v>156343.56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15.75" x14ac:dyDescent="0.25">
      <c r="A147" s="689" t="s">
        <v>206</v>
      </c>
      <c r="B147" s="664" t="s">
        <v>207</v>
      </c>
      <c r="C147" s="612">
        <v>124.9</v>
      </c>
      <c r="D147" s="690"/>
      <c r="E147" s="612"/>
      <c r="F147" s="612">
        <f t="shared" si="18"/>
        <v>124.9</v>
      </c>
      <c r="G147" s="614">
        <v>290</v>
      </c>
      <c r="H147" s="682">
        <f t="shared" si="19"/>
        <v>36221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208</v>
      </c>
      <c r="B148" s="664" t="s">
        <v>207</v>
      </c>
      <c r="C148" s="612">
        <v>166</v>
      </c>
      <c r="D148" s="690"/>
      <c r="E148" s="612"/>
      <c r="F148" s="612">
        <f t="shared" si="18"/>
        <v>166</v>
      </c>
      <c r="G148" s="614">
        <v>280</v>
      </c>
      <c r="H148" s="682">
        <f t="shared" si="19"/>
        <v>46480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209</v>
      </c>
      <c r="B149" s="664" t="s">
        <v>172</v>
      </c>
      <c r="C149" s="691">
        <v>25.450000000000031</v>
      </c>
      <c r="D149" s="690"/>
      <c r="E149" s="612"/>
      <c r="F149" s="612">
        <f t="shared" si="18"/>
        <v>25.450000000000031</v>
      </c>
      <c r="G149" s="614">
        <v>414</v>
      </c>
      <c r="H149" s="682">
        <f t="shared" si="19"/>
        <v>10536.300000000014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211</v>
      </c>
      <c r="B150" s="664" t="s">
        <v>181</v>
      </c>
      <c r="C150" s="691">
        <v>1000</v>
      </c>
      <c r="D150" s="690"/>
      <c r="E150" s="612"/>
      <c r="F150" s="691">
        <f t="shared" si="18"/>
        <v>1000</v>
      </c>
      <c r="G150" s="694">
        <v>25.776</v>
      </c>
      <c r="H150" s="682">
        <f t="shared" si="19"/>
        <v>25776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212</v>
      </c>
      <c r="B151" s="690" t="s">
        <v>181</v>
      </c>
      <c r="C151" s="612">
        <v>1000</v>
      </c>
      <c r="D151" s="690"/>
      <c r="E151" s="612"/>
      <c r="F151" s="691">
        <f t="shared" si="18"/>
        <v>1000</v>
      </c>
      <c r="G151" s="694">
        <v>24.744</v>
      </c>
      <c r="H151" s="682">
        <f t="shared" si="19"/>
        <v>24744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95" t="s">
        <v>404</v>
      </c>
      <c r="B152" s="612" t="s">
        <v>405</v>
      </c>
      <c r="C152" s="691">
        <v>-370</v>
      </c>
      <c r="D152" s="690"/>
      <c r="E152" s="612"/>
      <c r="F152" s="696">
        <f t="shared" si="18"/>
        <v>-370</v>
      </c>
      <c r="G152" s="614">
        <v>33</v>
      </c>
      <c r="H152" s="682">
        <f t="shared" si="19"/>
        <v>-12210</v>
      </c>
      <c r="I152" s="311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68" t="s">
        <v>213</v>
      </c>
      <c r="B153" s="229"/>
      <c r="C153" s="697">
        <v>82366.483999999982</v>
      </c>
      <c r="D153" s="698"/>
      <c r="E153" s="698"/>
      <c r="F153" s="699">
        <f>SUM(F128:F151)</f>
        <v>82366.483999999982</v>
      </c>
      <c r="G153" s="698"/>
      <c r="H153" s="700">
        <f>SUM(H128:H152)</f>
        <v>2812152.18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701"/>
      <c r="B154" s="15"/>
      <c r="C154" s="292"/>
      <c r="D154" s="15"/>
      <c r="E154" s="15"/>
      <c r="F154" s="293"/>
      <c r="G154" s="15"/>
      <c r="H154" s="15"/>
      <c r="I154" s="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1"/>
      <c r="B155" s="15"/>
      <c r="C155" s="1"/>
      <c r="D155" s="1"/>
      <c r="E155" s="1"/>
      <c r="F155" s="1"/>
      <c r="G155" s="1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31.5" customHeight="1" x14ac:dyDescent="0.25">
      <c r="A156" s="789" t="s">
        <v>214</v>
      </c>
      <c r="B156" s="789" t="s">
        <v>215</v>
      </c>
      <c r="C156" s="792" t="s">
        <v>40</v>
      </c>
      <c r="D156" s="793" t="s">
        <v>216</v>
      </c>
      <c r="E156" s="789" t="s">
        <v>217</v>
      </c>
      <c r="F156" s="516"/>
      <c r="G156" s="516"/>
      <c r="H156" s="516"/>
      <c r="I156" s="516"/>
      <c r="J156" s="516"/>
      <c r="K156" s="516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</row>
    <row r="157" spans="1:25" ht="15.75" x14ac:dyDescent="0.25">
      <c r="A157" s="770"/>
      <c r="B157" s="770"/>
      <c r="C157" s="770"/>
      <c r="D157" s="770"/>
      <c r="E157" s="770"/>
      <c r="F157" s="294"/>
      <c r="G157" s="1"/>
      <c r="H157" s="1"/>
      <c r="I157" s="1"/>
      <c r="J157" s="1"/>
      <c r="K157" s="1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</row>
    <row r="158" spans="1:25" ht="15.75" x14ac:dyDescent="0.25">
      <c r="A158" s="663">
        <v>50147</v>
      </c>
      <c r="B158" s="663">
        <v>50374</v>
      </c>
      <c r="C158" s="702">
        <f>B158-A158</f>
        <v>227</v>
      </c>
      <c r="D158" s="702">
        <v>10.79</v>
      </c>
      <c r="E158" s="703">
        <f>D158*C158</f>
        <v>2449.33</v>
      </c>
      <c r="F158" s="1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4.25" customHeight="1" x14ac:dyDescent="0.25">
      <c r="A159" s="788"/>
      <c r="B159" s="778"/>
      <c r="C159" s="778"/>
      <c r="D159" s="779"/>
      <c r="E159" s="1"/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20.25" customHeight="1" x14ac:dyDescent="0.25">
      <c r="A160" s="789" t="s">
        <v>218</v>
      </c>
      <c r="B160" s="789" t="s">
        <v>219</v>
      </c>
      <c r="C160" s="793" t="s">
        <v>40</v>
      </c>
      <c r="D160" s="793" t="s">
        <v>220</v>
      </c>
      <c r="E160" s="789" t="s">
        <v>217</v>
      </c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70"/>
      <c r="B161" s="770"/>
      <c r="C161" s="770"/>
      <c r="D161" s="770"/>
      <c r="E161" s="770"/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15.75" x14ac:dyDescent="0.25">
      <c r="A162" s="704">
        <v>1384.3561</v>
      </c>
      <c r="B162" s="704">
        <v>1384.3561</v>
      </c>
      <c r="C162" s="704">
        <f>B162-A162</f>
        <v>0</v>
      </c>
      <c r="D162" s="705">
        <v>7.5</v>
      </c>
      <c r="E162" s="706">
        <f>D162*C162</f>
        <v>0</v>
      </c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1"/>
      <c r="B163" s="15"/>
      <c r="C163" s="25"/>
      <c r="D163" s="1"/>
      <c r="E163" s="1"/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28.5" x14ac:dyDescent="0.25">
      <c r="A164" s="631" t="s">
        <v>221</v>
      </c>
      <c r="B164" s="631" t="s">
        <v>88</v>
      </c>
      <c r="C164" s="707" t="s">
        <v>38</v>
      </c>
      <c r="D164" s="631" t="s">
        <v>39</v>
      </c>
      <c r="E164" s="708" t="s">
        <v>40</v>
      </c>
      <c r="F164" s="707" t="s">
        <v>41</v>
      </c>
      <c r="G164" s="709" t="s">
        <v>93</v>
      </c>
      <c r="H164" s="710" t="s">
        <v>52</v>
      </c>
      <c r="I164" s="578"/>
      <c r="J164" s="200"/>
      <c r="K164" s="200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</row>
    <row r="165" spans="1:25" ht="15.75" x14ac:dyDescent="0.25">
      <c r="A165" s="711" t="s">
        <v>222</v>
      </c>
      <c r="B165" s="664" t="s">
        <v>223</v>
      </c>
      <c r="C165" s="612">
        <v>0</v>
      </c>
      <c r="D165" s="664">
        <v>0</v>
      </c>
      <c r="E165" s="612">
        <v>0</v>
      </c>
      <c r="F165" s="612">
        <f t="shared" ref="F165:F166" si="20">C165-E165+D165</f>
        <v>0</v>
      </c>
      <c r="G165" s="664">
        <v>94.778000000000006</v>
      </c>
      <c r="H165" s="712">
        <f t="shared" ref="H165:H166" si="21">G165*F165</f>
        <v>0</v>
      </c>
      <c r="I165" s="54"/>
      <c r="J165" s="1"/>
      <c r="K165" s="1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</row>
    <row r="166" spans="1:25" ht="15.75" x14ac:dyDescent="0.25">
      <c r="A166" s="711" t="s">
        <v>224</v>
      </c>
      <c r="B166" s="664" t="s">
        <v>223</v>
      </c>
      <c r="C166" s="612">
        <v>30.2</v>
      </c>
      <c r="D166" s="664"/>
      <c r="E166" s="612">
        <v>0</v>
      </c>
      <c r="F166" s="612">
        <f t="shared" si="20"/>
        <v>30.2</v>
      </c>
      <c r="G166" s="664">
        <v>249.72200000000001</v>
      </c>
      <c r="H166" s="712">
        <f t="shared" si="21"/>
        <v>7541.6044000000002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3" t="s">
        <v>213</v>
      </c>
      <c r="B167" s="698"/>
      <c r="C167" s="714"/>
      <c r="D167" s="698"/>
      <c r="E167" s="625"/>
      <c r="F167" s="714"/>
      <c r="G167" s="698"/>
      <c r="H167" s="715">
        <f>SUM(H165:H166)</f>
        <v>7541.6044000000002</v>
      </c>
      <c r="I167" s="1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307"/>
      <c r="B168" s="15"/>
      <c r="C168" s="25"/>
      <c r="D168" s="1"/>
      <c r="E168" s="1"/>
      <c r="F168" s="1"/>
      <c r="G168" s="1"/>
      <c r="H168" s="1"/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38.25" x14ac:dyDescent="0.25">
      <c r="A169" s="716" t="s">
        <v>327</v>
      </c>
      <c r="B169" s="717" t="s">
        <v>328</v>
      </c>
      <c r="C169" s="717" t="s">
        <v>228</v>
      </c>
      <c r="D169" s="718" t="s">
        <v>229</v>
      </c>
      <c r="E169" s="719" t="s">
        <v>230</v>
      </c>
      <c r="F169" s="720" t="s">
        <v>396</v>
      </c>
      <c r="G169" s="717" t="s">
        <v>52</v>
      </c>
      <c r="I169" s="583"/>
      <c r="J169" s="25"/>
      <c r="K169" s="25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</row>
    <row r="170" spans="1:25" ht="15.75" x14ac:dyDescent="0.25">
      <c r="A170" s="721" t="s">
        <v>329</v>
      </c>
      <c r="B170" s="639">
        <v>0</v>
      </c>
      <c r="C170" s="612" t="s">
        <v>397</v>
      </c>
      <c r="D170" s="612"/>
      <c r="E170" s="639" t="s">
        <v>233</v>
      </c>
      <c r="F170" s="639">
        <v>77</v>
      </c>
      <c r="G170" s="612">
        <f t="shared" ref="G170:G179" si="22">F170*B170</f>
        <v>0</v>
      </c>
      <c r="I170" s="294"/>
      <c r="J170" s="1"/>
      <c r="K170" s="1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</row>
    <row r="171" spans="1:25" ht="15.75" x14ac:dyDescent="0.25">
      <c r="A171" s="721" t="s">
        <v>330</v>
      </c>
      <c r="B171" s="639">
        <v>0</v>
      </c>
      <c r="C171" s="612" t="s">
        <v>397</v>
      </c>
      <c r="D171" s="612"/>
      <c r="E171" s="639" t="s">
        <v>233</v>
      </c>
      <c r="F171" s="639">
        <v>128</v>
      </c>
      <c r="G171" s="612">
        <f t="shared" si="22"/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331</v>
      </c>
      <c r="B172" s="639">
        <v>0</v>
      </c>
      <c r="C172" s="612" t="s">
        <v>398</v>
      </c>
      <c r="D172" s="722"/>
      <c r="E172" s="639" t="s">
        <v>233</v>
      </c>
      <c r="F172" s="639">
        <v>128</v>
      </c>
      <c r="G172" s="612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332</v>
      </c>
      <c r="B173" s="639">
        <v>0</v>
      </c>
      <c r="C173" s="612" t="s">
        <v>398</v>
      </c>
      <c r="D173" s="612"/>
      <c r="E173" s="639" t="s">
        <v>233</v>
      </c>
      <c r="F173" s="639"/>
      <c r="G173" s="612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399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334</v>
      </c>
      <c r="B175" s="639">
        <v>0</v>
      </c>
      <c r="C175" s="612" t="s">
        <v>400</v>
      </c>
      <c r="D175" s="612"/>
      <c r="E175" s="639" t="s">
        <v>233</v>
      </c>
      <c r="F175" s="639"/>
      <c r="G175" s="612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335</v>
      </c>
      <c r="B176" s="639">
        <v>10</v>
      </c>
      <c r="C176" s="612" t="s">
        <v>400</v>
      </c>
      <c r="D176" s="722"/>
      <c r="E176" s="639" t="s">
        <v>233</v>
      </c>
      <c r="F176" s="639"/>
      <c r="G176" s="612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336</v>
      </c>
      <c r="B177" s="639">
        <v>0</v>
      </c>
      <c r="C177" s="612" t="s">
        <v>401</v>
      </c>
      <c r="D177" s="722"/>
      <c r="E177" s="639" t="s">
        <v>233</v>
      </c>
      <c r="F177" s="639">
        <v>0</v>
      </c>
      <c r="G177" s="612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391</v>
      </c>
      <c r="B178" s="639">
        <v>0</v>
      </c>
      <c r="C178" s="639" t="s">
        <v>402</v>
      </c>
      <c r="D178" s="722"/>
      <c r="E178" s="639" t="s">
        <v>233</v>
      </c>
      <c r="F178" s="722"/>
      <c r="G178" s="612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403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2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340</v>
      </c>
      <c r="B180" s="639">
        <v>0</v>
      </c>
      <c r="C180" s="639" t="s">
        <v>400</v>
      </c>
      <c r="D180" s="722"/>
      <c r="E180" s="639" t="s">
        <v>233</v>
      </c>
      <c r="F180" s="722"/>
      <c r="G180" s="722"/>
      <c r="I180" s="294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3" t="s">
        <v>422</v>
      </c>
      <c r="B181" s="654">
        <v>10.3</v>
      </c>
      <c r="C181" s="724" t="s">
        <v>423</v>
      </c>
      <c r="D181" s="725"/>
      <c r="E181" s="639" t="s">
        <v>233</v>
      </c>
      <c r="F181" s="725"/>
      <c r="G181" s="725"/>
    </row>
    <row r="182" spans="1:25" ht="26.25" x14ac:dyDescent="0.25">
      <c r="A182" s="653" t="s">
        <v>209</v>
      </c>
      <c r="B182" s="724">
        <v>0</v>
      </c>
      <c r="C182" s="726" t="s">
        <v>427</v>
      </c>
      <c r="D182" s="727"/>
      <c r="E182" s="728" t="s">
        <v>233</v>
      </c>
      <c r="F182" s="727"/>
      <c r="G182" s="725"/>
    </row>
    <row r="184" spans="1:25" ht="15.75" x14ac:dyDescent="0.2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</row>
    <row r="185" spans="1:25" ht="28.5" x14ac:dyDescent="0.25">
      <c r="A185" s="729" t="s">
        <v>244</v>
      </c>
      <c r="B185" s="729" t="s">
        <v>245</v>
      </c>
      <c r="C185" s="707" t="s">
        <v>38</v>
      </c>
      <c r="D185" s="631" t="s">
        <v>39</v>
      </c>
      <c r="E185" s="632" t="s">
        <v>40</v>
      </c>
      <c r="F185" s="707" t="s">
        <v>246</v>
      </c>
      <c r="G185" s="730" t="s">
        <v>93</v>
      </c>
      <c r="H185" s="710" t="s">
        <v>52</v>
      </c>
      <c r="I185" s="585"/>
      <c r="J185" s="1"/>
      <c r="K185" s="1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15.75" x14ac:dyDescent="0.25">
      <c r="A186" s="711" t="s">
        <v>247</v>
      </c>
      <c r="B186" s="664"/>
      <c r="C186" s="664">
        <v>5</v>
      </c>
      <c r="D186" s="664"/>
      <c r="E186" s="664"/>
      <c r="F186" s="664">
        <f t="shared" ref="F186:F189" si="23">C186+D186-E186</f>
        <v>5</v>
      </c>
      <c r="G186" s="612">
        <v>3.7</v>
      </c>
      <c r="H186" s="731">
        <f t="shared" ref="H186:H189" si="24">G186*F186</f>
        <v>18.5</v>
      </c>
      <c r="I186" s="587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248</v>
      </c>
      <c r="B187" s="664"/>
      <c r="C187" s="664">
        <v>27</v>
      </c>
      <c r="D187" s="664"/>
      <c r="E187" s="664"/>
      <c r="F187" s="664">
        <f t="shared" si="23"/>
        <v>27</v>
      </c>
      <c r="G187" s="612">
        <v>85</v>
      </c>
      <c r="H187" s="731">
        <f t="shared" si="24"/>
        <v>2295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249</v>
      </c>
      <c r="B188" s="664"/>
      <c r="C188" s="664">
        <v>57</v>
      </c>
      <c r="D188" s="664"/>
      <c r="E188" s="664"/>
      <c r="F188" s="664">
        <f t="shared" si="23"/>
        <v>57</v>
      </c>
      <c r="G188" s="612">
        <v>145</v>
      </c>
      <c r="H188" s="731">
        <f t="shared" si="24"/>
        <v>8265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250</v>
      </c>
      <c r="B189" s="664"/>
      <c r="C189" s="664">
        <v>210</v>
      </c>
      <c r="D189" s="664"/>
      <c r="E189" s="664"/>
      <c r="F189" s="664">
        <f t="shared" si="23"/>
        <v>210</v>
      </c>
      <c r="G189" s="612">
        <v>239</v>
      </c>
      <c r="H189" s="731">
        <f t="shared" si="24"/>
        <v>50190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304</v>
      </c>
      <c r="B190" s="664"/>
      <c r="C190" s="664"/>
      <c r="D190" s="664"/>
      <c r="E190" s="664"/>
      <c r="F190" s="664"/>
      <c r="G190" s="612"/>
      <c r="H190" s="731"/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251</v>
      </c>
      <c r="B191" s="664"/>
      <c r="C191" s="664">
        <v>60</v>
      </c>
      <c r="D191" s="664"/>
      <c r="E191" s="664"/>
      <c r="F191" s="664">
        <f t="shared" ref="F191:F201" si="25">C191+D191-E191</f>
        <v>60</v>
      </c>
      <c r="G191" s="612">
        <v>126.99</v>
      </c>
      <c r="H191" s="731">
        <f t="shared" ref="H191:H198" si="26">G191*F191</f>
        <v>7619.4</v>
      </c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252</v>
      </c>
      <c r="B192" s="664"/>
      <c r="C192" s="664">
        <v>0</v>
      </c>
      <c r="D192" s="664"/>
      <c r="E192" s="664"/>
      <c r="F192" s="664">
        <f t="shared" si="25"/>
        <v>0</v>
      </c>
      <c r="G192" s="612">
        <v>29</v>
      </c>
      <c r="H192" s="731">
        <f t="shared" si="26"/>
        <v>0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253</v>
      </c>
      <c r="B193" s="664"/>
      <c r="C193" s="664">
        <v>46</v>
      </c>
      <c r="D193" s="664"/>
      <c r="E193" s="664"/>
      <c r="F193" s="664">
        <f t="shared" si="25"/>
        <v>46</v>
      </c>
      <c r="G193" s="612">
        <v>361.5</v>
      </c>
      <c r="H193" s="731">
        <f t="shared" si="26"/>
        <v>16629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254</v>
      </c>
      <c r="B194" s="664"/>
      <c r="C194" s="664">
        <v>15</v>
      </c>
      <c r="D194" s="664"/>
      <c r="E194" s="664"/>
      <c r="F194" s="664">
        <f t="shared" si="25"/>
        <v>15</v>
      </c>
      <c r="G194" s="612"/>
      <c r="H194" s="731">
        <f t="shared" si="26"/>
        <v>0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255</v>
      </c>
      <c r="B195" s="664"/>
      <c r="C195" s="664">
        <v>140</v>
      </c>
      <c r="D195" s="664"/>
      <c r="E195" s="664"/>
      <c r="F195" s="664">
        <f t="shared" si="25"/>
        <v>140</v>
      </c>
      <c r="G195" s="612">
        <v>2.35</v>
      </c>
      <c r="H195" s="731">
        <f t="shared" si="26"/>
        <v>329</v>
      </c>
      <c r="I195" s="294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256</v>
      </c>
      <c r="B196" s="664"/>
      <c r="C196" s="664">
        <v>3</v>
      </c>
      <c r="D196" s="664"/>
      <c r="E196" s="664"/>
      <c r="F196" s="664">
        <f t="shared" si="25"/>
        <v>3</v>
      </c>
      <c r="G196" s="612">
        <v>105.1</v>
      </c>
      <c r="H196" s="731">
        <f t="shared" si="26"/>
        <v>315.29999999999995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257</v>
      </c>
      <c r="B197" s="664"/>
      <c r="C197" s="664">
        <v>0</v>
      </c>
      <c r="D197" s="664"/>
      <c r="E197" s="664"/>
      <c r="F197" s="664">
        <f t="shared" si="25"/>
        <v>0</v>
      </c>
      <c r="G197" s="732"/>
      <c r="H197" s="731">
        <f t="shared" si="26"/>
        <v>0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258</v>
      </c>
      <c r="B198" s="664"/>
      <c r="C198" s="664">
        <v>0</v>
      </c>
      <c r="D198" s="664"/>
      <c r="E198" s="664"/>
      <c r="F198" s="664">
        <f t="shared" si="25"/>
        <v>0</v>
      </c>
      <c r="G198" s="612">
        <v>63.08</v>
      </c>
      <c r="H198" s="731">
        <f t="shared" si="26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259</v>
      </c>
      <c r="B199" s="664"/>
      <c r="C199" s="664">
        <v>0</v>
      </c>
      <c r="D199" s="664"/>
      <c r="E199" s="664"/>
      <c r="F199" s="664">
        <f t="shared" si="25"/>
        <v>0</v>
      </c>
      <c r="G199" s="612">
        <v>1449</v>
      </c>
      <c r="H199" s="731">
        <f>F199*G199</f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260</v>
      </c>
      <c r="B200" s="664"/>
      <c r="C200" s="664">
        <v>0</v>
      </c>
      <c r="D200" s="664"/>
      <c r="E200" s="664"/>
      <c r="F200" s="664">
        <f t="shared" si="25"/>
        <v>0</v>
      </c>
      <c r="G200" s="612">
        <v>1341</v>
      </c>
      <c r="H200" s="731">
        <f t="shared" ref="H200:H201" si="27">D200*G200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653" t="s">
        <v>261</v>
      </c>
      <c r="B201" s="664"/>
      <c r="C201" s="664">
        <v>0</v>
      </c>
      <c r="D201" s="664"/>
      <c r="E201" s="664"/>
      <c r="F201" s="664">
        <f t="shared" si="25"/>
        <v>0</v>
      </c>
      <c r="G201" s="612">
        <v>0</v>
      </c>
      <c r="H201" s="731">
        <f t="shared" si="27"/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1"/>
      <c r="B202" s="15"/>
      <c r="C202" s="15"/>
      <c r="D202" s="15"/>
      <c r="E202" s="15"/>
      <c r="F202" s="15"/>
      <c r="G202" s="358"/>
      <c r="H202" s="589"/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25"/>
      <c r="D203" s="1"/>
      <c r="E203" s="1"/>
      <c r="F203" s="1"/>
      <c r="G203" s="1"/>
      <c r="H203" s="1"/>
      <c r="I203" s="1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28.5" x14ac:dyDescent="0.25">
      <c r="A204" s="733" t="s">
        <v>262</v>
      </c>
      <c r="B204" s="734" t="s">
        <v>88</v>
      </c>
      <c r="C204" s="735" t="s">
        <v>38</v>
      </c>
      <c r="D204" s="734" t="s">
        <v>39</v>
      </c>
      <c r="E204" s="736" t="s">
        <v>40</v>
      </c>
      <c r="F204" s="735" t="s">
        <v>246</v>
      </c>
      <c r="G204" s="734" t="s">
        <v>10</v>
      </c>
      <c r="H204" s="737" t="s">
        <v>52</v>
      </c>
      <c r="I204" s="738" t="s">
        <v>263</v>
      </c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45" x14ac:dyDescent="0.25">
      <c r="A205" s="610" t="s">
        <v>305</v>
      </c>
      <c r="B205" s="664" t="s">
        <v>265</v>
      </c>
      <c r="C205" s="664">
        <v>1</v>
      </c>
      <c r="D205" s="664"/>
      <c r="E205" s="711"/>
      <c r="F205" s="664">
        <f t="shared" ref="F205:F225" si="28">C205+D205-E205</f>
        <v>1</v>
      </c>
      <c r="G205" s="711"/>
      <c r="H205" s="739">
        <v>54000</v>
      </c>
      <c r="I205" s="740"/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15.75" x14ac:dyDescent="0.25">
      <c r="A206" s="741" t="s">
        <v>266</v>
      </c>
      <c r="B206" s="664" t="s">
        <v>267</v>
      </c>
      <c r="C206" s="664">
        <v>1</v>
      </c>
      <c r="D206" s="664"/>
      <c r="E206" s="711"/>
      <c r="F206" s="664">
        <f t="shared" si="28"/>
        <v>1</v>
      </c>
      <c r="G206" s="711"/>
      <c r="H206" s="739">
        <v>220000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30" x14ac:dyDescent="0.25">
      <c r="A207" s="610" t="s">
        <v>268</v>
      </c>
      <c r="B207" s="664" t="s">
        <v>269</v>
      </c>
      <c r="C207" s="664">
        <v>1</v>
      </c>
      <c r="D207" s="664"/>
      <c r="E207" s="711"/>
      <c r="F207" s="664">
        <f t="shared" si="28"/>
        <v>1</v>
      </c>
      <c r="G207" s="711"/>
      <c r="H207" s="739">
        <v>7777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15.75" x14ac:dyDescent="0.25">
      <c r="A208" s="610" t="s">
        <v>204</v>
      </c>
      <c r="B208" s="664"/>
      <c r="C208" s="664">
        <v>2</v>
      </c>
      <c r="D208" s="664"/>
      <c r="E208" s="711"/>
      <c r="F208" s="664">
        <f t="shared" si="28"/>
        <v>2</v>
      </c>
      <c r="G208" s="711"/>
      <c r="H208" s="739">
        <f>92055*2</f>
        <v>184110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741" t="s">
        <v>270</v>
      </c>
      <c r="B209" s="664" t="s">
        <v>271</v>
      </c>
      <c r="C209" s="664">
        <v>200</v>
      </c>
      <c r="D209" s="664"/>
      <c r="E209" s="711"/>
      <c r="F209" s="664">
        <f t="shared" si="28"/>
        <v>200</v>
      </c>
      <c r="G209" s="664">
        <v>860</v>
      </c>
      <c r="H209" s="739">
        <f>F209*G209</f>
        <v>172000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272</v>
      </c>
      <c r="C210" s="664">
        <v>8</v>
      </c>
      <c r="D210" s="664"/>
      <c r="E210" s="711"/>
      <c r="F210" s="664">
        <f t="shared" si="28"/>
        <v>8</v>
      </c>
      <c r="G210" s="711"/>
      <c r="H210" s="739">
        <v>3600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273</v>
      </c>
      <c r="B211" s="664" t="s">
        <v>269</v>
      </c>
      <c r="C211" s="664">
        <v>1</v>
      </c>
      <c r="D211" s="664"/>
      <c r="E211" s="711"/>
      <c r="F211" s="664">
        <f t="shared" si="28"/>
        <v>1</v>
      </c>
      <c r="G211" s="711"/>
      <c r="H211" s="739">
        <v>13299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274</v>
      </c>
      <c r="B212" s="664" t="s">
        <v>275</v>
      </c>
      <c r="C212" s="664">
        <v>1</v>
      </c>
      <c r="D212" s="664"/>
      <c r="E212" s="711"/>
      <c r="F212" s="664">
        <f t="shared" si="28"/>
        <v>1</v>
      </c>
      <c r="G212" s="711"/>
      <c r="H212" s="739"/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276</v>
      </c>
      <c r="B213" s="664" t="s">
        <v>269</v>
      </c>
      <c r="C213" s="664">
        <v>1</v>
      </c>
      <c r="D213" s="664"/>
      <c r="E213" s="664"/>
      <c r="F213" s="664">
        <f t="shared" si="28"/>
        <v>1</v>
      </c>
      <c r="G213" s="664">
        <v>519</v>
      </c>
      <c r="H213" s="739">
        <f t="shared" ref="H213:H219" si="29">D213*G213</f>
        <v>0</v>
      </c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277</v>
      </c>
      <c r="B214" s="664" t="s">
        <v>269</v>
      </c>
      <c r="C214" s="664">
        <v>5</v>
      </c>
      <c r="D214" s="664"/>
      <c r="E214" s="711"/>
      <c r="F214" s="664">
        <f t="shared" si="28"/>
        <v>5</v>
      </c>
      <c r="G214" s="664">
        <v>299</v>
      </c>
      <c r="H214" s="739">
        <f t="shared" si="29"/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278</v>
      </c>
      <c r="B215" s="664" t="s">
        <v>269</v>
      </c>
      <c r="C215" s="664">
        <v>2</v>
      </c>
      <c r="D215" s="664"/>
      <c r="E215" s="711"/>
      <c r="F215" s="664">
        <f t="shared" si="28"/>
        <v>2</v>
      </c>
      <c r="G215" s="664">
        <v>8945</v>
      </c>
      <c r="H215" s="739">
        <f t="shared" si="29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279</v>
      </c>
      <c r="B216" s="664" t="s">
        <v>269</v>
      </c>
      <c r="C216" s="664">
        <v>2</v>
      </c>
      <c r="D216" s="664"/>
      <c r="E216" s="711"/>
      <c r="F216" s="664">
        <f t="shared" si="28"/>
        <v>2</v>
      </c>
      <c r="G216" s="664">
        <v>118</v>
      </c>
      <c r="H216" s="739">
        <f t="shared" si="29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280</v>
      </c>
      <c r="B217" s="664" t="s">
        <v>269</v>
      </c>
      <c r="C217" s="664">
        <v>3</v>
      </c>
      <c r="D217" s="664"/>
      <c r="E217" s="711"/>
      <c r="F217" s="664">
        <f t="shared" si="28"/>
        <v>3</v>
      </c>
      <c r="G217" s="664">
        <v>225</v>
      </c>
      <c r="H217" s="739">
        <f t="shared" si="29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281</v>
      </c>
      <c r="B218" s="664" t="s">
        <v>269</v>
      </c>
      <c r="C218" s="664">
        <v>10</v>
      </c>
      <c r="D218" s="664"/>
      <c r="E218" s="711"/>
      <c r="F218" s="664">
        <f t="shared" si="28"/>
        <v>10</v>
      </c>
      <c r="G218" s="664">
        <v>43</v>
      </c>
      <c r="H218" s="739">
        <f t="shared" si="29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282</v>
      </c>
      <c r="B219" s="664" t="s">
        <v>269</v>
      </c>
      <c r="C219" s="664">
        <v>10</v>
      </c>
      <c r="D219" s="664"/>
      <c r="E219" s="711"/>
      <c r="F219" s="664">
        <f t="shared" si="28"/>
        <v>10</v>
      </c>
      <c r="G219" s="664">
        <v>326</v>
      </c>
      <c r="H219" s="739">
        <f t="shared" si="29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283</v>
      </c>
      <c r="B220" s="664" t="s">
        <v>187</v>
      </c>
      <c r="C220" s="664">
        <v>0</v>
      </c>
      <c r="D220" s="664"/>
      <c r="E220" s="711"/>
      <c r="F220" s="664">
        <f t="shared" si="28"/>
        <v>0</v>
      </c>
      <c r="G220" s="664"/>
      <c r="H220" s="739">
        <v>79000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284</v>
      </c>
      <c r="B221" s="664" t="s">
        <v>187</v>
      </c>
      <c r="C221" s="664">
        <v>0</v>
      </c>
      <c r="D221" s="664"/>
      <c r="E221" s="711"/>
      <c r="F221" s="664">
        <f t="shared" si="28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285</v>
      </c>
      <c r="B222" s="664" t="s">
        <v>269</v>
      </c>
      <c r="C222" s="664">
        <v>0</v>
      </c>
      <c r="D222" s="664"/>
      <c r="E222" s="664"/>
      <c r="F222" s="664">
        <f t="shared" si="28"/>
        <v>0</v>
      </c>
      <c r="G222" s="664"/>
      <c r="H222" s="739">
        <v>30766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286</v>
      </c>
      <c r="B223" s="664" t="s">
        <v>269</v>
      </c>
      <c r="C223" s="664">
        <v>5</v>
      </c>
      <c r="D223" s="664"/>
      <c r="E223" s="711"/>
      <c r="F223" s="664">
        <f t="shared" si="28"/>
        <v>5</v>
      </c>
      <c r="G223" s="664">
        <f>H223/F223</f>
        <v>1686</v>
      </c>
      <c r="H223" s="739">
        <v>8430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287</v>
      </c>
      <c r="B224" s="664" t="s">
        <v>187</v>
      </c>
      <c r="C224" s="664">
        <v>0</v>
      </c>
      <c r="D224" s="664"/>
      <c r="E224" s="711"/>
      <c r="F224" s="664">
        <f t="shared" si="28"/>
        <v>0</v>
      </c>
      <c r="G224" s="664"/>
      <c r="H224" s="739">
        <v>79000</v>
      </c>
      <c r="I224" s="740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288</v>
      </c>
      <c r="B225" s="664" t="s">
        <v>289</v>
      </c>
      <c r="C225" s="664">
        <v>20</v>
      </c>
      <c r="D225" s="664"/>
      <c r="E225" s="711"/>
      <c r="F225" s="664">
        <f t="shared" si="28"/>
        <v>20</v>
      </c>
      <c r="G225" s="664">
        <v>180</v>
      </c>
      <c r="H225" s="739">
        <f>F225*G225</f>
        <v>3600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2" t="s">
        <v>213</v>
      </c>
      <c r="B226" s="743"/>
      <c r="C226" s="743"/>
      <c r="D226" s="743"/>
      <c r="E226" s="744"/>
      <c r="F226" s="744"/>
      <c r="G226" s="744"/>
      <c r="H226" s="745">
        <f>SUM(H205:H224)</f>
        <v>930982</v>
      </c>
      <c r="I226" s="746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653" t="s">
        <v>306</v>
      </c>
      <c r="B229" s="653" t="s">
        <v>307</v>
      </c>
      <c r="C229" s="653"/>
      <c r="D229" s="653">
        <v>2</v>
      </c>
      <c r="E229" s="653">
        <v>2</v>
      </c>
      <c r="F229" s="653">
        <f t="shared" ref="F229:F246" si="30">C229+D229-E229</f>
        <v>0</v>
      </c>
      <c r="G229" s="653">
        <v>110</v>
      </c>
      <c r="H229" s="653">
        <v>220</v>
      </c>
      <c r="I229" s="653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308</v>
      </c>
      <c r="B230" s="653" t="s">
        <v>307</v>
      </c>
      <c r="C230" s="653"/>
      <c r="D230" s="653">
        <v>3</v>
      </c>
      <c r="E230" s="653">
        <v>3</v>
      </c>
      <c r="F230" s="653">
        <f t="shared" si="30"/>
        <v>0</v>
      </c>
      <c r="G230" s="653">
        <v>59</v>
      </c>
      <c r="H230" s="653">
        <v>177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309</v>
      </c>
      <c r="B231" s="653" t="s">
        <v>307</v>
      </c>
      <c r="C231" s="653"/>
      <c r="D231" s="653">
        <v>4</v>
      </c>
      <c r="E231" s="653">
        <v>4</v>
      </c>
      <c r="F231" s="653">
        <f t="shared" si="30"/>
        <v>0</v>
      </c>
      <c r="G231" s="653">
        <v>100</v>
      </c>
      <c r="H231" s="653">
        <v>400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310</v>
      </c>
      <c r="B232" s="653" t="s">
        <v>307</v>
      </c>
      <c r="C232" s="653"/>
      <c r="D232" s="653">
        <v>3</v>
      </c>
      <c r="E232" s="653">
        <v>3</v>
      </c>
      <c r="F232" s="653">
        <f t="shared" si="30"/>
        <v>0</v>
      </c>
      <c r="G232" s="653">
        <v>210</v>
      </c>
      <c r="H232" s="653">
        <v>630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311</v>
      </c>
      <c r="B233" s="653" t="s">
        <v>307</v>
      </c>
      <c r="C233" s="653"/>
      <c r="D233" s="653">
        <v>2</v>
      </c>
      <c r="E233" s="653">
        <v>2</v>
      </c>
      <c r="F233" s="653">
        <f t="shared" si="30"/>
        <v>0</v>
      </c>
      <c r="G233" s="653">
        <v>168</v>
      </c>
      <c r="H233" s="653">
        <v>336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312</v>
      </c>
      <c r="B234" s="653" t="s">
        <v>307</v>
      </c>
      <c r="C234" s="653"/>
      <c r="D234" s="653">
        <v>100</v>
      </c>
      <c r="E234" s="653">
        <v>100</v>
      </c>
      <c r="F234" s="653">
        <f t="shared" si="30"/>
        <v>0</v>
      </c>
      <c r="G234" s="653">
        <v>32</v>
      </c>
      <c r="H234" s="653">
        <v>3200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313</v>
      </c>
      <c r="B235" s="653" t="s">
        <v>307</v>
      </c>
      <c r="C235" s="653"/>
      <c r="D235" s="653">
        <v>2</v>
      </c>
      <c r="E235" s="653">
        <v>2</v>
      </c>
      <c r="F235" s="653">
        <f t="shared" si="30"/>
        <v>0</v>
      </c>
      <c r="G235" s="653">
        <v>315</v>
      </c>
      <c r="H235" s="653">
        <v>630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314</v>
      </c>
      <c r="B236" s="653" t="s">
        <v>307</v>
      </c>
      <c r="C236" s="653"/>
      <c r="D236" s="653">
        <v>3</v>
      </c>
      <c r="E236" s="653">
        <v>3</v>
      </c>
      <c r="F236" s="653">
        <f t="shared" si="30"/>
        <v>0</v>
      </c>
      <c r="G236" s="653">
        <v>300</v>
      </c>
      <c r="H236" s="653">
        <v>900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315</v>
      </c>
      <c r="B237" s="653" t="s">
        <v>307</v>
      </c>
      <c r="C237" s="653"/>
      <c r="D237" s="653">
        <v>1</v>
      </c>
      <c r="E237" s="653">
        <v>1</v>
      </c>
      <c r="F237" s="653">
        <f t="shared" si="30"/>
        <v>0</v>
      </c>
      <c r="G237" s="653">
        <v>1150</v>
      </c>
      <c r="H237" s="653">
        <v>1150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316</v>
      </c>
      <c r="B238" s="653" t="s">
        <v>307</v>
      </c>
      <c r="C238" s="653"/>
      <c r="D238" s="653">
        <v>1</v>
      </c>
      <c r="E238" s="653">
        <v>1</v>
      </c>
      <c r="F238" s="653">
        <f t="shared" si="30"/>
        <v>0</v>
      </c>
      <c r="G238" s="653">
        <v>970</v>
      </c>
      <c r="H238" s="653">
        <v>970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317</v>
      </c>
      <c r="B239" s="653" t="s">
        <v>307</v>
      </c>
      <c r="C239" s="653"/>
      <c r="D239" s="653">
        <v>20</v>
      </c>
      <c r="E239" s="653">
        <v>20</v>
      </c>
      <c r="F239" s="653">
        <f t="shared" si="30"/>
        <v>0</v>
      </c>
      <c r="G239" s="653">
        <v>2</v>
      </c>
      <c r="H239" s="653">
        <v>40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318</v>
      </c>
      <c r="B240" s="653" t="s">
        <v>307</v>
      </c>
      <c r="C240" s="653"/>
      <c r="D240" s="653">
        <v>20</v>
      </c>
      <c r="E240" s="653">
        <v>20</v>
      </c>
      <c r="F240" s="653">
        <f t="shared" si="30"/>
        <v>0</v>
      </c>
      <c r="G240" s="653">
        <v>3</v>
      </c>
      <c r="H240" s="653">
        <v>60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319</v>
      </c>
      <c r="B241" s="653" t="s">
        <v>307</v>
      </c>
      <c r="C241" s="653"/>
      <c r="D241" s="653">
        <v>50</v>
      </c>
      <c r="E241" s="653">
        <v>50</v>
      </c>
      <c r="F241" s="653">
        <f t="shared" si="30"/>
        <v>0</v>
      </c>
      <c r="G241" s="653">
        <v>4</v>
      </c>
      <c r="H241" s="653">
        <v>200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320</v>
      </c>
      <c r="B242" s="653" t="s">
        <v>307</v>
      </c>
      <c r="C242" s="653"/>
      <c r="D242" s="653">
        <v>50</v>
      </c>
      <c r="E242" s="653">
        <v>50</v>
      </c>
      <c r="F242" s="653">
        <f t="shared" si="30"/>
        <v>0</v>
      </c>
      <c r="G242" s="653">
        <v>6</v>
      </c>
      <c r="H242" s="653">
        <v>300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321</v>
      </c>
      <c r="B243" s="653" t="s">
        <v>307</v>
      </c>
      <c r="C243" s="653"/>
      <c r="D243" s="653">
        <v>20</v>
      </c>
      <c r="E243" s="653">
        <v>20</v>
      </c>
      <c r="F243" s="653">
        <f t="shared" si="30"/>
        <v>0</v>
      </c>
      <c r="G243" s="653">
        <v>10</v>
      </c>
      <c r="H243" s="653">
        <v>200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322</v>
      </c>
      <c r="B244" s="653" t="s">
        <v>307</v>
      </c>
      <c r="C244" s="653"/>
      <c r="D244" s="653">
        <v>1</v>
      </c>
      <c r="E244" s="653">
        <v>1</v>
      </c>
      <c r="F244" s="653">
        <f t="shared" si="30"/>
        <v>0</v>
      </c>
      <c r="G244" s="653">
        <v>98</v>
      </c>
      <c r="H244" s="653">
        <v>98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323</v>
      </c>
      <c r="B245" s="653" t="s">
        <v>307</v>
      </c>
      <c r="C245" s="653"/>
      <c r="D245" s="653">
        <v>42</v>
      </c>
      <c r="E245" s="653">
        <v>42</v>
      </c>
      <c r="F245" s="653">
        <f t="shared" si="30"/>
        <v>0</v>
      </c>
      <c r="G245" s="653">
        <v>225</v>
      </c>
      <c r="H245" s="653">
        <v>9450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324</v>
      </c>
      <c r="B246" s="653" t="s">
        <v>307</v>
      </c>
      <c r="C246" s="653"/>
      <c r="D246" s="653">
        <v>12</v>
      </c>
      <c r="E246" s="653">
        <v>12</v>
      </c>
      <c r="F246" s="653">
        <f t="shared" si="30"/>
        <v>0</v>
      </c>
      <c r="G246" s="653">
        <v>228</v>
      </c>
      <c r="H246" s="653">
        <v>2736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/>
      <c r="B247" s="653" t="s">
        <v>307</v>
      </c>
      <c r="C247" s="653"/>
      <c r="D247" s="653"/>
      <c r="E247" s="653"/>
      <c r="F247" s="653"/>
      <c r="G247" s="653"/>
      <c r="H247" s="653"/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72" t="s">
        <v>325</v>
      </c>
      <c r="B248" s="672"/>
      <c r="C248" s="672"/>
      <c r="D248" s="672"/>
      <c r="E248" s="672"/>
      <c r="F248" s="672"/>
      <c r="G248" s="672"/>
      <c r="H248" s="672"/>
      <c r="I248" s="672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</sheetData>
  <mergeCells count="13">
    <mergeCell ref="E160:E161"/>
    <mergeCell ref="A32:G32"/>
    <mergeCell ref="A79:H79"/>
    <mergeCell ref="B156:B157"/>
    <mergeCell ref="C156:C157"/>
    <mergeCell ref="D156:D157"/>
    <mergeCell ref="E156:E157"/>
    <mergeCell ref="A159:D159"/>
    <mergeCell ref="A156:A157"/>
    <mergeCell ref="A160:A161"/>
    <mergeCell ref="B160:B161"/>
    <mergeCell ref="C160:C161"/>
    <mergeCell ref="D160:D161"/>
  </mergeCells>
  <printOptions verticalCentered="1"/>
  <pageMargins left="0" right="0" top="0" bottom="0" header="0" footer="0"/>
  <pageSetup paperSize="9" scale="8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7"/>
  <sheetViews>
    <sheetView topLeftCell="A125" workbookViewId="0">
      <selection activeCell="I146" sqref="I146"/>
    </sheetView>
  </sheetViews>
  <sheetFormatPr defaultColWidth="11.125" defaultRowHeight="15" customHeight="1" x14ac:dyDescent="0.25"/>
  <cols>
    <col min="1" max="1" width="47.875" customWidth="1"/>
    <col min="2" max="2" width="26" customWidth="1"/>
    <col min="3" max="4" width="10.875" customWidth="1"/>
    <col min="5" max="5" width="11.375" customWidth="1"/>
    <col min="6" max="6" width="23.375" customWidth="1"/>
    <col min="7" max="7" width="10.625" customWidth="1"/>
    <col min="8" max="8" width="11" customWidth="1"/>
    <col min="9" max="9" width="21.5" customWidth="1"/>
    <col min="10" max="10" width="8.625" customWidth="1"/>
    <col min="11" max="11" width="13.5" customWidth="1"/>
    <col min="12" max="25" width="6.875" customWidth="1"/>
  </cols>
  <sheetData>
    <row r="1" spans="1:25" ht="15.75" x14ac:dyDescent="0.25">
      <c r="A1" s="439" t="s">
        <v>291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</row>
    <row r="2" spans="1:25" ht="90" x14ac:dyDescent="0.25">
      <c r="A2" s="605" t="s">
        <v>1</v>
      </c>
      <c r="B2" s="606" t="s">
        <v>2</v>
      </c>
      <c r="C2" s="607" t="s">
        <v>3</v>
      </c>
      <c r="D2" s="607" t="s">
        <v>4</v>
      </c>
      <c r="E2" s="606" t="s">
        <v>5</v>
      </c>
      <c r="F2" s="606" t="s">
        <v>6</v>
      </c>
      <c r="G2" s="606" t="s">
        <v>7</v>
      </c>
      <c r="H2" s="608" t="s">
        <v>8</v>
      </c>
      <c r="I2" s="609" t="s">
        <v>9</v>
      </c>
      <c r="J2" s="609" t="s">
        <v>10</v>
      </c>
      <c r="K2" s="609" t="s">
        <v>11</v>
      </c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</row>
    <row r="3" spans="1:25" ht="15.75" x14ac:dyDescent="0.25">
      <c r="A3" s="610" t="s">
        <v>12</v>
      </c>
      <c r="B3" s="611">
        <v>0</v>
      </c>
      <c r="C3" s="611"/>
      <c r="D3" s="611"/>
      <c r="E3" s="611">
        <f t="shared" ref="E3:E29" si="0">B3+C3-D3</f>
        <v>0</v>
      </c>
      <c r="F3" s="611"/>
      <c r="G3" s="612"/>
      <c r="H3" s="612">
        <v>0</v>
      </c>
      <c r="I3" s="613"/>
      <c r="J3" s="614">
        <v>190</v>
      </c>
      <c r="K3" s="614">
        <f>J3*H3</f>
        <v>0</v>
      </c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</row>
    <row r="4" spans="1:25" ht="15.75" x14ac:dyDescent="0.25">
      <c r="A4" s="610" t="s">
        <v>415</v>
      </c>
      <c r="B4" s="611">
        <v>100</v>
      </c>
      <c r="C4" s="611"/>
      <c r="D4" s="611"/>
      <c r="E4" s="611">
        <f t="shared" si="0"/>
        <v>100</v>
      </c>
      <c r="F4" s="611">
        <v>10</v>
      </c>
      <c r="G4" s="612"/>
      <c r="H4" s="612"/>
      <c r="I4" s="613"/>
      <c r="J4" s="614"/>
      <c r="K4" s="614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1:25" ht="30" x14ac:dyDescent="0.25">
      <c r="A5" s="610" t="s">
        <v>416</v>
      </c>
      <c r="B5" s="611">
        <v>100</v>
      </c>
      <c r="C5" s="611"/>
      <c r="D5" s="611"/>
      <c r="E5" s="611">
        <f t="shared" si="0"/>
        <v>100</v>
      </c>
      <c r="F5" s="611">
        <v>10</v>
      </c>
      <c r="G5" s="612">
        <v>1</v>
      </c>
      <c r="H5" s="612">
        <f t="shared" ref="H5:H9" si="1">F5*G5</f>
        <v>10</v>
      </c>
      <c r="I5" s="613">
        <f t="shared" ref="I5:I9" si="2">E5*F5</f>
        <v>1000</v>
      </c>
      <c r="J5" s="614">
        <v>190</v>
      </c>
      <c r="K5" s="614">
        <f t="shared" ref="K5:K9" si="3">I5*J5</f>
        <v>190000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</row>
    <row r="6" spans="1:25" ht="15.75" x14ac:dyDescent="0.25">
      <c r="A6" s="610" t="s">
        <v>15</v>
      </c>
      <c r="B6" s="611">
        <v>0</v>
      </c>
      <c r="C6" s="611"/>
      <c r="D6" s="611"/>
      <c r="E6" s="611">
        <f t="shared" si="0"/>
        <v>0</v>
      </c>
      <c r="F6" s="611">
        <v>10</v>
      </c>
      <c r="G6" s="612">
        <v>1</v>
      </c>
      <c r="H6" s="612">
        <f t="shared" si="1"/>
        <v>10</v>
      </c>
      <c r="I6" s="613">
        <f t="shared" si="2"/>
        <v>0</v>
      </c>
      <c r="J6" s="614">
        <v>190</v>
      </c>
      <c r="K6" s="614">
        <f t="shared" si="3"/>
        <v>0</v>
      </c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</row>
    <row r="7" spans="1:25" ht="15.75" x14ac:dyDescent="0.25">
      <c r="A7" s="610" t="s">
        <v>16</v>
      </c>
      <c r="B7" s="611">
        <v>0</v>
      </c>
      <c r="C7" s="611"/>
      <c r="D7" s="611"/>
      <c r="E7" s="611">
        <f t="shared" si="0"/>
        <v>0</v>
      </c>
      <c r="F7" s="611">
        <v>10</v>
      </c>
      <c r="G7" s="612">
        <v>1</v>
      </c>
      <c r="H7" s="612">
        <f t="shared" si="1"/>
        <v>10</v>
      </c>
      <c r="I7" s="613">
        <f t="shared" si="2"/>
        <v>0</v>
      </c>
      <c r="J7" s="614">
        <v>190</v>
      </c>
      <c r="K7" s="614">
        <f t="shared" si="3"/>
        <v>0</v>
      </c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</row>
    <row r="8" spans="1:25" ht="15.75" x14ac:dyDescent="0.25">
      <c r="A8" s="610" t="s">
        <v>417</v>
      </c>
      <c r="B8" s="611">
        <v>150</v>
      </c>
      <c r="C8" s="611"/>
      <c r="D8" s="611"/>
      <c r="E8" s="611">
        <f t="shared" si="0"/>
        <v>150</v>
      </c>
      <c r="F8" s="611">
        <v>12</v>
      </c>
      <c r="G8" s="612">
        <v>0.5</v>
      </c>
      <c r="H8" s="612">
        <f t="shared" si="1"/>
        <v>6</v>
      </c>
      <c r="I8" s="613">
        <f t="shared" si="2"/>
        <v>1800</v>
      </c>
      <c r="J8" s="614">
        <v>87.5</v>
      </c>
      <c r="K8" s="614">
        <f t="shared" si="3"/>
        <v>157500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</row>
    <row r="9" spans="1:25" ht="15.75" x14ac:dyDescent="0.25">
      <c r="A9" s="610" t="s">
        <v>293</v>
      </c>
      <c r="B9" s="611">
        <v>0</v>
      </c>
      <c r="C9" s="611"/>
      <c r="D9" s="611"/>
      <c r="E9" s="611">
        <f t="shared" si="0"/>
        <v>0</v>
      </c>
      <c r="F9" s="611">
        <v>10</v>
      </c>
      <c r="G9" s="612">
        <v>1</v>
      </c>
      <c r="H9" s="612">
        <f t="shared" si="1"/>
        <v>10</v>
      </c>
      <c r="I9" s="613">
        <f t="shared" si="2"/>
        <v>0</v>
      </c>
      <c r="J9" s="614">
        <v>190</v>
      </c>
      <c r="K9" s="614">
        <f t="shared" si="3"/>
        <v>0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</row>
    <row r="10" spans="1:25" ht="15.75" x14ac:dyDescent="0.25">
      <c r="A10" s="610" t="s">
        <v>294</v>
      </c>
      <c r="B10" s="611">
        <v>0</v>
      </c>
      <c r="C10" s="611"/>
      <c r="D10" s="611"/>
      <c r="E10" s="611">
        <f t="shared" si="0"/>
        <v>0</v>
      </c>
      <c r="F10" s="611">
        <v>10</v>
      </c>
      <c r="G10" s="612">
        <v>1</v>
      </c>
      <c r="H10" s="612">
        <v>10</v>
      </c>
      <c r="I10" s="613">
        <v>0</v>
      </c>
      <c r="J10" s="614">
        <v>190</v>
      </c>
      <c r="K10" s="614">
        <v>0</v>
      </c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</row>
    <row r="11" spans="1:25" ht="15.75" x14ac:dyDescent="0.25">
      <c r="A11" s="610" t="s">
        <v>18</v>
      </c>
      <c r="B11" s="611">
        <v>100</v>
      </c>
      <c r="C11" s="611"/>
      <c r="D11" s="611"/>
      <c r="E11" s="611">
        <f t="shared" si="0"/>
        <v>100</v>
      </c>
      <c r="F11" s="611">
        <v>10</v>
      </c>
      <c r="G11" s="612">
        <v>1</v>
      </c>
      <c r="H11" s="612">
        <f t="shared" ref="H11:H14" si="4">F11*G11</f>
        <v>10</v>
      </c>
      <c r="I11" s="613">
        <f t="shared" ref="I11:I14" si="5">E11*F11</f>
        <v>1000</v>
      </c>
      <c r="J11" s="614">
        <v>190</v>
      </c>
      <c r="K11" s="614">
        <f t="shared" ref="K11:K16" si="6">I11*J11</f>
        <v>190000</v>
      </c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</row>
    <row r="12" spans="1:25" ht="15.75" x14ac:dyDescent="0.25">
      <c r="A12" s="610" t="s">
        <v>19</v>
      </c>
      <c r="B12" s="611">
        <v>100</v>
      </c>
      <c r="C12" s="611"/>
      <c r="D12" s="611"/>
      <c r="E12" s="611">
        <f t="shared" si="0"/>
        <v>100</v>
      </c>
      <c r="F12" s="611">
        <v>10</v>
      </c>
      <c r="G12" s="612">
        <v>1</v>
      </c>
      <c r="H12" s="612">
        <f t="shared" si="4"/>
        <v>10</v>
      </c>
      <c r="I12" s="613">
        <f t="shared" si="5"/>
        <v>1000</v>
      </c>
      <c r="J12" s="614">
        <v>191</v>
      </c>
      <c r="K12" s="614">
        <f t="shared" si="6"/>
        <v>191000</v>
      </c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</row>
    <row r="13" spans="1:25" ht="15.75" x14ac:dyDescent="0.25">
      <c r="A13" s="610" t="s">
        <v>20</v>
      </c>
      <c r="B13" s="611">
        <v>0</v>
      </c>
      <c r="C13" s="611"/>
      <c r="D13" s="611"/>
      <c r="E13" s="611">
        <f t="shared" si="0"/>
        <v>0</v>
      </c>
      <c r="F13" s="611">
        <v>10</v>
      </c>
      <c r="G13" s="612">
        <v>1</v>
      </c>
      <c r="H13" s="612">
        <f t="shared" si="4"/>
        <v>10</v>
      </c>
      <c r="I13" s="613">
        <f t="shared" si="5"/>
        <v>0</v>
      </c>
      <c r="J13" s="614">
        <v>190</v>
      </c>
      <c r="K13" s="614">
        <f t="shared" si="6"/>
        <v>0</v>
      </c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</row>
    <row r="14" spans="1:25" ht="15.75" x14ac:dyDescent="0.25">
      <c r="A14" s="615" t="s">
        <v>21</v>
      </c>
      <c r="B14" s="611">
        <v>480</v>
      </c>
      <c r="C14" s="611"/>
      <c r="D14" s="611"/>
      <c r="E14" s="611">
        <f t="shared" si="0"/>
        <v>480</v>
      </c>
      <c r="F14" s="611">
        <v>18</v>
      </c>
      <c r="G14" s="612">
        <v>0.2</v>
      </c>
      <c r="H14" s="612">
        <f t="shared" si="4"/>
        <v>3.6</v>
      </c>
      <c r="I14" s="613">
        <f t="shared" si="5"/>
        <v>8640</v>
      </c>
      <c r="J14" s="614">
        <v>68</v>
      </c>
      <c r="K14" s="614">
        <f t="shared" si="6"/>
        <v>587520</v>
      </c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</row>
    <row r="15" spans="1:25" ht="15.75" x14ac:dyDescent="0.25">
      <c r="A15" s="610" t="s">
        <v>22</v>
      </c>
      <c r="B15" s="611">
        <v>0</v>
      </c>
      <c r="C15" s="611"/>
      <c r="D15" s="611"/>
      <c r="E15" s="611">
        <f t="shared" si="0"/>
        <v>0</v>
      </c>
      <c r="F15" s="611"/>
      <c r="G15" s="612"/>
      <c r="H15" s="612"/>
      <c r="I15" s="613"/>
      <c r="J15" s="614"/>
      <c r="K15" s="614">
        <f t="shared" si="6"/>
        <v>0</v>
      </c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</row>
    <row r="16" spans="1:25" ht="15.75" x14ac:dyDescent="0.25">
      <c r="A16" s="610" t="s">
        <v>23</v>
      </c>
      <c r="B16" s="616">
        <v>0</v>
      </c>
      <c r="C16" s="611"/>
      <c r="D16" s="611"/>
      <c r="E16" s="611">
        <f t="shared" si="0"/>
        <v>0</v>
      </c>
      <c r="F16" s="611"/>
      <c r="G16" s="612"/>
      <c r="H16" s="612"/>
      <c r="I16" s="613"/>
      <c r="J16" s="614"/>
      <c r="K16" s="614">
        <f t="shared" si="6"/>
        <v>0</v>
      </c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</row>
    <row r="17" spans="1:25" ht="30" x14ac:dyDescent="0.25">
      <c r="A17" s="617" t="s">
        <v>418</v>
      </c>
      <c r="B17" s="611">
        <v>720</v>
      </c>
      <c r="C17" s="618"/>
      <c r="D17" s="611"/>
      <c r="E17" s="611">
        <f t="shared" si="0"/>
        <v>720</v>
      </c>
      <c r="F17" s="611">
        <v>18</v>
      </c>
      <c r="G17" s="612">
        <v>0.2</v>
      </c>
      <c r="H17" s="612">
        <v>3.6</v>
      </c>
      <c r="I17" s="613">
        <v>1440</v>
      </c>
      <c r="J17" s="614"/>
      <c r="K17" s="614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1:25" ht="30" x14ac:dyDescent="0.25">
      <c r="A18" s="617" t="s">
        <v>24</v>
      </c>
      <c r="B18" s="611">
        <v>160</v>
      </c>
      <c r="C18" s="618"/>
      <c r="D18" s="611"/>
      <c r="E18" s="611">
        <f t="shared" si="0"/>
        <v>160</v>
      </c>
      <c r="F18" s="611">
        <v>18</v>
      </c>
      <c r="G18" s="612">
        <v>0.2</v>
      </c>
      <c r="H18" s="612">
        <f t="shared" ref="H18:H19" si="7">F18*G18</f>
        <v>3.6</v>
      </c>
      <c r="I18" s="613">
        <f t="shared" ref="I18:I26" si="8">E18*F18</f>
        <v>2880</v>
      </c>
      <c r="J18" s="614">
        <v>94.1</v>
      </c>
      <c r="K18" s="614">
        <f t="shared" ref="K18:K29" si="9">I18*J18</f>
        <v>271008</v>
      </c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</row>
    <row r="19" spans="1:25" ht="15.75" x14ac:dyDescent="0.25">
      <c r="A19" s="610" t="s">
        <v>419</v>
      </c>
      <c r="B19" s="619">
        <v>160</v>
      </c>
      <c r="C19" s="611"/>
      <c r="D19" s="611"/>
      <c r="E19" s="611">
        <f t="shared" si="0"/>
        <v>160</v>
      </c>
      <c r="F19" s="611"/>
      <c r="G19" s="612"/>
      <c r="H19" s="612">
        <f t="shared" si="7"/>
        <v>0</v>
      </c>
      <c r="I19" s="613">
        <f t="shared" si="8"/>
        <v>0</v>
      </c>
      <c r="J19" s="614"/>
      <c r="K19" s="614">
        <f t="shared" si="9"/>
        <v>0</v>
      </c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</row>
    <row r="20" spans="1:25" ht="15.75" x14ac:dyDescent="0.25">
      <c r="A20" s="610" t="s">
        <v>26</v>
      </c>
      <c r="B20" s="611">
        <v>0</v>
      </c>
      <c r="C20" s="611"/>
      <c r="D20" s="611"/>
      <c r="E20" s="611">
        <f t="shared" si="0"/>
        <v>0</v>
      </c>
      <c r="F20" s="611">
        <v>0</v>
      </c>
      <c r="G20" s="612">
        <v>0</v>
      </c>
      <c r="H20" s="612">
        <v>0</v>
      </c>
      <c r="I20" s="613">
        <f t="shared" si="8"/>
        <v>0</v>
      </c>
      <c r="J20" s="614">
        <v>14</v>
      </c>
      <c r="K20" s="614">
        <f t="shared" si="9"/>
        <v>0</v>
      </c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</row>
    <row r="21" spans="1:25" ht="15.75" x14ac:dyDescent="0.25">
      <c r="A21" s="610" t="s">
        <v>420</v>
      </c>
      <c r="B21" s="611">
        <v>1680</v>
      </c>
      <c r="C21" s="611"/>
      <c r="D21" s="611"/>
      <c r="E21" s="611">
        <f t="shared" si="0"/>
        <v>1680</v>
      </c>
      <c r="F21" s="611"/>
      <c r="G21" s="612"/>
      <c r="H21" s="612"/>
      <c r="I21" s="613">
        <f t="shared" si="8"/>
        <v>0</v>
      </c>
      <c r="J21" s="614"/>
      <c r="K21" s="614">
        <f t="shared" si="9"/>
        <v>0</v>
      </c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</row>
    <row r="22" spans="1:25" ht="15.75" x14ac:dyDescent="0.25">
      <c r="A22" s="610" t="s">
        <v>28</v>
      </c>
      <c r="B22" s="611">
        <v>21</v>
      </c>
      <c r="C22" s="611"/>
      <c r="D22" s="611"/>
      <c r="E22" s="611">
        <f t="shared" si="0"/>
        <v>21</v>
      </c>
      <c r="F22" s="611">
        <v>10</v>
      </c>
      <c r="G22" s="612">
        <v>0.11</v>
      </c>
      <c r="H22" s="612"/>
      <c r="I22" s="613">
        <f t="shared" si="8"/>
        <v>210</v>
      </c>
      <c r="J22" s="614">
        <v>39</v>
      </c>
      <c r="K22" s="614">
        <f t="shared" si="9"/>
        <v>8190</v>
      </c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</row>
    <row r="23" spans="1:25" ht="15.75" x14ac:dyDescent="0.25">
      <c r="A23" s="610" t="s">
        <v>29</v>
      </c>
      <c r="B23" s="611">
        <v>21</v>
      </c>
      <c r="C23" s="611"/>
      <c r="D23" s="611"/>
      <c r="E23" s="611">
        <f t="shared" si="0"/>
        <v>21</v>
      </c>
      <c r="F23" s="611">
        <v>10</v>
      </c>
      <c r="G23" s="612">
        <v>0.11</v>
      </c>
      <c r="H23" s="612"/>
      <c r="I23" s="613">
        <f t="shared" si="8"/>
        <v>210</v>
      </c>
      <c r="J23" s="614">
        <v>39</v>
      </c>
      <c r="K23" s="614">
        <f t="shared" si="9"/>
        <v>8190</v>
      </c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</row>
    <row r="24" spans="1:25" ht="15.75" x14ac:dyDescent="0.25">
      <c r="A24" s="610" t="s">
        <v>30</v>
      </c>
      <c r="B24" s="611">
        <v>22</v>
      </c>
      <c r="C24" s="611"/>
      <c r="D24" s="611"/>
      <c r="E24" s="611">
        <f t="shared" si="0"/>
        <v>22</v>
      </c>
      <c r="F24" s="611">
        <v>10</v>
      </c>
      <c r="G24" s="612">
        <v>0.11</v>
      </c>
      <c r="H24" s="612"/>
      <c r="I24" s="613">
        <f t="shared" si="8"/>
        <v>220</v>
      </c>
      <c r="J24" s="614">
        <v>39</v>
      </c>
      <c r="K24" s="614">
        <f t="shared" si="9"/>
        <v>8580</v>
      </c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</row>
    <row r="25" spans="1:25" ht="15.75" x14ac:dyDescent="0.25">
      <c r="A25" s="610" t="s">
        <v>31</v>
      </c>
      <c r="B25" s="611">
        <v>25</v>
      </c>
      <c r="C25" s="611"/>
      <c r="D25" s="611"/>
      <c r="E25" s="611">
        <f t="shared" si="0"/>
        <v>25</v>
      </c>
      <c r="F25" s="611">
        <v>10</v>
      </c>
      <c r="G25" s="612">
        <v>0.11</v>
      </c>
      <c r="H25" s="612"/>
      <c r="I25" s="613">
        <f t="shared" si="8"/>
        <v>250</v>
      </c>
      <c r="J25" s="614">
        <v>39</v>
      </c>
      <c r="K25" s="614">
        <f t="shared" si="9"/>
        <v>9750</v>
      </c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</row>
    <row r="26" spans="1:25" ht="15.75" x14ac:dyDescent="0.25">
      <c r="A26" s="610" t="s">
        <v>32</v>
      </c>
      <c r="B26" s="611">
        <v>0</v>
      </c>
      <c r="C26" s="620"/>
      <c r="D26" s="620"/>
      <c r="E26" s="611">
        <f t="shared" si="0"/>
        <v>0</v>
      </c>
      <c r="F26" s="611"/>
      <c r="G26" s="612"/>
      <c r="H26" s="612"/>
      <c r="I26" s="613">
        <f t="shared" si="8"/>
        <v>0</v>
      </c>
      <c r="J26" s="614">
        <v>32.5</v>
      </c>
      <c r="K26" s="614">
        <f t="shared" si="9"/>
        <v>0</v>
      </c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</row>
    <row r="27" spans="1:25" ht="15.75" x14ac:dyDescent="0.25">
      <c r="A27" s="610" t="s">
        <v>33</v>
      </c>
      <c r="B27" s="611">
        <v>0</v>
      </c>
      <c r="C27" s="620"/>
      <c r="D27" s="620"/>
      <c r="E27" s="611">
        <f t="shared" si="0"/>
        <v>0</v>
      </c>
      <c r="F27" s="611"/>
      <c r="G27" s="612"/>
      <c r="H27" s="612"/>
      <c r="I27" s="613">
        <f t="shared" ref="I27:I29" si="10">F27*G27</f>
        <v>0</v>
      </c>
      <c r="J27" s="614">
        <v>32.5</v>
      </c>
      <c r="K27" s="614">
        <f t="shared" si="9"/>
        <v>0</v>
      </c>
      <c r="L27" s="439"/>
      <c r="M27" s="439"/>
      <c r="N27" s="439"/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</row>
    <row r="28" spans="1:25" ht="15.75" x14ac:dyDescent="0.25">
      <c r="A28" s="610" t="s">
        <v>34</v>
      </c>
      <c r="B28" s="611">
        <v>0</v>
      </c>
      <c r="C28" s="620"/>
      <c r="D28" s="620"/>
      <c r="E28" s="611">
        <f t="shared" si="0"/>
        <v>0</v>
      </c>
      <c r="F28" s="611"/>
      <c r="G28" s="612"/>
      <c r="H28" s="612"/>
      <c r="I28" s="613">
        <f t="shared" si="10"/>
        <v>0</v>
      </c>
      <c r="J28" s="614">
        <v>32.5</v>
      </c>
      <c r="K28" s="614">
        <f t="shared" si="9"/>
        <v>0</v>
      </c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</row>
    <row r="29" spans="1:25" ht="15.75" x14ac:dyDescent="0.25">
      <c r="A29" s="610" t="s">
        <v>35</v>
      </c>
      <c r="B29" s="611">
        <v>0</v>
      </c>
      <c r="C29" s="620"/>
      <c r="D29" s="620"/>
      <c r="E29" s="611">
        <f t="shared" si="0"/>
        <v>0</v>
      </c>
      <c r="F29" s="611"/>
      <c r="G29" s="612"/>
      <c r="H29" s="612"/>
      <c r="I29" s="613">
        <f t="shared" si="10"/>
        <v>0</v>
      </c>
      <c r="J29" s="614">
        <v>32.5</v>
      </c>
      <c r="K29" s="614">
        <f t="shared" si="9"/>
        <v>0</v>
      </c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39"/>
      <c r="X29" s="439"/>
      <c r="Y29" s="439"/>
    </row>
    <row r="30" spans="1:25" ht="15.75" x14ac:dyDescent="0.25">
      <c r="A30" s="621"/>
      <c r="B30" s="622">
        <v>3839</v>
      </c>
      <c r="C30" s="623">
        <f t="shared" ref="C30:I30" si="11">SUM(C3:C29)</f>
        <v>0</v>
      </c>
      <c r="D30" s="623">
        <f t="shared" si="11"/>
        <v>0</v>
      </c>
      <c r="E30" s="623">
        <f t="shared" si="11"/>
        <v>3839</v>
      </c>
      <c r="F30" s="624">
        <f t="shared" si="11"/>
        <v>196</v>
      </c>
      <c r="G30" s="625">
        <f t="shared" si="11"/>
        <v>9.5399999999999956</v>
      </c>
      <c r="H30" s="625">
        <f t="shared" si="11"/>
        <v>96.799999999999983</v>
      </c>
      <c r="I30" s="626">
        <f t="shared" si="11"/>
        <v>18650</v>
      </c>
      <c r="J30" s="627"/>
      <c r="K30" s="628">
        <f>SUM(K3:K29)</f>
        <v>1621738</v>
      </c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</row>
    <row r="31" spans="1:25" ht="15.75" x14ac:dyDescent="0.25">
      <c r="A31" s="439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</row>
    <row r="32" spans="1:25" ht="16.5" x14ac:dyDescent="0.25">
      <c r="A32" s="790" t="s">
        <v>36</v>
      </c>
      <c r="B32" s="772"/>
      <c r="C32" s="772"/>
      <c r="D32" s="772"/>
      <c r="E32" s="772"/>
      <c r="F32" s="772"/>
      <c r="G32" s="772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</row>
    <row r="33" spans="1:25" ht="45" x14ac:dyDescent="0.25">
      <c r="A33" s="629" t="s">
        <v>37</v>
      </c>
      <c r="B33" s="630" t="s">
        <v>1</v>
      </c>
      <c r="C33" s="606" t="s">
        <v>38</v>
      </c>
      <c r="D33" s="631" t="s">
        <v>39</v>
      </c>
      <c r="E33" s="632" t="s">
        <v>40</v>
      </c>
      <c r="F33" s="633" t="s">
        <v>41</v>
      </c>
      <c r="G33" s="634" t="s">
        <v>42</v>
      </c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</row>
    <row r="34" spans="1:25" ht="15.75" x14ac:dyDescent="0.25">
      <c r="A34" s="635" t="s">
        <v>43</v>
      </c>
      <c r="B34" s="636" t="s">
        <v>44</v>
      </c>
      <c r="C34" s="612">
        <v>0</v>
      </c>
      <c r="D34" s="612">
        <v>0</v>
      </c>
      <c r="E34" s="612">
        <v>0</v>
      </c>
      <c r="F34" s="612">
        <v>0</v>
      </c>
      <c r="G34" s="637">
        <f>C34</f>
        <v>0</v>
      </c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</row>
    <row r="35" spans="1:25" ht="15.75" x14ac:dyDescent="0.25">
      <c r="A35" s="638" t="s">
        <v>45</v>
      </c>
      <c r="B35" s="630" t="s">
        <v>46</v>
      </c>
      <c r="C35" s="612">
        <v>0</v>
      </c>
      <c r="D35" s="612">
        <v>20000</v>
      </c>
      <c r="E35" s="612">
        <v>20000</v>
      </c>
      <c r="F35" s="612">
        <v>0</v>
      </c>
      <c r="G35" s="637">
        <v>0</v>
      </c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</row>
    <row r="36" spans="1:25" ht="15.75" x14ac:dyDescent="0.25">
      <c r="A36" s="638"/>
      <c r="B36" s="630"/>
      <c r="C36" s="612">
        <v>0</v>
      </c>
      <c r="D36" s="612"/>
      <c r="E36" s="612">
        <v>0</v>
      </c>
      <c r="F36" s="639">
        <f>C36-E36+D36</f>
        <v>0</v>
      </c>
      <c r="G36" s="640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</row>
    <row r="37" spans="1:25" ht="15.75" x14ac:dyDescent="0.25">
      <c r="A37" s="35"/>
      <c r="B37" s="36"/>
      <c r="C37" s="37"/>
      <c r="D37" s="35"/>
      <c r="E37" s="1"/>
      <c r="F37" s="1"/>
      <c r="G37" s="1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</row>
    <row r="38" spans="1:25" ht="15.75" x14ac:dyDescent="0.25">
      <c r="A38" s="641" t="s">
        <v>47</v>
      </c>
      <c r="B38" s="65"/>
      <c r="C38" s="66"/>
      <c r="D38" s="67"/>
      <c r="E38" s="68"/>
      <c r="F38" s="69"/>
      <c r="G38" s="69"/>
      <c r="H38" s="1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</row>
    <row r="39" spans="1:25" ht="42.75" x14ac:dyDescent="0.25">
      <c r="A39" s="459"/>
      <c r="B39" s="460" t="s">
        <v>348</v>
      </c>
      <c r="C39" s="461" t="s">
        <v>349</v>
      </c>
      <c r="D39" s="462" t="s">
        <v>350</v>
      </c>
      <c r="E39" s="462" t="s">
        <v>351</v>
      </c>
      <c r="F39" s="463" t="s">
        <v>10</v>
      </c>
      <c r="G39" s="463" t="s">
        <v>52</v>
      </c>
      <c r="H39" s="464" t="s">
        <v>53</v>
      </c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</row>
    <row r="40" spans="1:25" ht="15.75" x14ac:dyDescent="0.25">
      <c r="A40" s="469" t="s">
        <v>58</v>
      </c>
      <c r="B40" s="470">
        <v>955</v>
      </c>
      <c r="C40" s="470"/>
      <c r="D40" s="471"/>
      <c r="E40" s="470">
        <f t="shared" ref="E40:E69" si="12">B40+C40-D40</f>
        <v>955</v>
      </c>
      <c r="F40" s="472">
        <v>196</v>
      </c>
      <c r="G40" s="472">
        <f t="shared" ref="G40:G56" si="13">E40*F40</f>
        <v>187180</v>
      </c>
      <c r="H40" s="473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</row>
    <row r="41" spans="1:25" ht="15.75" x14ac:dyDescent="0.25">
      <c r="A41" s="469" t="s">
        <v>59</v>
      </c>
      <c r="B41" s="470">
        <v>498.1</v>
      </c>
      <c r="C41" s="470"/>
      <c r="D41" s="471"/>
      <c r="E41" s="470">
        <f t="shared" si="12"/>
        <v>498.1</v>
      </c>
      <c r="F41" s="472">
        <v>196</v>
      </c>
      <c r="G41" s="472">
        <f t="shared" si="13"/>
        <v>97627.6</v>
      </c>
      <c r="H41" s="473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</row>
    <row r="42" spans="1:25" ht="15.75" x14ac:dyDescent="0.25">
      <c r="A42" s="469" t="s">
        <v>60</v>
      </c>
      <c r="B42" s="470">
        <v>865.8</v>
      </c>
      <c r="C42" s="470"/>
      <c r="D42" s="471"/>
      <c r="E42" s="470">
        <f t="shared" si="12"/>
        <v>865.8</v>
      </c>
      <c r="F42" s="472">
        <v>196</v>
      </c>
      <c r="G42" s="472">
        <f t="shared" si="13"/>
        <v>169696.8</v>
      </c>
      <c r="H42" s="473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</row>
    <row r="43" spans="1:25" ht="15.75" x14ac:dyDescent="0.25">
      <c r="A43" s="469" t="s">
        <v>61</v>
      </c>
      <c r="B43" s="470">
        <v>1266.0999999999999</v>
      </c>
      <c r="C43" s="470"/>
      <c r="D43" s="471"/>
      <c r="E43" s="470">
        <f t="shared" si="12"/>
        <v>1266.0999999999999</v>
      </c>
      <c r="F43" s="472">
        <v>196</v>
      </c>
      <c r="G43" s="472">
        <f t="shared" si="13"/>
        <v>248155.59999999998</v>
      </c>
      <c r="H43" s="473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</row>
    <row r="44" spans="1:25" ht="15.75" x14ac:dyDescent="0.25">
      <c r="A44" s="474" t="s">
        <v>393</v>
      </c>
      <c r="B44" s="455">
        <v>546</v>
      </c>
      <c r="C44" s="455"/>
      <c r="D44" s="475"/>
      <c r="E44" s="455">
        <f t="shared" si="12"/>
        <v>546</v>
      </c>
      <c r="F44" s="476">
        <v>186</v>
      </c>
      <c r="G44" s="476">
        <f t="shared" si="13"/>
        <v>101556</v>
      </c>
      <c r="H44" s="477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</row>
    <row r="45" spans="1:25" ht="15.75" x14ac:dyDescent="0.25">
      <c r="A45" s="474" t="s">
        <v>63</v>
      </c>
      <c r="B45" s="455">
        <v>20000</v>
      </c>
      <c r="C45" s="455"/>
      <c r="D45" s="475"/>
      <c r="E45" s="455">
        <f t="shared" si="12"/>
        <v>20000</v>
      </c>
      <c r="F45" s="476">
        <v>14</v>
      </c>
      <c r="G45" s="476">
        <f t="shared" si="13"/>
        <v>280000</v>
      </c>
      <c r="H45" s="477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</row>
    <row r="46" spans="1:25" ht="15.75" x14ac:dyDescent="0.25">
      <c r="A46" s="478" t="s">
        <v>64</v>
      </c>
      <c r="B46" s="479">
        <v>0</v>
      </c>
      <c r="C46" s="480"/>
      <c r="D46" s="481"/>
      <c r="E46" s="455">
        <f t="shared" si="12"/>
        <v>0</v>
      </c>
      <c r="F46" s="482">
        <v>68</v>
      </c>
      <c r="G46" s="476">
        <f t="shared" si="13"/>
        <v>0</v>
      </c>
      <c r="H46" s="483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</row>
    <row r="47" spans="1:25" ht="15.75" x14ac:dyDescent="0.25">
      <c r="A47" s="478" t="s">
        <v>65</v>
      </c>
      <c r="B47" s="479">
        <v>0</v>
      </c>
      <c r="C47" s="480"/>
      <c r="D47" s="481"/>
      <c r="E47" s="455">
        <f t="shared" si="12"/>
        <v>0</v>
      </c>
      <c r="F47" s="482">
        <v>140</v>
      </c>
      <c r="G47" s="476">
        <f t="shared" si="13"/>
        <v>0</v>
      </c>
      <c r="H47" s="483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</row>
    <row r="48" spans="1:25" ht="15.75" x14ac:dyDescent="0.25">
      <c r="A48" s="478" t="s">
        <v>66</v>
      </c>
      <c r="B48" s="479">
        <v>0</v>
      </c>
      <c r="C48" s="480"/>
      <c r="D48" s="481"/>
      <c r="E48" s="455">
        <f t="shared" si="12"/>
        <v>0</v>
      </c>
      <c r="F48" s="482">
        <v>94.1</v>
      </c>
      <c r="G48" s="476">
        <f t="shared" si="13"/>
        <v>0</v>
      </c>
      <c r="H48" s="483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</row>
    <row r="49" spans="1:25" ht="25.5" x14ac:dyDescent="0.25">
      <c r="A49" s="484" t="s">
        <v>67</v>
      </c>
      <c r="B49" s="485">
        <v>1111.9000000000001</v>
      </c>
      <c r="C49" s="486"/>
      <c r="D49" s="487"/>
      <c r="E49" s="488">
        <f t="shared" si="12"/>
        <v>1111.9000000000001</v>
      </c>
      <c r="F49" s="489">
        <v>140</v>
      </c>
      <c r="G49" s="490">
        <f t="shared" si="13"/>
        <v>155666</v>
      </c>
      <c r="H49" s="491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</row>
    <row r="50" spans="1:25" ht="25.5" x14ac:dyDescent="0.25">
      <c r="A50" s="117" t="s">
        <v>68</v>
      </c>
      <c r="B50" s="118">
        <v>47.8</v>
      </c>
      <c r="C50" s="118"/>
      <c r="D50" s="119"/>
      <c r="E50" s="492">
        <f t="shared" si="12"/>
        <v>47.8</v>
      </c>
      <c r="F50" s="120">
        <v>140</v>
      </c>
      <c r="G50" s="121">
        <f t="shared" si="13"/>
        <v>6692</v>
      </c>
      <c r="H50" s="122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</row>
    <row r="51" spans="1:25" ht="15.75" x14ac:dyDescent="0.25">
      <c r="A51" s="103" t="s">
        <v>352</v>
      </c>
      <c r="B51" s="480">
        <v>0</v>
      </c>
      <c r="C51" s="480"/>
      <c r="D51" s="481"/>
      <c r="E51" s="455">
        <f t="shared" si="12"/>
        <v>0</v>
      </c>
      <c r="F51" s="482">
        <v>140</v>
      </c>
      <c r="G51" s="476">
        <f t="shared" si="13"/>
        <v>0</v>
      </c>
      <c r="H51" s="483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</row>
    <row r="52" spans="1:25" ht="25.5" x14ac:dyDescent="0.25">
      <c r="A52" s="123" t="s">
        <v>70</v>
      </c>
      <c r="B52" s="130">
        <v>40</v>
      </c>
      <c r="C52" s="130"/>
      <c r="D52" s="131"/>
      <c r="E52" s="493">
        <f t="shared" si="12"/>
        <v>40</v>
      </c>
      <c r="F52" s="132">
        <v>140</v>
      </c>
      <c r="G52" s="133">
        <f t="shared" si="13"/>
        <v>5600</v>
      </c>
      <c r="H52" s="134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</row>
    <row r="53" spans="1:25" ht="15.75" x14ac:dyDescent="0.25">
      <c r="A53" s="129" t="s">
        <v>71</v>
      </c>
      <c r="B53" s="130">
        <v>1358.2</v>
      </c>
      <c r="C53" s="130"/>
      <c r="D53" s="131">
        <v>268.39999999999998</v>
      </c>
      <c r="E53" s="493">
        <f t="shared" si="12"/>
        <v>1089.8000000000002</v>
      </c>
      <c r="F53" s="132">
        <v>140</v>
      </c>
      <c r="G53" s="133">
        <f t="shared" si="13"/>
        <v>152572.00000000003</v>
      </c>
      <c r="H53" s="134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</row>
    <row r="54" spans="1:25" ht="15.75" x14ac:dyDescent="0.25">
      <c r="A54" s="135" t="s">
        <v>72</v>
      </c>
      <c r="B54" s="136">
        <v>2656.9000000000005</v>
      </c>
      <c r="C54" s="136"/>
      <c r="D54" s="137">
        <v>102.8</v>
      </c>
      <c r="E54" s="266">
        <f t="shared" si="12"/>
        <v>2554.1000000000004</v>
      </c>
      <c r="F54" s="138">
        <v>140</v>
      </c>
      <c r="G54" s="139">
        <f t="shared" si="13"/>
        <v>357574.00000000006</v>
      </c>
      <c r="H54" s="140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</row>
    <row r="55" spans="1:25" ht="25.5" x14ac:dyDescent="0.25">
      <c r="A55" s="141" t="s">
        <v>73</v>
      </c>
      <c r="B55" s="142">
        <v>30</v>
      </c>
      <c r="C55" s="142"/>
      <c r="D55" s="143"/>
      <c r="E55" s="311">
        <f t="shared" si="12"/>
        <v>30</v>
      </c>
      <c r="F55" s="144">
        <v>140</v>
      </c>
      <c r="G55" s="145">
        <f t="shared" si="13"/>
        <v>4200</v>
      </c>
      <c r="H55" s="146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</row>
    <row r="56" spans="1:25" ht="25.5" x14ac:dyDescent="0.25">
      <c r="A56" s="141" t="s">
        <v>74</v>
      </c>
      <c r="B56" s="142">
        <v>5.6843418860808015E-14</v>
      </c>
      <c r="C56" s="142">
        <v>150</v>
      </c>
      <c r="D56" s="143">
        <v>62</v>
      </c>
      <c r="E56" s="311">
        <f t="shared" si="12"/>
        <v>88.000000000000057</v>
      </c>
      <c r="F56" s="144">
        <v>140</v>
      </c>
      <c r="G56" s="145">
        <f t="shared" si="13"/>
        <v>12320.000000000007</v>
      </c>
      <c r="H56" s="146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</row>
    <row r="57" spans="1:25" ht="25.5" x14ac:dyDescent="0.25">
      <c r="A57" s="141" t="s">
        <v>381</v>
      </c>
      <c r="B57" s="142">
        <v>1557.5</v>
      </c>
      <c r="C57" s="142"/>
      <c r="D57" s="143"/>
      <c r="E57" s="311">
        <f t="shared" si="12"/>
        <v>1557.5</v>
      </c>
      <c r="F57" s="144"/>
      <c r="G57" s="145"/>
      <c r="H57" s="146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</row>
    <row r="58" spans="1:25" ht="15.75" x14ac:dyDescent="0.25">
      <c r="A58" s="141" t="s">
        <v>411</v>
      </c>
      <c r="B58" s="142">
        <v>1020</v>
      </c>
      <c r="C58" s="142"/>
      <c r="D58" s="143"/>
      <c r="E58" s="311">
        <f t="shared" si="12"/>
        <v>1020</v>
      </c>
      <c r="F58" s="144"/>
      <c r="G58" s="145"/>
      <c r="H58" s="146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</row>
    <row r="59" spans="1:25" ht="25.5" x14ac:dyDescent="0.25">
      <c r="A59" s="117" t="s">
        <v>412</v>
      </c>
      <c r="B59" s="118">
        <v>1118</v>
      </c>
      <c r="C59" s="118"/>
      <c r="D59" s="119"/>
      <c r="E59" s="492">
        <f t="shared" si="12"/>
        <v>1118</v>
      </c>
      <c r="F59" s="120"/>
      <c r="G59" s="121"/>
      <c r="H59" s="122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</row>
    <row r="60" spans="1:25" ht="15.75" x14ac:dyDescent="0.25">
      <c r="A60" s="494" t="s">
        <v>406</v>
      </c>
      <c r="B60" s="353">
        <v>1361.4</v>
      </c>
      <c r="C60" s="353"/>
      <c r="D60" s="354">
        <v>112</v>
      </c>
      <c r="E60" s="448">
        <f t="shared" si="12"/>
        <v>1249.4000000000001</v>
      </c>
      <c r="F60" s="355">
        <v>140</v>
      </c>
      <c r="G60" s="18">
        <f t="shared" ref="G60:G69" si="14">E60*F60</f>
        <v>174916</v>
      </c>
      <c r="H60" s="495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</row>
    <row r="61" spans="1:25" ht="15.75" x14ac:dyDescent="0.25">
      <c r="A61" s="494" t="s">
        <v>76</v>
      </c>
      <c r="B61" s="353">
        <v>471</v>
      </c>
      <c r="C61" s="353"/>
      <c r="D61" s="354"/>
      <c r="E61" s="448">
        <f t="shared" si="12"/>
        <v>471</v>
      </c>
      <c r="F61" s="355">
        <v>128</v>
      </c>
      <c r="G61" s="18">
        <f t="shared" si="14"/>
        <v>60288</v>
      </c>
      <c r="H61" s="495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</row>
    <row r="62" spans="1:25" ht="15.75" x14ac:dyDescent="0.25">
      <c r="A62" s="129" t="s">
        <v>77</v>
      </c>
      <c r="B62" s="130">
        <v>1216</v>
      </c>
      <c r="C62" s="130"/>
      <c r="D62" s="131"/>
      <c r="E62" s="493">
        <f t="shared" si="12"/>
        <v>1216</v>
      </c>
      <c r="F62" s="132">
        <v>128</v>
      </c>
      <c r="G62" s="133">
        <f t="shared" si="14"/>
        <v>155648</v>
      </c>
      <c r="H62" s="134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</row>
    <row r="63" spans="1:25" ht="31.5" customHeight="1" x14ac:dyDescent="0.25">
      <c r="A63" s="135" t="s">
        <v>78</v>
      </c>
      <c r="B63" s="136">
        <v>0</v>
      </c>
      <c r="C63" s="136"/>
      <c r="D63" s="137"/>
      <c r="E63" s="266">
        <f t="shared" si="12"/>
        <v>0</v>
      </c>
      <c r="F63" s="138">
        <v>128</v>
      </c>
      <c r="G63" s="139">
        <f t="shared" si="14"/>
        <v>0</v>
      </c>
      <c r="H63" s="140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</row>
    <row r="64" spans="1:25" ht="15.75" x14ac:dyDescent="0.25">
      <c r="A64" s="117" t="s">
        <v>79</v>
      </c>
      <c r="B64" s="118">
        <v>620</v>
      </c>
      <c r="C64" s="118"/>
      <c r="D64" s="119"/>
      <c r="E64" s="492">
        <f t="shared" si="12"/>
        <v>620</v>
      </c>
      <c r="F64" s="120">
        <v>128</v>
      </c>
      <c r="G64" s="121">
        <f t="shared" si="14"/>
        <v>79360</v>
      </c>
      <c r="H64" s="122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</row>
    <row r="65" spans="1:25" ht="15.75" x14ac:dyDescent="0.25">
      <c r="A65" s="141" t="s">
        <v>80</v>
      </c>
      <c r="B65" s="142">
        <v>780</v>
      </c>
      <c r="C65" s="142"/>
      <c r="D65" s="143">
        <v>150</v>
      </c>
      <c r="E65" s="311">
        <f t="shared" si="12"/>
        <v>630</v>
      </c>
      <c r="F65" s="144">
        <v>128</v>
      </c>
      <c r="G65" s="145">
        <f t="shared" si="14"/>
        <v>80640</v>
      </c>
      <c r="H65" s="146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</row>
    <row r="66" spans="1:25" ht="25.5" x14ac:dyDescent="0.25">
      <c r="A66" s="494" t="s">
        <v>81</v>
      </c>
      <c r="B66" s="353">
        <v>0</v>
      </c>
      <c r="C66" s="353"/>
      <c r="D66" s="354"/>
      <c r="E66" s="448">
        <f t="shared" si="12"/>
        <v>0</v>
      </c>
      <c r="F66" s="355">
        <v>102</v>
      </c>
      <c r="G66" s="18">
        <f t="shared" si="14"/>
        <v>0</v>
      </c>
      <c r="H66" s="495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</row>
    <row r="67" spans="1:25" ht="25.5" x14ac:dyDescent="0.25">
      <c r="A67" s="129" t="s">
        <v>82</v>
      </c>
      <c r="B67" s="130">
        <v>0</v>
      </c>
      <c r="C67" s="130"/>
      <c r="D67" s="131"/>
      <c r="E67" s="493">
        <f t="shared" si="12"/>
        <v>0</v>
      </c>
      <c r="F67" s="132">
        <v>102</v>
      </c>
      <c r="G67" s="133">
        <f t="shared" si="14"/>
        <v>0</v>
      </c>
      <c r="H67" s="134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</row>
    <row r="68" spans="1:25" ht="15.75" x14ac:dyDescent="0.25">
      <c r="A68" s="478" t="s">
        <v>83</v>
      </c>
      <c r="B68" s="480">
        <v>0</v>
      </c>
      <c r="C68" s="480"/>
      <c r="D68" s="481"/>
      <c r="E68" s="455">
        <f t="shared" si="12"/>
        <v>0</v>
      </c>
      <c r="F68" s="482">
        <v>102</v>
      </c>
      <c r="G68" s="476">
        <f t="shared" si="14"/>
        <v>0</v>
      </c>
      <c r="H68" s="483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</row>
    <row r="69" spans="1:25" ht="25.5" x14ac:dyDescent="0.25">
      <c r="A69" s="117" t="s">
        <v>84</v>
      </c>
      <c r="B69" s="118">
        <v>0</v>
      </c>
      <c r="C69" s="118"/>
      <c r="D69" s="119"/>
      <c r="E69" s="492">
        <f t="shared" si="12"/>
        <v>0</v>
      </c>
      <c r="F69" s="120">
        <v>102</v>
      </c>
      <c r="G69" s="121">
        <f t="shared" si="14"/>
        <v>0</v>
      </c>
      <c r="H69" s="122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</row>
    <row r="70" spans="1:25" ht="25.5" x14ac:dyDescent="0.25">
      <c r="A70" s="163" t="s">
        <v>85</v>
      </c>
      <c r="B70" s="499">
        <v>660</v>
      </c>
      <c r="C70" s="497"/>
      <c r="D70" s="498"/>
      <c r="E70" s="499">
        <v>660</v>
      </c>
      <c r="F70" s="166">
        <v>102</v>
      </c>
      <c r="G70" s="166">
        <f>F70*C70</f>
        <v>0</v>
      </c>
      <c r="H70" s="168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</row>
    <row r="71" spans="1:25" ht="15.75" x14ac:dyDescent="0.25">
      <c r="A71" s="559" t="s">
        <v>382</v>
      </c>
      <c r="B71" s="560"/>
      <c r="C71" s="561"/>
      <c r="D71" s="562"/>
      <c r="E71" s="560"/>
      <c r="F71" s="563"/>
      <c r="G71" s="564"/>
      <c r="H71" s="565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</row>
    <row r="72" spans="1:25" ht="15.75" x14ac:dyDescent="0.25">
      <c r="A72" s="500" t="s">
        <v>86</v>
      </c>
      <c r="B72" s="501">
        <v>38179.700000000004</v>
      </c>
      <c r="C72" s="501"/>
      <c r="D72" s="501"/>
      <c r="E72" s="501">
        <f>SUM(E40:E70)</f>
        <v>37634.5</v>
      </c>
      <c r="F72" s="502"/>
      <c r="G72" s="503">
        <f>SUM(G40:G70)</f>
        <v>2329692</v>
      </c>
      <c r="H72" s="504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</row>
    <row r="73" spans="1:25" ht="15.75" x14ac:dyDescent="0.25"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</row>
    <row r="74" spans="1:25" ht="15.75" x14ac:dyDescent="0.25"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</row>
    <row r="75" spans="1:25" ht="33.75" customHeight="1" x14ac:dyDescent="0.25"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</row>
    <row r="76" spans="1:25" ht="15.75" x14ac:dyDescent="0.25"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</row>
    <row r="77" spans="1:25" ht="15.75" x14ac:dyDescent="0.2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</row>
    <row r="78" spans="1:25" ht="15.75" x14ac:dyDescent="0.2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</row>
    <row r="79" spans="1:25" ht="15.75" x14ac:dyDescent="0.25">
      <c r="A79" s="791" t="s">
        <v>296</v>
      </c>
      <c r="B79" s="781"/>
      <c r="C79" s="781"/>
      <c r="D79" s="781"/>
      <c r="E79" s="781"/>
      <c r="F79" s="781"/>
      <c r="G79" s="781"/>
      <c r="H79" s="782"/>
      <c r="I79" s="439"/>
      <c r="J79" s="358"/>
      <c r="K79" s="358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</row>
    <row r="80" spans="1:25" ht="57.75" x14ac:dyDescent="0.25">
      <c r="A80" s="642" t="s">
        <v>87</v>
      </c>
      <c r="B80" s="643" t="s">
        <v>37</v>
      </c>
      <c r="C80" s="644" t="s">
        <v>89</v>
      </c>
      <c r="D80" s="644" t="s">
        <v>39</v>
      </c>
      <c r="E80" s="644" t="s">
        <v>90</v>
      </c>
      <c r="F80" s="644" t="s">
        <v>91</v>
      </c>
      <c r="G80" s="645" t="s">
        <v>93</v>
      </c>
      <c r="H80" s="646" t="s">
        <v>52</v>
      </c>
      <c r="I80" s="573" t="s">
        <v>394</v>
      </c>
      <c r="J80" s="358"/>
      <c r="K80" s="358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</row>
    <row r="81" spans="1:25" ht="15.75" x14ac:dyDescent="0.25">
      <c r="A81" s="647" t="s">
        <v>354</v>
      </c>
      <c r="B81" s="648" t="s">
        <v>355</v>
      </c>
      <c r="C81" s="639">
        <v>1600</v>
      </c>
      <c r="D81" s="649"/>
      <c r="E81" s="639"/>
      <c r="F81" s="639">
        <f t="shared" ref="F81:F106" si="15">C81+D81-E81</f>
        <v>1600</v>
      </c>
      <c r="G81" s="639">
        <v>183</v>
      </c>
      <c r="H81" s="639">
        <f t="shared" ref="H81:H124" si="16">G81*F81</f>
        <v>292800</v>
      </c>
      <c r="I81" s="506"/>
      <c r="J81" s="358"/>
      <c r="K81" s="358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</row>
    <row r="82" spans="1:25" ht="15.75" x14ac:dyDescent="0.25">
      <c r="A82" s="650" t="s">
        <v>100</v>
      </c>
      <c r="B82" s="648" t="s">
        <v>356</v>
      </c>
      <c r="C82" s="639">
        <v>720</v>
      </c>
      <c r="D82" s="649"/>
      <c r="E82" s="639"/>
      <c r="F82" s="639">
        <f t="shared" si="15"/>
        <v>720</v>
      </c>
      <c r="G82" s="639">
        <v>232</v>
      </c>
      <c r="H82" s="639">
        <f t="shared" si="16"/>
        <v>167040</v>
      </c>
      <c r="I82" s="506"/>
      <c r="J82" s="358"/>
      <c r="K82" s="358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</row>
    <row r="83" spans="1:25" ht="15.75" x14ac:dyDescent="0.25">
      <c r="A83" s="651" t="s">
        <v>102</v>
      </c>
      <c r="B83" s="652" t="s">
        <v>358</v>
      </c>
      <c r="C83" s="639">
        <v>2564</v>
      </c>
      <c r="D83" s="649"/>
      <c r="E83" s="649"/>
      <c r="F83" s="639">
        <f t="shared" si="15"/>
        <v>2564</v>
      </c>
      <c r="G83" s="639">
        <v>59</v>
      </c>
      <c r="H83" s="639">
        <f t="shared" si="16"/>
        <v>151276</v>
      </c>
      <c r="I83" s="506"/>
      <c r="J83" s="358"/>
      <c r="K83" s="358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</row>
    <row r="84" spans="1:25" ht="30" x14ac:dyDescent="0.25">
      <c r="A84" s="651" t="s">
        <v>421</v>
      </c>
      <c r="B84" s="652" t="s">
        <v>358</v>
      </c>
      <c r="C84" s="639">
        <v>16</v>
      </c>
      <c r="D84" s="649"/>
      <c r="E84" s="639"/>
      <c r="F84" s="639">
        <f t="shared" si="15"/>
        <v>16</v>
      </c>
      <c r="G84" s="639">
        <v>60</v>
      </c>
      <c r="H84" s="639">
        <f t="shared" si="16"/>
        <v>960</v>
      </c>
      <c r="I84" s="506"/>
      <c r="J84" s="358"/>
      <c r="K84" s="358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</row>
    <row r="85" spans="1:25" ht="15.75" x14ac:dyDescent="0.25">
      <c r="A85" s="647" t="s">
        <v>359</v>
      </c>
      <c r="B85" s="648" t="s">
        <v>106</v>
      </c>
      <c r="C85" s="639">
        <v>1250</v>
      </c>
      <c r="D85" s="649"/>
      <c r="E85" s="649"/>
      <c r="F85" s="639">
        <f t="shared" si="15"/>
        <v>1250</v>
      </c>
      <c r="G85" s="639">
        <v>24</v>
      </c>
      <c r="H85" s="639">
        <f t="shared" si="16"/>
        <v>30000</v>
      </c>
      <c r="I85" s="506"/>
      <c r="J85" s="358"/>
      <c r="K85" s="358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</row>
    <row r="86" spans="1:25" ht="15.75" x14ac:dyDescent="0.25">
      <c r="A86" s="653" t="s">
        <v>109</v>
      </c>
      <c r="B86" s="654" t="s">
        <v>108</v>
      </c>
      <c r="C86" s="639">
        <v>120</v>
      </c>
      <c r="D86" s="649"/>
      <c r="E86" s="639"/>
      <c r="F86" s="639">
        <f t="shared" si="15"/>
        <v>120</v>
      </c>
      <c r="G86" s="639">
        <v>623</v>
      </c>
      <c r="H86" s="639">
        <f t="shared" si="16"/>
        <v>74760</v>
      </c>
      <c r="I86" s="506"/>
      <c r="J86" s="358"/>
      <c r="K86" s="358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</row>
    <row r="87" spans="1:25" ht="15.75" x14ac:dyDescent="0.25">
      <c r="A87" s="651" t="s">
        <v>360</v>
      </c>
      <c r="B87" s="654" t="s">
        <v>111</v>
      </c>
      <c r="C87" s="639">
        <v>1</v>
      </c>
      <c r="D87" s="649"/>
      <c r="E87" s="649"/>
      <c r="F87" s="639">
        <f t="shared" si="15"/>
        <v>1</v>
      </c>
      <c r="G87" s="639">
        <v>2070</v>
      </c>
      <c r="H87" s="639">
        <f t="shared" si="16"/>
        <v>2070</v>
      </c>
      <c r="I87" s="506"/>
      <c r="J87" s="358"/>
      <c r="K87" s="358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</row>
    <row r="88" spans="1:25" ht="15.75" x14ac:dyDescent="0.25">
      <c r="A88" s="651" t="s">
        <v>112</v>
      </c>
      <c r="B88" s="654" t="s">
        <v>111</v>
      </c>
      <c r="C88" s="639">
        <v>6</v>
      </c>
      <c r="D88" s="649"/>
      <c r="E88" s="649"/>
      <c r="F88" s="639">
        <f t="shared" si="15"/>
        <v>6</v>
      </c>
      <c r="G88" s="639">
        <v>1758</v>
      </c>
      <c r="H88" s="639">
        <f t="shared" si="16"/>
        <v>10548</v>
      </c>
      <c r="I88" s="506"/>
      <c r="J88" s="358"/>
      <c r="K88" s="358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</row>
    <row r="89" spans="1:25" ht="15.75" x14ac:dyDescent="0.25">
      <c r="A89" s="651" t="s">
        <v>112</v>
      </c>
      <c r="B89" s="654" t="s">
        <v>127</v>
      </c>
      <c r="C89" s="639">
        <v>1</v>
      </c>
      <c r="D89" s="649"/>
      <c r="E89" s="649"/>
      <c r="F89" s="639">
        <f t="shared" si="15"/>
        <v>1</v>
      </c>
      <c r="G89" s="639">
        <v>2549.0300000000002</v>
      </c>
      <c r="H89" s="639">
        <f t="shared" si="16"/>
        <v>2549.0300000000002</v>
      </c>
      <c r="I89" s="506"/>
      <c r="J89" s="358"/>
      <c r="K89" s="358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</row>
    <row r="90" spans="1:25" ht="15.75" x14ac:dyDescent="0.25">
      <c r="A90" s="653" t="s">
        <v>362</v>
      </c>
      <c r="B90" s="654" t="s">
        <v>355</v>
      </c>
      <c r="C90" s="639">
        <v>3075</v>
      </c>
      <c r="D90" s="649"/>
      <c r="E90" s="639"/>
      <c r="F90" s="639">
        <f t="shared" si="15"/>
        <v>3075</v>
      </c>
      <c r="G90" s="639">
        <v>47</v>
      </c>
      <c r="H90" s="639">
        <f t="shared" si="16"/>
        <v>144525</v>
      </c>
      <c r="I90" s="506"/>
      <c r="J90" s="358"/>
      <c r="K90" s="358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</row>
    <row r="91" spans="1:25" ht="15.75" x14ac:dyDescent="0.25">
      <c r="A91" s="655" t="s">
        <v>120</v>
      </c>
      <c r="B91" s="654" t="s">
        <v>111</v>
      </c>
      <c r="C91" s="639">
        <v>1</v>
      </c>
      <c r="D91" s="649"/>
      <c r="E91" s="649"/>
      <c r="F91" s="639">
        <f t="shared" si="15"/>
        <v>1</v>
      </c>
      <c r="G91" s="639">
        <v>2233.9899999999998</v>
      </c>
      <c r="H91" s="639">
        <f t="shared" si="16"/>
        <v>2233.9899999999998</v>
      </c>
      <c r="I91" s="506"/>
      <c r="J91" s="358"/>
      <c r="K91" s="358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</row>
    <row r="92" spans="1:25" ht="15.75" x14ac:dyDescent="0.25">
      <c r="A92" s="655" t="s">
        <v>120</v>
      </c>
      <c r="B92" s="654" t="s">
        <v>127</v>
      </c>
      <c r="C92" s="639">
        <v>3</v>
      </c>
      <c r="D92" s="649"/>
      <c r="E92" s="649"/>
      <c r="F92" s="639">
        <f t="shared" si="15"/>
        <v>3</v>
      </c>
      <c r="G92" s="639">
        <v>1924.17</v>
      </c>
      <c r="H92" s="639">
        <f t="shared" si="16"/>
        <v>5772.51</v>
      </c>
      <c r="I92" s="506"/>
      <c r="J92" s="358"/>
      <c r="K92" s="358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</row>
    <row r="93" spans="1:25" ht="15.75" x14ac:dyDescent="0.25">
      <c r="A93" s="651" t="s">
        <v>121</v>
      </c>
      <c r="B93" s="654" t="s">
        <v>122</v>
      </c>
      <c r="C93" s="639">
        <v>92</v>
      </c>
      <c r="D93" s="649"/>
      <c r="E93" s="649"/>
      <c r="F93" s="639">
        <f t="shared" si="15"/>
        <v>92</v>
      </c>
      <c r="G93" s="639">
        <v>743.29</v>
      </c>
      <c r="H93" s="639">
        <f t="shared" si="16"/>
        <v>68382.679999999993</v>
      </c>
      <c r="I93" s="506"/>
      <c r="J93" s="358"/>
      <c r="K93" s="358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</row>
    <row r="94" spans="1:25" ht="15.75" x14ac:dyDescent="0.25">
      <c r="A94" s="653" t="s">
        <v>363</v>
      </c>
      <c r="B94" s="654" t="s">
        <v>122</v>
      </c>
      <c r="C94" s="639">
        <v>285</v>
      </c>
      <c r="D94" s="649"/>
      <c r="E94" s="649"/>
      <c r="F94" s="639">
        <f t="shared" si="15"/>
        <v>285</v>
      </c>
      <c r="G94" s="639">
        <v>559.19762200000002</v>
      </c>
      <c r="H94" s="639">
        <f t="shared" si="16"/>
        <v>159371.32227</v>
      </c>
      <c r="I94" s="506"/>
      <c r="J94" s="358"/>
      <c r="K94" s="358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</row>
    <row r="95" spans="1:25" ht="15.75" x14ac:dyDescent="0.25">
      <c r="A95" s="650" t="s">
        <v>364</v>
      </c>
      <c r="B95" s="648" t="s">
        <v>98</v>
      </c>
      <c r="C95" s="639">
        <v>0</v>
      </c>
      <c r="D95" s="649"/>
      <c r="E95" s="649"/>
      <c r="F95" s="639">
        <f t="shared" si="15"/>
        <v>0</v>
      </c>
      <c r="G95" s="639">
        <v>183</v>
      </c>
      <c r="H95" s="639">
        <f t="shared" si="16"/>
        <v>0</v>
      </c>
      <c r="I95" s="747"/>
      <c r="J95" s="358"/>
      <c r="K95" s="358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</row>
    <row r="96" spans="1:25" ht="15.75" x14ac:dyDescent="0.25">
      <c r="A96" s="650" t="s">
        <v>364</v>
      </c>
      <c r="B96" s="648" t="s">
        <v>365</v>
      </c>
      <c r="C96" s="639">
        <v>1700</v>
      </c>
      <c r="D96" s="649"/>
      <c r="E96" s="639"/>
      <c r="F96" s="639">
        <f t="shared" si="15"/>
        <v>1700</v>
      </c>
      <c r="G96" s="639">
        <v>183</v>
      </c>
      <c r="H96" s="639">
        <f t="shared" si="16"/>
        <v>311100</v>
      </c>
      <c r="I96" s="506"/>
      <c r="J96" s="358"/>
      <c r="K96" s="358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</row>
    <row r="97" spans="1:25" ht="15.75" x14ac:dyDescent="0.25">
      <c r="A97" s="653" t="s">
        <v>125</v>
      </c>
      <c r="B97" s="654" t="s">
        <v>127</v>
      </c>
      <c r="C97" s="639">
        <v>145</v>
      </c>
      <c r="D97" s="649"/>
      <c r="E97" s="649"/>
      <c r="F97" s="639">
        <f t="shared" si="15"/>
        <v>145</v>
      </c>
      <c r="G97" s="639">
        <v>427</v>
      </c>
      <c r="H97" s="639">
        <f t="shared" si="16"/>
        <v>61915</v>
      </c>
      <c r="I97" s="506"/>
      <c r="J97" s="358"/>
      <c r="K97" s="358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</row>
    <row r="98" spans="1:25" ht="15.75" x14ac:dyDescent="0.25">
      <c r="A98" s="653" t="s">
        <v>389</v>
      </c>
      <c r="B98" s="654" t="s">
        <v>127</v>
      </c>
      <c r="C98" s="639">
        <v>5</v>
      </c>
      <c r="D98" s="649"/>
      <c r="E98" s="649"/>
      <c r="F98" s="639">
        <f t="shared" si="15"/>
        <v>5</v>
      </c>
      <c r="G98" s="639">
        <v>688.59</v>
      </c>
      <c r="H98" s="639">
        <f t="shared" si="16"/>
        <v>3442.9500000000003</v>
      </c>
      <c r="I98" s="506"/>
      <c r="J98" s="358"/>
      <c r="K98" s="358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</row>
    <row r="99" spans="1:25" ht="15.75" x14ac:dyDescent="0.25">
      <c r="A99" s="653" t="s">
        <v>128</v>
      </c>
      <c r="B99" s="654" t="s">
        <v>127</v>
      </c>
      <c r="C99" s="639">
        <v>10</v>
      </c>
      <c r="D99" s="649"/>
      <c r="E99" s="649"/>
      <c r="F99" s="639">
        <f t="shared" si="15"/>
        <v>10</v>
      </c>
      <c r="G99" s="639">
        <v>504</v>
      </c>
      <c r="H99" s="639">
        <f t="shared" si="16"/>
        <v>5040</v>
      </c>
      <c r="I99" s="506"/>
      <c r="J99" s="358"/>
      <c r="K99" s="358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</row>
    <row r="100" spans="1:25" ht="15.75" x14ac:dyDescent="0.25">
      <c r="A100" s="653" t="s">
        <v>366</v>
      </c>
      <c r="B100" s="654" t="s">
        <v>127</v>
      </c>
      <c r="C100" s="639">
        <v>5</v>
      </c>
      <c r="D100" s="649"/>
      <c r="E100" s="649"/>
      <c r="F100" s="639">
        <f t="shared" si="15"/>
        <v>5</v>
      </c>
      <c r="G100" s="639">
        <v>398</v>
      </c>
      <c r="H100" s="639">
        <f t="shared" si="16"/>
        <v>1990</v>
      </c>
      <c r="I100" s="506"/>
      <c r="J100" s="358"/>
      <c r="K100" s="358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</row>
    <row r="101" spans="1:25" ht="15.75" x14ac:dyDescent="0.25">
      <c r="A101" s="653" t="s">
        <v>131</v>
      </c>
      <c r="B101" s="654" t="s">
        <v>127</v>
      </c>
      <c r="C101" s="639">
        <v>160</v>
      </c>
      <c r="D101" s="649"/>
      <c r="E101" s="649"/>
      <c r="F101" s="639">
        <f t="shared" si="15"/>
        <v>160</v>
      </c>
      <c r="G101" s="639">
        <v>514</v>
      </c>
      <c r="H101" s="639">
        <f t="shared" si="16"/>
        <v>82240</v>
      </c>
      <c r="I101" s="506"/>
      <c r="J101" s="358"/>
      <c r="K101" s="358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</row>
    <row r="102" spans="1:25" ht="15.75" x14ac:dyDescent="0.25">
      <c r="A102" s="651" t="s">
        <v>135</v>
      </c>
      <c r="B102" s="654" t="s">
        <v>108</v>
      </c>
      <c r="C102" s="639">
        <v>650</v>
      </c>
      <c r="D102" s="649"/>
      <c r="E102" s="649"/>
      <c r="F102" s="639">
        <f t="shared" si="15"/>
        <v>650</v>
      </c>
      <c r="G102" s="639">
        <v>60</v>
      </c>
      <c r="H102" s="639">
        <f t="shared" si="16"/>
        <v>39000</v>
      </c>
      <c r="I102" s="506"/>
      <c r="J102" s="358"/>
      <c r="K102" s="358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</row>
    <row r="103" spans="1:25" ht="15.75" x14ac:dyDescent="0.25">
      <c r="A103" s="651" t="s">
        <v>139</v>
      </c>
      <c r="B103" s="661"/>
      <c r="C103" s="639">
        <v>0</v>
      </c>
      <c r="D103" s="649"/>
      <c r="E103" s="649"/>
      <c r="F103" s="639">
        <f t="shared" si="15"/>
        <v>0</v>
      </c>
      <c r="G103" s="639">
        <v>0</v>
      </c>
      <c r="H103" s="639">
        <f t="shared" si="16"/>
        <v>0</v>
      </c>
      <c r="I103" s="506"/>
      <c r="J103" s="358"/>
      <c r="K103" s="358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</row>
    <row r="104" spans="1:25" ht="15.75" x14ac:dyDescent="0.25">
      <c r="A104" s="651" t="s">
        <v>140</v>
      </c>
      <c r="B104" s="654" t="s">
        <v>141</v>
      </c>
      <c r="C104" s="639">
        <v>1075</v>
      </c>
      <c r="D104" s="649"/>
      <c r="E104" s="649"/>
      <c r="F104" s="639">
        <f t="shared" si="15"/>
        <v>1075</v>
      </c>
      <c r="G104" s="639">
        <v>55</v>
      </c>
      <c r="H104" s="639">
        <f t="shared" si="16"/>
        <v>59125</v>
      </c>
      <c r="I104" s="506"/>
      <c r="J104" s="358"/>
      <c r="K104" s="358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</row>
    <row r="105" spans="1:25" ht="15.75" x14ac:dyDescent="0.25">
      <c r="A105" s="651" t="s">
        <v>142</v>
      </c>
      <c r="B105" s="662" t="s">
        <v>138</v>
      </c>
      <c r="C105" s="639">
        <v>2650</v>
      </c>
      <c r="D105" s="649"/>
      <c r="E105" s="639"/>
      <c r="F105" s="639">
        <f t="shared" si="15"/>
        <v>2650</v>
      </c>
      <c r="G105" s="639">
        <v>27</v>
      </c>
      <c r="H105" s="639">
        <f t="shared" si="16"/>
        <v>71550</v>
      </c>
      <c r="I105" s="506"/>
      <c r="J105" s="358"/>
      <c r="K105" s="358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</row>
    <row r="106" spans="1:25" ht="15.75" x14ac:dyDescent="0.25">
      <c r="A106" s="653" t="s">
        <v>368</v>
      </c>
      <c r="B106" s="654" t="s">
        <v>369</v>
      </c>
      <c r="C106" s="639">
        <v>25</v>
      </c>
      <c r="D106" s="649"/>
      <c r="E106" s="639"/>
      <c r="F106" s="639">
        <f t="shared" si="15"/>
        <v>25</v>
      </c>
      <c r="G106" s="639">
        <v>498</v>
      </c>
      <c r="H106" s="639">
        <f t="shared" si="16"/>
        <v>12450</v>
      </c>
      <c r="I106" s="506"/>
      <c r="J106" s="358"/>
      <c r="K106" s="358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</row>
    <row r="107" spans="1:25" ht="15.75" x14ac:dyDescent="0.25">
      <c r="A107" s="653" t="s">
        <v>368</v>
      </c>
      <c r="B107" s="654" t="s">
        <v>369</v>
      </c>
      <c r="C107" s="639">
        <v>150</v>
      </c>
      <c r="D107" s="649"/>
      <c r="E107" s="649"/>
      <c r="F107" s="639">
        <f>C107+D107-K109</f>
        <v>150</v>
      </c>
      <c r="G107" s="639">
        <v>471.21600000000001</v>
      </c>
      <c r="H107" s="639">
        <f t="shared" si="16"/>
        <v>70682.399999999994</v>
      </c>
      <c r="I107" s="506"/>
      <c r="J107" s="358"/>
      <c r="K107" s="358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</row>
    <row r="108" spans="1:25" ht="15.75" x14ac:dyDescent="0.25">
      <c r="A108" s="653" t="s">
        <v>370</v>
      </c>
      <c r="B108" s="654" t="s">
        <v>371</v>
      </c>
      <c r="C108" s="639">
        <v>25</v>
      </c>
      <c r="D108" s="649"/>
      <c r="E108" s="649"/>
      <c r="F108" s="639">
        <f t="shared" ref="F108:F123" si="17">C108+D108-E108</f>
        <v>25</v>
      </c>
      <c r="G108" s="639">
        <v>84</v>
      </c>
      <c r="H108" s="639">
        <f t="shared" si="16"/>
        <v>2100</v>
      </c>
      <c r="I108" s="506"/>
      <c r="J108" s="358"/>
      <c r="K108" s="358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</row>
    <row r="109" spans="1:25" ht="15.75" x14ac:dyDescent="0.25">
      <c r="A109" s="663" t="s">
        <v>149</v>
      </c>
      <c r="B109" s="664" t="s">
        <v>127</v>
      </c>
      <c r="C109" s="612">
        <v>335</v>
      </c>
      <c r="D109" s="612"/>
      <c r="E109" s="612"/>
      <c r="F109" s="612">
        <f t="shared" si="17"/>
        <v>335</v>
      </c>
      <c r="G109" s="612">
        <v>629.27</v>
      </c>
      <c r="H109" s="612">
        <f t="shared" si="16"/>
        <v>210805.44999999998</v>
      </c>
      <c r="I109" s="506"/>
      <c r="J109" s="358"/>
      <c r="K109" s="358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</row>
    <row r="110" spans="1:25" ht="15.75" x14ac:dyDescent="0.25">
      <c r="A110" s="663" t="s">
        <v>372</v>
      </c>
      <c r="B110" s="664" t="s">
        <v>111</v>
      </c>
      <c r="C110" s="612">
        <v>1</v>
      </c>
      <c r="D110" s="612"/>
      <c r="E110" s="612"/>
      <c r="F110" s="612">
        <f t="shared" si="17"/>
        <v>1</v>
      </c>
      <c r="G110" s="612">
        <v>1585.2</v>
      </c>
      <c r="H110" s="612">
        <f t="shared" si="16"/>
        <v>1585.2</v>
      </c>
      <c r="I110" s="506"/>
      <c r="J110" s="358"/>
      <c r="K110" s="358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</row>
    <row r="111" spans="1:25" ht="15.75" x14ac:dyDescent="0.25">
      <c r="A111" s="663" t="s">
        <v>372</v>
      </c>
      <c r="B111" s="664" t="s">
        <v>127</v>
      </c>
      <c r="C111" s="612">
        <v>2</v>
      </c>
      <c r="D111" s="612"/>
      <c r="E111" s="612"/>
      <c r="F111" s="612">
        <f t="shared" si="17"/>
        <v>2</v>
      </c>
      <c r="G111" s="612">
        <v>1780.53</v>
      </c>
      <c r="H111" s="612">
        <f t="shared" si="16"/>
        <v>3561.06</v>
      </c>
      <c r="I111" s="506"/>
      <c r="J111" s="358"/>
      <c r="K111" s="358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</row>
    <row r="112" spans="1:25" ht="15.75" x14ac:dyDescent="0.25">
      <c r="A112" s="663" t="s">
        <v>152</v>
      </c>
      <c r="B112" s="664" t="s">
        <v>127</v>
      </c>
      <c r="C112" s="612">
        <v>2</v>
      </c>
      <c r="D112" s="612"/>
      <c r="E112" s="612"/>
      <c r="F112" s="612">
        <f t="shared" si="17"/>
        <v>2</v>
      </c>
      <c r="G112" s="612">
        <v>1891.98</v>
      </c>
      <c r="H112" s="612">
        <f t="shared" si="16"/>
        <v>3783.96</v>
      </c>
      <c r="I112" s="506"/>
      <c r="J112" s="358"/>
      <c r="K112" s="358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</row>
    <row r="113" spans="1:25" ht="15.75" x14ac:dyDescent="0.25">
      <c r="A113" s="663" t="s">
        <v>153</v>
      </c>
      <c r="B113" s="664" t="s">
        <v>127</v>
      </c>
      <c r="C113" s="612">
        <v>65</v>
      </c>
      <c r="D113" s="612"/>
      <c r="E113" s="612"/>
      <c r="F113" s="612">
        <f t="shared" si="17"/>
        <v>65</v>
      </c>
      <c r="G113" s="612">
        <v>557</v>
      </c>
      <c r="H113" s="612">
        <f t="shared" si="16"/>
        <v>36205</v>
      </c>
      <c r="I113" s="506"/>
      <c r="J113" s="358"/>
      <c r="K113" s="358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</row>
    <row r="114" spans="1:25" ht="15.75" x14ac:dyDescent="0.25">
      <c r="A114" s="663" t="s">
        <v>154</v>
      </c>
      <c r="B114" s="664" t="s">
        <v>127</v>
      </c>
      <c r="C114" s="612">
        <v>70</v>
      </c>
      <c r="D114" s="612"/>
      <c r="E114" s="612"/>
      <c r="F114" s="612">
        <f t="shared" si="17"/>
        <v>70</v>
      </c>
      <c r="G114" s="612">
        <v>524</v>
      </c>
      <c r="H114" s="612">
        <f t="shared" si="16"/>
        <v>36680</v>
      </c>
      <c r="I114" s="506"/>
      <c r="J114" s="358"/>
      <c r="K114" s="358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</row>
    <row r="115" spans="1:25" ht="15.75" x14ac:dyDescent="0.25">
      <c r="A115" s="663" t="s">
        <v>373</v>
      </c>
      <c r="B115" s="664" t="s">
        <v>127</v>
      </c>
      <c r="C115" s="612">
        <v>5</v>
      </c>
      <c r="D115" s="612"/>
      <c r="E115" s="612"/>
      <c r="F115" s="612">
        <f t="shared" si="17"/>
        <v>5</v>
      </c>
      <c r="G115" s="612">
        <v>689.75</v>
      </c>
      <c r="H115" s="612">
        <f t="shared" si="16"/>
        <v>3448.75</v>
      </c>
      <c r="I115" s="506"/>
      <c r="J115" s="358"/>
      <c r="K115" s="358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</row>
    <row r="116" spans="1:25" ht="15.75" x14ac:dyDescent="0.25">
      <c r="A116" s="663" t="s">
        <v>156</v>
      </c>
      <c r="B116" s="664" t="s">
        <v>127</v>
      </c>
      <c r="C116" s="612">
        <v>50</v>
      </c>
      <c r="D116" s="612"/>
      <c r="E116" s="612"/>
      <c r="F116" s="612">
        <f t="shared" si="17"/>
        <v>50</v>
      </c>
      <c r="G116" s="612">
        <v>522.19000000000005</v>
      </c>
      <c r="H116" s="612">
        <f t="shared" si="16"/>
        <v>26109.500000000004</v>
      </c>
      <c r="I116" s="506"/>
      <c r="J116" s="358"/>
      <c r="K116" s="358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</row>
    <row r="117" spans="1:25" ht="15.75" x14ac:dyDescent="0.25">
      <c r="A117" s="663" t="s">
        <v>157</v>
      </c>
      <c r="B117" s="664" t="s">
        <v>127</v>
      </c>
      <c r="C117" s="612">
        <v>85</v>
      </c>
      <c r="D117" s="612"/>
      <c r="E117" s="612"/>
      <c r="F117" s="612">
        <f t="shared" si="17"/>
        <v>85</v>
      </c>
      <c r="G117" s="612">
        <v>532.12</v>
      </c>
      <c r="H117" s="612">
        <f t="shared" si="16"/>
        <v>45230.2</v>
      </c>
      <c r="I117" s="506"/>
      <c r="J117" s="358"/>
      <c r="K117" s="358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</row>
    <row r="118" spans="1:25" ht="15.75" x14ac:dyDescent="0.25">
      <c r="A118" s="663" t="s">
        <v>160</v>
      </c>
      <c r="B118" s="664" t="s">
        <v>127</v>
      </c>
      <c r="C118" s="612">
        <v>50</v>
      </c>
      <c r="D118" s="612"/>
      <c r="E118" s="612"/>
      <c r="F118" s="612">
        <f t="shared" si="17"/>
        <v>50</v>
      </c>
      <c r="G118" s="665">
        <v>194.15</v>
      </c>
      <c r="H118" s="612">
        <f t="shared" si="16"/>
        <v>9707.5</v>
      </c>
      <c r="I118" s="506"/>
      <c r="J118" s="358"/>
      <c r="K118" s="358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</row>
    <row r="119" spans="1:25" ht="15.75" x14ac:dyDescent="0.25">
      <c r="A119" s="663" t="s">
        <v>374</v>
      </c>
      <c r="B119" s="664" t="s">
        <v>159</v>
      </c>
      <c r="C119" s="612">
        <v>0</v>
      </c>
      <c r="D119" s="612"/>
      <c r="E119" s="612"/>
      <c r="F119" s="612">
        <f t="shared" si="17"/>
        <v>0</v>
      </c>
      <c r="G119" s="612">
        <v>152.5</v>
      </c>
      <c r="H119" s="612">
        <f t="shared" si="16"/>
        <v>0</v>
      </c>
      <c r="I119" s="506"/>
      <c r="J119" s="1"/>
      <c r="K119" s="1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</row>
    <row r="120" spans="1:25" ht="15.75" x14ac:dyDescent="0.25">
      <c r="A120" s="663" t="s">
        <v>374</v>
      </c>
      <c r="B120" s="664" t="s">
        <v>384</v>
      </c>
      <c r="C120" s="612">
        <v>0</v>
      </c>
      <c r="D120" s="612"/>
      <c r="E120" s="612"/>
      <c r="F120" s="612">
        <f t="shared" si="17"/>
        <v>0</v>
      </c>
      <c r="G120" s="612">
        <v>173</v>
      </c>
      <c r="H120" s="612">
        <f t="shared" si="16"/>
        <v>0</v>
      </c>
      <c r="I120" s="506"/>
      <c r="J120" s="1"/>
      <c r="K120" s="1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</row>
    <row r="121" spans="1:25" ht="15.75" x14ac:dyDescent="0.25">
      <c r="A121" s="663" t="s">
        <v>413</v>
      </c>
      <c r="B121" s="664" t="s">
        <v>414</v>
      </c>
      <c r="C121" s="612">
        <v>9000</v>
      </c>
      <c r="D121" s="612"/>
      <c r="E121" s="612"/>
      <c r="F121" s="612">
        <f t="shared" si="17"/>
        <v>9000</v>
      </c>
      <c r="G121" s="612">
        <v>143</v>
      </c>
      <c r="H121" s="612">
        <f t="shared" si="16"/>
        <v>1287000</v>
      </c>
      <c r="I121" s="506"/>
      <c r="J121" s="1"/>
      <c r="K121" s="1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</row>
    <row r="122" spans="1:25" ht="15.75" x14ac:dyDescent="0.25">
      <c r="A122" s="663" t="s">
        <v>166</v>
      </c>
      <c r="B122" s="664" t="s">
        <v>375</v>
      </c>
      <c r="C122" s="612">
        <v>20</v>
      </c>
      <c r="D122" s="612"/>
      <c r="E122" s="612"/>
      <c r="F122" s="612">
        <f t="shared" si="17"/>
        <v>20</v>
      </c>
      <c r="G122" s="612">
        <v>2196.6</v>
      </c>
      <c r="H122" s="612">
        <f t="shared" si="16"/>
        <v>43932</v>
      </c>
      <c r="I122" s="506"/>
      <c r="J122" s="1"/>
      <c r="K122" s="1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</row>
    <row r="123" spans="1:25" ht="15.75" x14ac:dyDescent="0.25">
      <c r="A123" s="663" t="s">
        <v>301</v>
      </c>
      <c r="B123" s="664"/>
      <c r="C123" s="612">
        <v>25</v>
      </c>
      <c r="D123" s="612"/>
      <c r="E123" s="612"/>
      <c r="F123" s="612">
        <f t="shared" si="17"/>
        <v>25</v>
      </c>
      <c r="G123" s="612"/>
      <c r="H123" s="612">
        <f t="shared" si="16"/>
        <v>0</v>
      </c>
      <c r="I123" s="506"/>
      <c r="J123" s="1"/>
      <c r="K123" s="1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</row>
    <row r="124" spans="1:25" ht="15.75" x14ac:dyDescent="0.25">
      <c r="A124" s="666" t="s">
        <v>168</v>
      </c>
      <c r="B124" s="667"/>
      <c r="C124" s="612">
        <v>0</v>
      </c>
      <c r="D124" s="612"/>
      <c r="E124" s="612"/>
      <c r="F124" s="612">
        <v>0</v>
      </c>
      <c r="G124" s="637"/>
      <c r="H124" s="612">
        <f t="shared" si="16"/>
        <v>0</v>
      </c>
      <c r="I124" s="512"/>
      <c r="J124" s="25"/>
      <c r="K124" s="25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</row>
    <row r="125" spans="1:25" s="757" customFormat="1" ht="15.75" x14ac:dyDescent="0.25">
      <c r="A125" s="748" t="s">
        <v>169</v>
      </c>
      <c r="B125" s="410"/>
      <c r="C125" s="749">
        <v>26044</v>
      </c>
      <c r="D125" s="750"/>
      <c r="E125" s="750"/>
      <c r="F125" s="751">
        <f>SUM(F81:F124)</f>
        <v>26044</v>
      </c>
      <c r="G125" s="752"/>
      <c r="H125" s="753">
        <f>SUM(H81:H122)</f>
        <v>3540972.5022700001</v>
      </c>
      <c r="I125" s="754"/>
      <c r="J125" s="755"/>
      <c r="K125" s="755"/>
      <c r="L125" s="756"/>
      <c r="M125" s="756"/>
      <c r="N125" s="756"/>
      <c r="O125" s="756"/>
      <c r="P125" s="756"/>
      <c r="Q125" s="756"/>
      <c r="R125" s="756"/>
      <c r="S125" s="756"/>
      <c r="T125" s="756"/>
      <c r="U125" s="756"/>
      <c r="V125" s="756"/>
      <c r="W125" s="756"/>
      <c r="X125" s="756"/>
      <c r="Y125" s="756"/>
    </row>
    <row r="126" spans="1:25" s="768" customFormat="1" ht="15.75" x14ac:dyDescent="0.25">
      <c r="A126" s="758"/>
      <c r="B126" s="759"/>
      <c r="C126" s="760"/>
      <c r="D126" s="761"/>
      <c r="E126" s="761"/>
      <c r="F126" s="762"/>
      <c r="G126" s="763"/>
      <c r="H126" s="764"/>
      <c r="I126" s="765"/>
      <c r="J126" s="766"/>
      <c r="K126" s="766"/>
      <c r="L126" s="767"/>
      <c r="M126" s="767"/>
      <c r="N126" s="767"/>
      <c r="O126" s="767"/>
      <c r="P126" s="767"/>
      <c r="Q126" s="767"/>
      <c r="R126" s="767"/>
      <c r="S126" s="767"/>
      <c r="T126" s="767"/>
      <c r="U126" s="767"/>
      <c r="V126" s="767"/>
      <c r="W126" s="767"/>
      <c r="X126" s="767"/>
      <c r="Y126" s="767"/>
    </row>
    <row r="127" spans="1:25" ht="15.75" x14ac:dyDescent="0.25">
      <c r="A127" s="791" t="s">
        <v>429</v>
      </c>
      <c r="B127" s="781" t="s">
        <v>428</v>
      </c>
      <c r="C127" s="781"/>
      <c r="D127" s="781"/>
      <c r="E127" s="781"/>
      <c r="F127" s="781"/>
      <c r="G127" s="781"/>
      <c r="H127" s="782"/>
      <c r="I127" s="25"/>
      <c r="J127" s="1"/>
      <c r="K127" s="1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</row>
    <row r="128" spans="1:25" ht="47.25" x14ac:dyDescent="0.25">
      <c r="A128" s="674" t="s">
        <v>170</v>
      </c>
      <c r="B128" s="675" t="s">
        <v>37</v>
      </c>
      <c r="C128" s="676" t="s">
        <v>38</v>
      </c>
      <c r="D128" s="677" t="s">
        <v>39</v>
      </c>
      <c r="E128" s="678" t="s">
        <v>40</v>
      </c>
      <c r="F128" s="676" t="s">
        <v>41</v>
      </c>
      <c r="G128" s="679" t="s">
        <v>93</v>
      </c>
      <c r="H128" s="680" t="s">
        <v>52</v>
      </c>
      <c r="I128" s="428"/>
      <c r="J128" s="1"/>
      <c r="K128" s="1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</row>
    <row r="129" spans="1:25" ht="15.75" x14ac:dyDescent="0.25">
      <c r="A129" s="681" t="s">
        <v>171</v>
      </c>
      <c r="B129" s="664" t="s">
        <v>172</v>
      </c>
      <c r="C129" s="612">
        <v>220.6</v>
      </c>
      <c r="D129" s="612"/>
      <c r="E129" s="612"/>
      <c r="F129" s="612">
        <f t="shared" ref="F129:F153" si="18">C129+D129-E129</f>
        <v>220.6</v>
      </c>
      <c r="G129" s="614">
        <v>605</v>
      </c>
      <c r="H129" s="682">
        <f t="shared" ref="H129:H153" si="19">G129*F129</f>
        <v>133463</v>
      </c>
      <c r="I129" s="506"/>
      <c r="J129" s="1"/>
      <c r="K129" s="1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</row>
    <row r="130" spans="1:25" ht="15.75" x14ac:dyDescent="0.25">
      <c r="A130" s="681" t="s">
        <v>173</v>
      </c>
      <c r="B130" s="664" t="s">
        <v>172</v>
      </c>
      <c r="C130" s="612">
        <v>185.04</v>
      </c>
      <c r="D130" s="612"/>
      <c r="E130" s="612"/>
      <c r="F130" s="612">
        <f t="shared" si="18"/>
        <v>185.04</v>
      </c>
      <c r="G130" s="614">
        <v>605</v>
      </c>
      <c r="H130" s="682">
        <f t="shared" si="19"/>
        <v>111949.2</v>
      </c>
      <c r="I130" s="506"/>
      <c r="J130" s="1"/>
      <c r="K130" s="1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</row>
    <row r="131" spans="1:25" ht="15.75" x14ac:dyDescent="0.25">
      <c r="A131" s="681" t="s">
        <v>174</v>
      </c>
      <c r="B131" s="664" t="s">
        <v>172</v>
      </c>
      <c r="C131" s="612">
        <v>213.6</v>
      </c>
      <c r="D131" s="612"/>
      <c r="E131" s="612"/>
      <c r="F131" s="612">
        <f t="shared" si="18"/>
        <v>213.6</v>
      </c>
      <c r="G131" s="614">
        <v>605</v>
      </c>
      <c r="H131" s="682">
        <f t="shared" si="19"/>
        <v>129228</v>
      </c>
      <c r="I131" s="506"/>
      <c r="J131" s="1"/>
      <c r="K131" s="1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</row>
    <row r="132" spans="1:25" ht="15.75" x14ac:dyDescent="0.25">
      <c r="A132" s="681" t="s">
        <v>175</v>
      </c>
      <c r="B132" s="664" t="s">
        <v>172</v>
      </c>
      <c r="C132" s="612">
        <v>193.3</v>
      </c>
      <c r="D132" s="612"/>
      <c r="E132" s="612"/>
      <c r="F132" s="612">
        <f t="shared" si="18"/>
        <v>193.3</v>
      </c>
      <c r="G132" s="614">
        <v>605</v>
      </c>
      <c r="H132" s="682">
        <f t="shared" si="19"/>
        <v>116946.5</v>
      </c>
      <c r="I132" s="506"/>
      <c r="J132" s="1"/>
      <c r="K132" s="1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</row>
    <row r="133" spans="1:25" ht="30" x14ac:dyDescent="0.25">
      <c r="A133" s="683" t="s">
        <v>176</v>
      </c>
      <c r="B133" s="684" t="s">
        <v>177</v>
      </c>
      <c r="C133" s="612">
        <v>16800</v>
      </c>
      <c r="D133" s="612"/>
      <c r="E133" s="612"/>
      <c r="F133" s="612">
        <f t="shared" si="18"/>
        <v>16800</v>
      </c>
      <c r="G133" s="614">
        <v>17.399999999999999</v>
      </c>
      <c r="H133" s="682">
        <f t="shared" si="19"/>
        <v>292320</v>
      </c>
      <c r="I133" s="514"/>
      <c r="J133" s="1"/>
      <c r="K133" s="1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</row>
    <row r="134" spans="1:25" ht="15.75" x14ac:dyDescent="0.25">
      <c r="A134" s="681" t="s">
        <v>178</v>
      </c>
      <c r="B134" s="664" t="s">
        <v>179</v>
      </c>
      <c r="C134" s="612">
        <v>34</v>
      </c>
      <c r="D134" s="612"/>
      <c r="E134" s="612"/>
      <c r="F134" s="612">
        <f t="shared" si="18"/>
        <v>34</v>
      </c>
      <c r="G134" s="614">
        <v>432.82</v>
      </c>
      <c r="H134" s="682">
        <f t="shared" si="19"/>
        <v>14715.88</v>
      </c>
      <c r="I134" s="514"/>
      <c r="J134" s="1"/>
      <c r="K134" s="1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</row>
    <row r="135" spans="1:25" ht="15.75" x14ac:dyDescent="0.25">
      <c r="A135" s="681" t="s">
        <v>180</v>
      </c>
      <c r="B135" s="664" t="s">
        <v>181</v>
      </c>
      <c r="C135" s="612">
        <v>4200</v>
      </c>
      <c r="D135" s="612"/>
      <c r="E135" s="612"/>
      <c r="F135" s="612">
        <f t="shared" si="18"/>
        <v>4200</v>
      </c>
      <c r="G135" s="614">
        <v>24.995999999999999</v>
      </c>
      <c r="H135" s="682">
        <f t="shared" si="19"/>
        <v>104983.2</v>
      </c>
      <c r="I135" s="515"/>
      <c r="J135" s="1"/>
      <c r="K135" s="1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</row>
    <row r="136" spans="1:25" ht="15.75" x14ac:dyDescent="0.25">
      <c r="A136" s="685" t="s">
        <v>184</v>
      </c>
      <c r="B136" s="686" t="s">
        <v>185</v>
      </c>
      <c r="C136" s="612">
        <v>4607</v>
      </c>
      <c r="D136" s="612"/>
      <c r="E136" s="612"/>
      <c r="F136" s="612">
        <f t="shared" si="18"/>
        <v>4607</v>
      </c>
      <c r="G136" s="614">
        <v>5</v>
      </c>
      <c r="H136" s="682">
        <f t="shared" si="19"/>
        <v>23035</v>
      </c>
      <c r="I136" s="514"/>
      <c r="J136" s="1"/>
      <c r="K136" s="1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</row>
    <row r="137" spans="1:25" ht="15.75" x14ac:dyDescent="0.25">
      <c r="A137" s="687" t="s">
        <v>377</v>
      </c>
      <c r="B137" s="688" t="s">
        <v>187</v>
      </c>
      <c r="C137" s="612">
        <v>503.05400000000003</v>
      </c>
      <c r="D137" s="612"/>
      <c r="E137" s="612"/>
      <c r="F137" s="612">
        <f t="shared" si="18"/>
        <v>503.05400000000003</v>
      </c>
      <c r="G137" s="614">
        <v>715</v>
      </c>
      <c r="H137" s="682">
        <f t="shared" si="19"/>
        <v>359683.61000000004</v>
      </c>
      <c r="I137" s="514"/>
      <c r="J137" s="1"/>
      <c r="K137" s="1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</row>
    <row r="138" spans="1:25" ht="15.75" x14ac:dyDescent="0.25">
      <c r="A138" s="687" t="s">
        <v>378</v>
      </c>
      <c r="B138" s="688" t="s">
        <v>187</v>
      </c>
      <c r="C138" s="612">
        <v>245.41</v>
      </c>
      <c r="D138" s="684"/>
      <c r="E138" s="612"/>
      <c r="F138" s="612">
        <f t="shared" si="18"/>
        <v>245.41</v>
      </c>
      <c r="G138" s="614">
        <v>850</v>
      </c>
      <c r="H138" s="682">
        <f t="shared" si="19"/>
        <v>208598.5</v>
      </c>
      <c r="I138" s="514"/>
      <c r="J138" s="1"/>
      <c r="K138" s="1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</row>
    <row r="139" spans="1:25" ht="15.75" x14ac:dyDescent="0.25">
      <c r="A139" s="683" t="s">
        <v>193</v>
      </c>
      <c r="B139" s="684" t="s">
        <v>194</v>
      </c>
      <c r="C139" s="612">
        <v>492</v>
      </c>
      <c r="D139" s="612"/>
      <c r="E139" s="612"/>
      <c r="F139" s="612">
        <f t="shared" si="18"/>
        <v>492</v>
      </c>
      <c r="G139" s="614">
        <v>4</v>
      </c>
      <c r="H139" s="682">
        <f t="shared" si="19"/>
        <v>1968</v>
      </c>
      <c r="I139" s="514"/>
      <c r="J139" s="1"/>
      <c r="K139" s="1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</row>
    <row r="140" spans="1:25" ht="15.75" x14ac:dyDescent="0.25">
      <c r="A140" s="687" t="s">
        <v>379</v>
      </c>
      <c r="B140" s="688" t="s">
        <v>187</v>
      </c>
      <c r="C140" s="612">
        <v>261.44</v>
      </c>
      <c r="D140" s="664"/>
      <c r="E140" s="612"/>
      <c r="F140" s="612">
        <f t="shared" si="18"/>
        <v>261.44</v>
      </c>
      <c r="G140" s="614">
        <v>850</v>
      </c>
      <c r="H140" s="682">
        <f t="shared" si="19"/>
        <v>222224</v>
      </c>
      <c r="I140" s="514"/>
      <c r="J140" s="1"/>
      <c r="K140" s="1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</row>
    <row r="141" spans="1:25" ht="15.75" x14ac:dyDescent="0.25">
      <c r="A141" s="689" t="s">
        <v>196</v>
      </c>
      <c r="B141" s="612" t="s">
        <v>197</v>
      </c>
      <c r="C141" s="612">
        <v>1400</v>
      </c>
      <c r="D141" s="664"/>
      <c r="E141" s="612"/>
      <c r="F141" s="612">
        <f t="shared" si="18"/>
        <v>1400</v>
      </c>
      <c r="G141" s="664">
        <v>3.86</v>
      </c>
      <c r="H141" s="682">
        <f t="shared" si="19"/>
        <v>5404</v>
      </c>
      <c r="I141" s="514"/>
      <c r="J141" s="1"/>
      <c r="K141" s="1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</row>
    <row r="142" spans="1:25" ht="15.75" x14ac:dyDescent="0.25">
      <c r="A142" s="689" t="s">
        <v>198</v>
      </c>
      <c r="B142" s="612" t="s">
        <v>194</v>
      </c>
      <c r="C142" s="612">
        <v>1000</v>
      </c>
      <c r="D142" s="690"/>
      <c r="E142" s="612"/>
      <c r="F142" s="612">
        <f t="shared" si="18"/>
        <v>1000</v>
      </c>
      <c r="G142" s="664">
        <v>2.9</v>
      </c>
      <c r="H142" s="682">
        <f t="shared" si="19"/>
        <v>2900</v>
      </c>
      <c r="I142" s="514"/>
      <c r="J142" s="1"/>
      <c r="K142" s="1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</row>
    <row r="143" spans="1:25" ht="15.75" x14ac:dyDescent="0.25">
      <c r="A143" s="689" t="s">
        <v>380</v>
      </c>
      <c r="B143" s="612" t="s">
        <v>200</v>
      </c>
      <c r="C143" s="612">
        <v>48720</v>
      </c>
      <c r="D143" s="691"/>
      <c r="E143" s="612"/>
      <c r="F143" s="612">
        <f t="shared" si="18"/>
        <v>48720</v>
      </c>
      <c r="G143" s="664">
        <v>5.3</v>
      </c>
      <c r="H143" s="682">
        <f t="shared" si="19"/>
        <v>258216</v>
      </c>
      <c r="I143" s="514"/>
      <c r="J143" s="1"/>
      <c r="K143" s="1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</row>
    <row r="144" spans="1:25" ht="15.75" x14ac:dyDescent="0.25">
      <c r="A144" s="689" t="s">
        <v>201</v>
      </c>
      <c r="B144" s="612" t="s">
        <v>194</v>
      </c>
      <c r="C144" s="612">
        <v>3.6500000000000004</v>
      </c>
      <c r="D144" s="690"/>
      <c r="E144" s="612"/>
      <c r="F144" s="612">
        <f t="shared" si="18"/>
        <v>3.6500000000000004</v>
      </c>
      <c r="G144" s="664">
        <v>499.4</v>
      </c>
      <c r="H144" s="682">
        <f t="shared" si="19"/>
        <v>1822.8100000000002</v>
      </c>
      <c r="I144" s="514"/>
      <c r="J144" s="1"/>
      <c r="K144" s="1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</row>
    <row r="145" spans="1:25" ht="30" x14ac:dyDescent="0.25">
      <c r="A145" s="692" t="s">
        <v>425</v>
      </c>
      <c r="B145" s="612" t="s">
        <v>426</v>
      </c>
      <c r="C145" s="693">
        <v>485.4</v>
      </c>
      <c r="D145" s="690"/>
      <c r="E145" s="612">
        <v>39.979999999999997</v>
      </c>
      <c r="F145" s="612">
        <f t="shared" si="18"/>
        <v>445.41999999999996</v>
      </c>
      <c r="G145" s="614">
        <v>741</v>
      </c>
      <c r="H145" s="682">
        <f t="shared" si="19"/>
        <v>330056.21999999997</v>
      </c>
      <c r="I145" s="514"/>
      <c r="J145" s="1"/>
      <c r="K145" s="1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</row>
    <row r="146" spans="1:25" ht="30" x14ac:dyDescent="0.25">
      <c r="A146" s="692" t="s">
        <v>203</v>
      </c>
      <c r="B146" s="612" t="s">
        <v>204</v>
      </c>
      <c r="C146" s="691">
        <v>259.70999999999998</v>
      </c>
      <c r="D146" s="690"/>
      <c r="E146" s="612"/>
      <c r="F146" s="612">
        <f t="shared" si="18"/>
        <v>259.70999999999998</v>
      </c>
      <c r="G146" s="614">
        <v>682</v>
      </c>
      <c r="H146" s="682">
        <f t="shared" si="19"/>
        <v>177122.21999999997</v>
      </c>
      <c r="I146" s="514"/>
      <c r="J146" s="1"/>
      <c r="K146" s="1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</row>
    <row r="147" spans="1:25" ht="30" x14ac:dyDescent="0.25">
      <c r="A147" s="692" t="s">
        <v>205</v>
      </c>
      <c r="B147" s="612" t="s">
        <v>204</v>
      </c>
      <c r="C147" s="612">
        <v>225.93</v>
      </c>
      <c r="D147" s="690"/>
      <c r="E147" s="612"/>
      <c r="F147" s="612">
        <f t="shared" si="18"/>
        <v>225.93</v>
      </c>
      <c r="G147" s="614">
        <v>692</v>
      </c>
      <c r="H147" s="682">
        <f t="shared" si="19"/>
        <v>156343.56</v>
      </c>
      <c r="I147" s="514"/>
      <c r="J147" s="1"/>
      <c r="K147" s="1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</row>
    <row r="148" spans="1:25" ht="15.75" x14ac:dyDescent="0.25">
      <c r="A148" s="689" t="s">
        <v>206</v>
      </c>
      <c r="B148" s="664" t="s">
        <v>207</v>
      </c>
      <c r="C148" s="612">
        <v>124.9</v>
      </c>
      <c r="D148" s="690"/>
      <c r="E148" s="612"/>
      <c r="F148" s="612">
        <f t="shared" si="18"/>
        <v>124.9</v>
      </c>
      <c r="G148" s="614">
        <v>290</v>
      </c>
      <c r="H148" s="682">
        <f t="shared" si="19"/>
        <v>36221</v>
      </c>
      <c r="I148" s="514"/>
      <c r="J148" s="1"/>
      <c r="K148" s="1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</row>
    <row r="149" spans="1:25" ht="15.75" x14ac:dyDescent="0.25">
      <c r="A149" s="689" t="s">
        <v>208</v>
      </c>
      <c r="B149" s="664" t="s">
        <v>207</v>
      </c>
      <c r="C149" s="612">
        <v>166</v>
      </c>
      <c r="D149" s="690"/>
      <c r="E149" s="612"/>
      <c r="F149" s="612">
        <f t="shared" si="18"/>
        <v>166</v>
      </c>
      <c r="G149" s="614">
        <v>280</v>
      </c>
      <c r="H149" s="682">
        <f t="shared" si="19"/>
        <v>46480</v>
      </c>
      <c r="I149" s="514"/>
      <c r="J149" s="1"/>
      <c r="K149" s="1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</row>
    <row r="150" spans="1:25" ht="15.75" x14ac:dyDescent="0.25">
      <c r="A150" s="689" t="s">
        <v>209</v>
      </c>
      <c r="B150" s="664" t="s">
        <v>172</v>
      </c>
      <c r="C150" s="691">
        <v>25.450000000000031</v>
      </c>
      <c r="D150" s="690"/>
      <c r="E150" s="612"/>
      <c r="F150" s="612">
        <f t="shared" si="18"/>
        <v>25.450000000000031</v>
      </c>
      <c r="G150" s="614">
        <v>414</v>
      </c>
      <c r="H150" s="682">
        <f t="shared" si="19"/>
        <v>10536.300000000014</v>
      </c>
      <c r="I150" s="514"/>
      <c r="J150" s="1"/>
      <c r="K150" s="1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</row>
    <row r="151" spans="1:25" ht="15.75" x14ac:dyDescent="0.25">
      <c r="A151" s="689" t="s">
        <v>211</v>
      </c>
      <c r="B151" s="664" t="s">
        <v>181</v>
      </c>
      <c r="C151" s="691">
        <v>1000</v>
      </c>
      <c r="D151" s="690"/>
      <c r="E151" s="612"/>
      <c r="F151" s="691">
        <f t="shared" si="18"/>
        <v>1000</v>
      </c>
      <c r="G151" s="694">
        <v>25.776</v>
      </c>
      <c r="H151" s="682">
        <f t="shared" si="19"/>
        <v>25776</v>
      </c>
      <c r="I151" s="514"/>
      <c r="J151" s="1"/>
      <c r="K151" s="1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</row>
    <row r="152" spans="1:25" ht="15.75" x14ac:dyDescent="0.25">
      <c r="A152" s="689" t="s">
        <v>212</v>
      </c>
      <c r="B152" s="690" t="s">
        <v>181</v>
      </c>
      <c r="C152" s="612">
        <v>1000</v>
      </c>
      <c r="D152" s="690"/>
      <c r="E152" s="612"/>
      <c r="F152" s="691">
        <f t="shared" si="18"/>
        <v>1000</v>
      </c>
      <c r="G152" s="694">
        <v>24.744</v>
      </c>
      <c r="H152" s="682">
        <f t="shared" si="19"/>
        <v>24744</v>
      </c>
      <c r="I152" s="514"/>
      <c r="J152" s="1"/>
      <c r="K152" s="1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</row>
    <row r="153" spans="1:25" ht="15.75" x14ac:dyDescent="0.25">
      <c r="A153" s="695" t="s">
        <v>404</v>
      </c>
      <c r="B153" s="612" t="s">
        <v>405</v>
      </c>
      <c r="C153" s="691">
        <v>-370</v>
      </c>
      <c r="D153" s="690"/>
      <c r="E153" s="612"/>
      <c r="F153" s="696">
        <f t="shared" si="18"/>
        <v>-370</v>
      </c>
      <c r="G153" s="614">
        <v>33</v>
      </c>
      <c r="H153" s="682">
        <f t="shared" si="19"/>
        <v>-12210</v>
      </c>
      <c r="I153" s="311"/>
      <c r="J153" s="1"/>
      <c r="K153" s="1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</row>
    <row r="154" spans="1:25" ht="15.75" x14ac:dyDescent="0.25">
      <c r="A154" s="668" t="s">
        <v>213</v>
      </c>
      <c r="B154" s="229"/>
      <c r="C154" s="697">
        <v>82366.483999999982</v>
      </c>
      <c r="D154" s="698"/>
      <c r="E154" s="698"/>
      <c r="F154" s="699">
        <f>SUM(F129:F152)</f>
        <v>82326.503999999986</v>
      </c>
      <c r="G154" s="698"/>
      <c r="H154" s="700">
        <f>SUM(H129:H153)</f>
        <v>2782526.9999999995</v>
      </c>
      <c r="I154" s="311"/>
      <c r="J154" s="1"/>
      <c r="K154" s="1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</row>
    <row r="155" spans="1:25" ht="15.75" x14ac:dyDescent="0.25">
      <c r="A155" s="701"/>
      <c r="B155" s="15"/>
      <c r="C155" s="292"/>
      <c r="D155" s="15"/>
      <c r="E155" s="15"/>
      <c r="F155" s="293"/>
      <c r="G155" s="15"/>
      <c r="H155" s="15"/>
      <c r="I155" s="1"/>
      <c r="J155" s="1"/>
      <c r="K155" s="1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</row>
    <row r="156" spans="1:25" ht="15.75" x14ac:dyDescent="0.25">
      <c r="A156" s="1"/>
      <c r="B156" s="15"/>
      <c r="C156" s="1"/>
      <c r="D156" s="1"/>
      <c r="E156" s="1"/>
      <c r="F156" s="1"/>
      <c r="G156" s="1"/>
      <c r="H156" s="15"/>
      <c r="I156" s="1"/>
      <c r="J156" s="1"/>
      <c r="K156" s="1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</row>
    <row r="157" spans="1:25" ht="31.5" customHeight="1" x14ac:dyDescent="0.25">
      <c r="A157" s="789" t="s">
        <v>214</v>
      </c>
      <c r="B157" s="789" t="s">
        <v>215</v>
      </c>
      <c r="C157" s="792" t="s">
        <v>40</v>
      </c>
      <c r="D157" s="793" t="s">
        <v>216</v>
      </c>
      <c r="E157" s="789" t="s">
        <v>217</v>
      </c>
      <c r="F157" s="516"/>
      <c r="G157" s="516"/>
      <c r="H157" s="516"/>
      <c r="I157" s="516"/>
      <c r="J157" s="516"/>
      <c r="K157" s="516"/>
      <c r="L157" s="517"/>
      <c r="M157" s="517"/>
      <c r="N157" s="517"/>
      <c r="O157" s="517"/>
      <c r="P157" s="517"/>
      <c r="Q157" s="517"/>
      <c r="R157" s="517"/>
      <c r="S157" s="517"/>
      <c r="T157" s="517"/>
      <c r="U157" s="517"/>
      <c r="V157" s="517"/>
      <c r="W157" s="517"/>
      <c r="X157" s="517"/>
      <c r="Y157" s="517"/>
    </row>
    <row r="158" spans="1:25" ht="15.75" x14ac:dyDescent="0.25">
      <c r="A158" s="770"/>
      <c r="B158" s="770"/>
      <c r="C158" s="770"/>
      <c r="D158" s="770"/>
      <c r="E158" s="770"/>
      <c r="F158" s="294"/>
      <c r="G158" s="1"/>
      <c r="H158" s="1"/>
      <c r="I158" s="1"/>
      <c r="J158" s="1"/>
      <c r="K158" s="1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</row>
    <row r="159" spans="1:25" ht="15.75" x14ac:dyDescent="0.25">
      <c r="A159" s="663">
        <v>50374</v>
      </c>
      <c r="B159" s="663">
        <v>50493</v>
      </c>
      <c r="C159" s="702">
        <f>B159-A159</f>
        <v>119</v>
      </c>
      <c r="D159" s="702">
        <v>10.79</v>
      </c>
      <c r="E159" s="703">
        <f>D159*C159</f>
        <v>1284.01</v>
      </c>
      <c r="F159" s="1"/>
      <c r="G159" s="1"/>
      <c r="H159" s="1"/>
      <c r="I159" s="1"/>
      <c r="J159" s="1"/>
      <c r="K159" s="1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</row>
    <row r="160" spans="1:25" ht="14.25" customHeight="1" x14ac:dyDescent="0.25">
      <c r="A160" s="788"/>
      <c r="B160" s="778"/>
      <c r="C160" s="778"/>
      <c r="D160" s="779"/>
      <c r="E160" s="1"/>
      <c r="F160" s="1"/>
      <c r="G160" s="1"/>
      <c r="H160" s="1"/>
      <c r="I160" s="1"/>
      <c r="J160" s="1"/>
      <c r="K160" s="1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</row>
    <row r="161" spans="1:25" ht="20.25" customHeight="1" x14ac:dyDescent="0.25">
      <c r="A161" s="789" t="s">
        <v>218</v>
      </c>
      <c r="B161" s="789" t="s">
        <v>219</v>
      </c>
      <c r="C161" s="793" t="s">
        <v>40</v>
      </c>
      <c r="D161" s="793" t="s">
        <v>220</v>
      </c>
      <c r="E161" s="789" t="s">
        <v>217</v>
      </c>
      <c r="F161" s="1"/>
      <c r="G161" s="1"/>
      <c r="H161" s="1"/>
      <c r="I161" s="1"/>
      <c r="J161" s="1"/>
      <c r="K161" s="1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</row>
    <row r="162" spans="1:25" ht="20.25" customHeight="1" x14ac:dyDescent="0.25">
      <c r="A162" s="770"/>
      <c r="B162" s="770"/>
      <c r="C162" s="770"/>
      <c r="D162" s="770"/>
      <c r="E162" s="770"/>
      <c r="F162" s="1"/>
      <c r="G162" s="1"/>
      <c r="H162" s="1"/>
      <c r="I162" s="1"/>
      <c r="J162" s="1"/>
      <c r="K162" s="1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</row>
    <row r="163" spans="1:25" ht="15.75" x14ac:dyDescent="0.25">
      <c r="A163" s="704">
        <v>1384.3561</v>
      </c>
      <c r="B163" s="704">
        <v>1384.3561</v>
      </c>
      <c r="C163" s="704">
        <f>B163-A163</f>
        <v>0</v>
      </c>
      <c r="D163" s="705">
        <v>7.5</v>
      </c>
      <c r="E163" s="706">
        <f>D163*C163</f>
        <v>0</v>
      </c>
      <c r="F163" s="1"/>
      <c r="G163" s="1"/>
      <c r="H163" s="1"/>
      <c r="I163" s="1"/>
      <c r="J163" s="1"/>
      <c r="K163" s="1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</row>
    <row r="164" spans="1:25" ht="15.75" x14ac:dyDescent="0.25">
      <c r="A164" s="1"/>
      <c r="B164" s="15"/>
      <c r="C164" s="25"/>
      <c r="D164" s="1"/>
      <c r="E164" s="1"/>
      <c r="F164" s="1"/>
      <c r="G164" s="1"/>
      <c r="H164" s="1"/>
      <c r="I164" s="1"/>
      <c r="J164" s="1"/>
      <c r="K164" s="1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</row>
    <row r="165" spans="1:25" ht="28.5" x14ac:dyDescent="0.25">
      <c r="A165" s="631" t="s">
        <v>221</v>
      </c>
      <c r="B165" s="631" t="s">
        <v>88</v>
      </c>
      <c r="C165" s="707" t="s">
        <v>38</v>
      </c>
      <c r="D165" s="631" t="s">
        <v>39</v>
      </c>
      <c r="E165" s="708" t="s">
        <v>40</v>
      </c>
      <c r="F165" s="707" t="s">
        <v>41</v>
      </c>
      <c r="G165" s="709" t="s">
        <v>93</v>
      </c>
      <c r="H165" s="710" t="s">
        <v>52</v>
      </c>
      <c r="I165" s="578"/>
      <c r="J165" s="200"/>
      <c r="K165" s="200"/>
      <c r="L165" s="526"/>
      <c r="M165" s="526"/>
      <c r="N165" s="526"/>
      <c r="O165" s="526"/>
      <c r="P165" s="526"/>
      <c r="Q165" s="526"/>
      <c r="R165" s="526"/>
      <c r="S165" s="526"/>
      <c r="T165" s="526"/>
      <c r="U165" s="526"/>
      <c r="V165" s="526"/>
      <c r="W165" s="526"/>
      <c r="X165" s="526"/>
      <c r="Y165" s="526"/>
    </row>
    <row r="166" spans="1:25" ht="15.75" x14ac:dyDescent="0.25">
      <c r="A166" s="711" t="s">
        <v>222</v>
      </c>
      <c r="B166" s="664" t="s">
        <v>223</v>
      </c>
      <c r="C166" s="612">
        <v>0</v>
      </c>
      <c r="D166" s="664">
        <v>0</v>
      </c>
      <c r="E166" s="612">
        <v>0</v>
      </c>
      <c r="F166" s="612">
        <f t="shared" ref="F166:F167" si="20">C166-E166+D166</f>
        <v>0</v>
      </c>
      <c r="G166" s="664">
        <v>94.778000000000006</v>
      </c>
      <c r="H166" s="712">
        <f t="shared" ref="H166:H167" si="21">G166*F166</f>
        <v>0</v>
      </c>
      <c r="I166" s="54"/>
      <c r="J166" s="1"/>
      <c r="K166" s="1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</row>
    <row r="167" spans="1:25" ht="15.75" x14ac:dyDescent="0.25">
      <c r="A167" s="711" t="s">
        <v>224</v>
      </c>
      <c r="B167" s="664" t="s">
        <v>223</v>
      </c>
      <c r="C167" s="612">
        <v>30.2</v>
      </c>
      <c r="D167" s="664"/>
      <c r="E167" s="612">
        <v>0</v>
      </c>
      <c r="F167" s="612">
        <f t="shared" si="20"/>
        <v>30.2</v>
      </c>
      <c r="G167" s="664">
        <v>249.72200000000001</v>
      </c>
      <c r="H167" s="712">
        <f t="shared" si="21"/>
        <v>7541.6044000000002</v>
      </c>
      <c r="I167" s="54"/>
      <c r="J167" s="1"/>
      <c r="K167" s="1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</row>
    <row r="168" spans="1:25" ht="15.75" x14ac:dyDescent="0.25">
      <c r="A168" s="713" t="s">
        <v>213</v>
      </c>
      <c r="B168" s="698"/>
      <c r="C168" s="714"/>
      <c r="D168" s="698"/>
      <c r="E168" s="625"/>
      <c r="F168" s="714"/>
      <c r="G168" s="698"/>
      <c r="H168" s="715">
        <f>SUM(H166:H167)</f>
        <v>7541.6044000000002</v>
      </c>
      <c r="I168" s="1"/>
      <c r="J168" s="1"/>
      <c r="K168" s="1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</row>
    <row r="169" spans="1:25" ht="15.75" x14ac:dyDescent="0.25">
      <c r="A169" s="307"/>
      <c r="B169" s="15"/>
      <c r="C169" s="25"/>
      <c r="D169" s="1"/>
      <c r="E169" s="1"/>
      <c r="F169" s="1"/>
      <c r="G169" s="1"/>
      <c r="H169" s="1"/>
      <c r="I169" s="1"/>
      <c r="J169" s="1"/>
      <c r="K169" s="1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</row>
    <row r="170" spans="1:25" ht="38.25" x14ac:dyDescent="0.25">
      <c r="A170" s="716" t="s">
        <v>327</v>
      </c>
      <c r="B170" s="717" t="s">
        <v>328</v>
      </c>
      <c r="C170" s="717" t="s">
        <v>228</v>
      </c>
      <c r="D170" s="718" t="s">
        <v>229</v>
      </c>
      <c r="E170" s="719" t="s">
        <v>230</v>
      </c>
      <c r="F170" s="720" t="s">
        <v>396</v>
      </c>
      <c r="G170" s="717" t="s">
        <v>52</v>
      </c>
      <c r="I170" s="583"/>
      <c r="J170" s="25"/>
      <c r="K170" s="25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</row>
    <row r="171" spans="1:25" ht="15.75" x14ac:dyDescent="0.25">
      <c r="A171" s="721" t="s">
        <v>329</v>
      </c>
      <c r="B171" s="639">
        <v>0</v>
      </c>
      <c r="C171" s="612" t="s">
        <v>397</v>
      </c>
      <c r="D171" s="612"/>
      <c r="E171" s="639" t="s">
        <v>233</v>
      </c>
      <c r="F171" s="639">
        <v>77</v>
      </c>
      <c r="G171" s="612">
        <f t="shared" ref="G171:G180" si="22">F171*B171</f>
        <v>0</v>
      </c>
      <c r="I171" s="294"/>
      <c r="J171" s="1"/>
      <c r="K171" s="1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</row>
    <row r="172" spans="1:25" ht="15.75" x14ac:dyDescent="0.25">
      <c r="A172" s="721" t="s">
        <v>330</v>
      </c>
      <c r="B172" s="639">
        <v>0</v>
      </c>
      <c r="C172" s="612" t="s">
        <v>397</v>
      </c>
      <c r="D172" s="612"/>
      <c r="E172" s="639" t="s">
        <v>233</v>
      </c>
      <c r="F172" s="639">
        <v>128</v>
      </c>
      <c r="G172" s="612">
        <f t="shared" si="22"/>
        <v>0</v>
      </c>
      <c r="I172" s="294"/>
      <c r="J172" s="1"/>
      <c r="K172" s="1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</row>
    <row r="173" spans="1:25" ht="15.75" x14ac:dyDescent="0.25">
      <c r="A173" s="721" t="s">
        <v>331</v>
      </c>
      <c r="B173" s="639">
        <v>0</v>
      </c>
      <c r="C173" s="612" t="s">
        <v>398</v>
      </c>
      <c r="D173" s="722"/>
      <c r="E173" s="639" t="s">
        <v>233</v>
      </c>
      <c r="F173" s="639">
        <v>128</v>
      </c>
      <c r="G173" s="612">
        <f t="shared" si="22"/>
        <v>0</v>
      </c>
      <c r="I173" s="294"/>
      <c r="J173" s="1"/>
      <c r="K173" s="1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</row>
    <row r="174" spans="1:25" ht="15.75" x14ac:dyDescent="0.25">
      <c r="A174" s="721" t="s">
        <v>332</v>
      </c>
      <c r="B174" s="639">
        <v>0</v>
      </c>
      <c r="C174" s="612" t="s">
        <v>398</v>
      </c>
      <c r="D174" s="612"/>
      <c r="E174" s="639" t="s">
        <v>233</v>
      </c>
      <c r="F174" s="639"/>
      <c r="G174" s="612">
        <f t="shared" si="22"/>
        <v>0</v>
      </c>
      <c r="I174" s="294"/>
      <c r="J174" s="1"/>
      <c r="K174" s="1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</row>
    <row r="175" spans="1:25" ht="15.75" x14ac:dyDescent="0.25">
      <c r="A175" s="721" t="s">
        <v>399</v>
      </c>
      <c r="B175" s="639">
        <v>0</v>
      </c>
      <c r="C175" s="612" t="s">
        <v>398</v>
      </c>
      <c r="D175" s="612"/>
      <c r="E175" s="639" t="s">
        <v>233</v>
      </c>
      <c r="F175" s="639"/>
      <c r="G175" s="612">
        <f t="shared" si="22"/>
        <v>0</v>
      </c>
      <c r="I175" s="294"/>
      <c r="J175" s="1"/>
      <c r="K175" s="1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</row>
    <row r="176" spans="1:25" ht="15.75" x14ac:dyDescent="0.25">
      <c r="A176" s="721" t="s">
        <v>334</v>
      </c>
      <c r="B176" s="639">
        <v>0</v>
      </c>
      <c r="C176" s="612" t="s">
        <v>400</v>
      </c>
      <c r="D176" s="612"/>
      <c r="E176" s="639" t="s">
        <v>233</v>
      </c>
      <c r="F176" s="639"/>
      <c r="G176" s="612">
        <f t="shared" si="22"/>
        <v>0</v>
      </c>
      <c r="I176" s="294"/>
      <c r="J176" s="1"/>
      <c r="K176" s="1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</row>
    <row r="177" spans="1:25" ht="15.75" x14ac:dyDescent="0.25">
      <c r="A177" s="721" t="s">
        <v>335</v>
      </c>
      <c r="B177" s="639">
        <v>14</v>
      </c>
      <c r="C177" s="612" t="s">
        <v>400</v>
      </c>
      <c r="D177" s="722"/>
      <c r="E177" s="639" t="s">
        <v>233</v>
      </c>
      <c r="F177" s="639"/>
      <c r="G177" s="612">
        <f t="shared" si="22"/>
        <v>0</v>
      </c>
      <c r="I177" s="294"/>
      <c r="J177" s="1"/>
      <c r="K177" s="1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</row>
    <row r="178" spans="1:25" ht="15.75" x14ac:dyDescent="0.25">
      <c r="A178" s="721" t="s">
        <v>336</v>
      </c>
      <c r="B178" s="639">
        <v>0</v>
      </c>
      <c r="C178" s="612" t="s">
        <v>401</v>
      </c>
      <c r="D178" s="722"/>
      <c r="E178" s="639" t="s">
        <v>233</v>
      </c>
      <c r="F178" s="639">
        <v>0</v>
      </c>
      <c r="G178" s="612">
        <f t="shared" si="22"/>
        <v>0</v>
      </c>
      <c r="I178" s="294"/>
      <c r="J178" s="1"/>
      <c r="K178" s="1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</row>
    <row r="179" spans="1:25" ht="15.75" x14ac:dyDescent="0.25">
      <c r="A179" s="721" t="s">
        <v>391</v>
      </c>
      <c r="B179" s="639">
        <v>0</v>
      </c>
      <c r="C179" s="639" t="s">
        <v>402</v>
      </c>
      <c r="D179" s="722"/>
      <c r="E179" s="639" t="s">
        <v>233</v>
      </c>
      <c r="F179" s="722"/>
      <c r="G179" s="612">
        <f t="shared" si="22"/>
        <v>0</v>
      </c>
      <c r="I179" s="294"/>
      <c r="J179" s="1"/>
      <c r="K179" s="1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</row>
    <row r="180" spans="1:25" ht="15.75" x14ac:dyDescent="0.25">
      <c r="A180" s="721" t="s">
        <v>403</v>
      </c>
      <c r="B180" s="639">
        <v>0</v>
      </c>
      <c r="C180" s="639" t="s">
        <v>402</v>
      </c>
      <c r="D180" s="722"/>
      <c r="E180" s="639" t="s">
        <v>233</v>
      </c>
      <c r="F180" s="722"/>
      <c r="G180" s="612">
        <f t="shared" si="22"/>
        <v>0</v>
      </c>
      <c r="I180" s="294"/>
      <c r="J180" s="1"/>
      <c r="K180" s="1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</row>
    <row r="181" spans="1:25" ht="15.75" x14ac:dyDescent="0.25">
      <c r="A181" s="721" t="s">
        <v>340</v>
      </c>
      <c r="B181" s="639">
        <v>0</v>
      </c>
      <c r="C181" s="639" t="s">
        <v>400</v>
      </c>
      <c r="D181" s="722"/>
      <c r="E181" s="639" t="s">
        <v>233</v>
      </c>
      <c r="F181" s="722"/>
      <c r="G181" s="722"/>
      <c r="I181" s="294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</row>
    <row r="182" spans="1:25" ht="15.75" x14ac:dyDescent="0.25">
      <c r="A182" s="723" t="s">
        <v>422</v>
      </c>
      <c r="B182" s="654">
        <v>0</v>
      </c>
      <c r="C182" s="724" t="s">
        <v>423</v>
      </c>
      <c r="D182" s="725"/>
      <c r="E182" s="639" t="s">
        <v>233</v>
      </c>
      <c r="F182" s="725"/>
      <c r="G182" s="725"/>
    </row>
    <row r="183" spans="1:25" ht="26.25" x14ac:dyDescent="0.25">
      <c r="A183" s="653" t="s">
        <v>209</v>
      </c>
      <c r="B183" s="724">
        <v>0</v>
      </c>
      <c r="C183" s="726" t="s">
        <v>427</v>
      </c>
      <c r="D183" s="727"/>
      <c r="E183" s="728" t="s">
        <v>233</v>
      </c>
      <c r="F183" s="727"/>
      <c r="G183" s="725"/>
    </row>
    <row r="185" spans="1:25" ht="15.75" x14ac:dyDescent="0.2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</row>
    <row r="186" spans="1:25" ht="28.5" x14ac:dyDescent="0.25">
      <c r="A186" s="729" t="s">
        <v>244</v>
      </c>
      <c r="B186" s="729" t="s">
        <v>245</v>
      </c>
      <c r="C186" s="707" t="s">
        <v>38</v>
      </c>
      <c r="D186" s="631" t="s">
        <v>39</v>
      </c>
      <c r="E186" s="632" t="s">
        <v>40</v>
      </c>
      <c r="F186" s="707" t="s">
        <v>246</v>
      </c>
      <c r="G186" s="730" t="s">
        <v>93</v>
      </c>
      <c r="H186" s="710" t="s">
        <v>52</v>
      </c>
      <c r="I186" s="585"/>
      <c r="J186" s="1"/>
      <c r="K186" s="1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</row>
    <row r="187" spans="1:25" ht="15.75" x14ac:dyDescent="0.25">
      <c r="A187" s="711" t="s">
        <v>247</v>
      </c>
      <c r="B187" s="664"/>
      <c r="C187" s="664">
        <v>5</v>
      </c>
      <c r="D187" s="664"/>
      <c r="E187" s="664">
        <v>1</v>
      </c>
      <c r="F187" s="664">
        <f t="shared" ref="F187:F190" si="23">C187+D187-E187</f>
        <v>4</v>
      </c>
      <c r="G187" s="612">
        <v>3.7</v>
      </c>
      <c r="H187" s="731">
        <f t="shared" ref="H187:H190" si="24">G187*F187</f>
        <v>14.8</v>
      </c>
      <c r="I187" s="587"/>
      <c r="J187" s="1"/>
      <c r="K187" s="1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</row>
    <row r="188" spans="1:25" ht="15.75" x14ac:dyDescent="0.25">
      <c r="A188" s="711" t="s">
        <v>248</v>
      </c>
      <c r="B188" s="664"/>
      <c r="C188" s="664">
        <v>27</v>
      </c>
      <c r="D188" s="664"/>
      <c r="E188" s="664"/>
      <c r="F188" s="664">
        <f t="shared" si="23"/>
        <v>27</v>
      </c>
      <c r="G188" s="612">
        <v>85</v>
      </c>
      <c r="H188" s="731">
        <f t="shared" si="24"/>
        <v>2295</v>
      </c>
      <c r="I188" s="587"/>
      <c r="J188" s="1"/>
      <c r="K188" s="1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</row>
    <row r="189" spans="1:25" ht="15.75" x14ac:dyDescent="0.25">
      <c r="A189" s="711" t="s">
        <v>249</v>
      </c>
      <c r="B189" s="664"/>
      <c r="C189" s="664">
        <v>57</v>
      </c>
      <c r="D189" s="664"/>
      <c r="E189" s="664"/>
      <c r="F189" s="664">
        <f t="shared" si="23"/>
        <v>57</v>
      </c>
      <c r="G189" s="612">
        <v>145</v>
      </c>
      <c r="H189" s="731">
        <f t="shared" si="24"/>
        <v>8265</v>
      </c>
      <c r="I189" s="587"/>
      <c r="J189" s="1"/>
      <c r="K189" s="1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</row>
    <row r="190" spans="1:25" ht="15.75" x14ac:dyDescent="0.25">
      <c r="A190" s="711" t="s">
        <v>250</v>
      </c>
      <c r="B190" s="664"/>
      <c r="C190" s="664">
        <v>210</v>
      </c>
      <c r="D190" s="664"/>
      <c r="E190" s="664"/>
      <c r="F190" s="664">
        <f t="shared" si="23"/>
        <v>210</v>
      </c>
      <c r="G190" s="612">
        <v>239</v>
      </c>
      <c r="H190" s="731">
        <f t="shared" si="24"/>
        <v>50190</v>
      </c>
      <c r="I190" s="587"/>
      <c r="J190" s="1"/>
      <c r="K190" s="1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</row>
    <row r="191" spans="1:25" ht="15.75" x14ac:dyDescent="0.25">
      <c r="A191" s="711" t="s">
        <v>304</v>
      </c>
      <c r="B191" s="664"/>
      <c r="C191" s="664"/>
      <c r="D191" s="664"/>
      <c r="E191" s="664"/>
      <c r="F191" s="664"/>
      <c r="G191" s="612"/>
      <c r="H191" s="731"/>
      <c r="I191" s="587"/>
      <c r="J191" s="1"/>
      <c r="K191" s="1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</row>
    <row r="192" spans="1:25" ht="15.75" x14ac:dyDescent="0.25">
      <c r="A192" s="711" t="s">
        <v>251</v>
      </c>
      <c r="B192" s="664"/>
      <c r="C192" s="664">
        <v>60</v>
      </c>
      <c r="D192" s="664"/>
      <c r="E192" s="664"/>
      <c r="F192" s="664">
        <f t="shared" ref="F192:F202" si="25">C192+D192-E192</f>
        <v>60</v>
      </c>
      <c r="G192" s="612">
        <v>126.99</v>
      </c>
      <c r="H192" s="731">
        <f t="shared" ref="H192:H199" si="26">G192*F192</f>
        <v>7619.4</v>
      </c>
      <c r="I192" s="587"/>
      <c r="J192" s="1"/>
      <c r="K192" s="1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</row>
    <row r="193" spans="1:25" ht="15.75" x14ac:dyDescent="0.25">
      <c r="A193" s="711" t="s">
        <v>252</v>
      </c>
      <c r="B193" s="664"/>
      <c r="C193" s="664">
        <v>0</v>
      </c>
      <c r="D193" s="664"/>
      <c r="E193" s="664"/>
      <c r="F193" s="664">
        <f t="shared" si="25"/>
        <v>0</v>
      </c>
      <c r="G193" s="612">
        <v>29</v>
      </c>
      <c r="H193" s="731">
        <f t="shared" si="26"/>
        <v>0</v>
      </c>
      <c r="I193" s="587"/>
      <c r="J193" s="1"/>
      <c r="K193" s="1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</row>
    <row r="194" spans="1:25" ht="15.75" x14ac:dyDescent="0.25">
      <c r="A194" s="711" t="s">
        <v>253</v>
      </c>
      <c r="B194" s="664"/>
      <c r="C194" s="664">
        <v>46</v>
      </c>
      <c r="D194" s="664"/>
      <c r="E194" s="664"/>
      <c r="F194" s="664">
        <f t="shared" si="25"/>
        <v>46</v>
      </c>
      <c r="G194" s="612">
        <v>361.5</v>
      </c>
      <c r="H194" s="731">
        <f t="shared" si="26"/>
        <v>16629</v>
      </c>
      <c r="I194" s="587"/>
      <c r="J194" s="1"/>
      <c r="K194" s="1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</row>
    <row r="195" spans="1:25" ht="15.75" x14ac:dyDescent="0.25">
      <c r="A195" s="711" t="s">
        <v>254</v>
      </c>
      <c r="B195" s="664"/>
      <c r="C195" s="664">
        <v>15</v>
      </c>
      <c r="D195" s="664"/>
      <c r="E195" s="664"/>
      <c r="F195" s="664">
        <f t="shared" si="25"/>
        <v>15</v>
      </c>
      <c r="G195" s="612"/>
      <c r="H195" s="731">
        <f t="shared" si="26"/>
        <v>0</v>
      </c>
      <c r="I195" s="587"/>
      <c r="J195" s="1"/>
      <c r="K195" s="1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</row>
    <row r="196" spans="1:25" ht="15.75" x14ac:dyDescent="0.25">
      <c r="A196" s="711" t="s">
        <v>255</v>
      </c>
      <c r="B196" s="664"/>
      <c r="C196" s="664">
        <v>140</v>
      </c>
      <c r="D196" s="664"/>
      <c r="E196" s="664"/>
      <c r="F196" s="664">
        <f t="shared" si="25"/>
        <v>140</v>
      </c>
      <c r="G196" s="612">
        <v>2.35</v>
      </c>
      <c r="H196" s="731">
        <f t="shared" si="26"/>
        <v>329</v>
      </c>
      <c r="I196" s="294"/>
      <c r="J196" s="1"/>
      <c r="K196" s="1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</row>
    <row r="197" spans="1:25" ht="15.75" x14ac:dyDescent="0.25">
      <c r="A197" s="711" t="s">
        <v>256</v>
      </c>
      <c r="B197" s="664"/>
      <c r="C197" s="664">
        <v>3</v>
      </c>
      <c r="D197" s="664"/>
      <c r="E197" s="664"/>
      <c r="F197" s="664">
        <f t="shared" si="25"/>
        <v>3</v>
      </c>
      <c r="G197" s="612">
        <v>105.1</v>
      </c>
      <c r="H197" s="731">
        <f t="shared" si="26"/>
        <v>315.29999999999995</v>
      </c>
      <c r="I197" s="294"/>
      <c r="J197" s="1"/>
      <c r="K197" s="1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</row>
    <row r="198" spans="1:25" ht="15.75" x14ac:dyDescent="0.25">
      <c r="A198" s="711" t="s">
        <v>257</v>
      </c>
      <c r="B198" s="664"/>
      <c r="C198" s="664">
        <v>0</v>
      </c>
      <c r="D198" s="664"/>
      <c r="E198" s="664"/>
      <c r="F198" s="664">
        <f t="shared" si="25"/>
        <v>0</v>
      </c>
      <c r="G198" s="732"/>
      <c r="H198" s="731">
        <f t="shared" si="26"/>
        <v>0</v>
      </c>
      <c r="I198" s="294"/>
      <c r="J198" s="1"/>
      <c r="K198" s="1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</row>
    <row r="199" spans="1:25" ht="15.75" x14ac:dyDescent="0.25">
      <c r="A199" s="711" t="s">
        <v>258</v>
      </c>
      <c r="B199" s="664"/>
      <c r="C199" s="664">
        <v>0</v>
      </c>
      <c r="D199" s="664"/>
      <c r="E199" s="664"/>
      <c r="F199" s="664">
        <f t="shared" si="25"/>
        <v>0</v>
      </c>
      <c r="G199" s="612">
        <v>63.08</v>
      </c>
      <c r="H199" s="731">
        <f t="shared" si="26"/>
        <v>0</v>
      </c>
      <c r="I199" s="294"/>
      <c r="J199" s="1"/>
      <c r="K199" s="1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</row>
    <row r="200" spans="1:25" ht="15.75" x14ac:dyDescent="0.25">
      <c r="A200" s="711" t="s">
        <v>259</v>
      </c>
      <c r="B200" s="664"/>
      <c r="C200" s="664">
        <v>0</v>
      </c>
      <c r="D200" s="664"/>
      <c r="E200" s="664"/>
      <c r="F200" s="664">
        <f t="shared" si="25"/>
        <v>0</v>
      </c>
      <c r="G200" s="612">
        <v>1449</v>
      </c>
      <c r="H200" s="731">
        <f>F200*G200</f>
        <v>0</v>
      </c>
      <c r="I200" s="294"/>
      <c r="J200" s="1"/>
      <c r="K200" s="1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</row>
    <row r="201" spans="1:25" ht="15.75" x14ac:dyDescent="0.25">
      <c r="A201" s="711" t="s">
        <v>260</v>
      </c>
      <c r="B201" s="664"/>
      <c r="C201" s="664">
        <v>0</v>
      </c>
      <c r="D201" s="664"/>
      <c r="E201" s="664"/>
      <c r="F201" s="664">
        <f t="shared" si="25"/>
        <v>0</v>
      </c>
      <c r="G201" s="612">
        <v>1341</v>
      </c>
      <c r="H201" s="731">
        <f t="shared" ref="H201:H202" si="27">D201*G201</f>
        <v>0</v>
      </c>
      <c r="I201" s="294"/>
      <c r="J201" s="1"/>
      <c r="K201" s="1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</row>
    <row r="202" spans="1:25" ht="15.75" x14ac:dyDescent="0.25">
      <c r="A202" s="653" t="s">
        <v>261</v>
      </c>
      <c r="B202" s="664"/>
      <c r="C202" s="664">
        <v>0</v>
      </c>
      <c r="D202" s="664"/>
      <c r="E202" s="664"/>
      <c r="F202" s="664">
        <f t="shared" si="25"/>
        <v>0</v>
      </c>
      <c r="G202" s="612">
        <v>0</v>
      </c>
      <c r="H202" s="731">
        <f t="shared" si="27"/>
        <v>0</v>
      </c>
      <c r="I202" s="294"/>
      <c r="J202" s="1"/>
      <c r="K202" s="1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</row>
    <row r="203" spans="1:25" ht="15.75" x14ac:dyDescent="0.25">
      <c r="A203" s="1"/>
      <c r="B203" s="15"/>
      <c r="C203" s="15"/>
      <c r="D203" s="15"/>
      <c r="E203" s="15"/>
      <c r="F203" s="15"/>
      <c r="G203" s="358"/>
      <c r="H203" s="589"/>
      <c r="I203" s="294"/>
      <c r="J203" s="1"/>
      <c r="K203" s="1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</row>
    <row r="204" spans="1:25" ht="15.75" x14ac:dyDescent="0.25">
      <c r="A204" s="1"/>
      <c r="B204" s="15"/>
      <c r="C204" s="25"/>
      <c r="D204" s="1"/>
      <c r="E204" s="1"/>
      <c r="F204" s="1"/>
      <c r="G204" s="1"/>
      <c r="H204" s="1"/>
      <c r="I204" s="1"/>
      <c r="J204" s="1"/>
      <c r="K204" s="1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</row>
    <row r="205" spans="1:25" ht="28.5" x14ac:dyDescent="0.25">
      <c r="A205" s="733" t="s">
        <v>262</v>
      </c>
      <c r="B205" s="734" t="s">
        <v>88</v>
      </c>
      <c r="C205" s="735" t="s">
        <v>38</v>
      </c>
      <c r="D205" s="734" t="s">
        <v>39</v>
      </c>
      <c r="E205" s="736" t="s">
        <v>40</v>
      </c>
      <c r="F205" s="735" t="s">
        <v>246</v>
      </c>
      <c r="G205" s="734" t="s">
        <v>10</v>
      </c>
      <c r="H205" s="737" t="s">
        <v>52</v>
      </c>
      <c r="I205" s="738" t="s">
        <v>263</v>
      </c>
      <c r="J205" s="1"/>
      <c r="K205" s="1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</row>
    <row r="206" spans="1:25" ht="45" x14ac:dyDescent="0.25">
      <c r="A206" s="610" t="s">
        <v>305</v>
      </c>
      <c r="B206" s="664" t="s">
        <v>265</v>
      </c>
      <c r="C206" s="664">
        <v>1</v>
      </c>
      <c r="D206" s="664"/>
      <c r="E206" s="711"/>
      <c r="F206" s="664">
        <f t="shared" ref="F206:F226" si="28">C206+D206-E206</f>
        <v>1</v>
      </c>
      <c r="G206" s="711"/>
      <c r="H206" s="739">
        <v>54000</v>
      </c>
      <c r="I206" s="740"/>
      <c r="J206" s="1"/>
      <c r="K206" s="1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</row>
    <row r="207" spans="1:25" ht="15.75" x14ac:dyDescent="0.25">
      <c r="A207" s="741" t="s">
        <v>266</v>
      </c>
      <c r="B207" s="664" t="s">
        <v>267</v>
      </c>
      <c r="C207" s="664">
        <v>1</v>
      </c>
      <c r="D207" s="664"/>
      <c r="E207" s="711"/>
      <c r="F207" s="664">
        <f t="shared" si="28"/>
        <v>1</v>
      </c>
      <c r="G207" s="711"/>
      <c r="H207" s="739">
        <v>220000</v>
      </c>
      <c r="I207" s="740"/>
      <c r="J207" s="1"/>
      <c r="K207" s="1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</row>
    <row r="208" spans="1:25" ht="30" x14ac:dyDescent="0.25">
      <c r="A208" s="610" t="s">
        <v>268</v>
      </c>
      <c r="B208" s="664" t="s">
        <v>269</v>
      </c>
      <c r="C208" s="664">
        <v>1</v>
      </c>
      <c r="D208" s="664"/>
      <c r="E208" s="711"/>
      <c r="F208" s="664">
        <f t="shared" si="28"/>
        <v>1</v>
      </c>
      <c r="G208" s="711"/>
      <c r="H208" s="739">
        <v>7777</v>
      </c>
      <c r="I208" s="740"/>
      <c r="J208" s="1"/>
      <c r="K208" s="1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</row>
    <row r="209" spans="1:25" ht="15.75" x14ac:dyDescent="0.25">
      <c r="A209" s="610" t="s">
        <v>204</v>
      </c>
      <c r="B209" s="664"/>
      <c r="C209" s="664">
        <v>2</v>
      </c>
      <c r="D209" s="664"/>
      <c r="E209" s="711"/>
      <c r="F209" s="664">
        <f t="shared" si="28"/>
        <v>2</v>
      </c>
      <c r="G209" s="711"/>
      <c r="H209" s="739">
        <f>92055*2</f>
        <v>184110</v>
      </c>
      <c r="I209" s="740"/>
      <c r="J209" s="1"/>
      <c r="K209" s="1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</row>
    <row r="210" spans="1:25" ht="15.75" x14ac:dyDescent="0.25">
      <c r="A210" s="741" t="s">
        <v>270</v>
      </c>
      <c r="B210" s="664" t="s">
        <v>271</v>
      </c>
      <c r="C210" s="664">
        <v>200</v>
      </c>
      <c r="D210" s="664"/>
      <c r="E210" s="711"/>
      <c r="F210" s="664">
        <f t="shared" si="28"/>
        <v>200</v>
      </c>
      <c r="G210" s="664">
        <v>860</v>
      </c>
      <c r="H210" s="739">
        <f>F210*G210</f>
        <v>172000</v>
      </c>
      <c r="I210" s="740"/>
      <c r="J210" s="1"/>
      <c r="K210" s="1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</row>
    <row r="211" spans="1:25" ht="15.75" x14ac:dyDescent="0.25">
      <c r="A211" s="741" t="s">
        <v>270</v>
      </c>
      <c r="B211" s="664" t="s">
        <v>272</v>
      </c>
      <c r="C211" s="664">
        <v>8</v>
      </c>
      <c r="D211" s="664"/>
      <c r="E211" s="711"/>
      <c r="F211" s="664">
        <f t="shared" si="28"/>
        <v>8</v>
      </c>
      <c r="G211" s="711"/>
      <c r="H211" s="739">
        <v>3600</v>
      </c>
      <c r="I211" s="740"/>
      <c r="J211" s="1"/>
      <c r="K211" s="1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</row>
    <row r="212" spans="1:25" ht="15.75" x14ac:dyDescent="0.25">
      <c r="A212" s="741" t="s">
        <v>273</v>
      </c>
      <c r="B212" s="664" t="s">
        <v>269</v>
      </c>
      <c r="C212" s="664">
        <v>1</v>
      </c>
      <c r="D212" s="664"/>
      <c r="E212" s="711"/>
      <c r="F212" s="664">
        <f t="shared" si="28"/>
        <v>1</v>
      </c>
      <c r="G212" s="711"/>
      <c r="H212" s="739">
        <v>13299</v>
      </c>
      <c r="I212" s="740"/>
      <c r="J212" s="1"/>
      <c r="K212" s="1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</row>
    <row r="213" spans="1:25" ht="15.75" x14ac:dyDescent="0.25">
      <c r="A213" s="741" t="s">
        <v>274</v>
      </c>
      <c r="B213" s="664" t="s">
        <v>275</v>
      </c>
      <c r="C213" s="664">
        <v>1</v>
      </c>
      <c r="D213" s="664"/>
      <c r="E213" s="711"/>
      <c r="F213" s="664">
        <f t="shared" si="28"/>
        <v>1</v>
      </c>
      <c r="G213" s="711"/>
      <c r="H213" s="739"/>
      <c r="I213" s="740"/>
      <c r="J213" s="1"/>
      <c r="K213" s="1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</row>
    <row r="214" spans="1:25" ht="15.75" x14ac:dyDescent="0.25">
      <c r="A214" s="741" t="s">
        <v>276</v>
      </c>
      <c r="B214" s="664" t="s">
        <v>269</v>
      </c>
      <c r="C214" s="664">
        <v>1</v>
      </c>
      <c r="D214" s="664"/>
      <c r="E214" s="664"/>
      <c r="F214" s="664">
        <f t="shared" si="28"/>
        <v>1</v>
      </c>
      <c r="G214" s="664">
        <v>519</v>
      </c>
      <c r="H214" s="739">
        <f t="shared" ref="H214:H220" si="29">D214*G214</f>
        <v>0</v>
      </c>
      <c r="I214" s="740"/>
      <c r="J214" s="1"/>
      <c r="K214" s="1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</row>
    <row r="215" spans="1:25" ht="15.75" x14ac:dyDescent="0.25">
      <c r="A215" s="741" t="s">
        <v>277</v>
      </c>
      <c r="B215" s="664" t="s">
        <v>269</v>
      </c>
      <c r="C215" s="664">
        <v>5</v>
      </c>
      <c r="D215" s="664"/>
      <c r="E215" s="711"/>
      <c r="F215" s="664">
        <f t="shared" si="28"/>
        <v>5</v>
      </c>
      <c r="G215" s="664">
        <v>299</v>
      </c>
      <c r="H215" s="739">
        <f t="shared" si="29"/>
        <v>0</v>
      </c>
      <c r="I215" s="740"/>
      <c r="J215" s="1"/>
      <c r="K215" s="1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</row>
    <row r="216" spans="1:25" ht="15.75" x14ac:dyDescent="0.25">
      <c r="A216" s="741" t="s">
        <v>278</v>
      </c>
      <c r="B216" s="664" t="s">
        <v>269</v>
      </c>
      <c r="C216" s="664">
        <v>2</v>
      </c>
      <c r="D216" s="664"/>
      <c r="E216" s="711"/>
      <c r="F216" s="664">
        <f t="shared" si="28"/>
        <v>2</v>
      </c>
      <c r="G216" s="664">
        <v>8945</v>
      </c>
      <c r="H216" s="739">
        <f t="shared" si="29"/>
        <v>0</v>
      </c>
      <c r="I216" s="740"/>
      <c r="J216" s="1"/>
      <c r="K216" s="1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</row>
    <row r="217" spans="1:25" ht="15.75" x14ac:dyDescent="0.25">
      <c r="A217" s="741" t="s">
        <v>279</v>
      </c>
      <c r="B217" s="664" t="s">
        <v>269</v>
      </c>
      <c r="C217" s="664">
        <v>2</v>
      </c>
      <c r="D217" s="664"/>
      <c r="E217" s="711"/>
      <c r="F217" s="664">
        <f t="shared" si="28"/>
        <v>2</v>
      </c>
      <c r="G217" s="664">
        <v>118</v>
      </c>
      <c r="H217" s="739">
        <f t="shared" si="29"/>
        <v>0</v>
      </c>
      <c r="I217" s="740"/>
      <c r="J217" s="1"/>
      <c r="K217" s="1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</row>
    <row r="218" spans="1:25" ht="15.75" x14ac:dyDescent="0.25">
      <c r="A218" s="741" t="s">
        <v>280</v>
      </c>
      <c r="B218" s="664" t="s">
        <v>269</v>
      </c>
      <c r="C218" s="664">
        <v>3</v>
      </c>
      <c r="D218" s="664"/>
      <c r="E218" s="711"/>
      <c r="F218" s="664">
        <f t="shared" si="28"/>
        <v>3</v>
      </c>
      <c r="G218" s="664">
        <v>225</v>
      </c>
      <c r="H218" s="739">
        <f t="shared" si="29"/>
        <v>0</v>
      </c>
      <c r="I218" s="740"/>
      <c r="J218" s="1"/>
      <c r="K218" s="1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</row>
    <row r="219" spans="1:25" ht="15.75" x14ac:dyDescent="0.25">
      <c r="A219" s="741" t="s">
        <v>281</v>
      </c>
      <c r="B219" s="664" t="s">
        <v>269</v>
      </c>
      <c r="C219" s="664">
        <v>10</v>
      </c>
      <c r="D219" s="664"/>
      <c r="E219" s="711"/>
      <c r="F219" s="664">
        <f t="shared" si="28"/>
        <v>10</v>
      </c>
      <c r="G219" s="664">
        <v>43</v>
      </c>
      <c r="H219" s="739">
        <f t="shared" si="29"/>
        <v>0</v>
      </c>
      <c r="I219" s="740"/>
      <c r="J219" s="1"/>
      <c r="K219" s="1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</row>
    <row r="220" spans="1:25" ht="15.75" x14ac:dyDescent="0.25">
      <c r="A220" s="741" t="s">
        <v>282</v>
      </c>
      <c r="B220" s="664" t="s">
        <v>269</v>
      </c>
      <c r="C220" s="664">
        <v>10</v>
      </c>
      <c r="D220" s="664"/>
      <c r="E220" s="711"/>
      <c r="F220" s="664">
        <f t="shared" si="28"/>
        <v>10</v>
      </c>
      <c r="G220" s="664">
        <v>326</v>
      </c>
      <c r="H220" s="739">
        <f t="shared" si="29"/>
        <v>0</v>
      </c>
      <c r="I220" s="740"/>
      <c r="J220" s="1"/>
      <c r="K220" s="1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</row>
    <row r="221" spans="1:25" ht="15.75" x14ac:dyDescent="0.25">
      <c r="A221" s="741" t="s">
        <v>283</v>
      </c>
      <c r="B221" s="664" t="s">
        <v>187</v>
      </c>
      <c r="C221" s="664">
        <v>0</v>
      </c>
      <c r="D221" s="664"/>
      <c r="E221" s="711"/>
      <c r="F221" s="664">
        <f t="shared" si="28"/>
        <v>0</v>
      </c>
      <c r="G221" s="664"/>
      <c r="H221" s="739">
        <v>79000</v>
      </c>
      <c r="I221" s="740"/>
      <c r="J221" s="1"/>
      <c r="K221" s="1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</row>
    <row r="222" spans="1:25" ht="15.75" x14ac:dyDescent="0.25">
      <c r="A222" s="741" t="s">
        <v>284</v>
      </c>
      <c r="B222" s="664" t="s">
        <v>187</v>
      </c>
      <c r="C222" s="664">
        <v>0</v>
      </c>
      <c r="D222" s="664"/>
      <c r="E222" s="711"/>
      <c r="F222" s="664">
        <f t="shared" si="28"/>
        <v>0</v>
      </c>
      <c r="G222" s="664"/>
      <c r="H222" s="739">
        <v>79000</v>
      </c>
      <c r="I222" s="740"/>
      <c r="J222" s="1"/>
      <c r="K222" s="1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</row>
    <row r="223" spans="1:25" ht="15.75" x14ac:dyDescent="0.25">
      <c r="A223" s="741" t="s">
        <v>285</v>
      </c>
      <c r="B223" s="664" t="s">
        <v>269</v>
      </c>
      <c r="C223" s="664">
        <v>0</v>
      </c>
      <c r="D223" s="664"/>
      <c r="E223" s="664"/>
      <c r="F223" s="664">
        <f t="shared" si="28"/>
        <v>0</v>
      </c>
      <c r="G223" s="664"/>
      <c r="H223" s="739">
        <v>30766</v>
      </c>
      <c r="I223" s="740"/>
      <c r="J223" s="1"/>
      <c r="K223" s="1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</row>
    <row r="224" spans="1:25" ht="15.75" x14ac:dyDescent="0.25">
      <c r="A224" s="741" t="s">
        <v>286</v>
      </c>
      <c r="B224" s="664" t="s">
        <v>269</v>
      </c>
      <c r="C224" s="664">
        <v>5</v>
      </c>
      <c r="D224" s="664"/>
      <c r="E224" s="711"/>
      <c r="F224" s="664">
        <f t="shared" si="28"/>
        <v>5</v>
      </c>
      <c r="G224" s="664">
        <f>H224/F224</f>
        <v>1686</v>
      </c>
      <c r="H224" s="739">
        <v>8430</v>
      </c>
      <c r="I224" s="740"/>
      <c r="J224" s="1"/>
      <c r="K224" s="1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</row>
    <row r="225" spans="1:25" ht="15.75" x14ac:dyDescent="0.25">
      <c r="A225" s="741" t="s">
        <v>287</v>
      </c>
      <c r="B225" s="664" t="s">
        <v>187</v>
      </c>
      <c r="C225" s="664">
        <v>0</v>
      </c>
      <c r="D225" s="664"/>
      <c r="E225" s="711"/>
      <c r="F225" s="664">
        <f t="shared" si="28"/>
        <v>0</v>
      </c>
      <c r="G225" s="664"/>
      <c r="H225" s="739">
        <v>79000</v>
      </c>
      <c r="I225" s="740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</row>
    <row r="226" spans="1:25" ht="15.75" x14ac:dyDescent="0.25">
      <c r="A226" s="741" t="s">
        <v>288</v>
      </c>
      <c r="B226" s="664" t="s">
        <v>289</v>
      </c>
      <c r="C226" s="664">
        <v>20</v>
      </c>
      <c r="D226" s="664"/>
      <c r="E226" s="711"/>
      <c r="F226" s="664">
        <f t="shared" si="28"/>
        <v>20</v>
      </c>
      <c r="G226" s="664">
        <v>180</v>
      </c>
      <c r="H226" s="739">
        <f>F226*G226</f>
        <v>3600</v>
      </c>
      <c r="I226" s="740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</row>
    <row r="227" spans="1:25" ht="15.75" x14ac:dyDescent="0.25">
      <c r="A227" s="742" t="s">
        <v>213</v>
      </c>
      <c r="B227" s="743"/>
      <c r="C227" s="743"/>
      <c r="D227" s="743"/>
      <c r="E227" s="744"/>
      <c r="F227" s="744"/>
      <c r="G227" s="744"/>
      <c r="H227" s="745">
        <f>SUM(H206:H225)</f>
        <v>930982</v>
      </c>
      <c r="I227" s="746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</row>
    <row r="228" spans="1:25" ht="15.75" x14ac:dyDescent="0.2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</row>
    <row r="229" spans="1:25" ht="15.75" x14ac:dyDescent="0.2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</row>
    <row r="230" spans="1:25" ht="15.75" x14ac:dyDescent="0.25">
      <c r="A230" s="653" t="s">
        <v>306</v>
      </c>
      <c r="B230" s="653" t="s">
        <v>307</v>
      </c>
      <c r="C230" s="653"/>
      <c r="D230" s="653">
        <v>2</v>
      </c>
      <c r="E230" s="653">
        <v>2</v>
      </c>
      <c r="F230" s="653">
        <f t="shared" ref="F230:F247" si="30">C230+D230-E230</f>
        <v>0</v>
      </c>
      <c r="G230" s="653">
        <v>110</v>
      </c>
      <c r="H230" s="653">
        <v>220</v>
      </c>
      <c r="I230" s="653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</row>
    <row r="231" spans="1:25" ht="15.75" x14ac:dyDescent="0.25">
      <c r="A231" s="653" t="s">
        <v>308</v>
      </c>
      <c r="B231" s="653" t="s">
        <v>307</v>
      </c>
      <c r="C231" s="653"/>
      <c r="D231" s="653">
        <v>3</v>
      </c>
      <c r="E231" s="653">
        <v>3</v>
      </c>
      <c r="F231" s="653">
        <f t="shared" si="30"/>
        <v>0</v>
      </c>
      <c r="G231" s="653">
        <v>59</v>
      </c>
      <c r="H231" s="653">
        <v>177</v>
      </c>
      <c r="I231" s="653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</row>
    <row r="232" spans="1:25" ht="15.75" x14ac:dyDescent="0.25">
      <c r="A232" s="653" t="s">
        <v>309</v>
      </c>
      <c r="B232" s="653" t="s">
        <v>307</v>
      </c>
      <c r="C232" s="653"/>
      <c r="D232" s="653">
        <v>4</v>
      </c>
      <c r="E232" s="653">
        <v>4</v>
      </c>
      <c r="F232" s="653">
        <f t="shared" si="30"/>
        <v>0</v>
      </c>
      <c r="G232" s="653">
        <v>100</v>
      </c>
      <c r="H232" s="653">
        <v>400</v>
      </c>
      <c r="I232" s="653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</row>
    <row r="233" spans="1:25" ht="15.75" x14ac:dyDescent="0.25">
      <c r="A233" s="653" t="s">
        <v>310</v>
      </c>
      <c r="B233" s="653" t="s">
        <v>307</v>
      </c>
      <c r="C233" s="653"/>
      <c r="D233" s="653">
        <v>3</v>
      </c>
      <c r="E233" s="653">
        <v>3</v>
      </c>
      <c r="F233" s="653">
        <f t="shared" si="30"/>
        <v>0</v>
      </c>
      <c r="G233" s="653">
        <v>210</v>
      </c>
      <c r="H233" s="653">
        <v>630</v>
      </c>
      <c r="I233" s="653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</row>
    <row r="234" spans="1:25" ht="15.75" x14ac:dyDescent="0.25">
      <c r="A234" s="653" t="s">
        <v>311</v>
      </c>
      <c r="B234" s="653" t="s">
        <v>307</v>
      </c>
      <c r="C234" s="653"/>
      <c r="D234" s="653">
        <v>2</v>
      </c>
      <c r="E234" s="653">
        <v>2</v>
      </c>
      <c r="F234" s="653">
        <f t="shared" si="30"/>
        <v>0</v>
      </c>
      <c r="G234" s="653">
        <v>168</v>
      </c>
      <c r="H234" s="653">
        <v>336</v>
      </c>
      <c r="I234" s="653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</row>
    <row r="235" spans="1:25" ht="15.75" x14ac:dyDescent="0.25">
      <c r="A235" s="653" t="s">
        <v>312</v>
      </c>
      <c r="B235" s="653" t="s">
        <v>307</v>
      </c>
      <c r="C235" s="653"/>
      <c r="D235" s="653">
        <v>100</v>
      </c>
      <c r="E235" s="653">
        <v>100</v>
      </c>
      <c r="F235" s="653">
        <f t="shared" si="30"/>
        <v>0</v>
      </c>
      <c r="G235" s="653">
        <v>32</v>
      </c>
      <c r="H235" s="653">
        <v>3200</v>
      </c>
      <c r="I235" s="653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</row>
    <row r="236" spans="1:25" ht="15.75" x14ac:dyDescent="0.25">
      <c r="A236" s="653" t="s">
        <v>313</v>
      </c>
      <c r="B236" s="653" t="s">
        <v>307</v>
      </c>
      <c r="C236" s="653"/>
      <c r="D236" s="653">
        <v>2</v>
      </c>
      <c r="E236" s="653">
        <v>2</v>
      </c>
      <c r="F236" s="653">
        <f t="shared" si="30"/>
        <v>0</v>
      </c>
      <c r="G236" s="653">
        <v>315</v>
      </c>
      <c r="H236" s="653">
        <v>630</v>
      </c>
      <c r="I236" s="653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</row>
    <row r="237" spans="1:25" ht="15.75" x14ac:dyDescent="0.25">
      <c r="A237" s="653" t="s">
        <v>314</v>
      </c>
      <c r="B237" s="653" t="s">
        <v>307</v>
      </c>
      <c r="C237" s="653"/>
      <c r="D237" s="653">
        <v>3</v>
      </c>
      <c r="E237" s="653">
        <v>3</v>
      </c>
      <c r="F237" s="653">
        <f t="shared" si="30"/>
        <v>0</v>
      </c>
      <c r="G237" s="653">
        <v>300</v>
      </c>
      <c r="H237" s="653">
        <v>900</v>
      </c>
      <c r="I237" s="653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</row>
    <row r="238" spans="1:25" ht="15.75" x14ac:dyDescent="0.25">
      <c r="A238" s="653" t="s">
        <v>315</v>
      </c>
      <c r="B238" s="653" t="s">
        <v>307</v>
      </c>
      <c r="C238" s="653"/>
      <c r="D238" s="653">
        <v>1</v>
      </c>
      <c r="E238" s="653">
        <v>1</v>
      </c>
      <c r="F238" s="653">
        <f t="shared" si="30"/>
        <v>0</v>
      </c>
      <c r="G238" s="653">
        <v>1150</v>
      </c>
      <c r="H238" s="653">
        <v>1150</v>
      </c>
      <c r="I238" s="653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</row>
    <row r="239" spans="1:25" ht="15.75" x14ac:dyDescent="0.25">
      <c r="A239" s="653" t="s">
        <v>316</v>
      </c>
      <c r="B239" s="653" t="s">
        <v>307</v>
      </c>
      <c r="C239" s="653"/>
      <c r="D239" s="653">
        <v>1</v>
      </c>
      <c r="E239" s="653">
        <v>1</v>
      </c>
      <c r="F239" s="653">
        <f t="shared" si="30"/>
        <v>0</v>
      </c>
      <c r="G239" s="653">
        <v>970</v>
      </c>
      <c r="H239" s="653">
        <v>970</v>
      </c>
      <c r="I239" s="653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</row>
    <row r="240" spans="1:25" ht="15.75" x14ac:dyDescent="0.25">
      <c r="A240" s="653" t="s">
        <v>317</v>
      </c>
      <c r="B240" s="653" t="s">
        <v>307</v>
      </c>
      <c r="C240" s="653"/>
      <c r="D240" s="653">
        <v>20</v>
      </c>
      <c r="E240" s="653">
        <v>20</v>
      </c>
      <c r="F240" s="653">
        <f t="shared" si="30"/>
        <v>0</v>
      </c>
      <c r="G240" s="653">
        <v>2</v>
      </c>
      <c r="H240" s="653">
        <v>40</v>
      </c>
      <c r="I240" s="653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</row>
    <row r="241" spans="1:25" ht="15.75" x14ac:dyDescent="0.25">
      <c r="A241" s="653" t="s">
        <v>318</v>
      </c>
      <c r="B241" s="653" t="s">
        <v>307</v>
      </c>
      <c r="C241" s="653"/>
      <c r="D241" s="653">
        <v>20</v>
      </c>
      <c r="E241" s="653">
        <v>20</v>
      </c>
      <c r="F241" s="653">
        <f t="shared" si="30"/>
        <v>0</v>
      </c>
      <c r="G241" s="653">
        <v>3</v>
      </c>
      <c r="H241" s="653">
        <v>60</v>
      </c>
      <c r="I241" s="653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</row>
    <row r="242" spans="1:25" ht="15.75" x14ac:dyDescent="0.25">
      <c r="A242" s="653" t="s">
        <v>319</v>
      </c>
      <c r="B242" s="653" t="s">
        <v>307</v>
      </c>
      <c r="C242" s="653"/>
      <c r="D242" s="653">
        <v>50</v>
      </c>
      <c r="E242" s="653">
        <v>50</v>
      </c>
      <c r="F242" s="653">
        <f t="shared" si="30"/>
        <v>0</v>
      </c>
      <c r="G242" s="653">
        <v>4</v>
      </c>
      <c r="H242" s="653">
        <v>200</v>
      </c>
      <c r="I242" s="653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</row>
    <row r="243" spans="1:25" ht="15.75" x14ac:dyDescent="0.25">
      <c r="A243" s="653" t="s">
        <v>320</v>
      </c>
      <c r="B243" s="653" t="s">
        <v>307</v>
      </c>
      <c r="C243" s="653"/>
      <c r="D243" s="653">
        <v>50</v>
      </c>
      <c r="E243" s="653">
        <v>50</v>
      </c>
      <c r="F243" s="653">
        <f t="shared" si="30"/>
        <v>0</v>
      </c>
      <c r="G243" s="653">
        <v>6</v>
      </c>
      <c r="H243" s="653">
        <v>300</v>
      </c>
      <c r="I243" s="653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</row>
    <row r="244" spans="1:25" ht="15.75" x14ac:dyDescent="0.25">
      <c r="A244" s="653" t="s">
        <v>321</v>
      </c>
      <c r="B244" s="653" t="s">
        <v>307</v>
      </c>
      <c r="C244" s="653"/>
      <c r="D244" s="653">
        <v>20</v>
      </c>
      <c r="E244" s="653">
        <v>20</v>
      </c>
      <c r="F244" s="653">
        <f t="shared" si="30"/>
        <v>0</v>
      </c>
      <c r="G244" s="653">
        <v>10</v>
      </c>
      <c r="H244" s="653">
        <v>200</v>
      </c>
      <c r="I244" s="653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</row>
    <row r="245" spans="1:25" ht="15.75" x14ac:dyDescent="0.25">
      <c r="A245" s="653" t="s">
        <v>322</v>
      </c>
      <c r="B245" s="653" t="s">
        <v>307</v>
      </c>
      <c r="C245" s="653"/>
      <c r="D245" s="653">
        <v>1</v>
      </c>
      <c r="E245" s="653">
        <v>1</v>
      </c>
      <c r="F245" s="653">
        <f t="shared" si="30"/>
        <v>0</v>
      </c>
      <c r="G245" s="653">
        <v>98</v>
      </c>
      <c r="H245" s="653">
        <v>98</v>
      </c>
      <c r="I245" s="653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</row>
    <row r="246" spans="1:25" ht="15.75" x14ac:dyDescent="0.25">
      <c r="A246" s="653" t="s">
        <v>323</v>
      </c>
      <c r="B246" s="653" t="s">
        <v>307</v>
      </c>
      <c r="C246" s="653"/>
      <c r="D246" s="653">
        <v>42</v>
      </c>
      <c r="E246" s="653">
        <v>42</v>
      </c>
      <c r="F246" s="653">
        <f t="shared" si="30"/>
        <v>0</v>
      </c>
      <c r="G246" s="653">
        <v>225</v>
      </c>
      <c r="H246" s="653">
        <v>9450</v>
      </c>
      <c r="I246" s="653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</row>
    <row r="247" spans="1:25" ht="15.75" x14ac:dyDescent="0.25">
      <c r="A247" s="653" t="s">
        <v>324</v>
      </c>
      <c r="B247" s="653" t="s">
        <v>307</v>
      </c>
      <c r="C247" s="653"/>
      <c r="D247" s="653">
        <v>12</v>
      </c>
      <c r="E247" s="653">
        <v>12</v>
      </c>
      <c r="F247" s="653">
        <f t="shared" si="30"/>
        <v>0</v>
      </c>
      <c r="G247" s="653">
        <v>228</v>
      </c>
      <c r="H247" s="653">
        <v>2736</v>
      </c>
      <c r="I247" s="653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</row>
    <row r="248" spans="1:25" ht="15.75" x14ac:dyDescent="0.25">
      <c r="A248" s="653"/>
      <c r="B248" s="653" t="s">
        <v>307</v>
      </c>
      <c r="C248" s="653"/>
      <c r="D248" s="653"/>
      <c r="E248" s="653"/>
      <c r="F248" s="653"/>
      <c r="G248" s="653"/>
      <c r="H248" s="653"/>
      <c r="I248" s="653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</row>
    <row r="249" spans="1:25" ht="15.75" x14ac:dyDescent="0.25">
      <c r="A249" s="672" t="s">
        <v>325</v>
      </c>
      <c r="B249" s="672"/>
      <c r="C249" s="672"/>
      <c r="D249" s="672"/>
      <c r="E249" s="672"/>
      <c r="F249" s="672"/>
      <c r="G249" s="672"/>
      <c r="H249" s="672"/>
      <c r="I249" s="672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</row>
    <row r="250" spans="1:25" ht="15.75" x14ac:dyDescent="0.2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</row>
    <row r="251" spans="1:25" ht="15.75" x14ac:dyDescent="0.2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</row>
    <row r="252" spans="1:25" ht="15.75" x14ac:dyDescent="0.2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</row>
    <row r="253" spans="1:25" ht="15.75" x14ac:dyDescent="0.2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</row>
    <row r="254" spans="1:25" ht="15.75" x14ac:dyDescent="0.2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</row>
    <row r="255" spans="1:25" ht="15.75" x14ac:dyDescent="0.2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</row>
    <row r="256" spans="1:25" ht="15.75" x14ac:dyDescent="0.2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</row>
    <row r="257" spans="1:25" ht="15.75" x14ac:dyDescent="0.2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</row>
    <row r="258" spans="1:25" ht="15.75" x14ac:dyDescent="0.2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</row>
    <row r="259" spans="1:25" ht="15.75" x14ac:dyDescent="0.2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</row>
    <row r="260" spans="1:25" ht="15.75" x14ac:dyDescent="0.2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</row>
    <row r="261" spans="1:25" ht="15.75" x14ac:dyDescent="0.2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</row>
    <row r="262" spans="1:25" ht="15.75" x14ac:dyDescent="0.2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</row>
    <row r="263" spans="1:25" ht="15.75" x14ac:dyDescent="0.2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</row>
    <row r="264" spans="1:25" ht="15.75" x14ac:dyDescent="0.2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</row>
    <row r="265" spans="1:25" ht="15.75" x14ac:dyDescent="0.2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</row>
    <row r="266" spans="1:25" ht="15.75" x14ac:dyDescent="0.2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</row>
    <row r="267" spans="1:25" ht="15.75" x14ac:dyDescent="0.2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</row>
    <row r="268" spans="1:25" ht="15.75" x14ac:dyDescent="0.2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</row>
    <row r="269" spans="1:25" ht="15.75" x14ac:dyDescent="0.2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</row>
    <row r="270" spans="1:25" ht="15.75" x14ac:dyDescent="0.2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</row>
    <row r="271" spans="1:25" ht="15.75" x14ac:dyDescent="0.2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</row>
    <row r="272" spans="1:25" ht="15.75" x14ac:dyDescent="0.2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</row>
    <row r="273" spans="1:25" ht="15.75" x14ac:dyDescent="0.2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</row>
    <row r="274" spans="1:25" ht="15.75" x14ac:dyDescent="0.2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</row>
    <row r="275" spans="1:25" ht="15.75" x14ac:dyDescent="0.2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</row>
    <row r="276" spans="1:25" ht="15.75" x14ac:dyDescent="0.2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</row>
    <row r="277" spans="1:25" ht="15.75" x14ac:dyDescent="0.2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</row>
    <row r="278" spans="1:25" ht="15.75" x14ac:dyDescent="0.2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</row>
    <row r="279" spans="1:25" ht="15.75" x14ac:dyDescent="0.2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</row>
    <row r="280" spans="1:25" ht="15.75" x14ac:dyDescent="0.2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</row>
    <row r="281" spans="1:25" ht="15.75" x14ac:dyDescent="0.2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</row>
    <row r="282" spans="1:25" ht="15.75" x14ac:dyDescent="0.2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</row>
    <row r="283" spans="1:25" ht="15.75" x14ac:dyDescent="0.2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</row>
    <row r="284" spans="1:25" ht="15.75" x14ac:dyDescent="0.2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</row>
    <row r="285" spans="1:25" ht="15.75" x14ac:dyDescent="0.2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</row>
    <row r="286" spans="1:25" ht="15.75" x14ac:dyDescent="0.2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</row>
    <row r="287" spans="1:25" ht="15.75" x14ac:dyDescent="0.2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</row>
    <row r="288" spans="1:25" ht="15.75" x14ac:dyDescent="0.2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</row>
    <row r="289" spans="1:25" ht="15.75" x14ac:dyDescent="0.2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</row>
    <row r="290" spans="1:25" ht="15.75" x14ac:dyDescent="0.2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</row>
    <row r="291" spans="1:25" ht="15.75" x14ac:dyDescent="0.2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</row>
    <row r="292" spans="1:25" ht="15.75" x14ac:dyDescent="0.2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</row>
    <row r="293" spans="1:25" ht="15.75" x14ac:dyDescent="0.2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</row>
    <row r="294" spans="1:25" ht="15.75" x14ac:dyDescent="0.2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</row>
    <row r="295" spans="1:25" ht="15.75" x14ac:dyDescent="0.2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</row>
    <row r="296" spans="1:25" ht="15.75" x14ac:dyDescent="0.2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</row>
    <row r="297" spans="1:25" ht="15.75" x14ac:dyDescent="0.2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</row>
    <row r="298" spans="1:25" ht="15.75" x14ac:dyDescent="0.2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</row>
    <row r="299" spans="1:25" ht="15.75" x14ac:dyDescent="0.2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</row>
    <row r="300" spans="1:25" ht="15.75" x14ac:dyDescent="0.2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</row>
    <row r="301" spans="1:25" ht="15.75" x14ac:dyDescent="0.2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</row>
    <row r="302" spans="1:25" ht="15.75" x14ac:dyDescent="0.2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</row>
    <row r="303" spans="1:25" ht="15.75" x14ac:dyDescent="0.2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</row>
    <row r="304" spans="1:25" ht="15.75" x14ac:dyDescent="0.2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</row>
    <row r="305" spans="1:25" ht="15.75" x14ac:dyDescent="0.2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</row>
    <row r="306" spans="1:25" ht="15.75" x14ac:dyDescent="0.2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</row>
    <row r="307" spans="1:25" ht="15.75" x14ac:dyDescent="0.2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</row>
    <row r="308" spans="1:25" ht="15.75" x14ac:dyDescent="0.2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</row>
    <row r="309" spans="1:25" ht="15.75" x14ac:dyDescent="0.2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</row>
    <row r="310" spans="1:25" ht="15.75" x14ac:dyDescent="0.2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</row>
    <row r="311" spans="1:25" ht="15.75" x14ac:dyDescent="0.2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</row>
    <row r="312" spans="1:25" ht="15.75" x14ac:dyDescent="0.2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</row>
    <row r="313" spans="1:25" ht="15.75" x14ac:dyDescent="0.2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</row>
    <row r="314" spans="1:25" ht="15.75" x14ac:dyDescent="0.2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</row>
    <row r="315" spans="1:25" ht="15.75" x14ac:dyDescent="0.2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</row>
    <row r="316" spans="1:25" ht="15.75" x14ac:dyDescent="0.2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</row>
    <row r="317" spans="1:25" ht="15.75" x14ac:dyDescent="0.2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</row>
    <row r="318" spans="1:25" ht="15.75" x14ac:dyDescent="0.2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</row>
    <row r="319" spans="1:25" ht="15.75" x14ac:dyDescent="0.2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</row>
    <row r="320" spans="1:25" ht="15.75" x14ac:dyDescent="0.2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</row>
    <row r="321" spans="1:25" ht="15.75" x14ac:dyDescent="0.2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</row>
    <row r="322" spans="1:25" ht="15.75" x14ac:dyDescent="0.2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</row>
    <row r="323" spans="1:25" ht="15.75" x14ac:dyDescent="0.2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</row>
    <row r="324" spans="1:25" ht="15.75" x14ac:dyDescent="0.2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</row>
    <row r="325" spans="1:25" ht="15.75" x14ac:dyDescent="0.2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</row>
    <row r="326" spans="1:25" ht="15.75" x14ac:dyDescent="0.2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</row>
    <row r="327" spans="1:25" ht="15.75" x14ac:dyDescent="0.2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</row>
    <row r="328" spans="1:25" ht="15.75" x14ac:dyDescent="0.2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</row>
    <row r="329" spans="1:25" ht="15.75" x14ac:dyDescent="0.2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</row>
    <row r="330" spans="1:25" ht="15.75" x14ac:dyDescent="0.2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</row>
    <row r="331" spans="1:25" ht="15.75" x14ac:dyDescent="0.2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</row>
    <row r="332" spans="1:25" ht="15.75" x14ac:dyDescent="0.2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</row>
    <row r="333" spans="1:25" ht="15.75" x14ac:dyDescent="0.2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</row>
    <row r="334" spans="1:25" ht="15.75" x14ac:dyDescent="0.2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</row>
    <row r="335" spans="1:25" ht="15.75" x14ac:dyDescent="0.2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</row>
    <row r="336" spans="1:25" ht="15.75" x14ac:dyDescent="0.2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</row>
    <row r="337" spans="1:25" ht="15.75" x14ac:dyDescent="0.2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</row>
    <row r="338" spans="1:25" ht="15.75" x14ac:dyDescent="0.2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</row>
    <row r="339" spans="1:25" ht="15.75" x14ac:dyDescent="0.2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</row>
    <row r="340" spans="1:25" ht="15.75" x14ac:dyDescent="0.2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</row>
    <row r="341" spans="1:25" ht="15.75" x14ac:dyDescent="0.2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</row>
    <row r="342" spans="1:25" ht="15.75" x14ac:dyDescent="0.2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</row>
    <row r="343" spans="1:25" ht="15.75" x14ac:dyDescent="0.2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</row>
    <row r="344" spans="1:25" ht="15.75" x14ac:dyDescent="0.2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</row>
    <row r="345" spans="1:25" ht="15.75" x14ac:dyDescent="0.2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</row>
    <row r="346" spans="1:25" ht="15.75" x14ac:dyDescent="0.2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</row>
    <row r="347" spans="1:25" ht="15.75" x14ac:dyDescent="0.2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</row>
    <row r="348" spans="1:25" ht="15.75" x14ac:dyDescent="0.2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</row>
    <row r="349" spans="1:25" ht="15.75" x14ac:dyDescent="0.2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</row>
    <row r="350" spans="1:25" ht="15.75" x14ac:dyDescent="0.2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</row>
    <row r="351" spans="1:25" ht="15.75" x14ac:dyDescent="0.2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</row>
    <row r="352" spans="1:25" ht="15.75" x14ac:dyDescent="0.2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</row>
    <row r="353" spans="1:25" ht="15.75" x14ac:dyDescent="0.2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</row>
    <row r="354" spans="1:25" ht="15.75" x14ac:dyDescent="0.2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</row>
    <row r="355" spans="1:25" ht="15.75" x14ac:dyDescent="0.2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</row>
    <row r="356" spans="1:25" ht="15.75" x14ac:dyDescent="0.2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</row>
    <row r="357" spans="1:25" ht="15.75" x14ac:dyDescent="0.2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</row>
    <row r="358" spans="1:25" ht="15.75" x14ac:dyDescent="0.2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</row>
    <row r="359" spans="1:25" ht="15.75" x14ac:dyDescent="0.2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</row>
    <row r="360" spans="1:25" ht="15.75" x14ac:dyDescent="0.2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</row>
    <row r="361" spans="1:25" ht="15.75" x14ac:dyDescent="0.2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</row>
    <row r="362" spans="1:25" ht="15.75" x14ac:dyDescent="0.2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</row>
    <row r="363" spans="1:25" ht="15.75" x14ac:dyDescent="0.2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</row>
    <row r="364" spans="1:25" ht="15.75" x14ac:dyDescent="0.2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</row>
    <row r="365" spans="1:25" ht="15.75" x14ac:dyDescent="0.2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</row>
    <row r="366" spans="1:25" ht="15.75" x14ac:dyDescent="0.2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</row>
    <row r="367" spans="1:25" ht="15.75" x14ac:dyDescent="0.2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</row>
    <row r="368" spans="1:25" ht="15.75" x14ac:dyDescent="0.2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</row>
    <row r="369" spans="1:25" ht="15.75" x14ac:dyDescent="0.2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</row>
    <row r="370" spans="1:25" ht="15.75" x14ac:dyDescent="0.2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</row>
    <row r="371" spans="1:25" ht="15.75" x14ac:dyDescent="0.2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</row>
    <row r="372" spans="1:25" ht="15.75" x14ac:dyDescent="0.2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</row>
    <row r="373" spans="1:25" ht="15.75" x14ac:dyDescent="0.2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</row>
    <row r="374" spans="1:25" ht="15.75" x14ac:dyDescent="0.2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</row>
    <row r="375" spans="1:25" ht="15.75" x14ac:dyDescent="0.2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</row>
    <row r="376" spans="1:25" ht="15.75" x14ac:dyDescent="0.2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</row>
    <row r="377" spans="1:25" ht="15.75" x14ac:dyDescent="0.2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</row>
    <row r="378" spans="1:25" ht="15.75" x14ac:dyDescent="0.2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</row>
    <row r="379" spans="1:25" ht="15.75" x14ac:dyDescent="0.2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</row>
    <row r="380" spans="1:25" ht="15.75" x14ac:dyDescent="0.2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</row>
    <row r="381" spans="1:25" ht="15.75" x14ac:dyDescent="0.2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</row>
    <row r="382" spans="1:25" ht="15.75" x14ac:dyDescent="0.2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</row>
    <row r="383" spans="1:25" ht="15.75" x14ac:dyDescent="0.2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</row>
    <row r="384" spans="1:25" ht="15.75" x14ac:dyDescent="0.2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</row>
    <row r="385" spans="1:25" ht="15.75" x14ac:dyDescent="0.2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</row>
    <row r="386" spans="1:25" ht="15.75" x14ac:dyDescent="0.2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</row>
    <row r="387" spans="1:25" ht="15.75" x14ac:dyDescent="0.2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</row>
    <row r="388" spans="1:25" ht="15.75" x14ac:dyDescent="0.2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</row>
    <row r="389" spans="1:25" ht="15.75" x14ac:dyDescent="0.2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</row>
    <row r="390" spans="1:25" ht="15.75" x14ac:dyDescent="0.2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</row>
    <row r="391" spans="1:25" ht="15.75" x14ac:dyDescent="0.2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</row>
    <row r="392" spans="1:25" ht="15.75" x14ac:dyDescent="0.2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</row>
    <row r="393" spans="1:25" ht="15.75" x14ac:dyDescent="0.2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</row>
    <row r="394" spans="1:25" ht="15.75" x14ac:dyDescent="0.2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</row>
    <row r="395" spans="1:25" ht="15.75" x14ac:dyDescent="0.2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</row>
    <row r="396" spans="1:25" ht="15.75" x14ac:dyDescent="0.2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</row>
    <row r="397" spans="1:25" ht="15.75" x14ac:dyDescent="0.2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</row>
    <row r="398" spans="1:25" ht="15.75" x14ac:dyDescent="0.2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</row>
    <row r="399" spans="1:25" ht="15.75" x14ac:dyDescent="0.2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</row>
    <row r="400" spans="1:25" ht="15.75" x14ac:dyDescent="0.2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</row>
    <row r="401" spans="1:25" ht="15.75" x14ac:dyDescent="0.2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</row>
    <row r="402" spans="1:25" ht="15.75" x14ac:dyDescent="0.2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</row>
    <row r="403" spans="1:25" ht="15.75" x14ac:dyDescent="0.2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</row>
    <row r="404" spans="1:25" ht="15.75" x14ac:dyDescent="0.2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</row>
    <row r="405" spans="1:25" ht="15.75" x14ac:dyDescent="0.2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</row>
    <row r="406" spans="1:25" ht="15.75" x14ac:dyDescent="0.2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</row>
    <row r="407" spans="1:25" ht="15.75" x14ac:dyDescent="0.2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</row>
    <row r="408" spans="1:25" ht="15.75" x14ac:dyDescent="0.2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</row>
    <row r="409" spans="1:25" ht="15.75" x14ac:dyDescent="0.2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</row>
    <row r="410" spans="1:25" ht="15.75" x14ac:dyDescent="0.2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</row>
    <row r="411" spans="1:25" ht="15.75" x14ac:dyDescent="0.2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</row>
    <row r="412" spans="1:25" ht="15.75" x14ac:dyDescent="0.2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</row>
    <row r="413" spans="1:25" ht="15.75" x14ac:dyDescent="0.2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</row>
    <row r="414" spans="1:25" ht="15.75" x14ac:dyDescent="0.2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</row>
    <row r="415" spans="1:25" ht="15.75" x14ac:dyDescent="0.2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</row>
    <row r="416" spans="1:25" ht="15.75" x14ac:dyDescent="0.2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</row>
    <row r="417" spans="1:25" ht="15.75" x14ac:dyDescent="0.2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</row>
    <row r="418" spans="1:25" ht="15.75" x14ac:dyDescent="0.2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</row>
    <row r="419" spans="1:25" ht="15.75" x14ac:dyDescent="0.2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</row>
    <row r="420" spans="1:25" ht="15.75" x14ac:dyDescent="0.2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</row>
    <row r="421" spans="1:25" ht="15.75" x14ac:dyDescent="0.2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</row>
    <row r="422" spans="1:25" ht="15.75" x14ac:dyDescent="0.2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</row>
    <row r="423" spans="1:25" ht="15.75" x14ac:dyDescent="0.2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</row>
    <row r="424" spans="1:25" ht="15.75" x14ac:dyDescent="0.2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</row>
    <row r="425" spans="1:25" ht="15.75" x14ac:dyDescent="0.2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</row>
    <row r="426" spans="1:25" ht="15.75" x14ac:dyDescent="0.2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</row>
    <row r="427" spans="1:25" ht="15.75" x14ac:dyDescent="0.2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</row>
    <row r="428" spans="1:25" ht="15.75" x14ac:dyDescent="0.2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</row>
    <row r="429" spans="1:25" ht="15.75" x14ac:dyDescent="0.2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</row>
    <row r="430" spans="1:25" ht="15.75" x14ac:dyDescent="0.2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</row>
    <row r="431" spans="1:25" ht="15.75" x14ac:dyDescent="0.2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</row>
    <row r="432" spans="1:25" ht="15.75" x14ac:dyDescent="0.2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</row>
    <row r="433" spans="1:25" ht="15.75" x14ac:dyDescent="0.2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</row>
    <row r="434" spans="1:25" ht="15.75" x14ac:dyDescent="0.2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</row>
    <row r="435" spans="1:25" ht="15.75" x14ac:dyDescent="0.2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</row>
    <row r="436" spans="1:25" ht="15.75" x14ac:dyDescent="0.2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</row>
    <row r="437" spans="1:25" ht="15.75" x14ac:dyDescent="0.2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</row>
    <row r="438" spans="1:25" ht="15.75" x14ac:dyDescent="0.2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</row>
    <row r="439" spans="1:25" ht="15.75" x14ac:dyDescent="0.2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</row>
    <row r="440" spans="1:25" ht="15.75" x14ac:dyDescent="0.2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</row>
    <row r="441" spans="1:25" ht="15.75" x14ac:dyDescent="0.2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</row>
    <row r="442" spans="1:25" ht="15.75" x14ac:dyDescent="0.2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</row>
    <row r="443" spans="1:25" ht="15.75" x14ac:dyDescent="0.2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</row>
    <row r="444" spans="1:25" ht="15.75" x14ac:dyDescent="0.2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</row>
    <row r="445" spans="1:25" ht="15.75" x14ac:dyDescent="0.2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</row>
    <row r="446" spans="1:25" ht="15.75" x14ac:dyDescent="0.2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</row>
    <row r="447" spans="1:25" ht="15.75" x14ac:dyDescent="0.2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</row>
    <row r="448" spans="1:25" ht="15.75" x14ac:dyDescent="0.2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</row>
    <row r="449" spans="1:25" ht="15.75" x14ac:dyDescent="0.2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</row>
    <row r="450" spans="1:25" ht="15.75" x14ac:dyDescent="0.2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</row>
    <row r="451" spans="1:25" ht="15.75" x14ac:dyDescent="0.2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</row>
    <row r="452" spans="1:25" ht="15.75" x14ac:dyDescent="0.2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</row>
    <row r="453" spans="1:25" ht="15.75" x14ac:dyDescent="0.2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</row>
    <row r="454" spans="1:25" ht="15.75" x14ac:dyDescent="0.2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</row>
    <row r="455" spans="1:25" ht="15.75" x14ac:dyDescent="0.2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</row>
    <row r="456" spans="1:25" ht="15.75" x14ac:dyDescent="0.2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</row>
    <row r="457" spans="1:25" ht="15.75" x14ac:dyDescent="0.2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</row>
    <row r="458" spans="1:25" ht="15.75" x14ac:dyDescent="0.2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</row>
    <row r="459" spans="1:25" ht="15.75" x14ac:dyDescent="0.2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</row>
    <row r="460" spans="1:25" ht="15.75" x14ac:dyDescent="0.2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</row>
    <row r="461" spans="1:25" ht="15.75" x14ac:dyDescent="0.2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</row>
    <row r="462" spans="1:25" ht="15.75" x14ac:dyDescent="0.2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</row>
    <row r="463" spans="1:25" ht="15.75" x14ac:dyDescent="0.2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</row>
    <row r="464" spans="1:25" ht="15.75" x14ac:dyDescent="0.2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</row>
    <row r="465" spans="1:25" ht="15.75" x14ac:dyDescent="0.2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</row>
    <row r="466" spans="1:25" ht="15.75" x14ac:dyDescent="0.2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</row>
    <row r="467" spans="1:25" ht="15.75" x14ac:dyDescent="0.2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</row>
    <row r="468" spans="1:25" ht="15.75" x14ac:dyDescent="0.2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</row>
    <row r="469" spans="1:25" ht="15.75" x14ac:dyDescent="0.2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</row>
    <row r="470" spans="1:25" ht="15.75" x14ac:dyDescent="0.2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</row>
    <row r="471" spans="1:25" ht="15.75" x14ac:dyDescent="0.2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</row>
    <row r="472" spans="1:25" ht="15.75" x14ac:dyDescent="0.2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</row>
    <row r="473" spans="1:25" ht="15.75" x14ac:dyDescent="0.2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</row>
    <row r="474" spans="1:25" ht="15.75" x14ac:dyDescent="0.2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</row>
    <row r="475" spans="1:25" ht="15.75" x14ac:dyDescent="0.2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</row>
    <row r="476" spans="1:25" ht="15.75" x14ac:dyDescent="0.2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</row>
    <row r="477" spans="1:25" ht="15.75" x14ac:dyDescent="0.2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</row>
    <row r="478" spans="1:25" ht="15.75" x14ac:dyDescent="0.2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</row>
    <row r="479" spans="1:25" ht="15.75" x14ac:dyDescent="0.2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</row>
    <row r="480" spans="1:25" ht="15.75" x14ac:dyDescent="0.2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</row>
    <row r="481" spans="1:25" ht="15.75" x14ac:dyDescent="0.2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</row>
    <row r="482" spans="1:25" ht="15.75" x14ac:dyDescent="0.2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</row>
    <row r="483" spans="1:25" ht="15.75" x14ac:dyDescent="0.2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</row>
    <row r="484" spans="1:25" ht="15.75" x14ac:dyDescent="0.2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</row>
    <row r="485" spans="1:25" ht="15.75" x14ac:dyDescent="0.2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</row>
    <row r="486" spans="1:25" ht="15.75" x14ac:dyDescent="0.2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</row>
    <row r="487" spans="1:25" ht="15.75" x14ac:dyDescent="0.2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</row>
    <row r="488" spans="1:25" ht="15.75" x14ac:dyDescent="0.2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</row>
    <row r="489" spans="1:25" ht="15.75" x14ac:dyDescent="0.2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</row>
    <row r="490" spans="1:25" ht="15.75" x14ac:dyDescent="0.2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</row>
    <row r="491" spans="1:25" ht="15.75" x14ac:dyDescent="0.2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</row>
    <row r="492" spans="1:25" ht="15.75" x14ac:dyDescent="0.2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</row>
    <row r="493" spans="1:25" ht="15.75" x14ac:dyDescent="0.2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</row>
    <row r="494" spans="1:25" ht="15.75" x14ac:dyDescent="0.2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</row>
    <row r="495" spans="1:25" ht="15.75" x14ac:dyDescent="0.2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</row>
    <row r="496" spans="1:25" ht="15.75" x14ac:dyDescent="0.2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</row>
    <row r="497" spans="1:25" ht="15.75" x14ac:dyDescent="0.2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</row>
    <row r="498" spans="1:25" ht="15.75" x14ac:dyDescent="0.2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</row>
    <row r="499" spans="1:25" ht="15.75" x14ac:dyDescent="0.2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</row>
    <row r="500" spans="1:25" ht="15.75" x14ac:dyDescent="0.2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</row>
    <row r="501" spans="1:25" ht="15.75" x14ac:dyDescent="0.2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</row>
    <row r="502" spans="1:25" ht="15.75" x14ac:dyDescent="0.2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</row>
    <row r="503" spans="1:25" ht="15.75" x14ac:dyDescent="0.2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</row>
    <row r="504" spans="1:25" ht="15.75" x14ac:dyDescent="0.2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</row>
    <row r="505" spans="1:25" ht="15.75" x14ac:dyDescent="0.2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</row>
    <row r="506" spans="1:25" ht="15.75" x14ac:dyDescent="0.2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</row>
    <row r="507" spans="1:25" ht="15.75" x14ac:dyDescent="0.2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</row>
    <row r="508" spans="1:25" ht="15.75" x14ac:dyDescent="0.2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</row>
    <row r="509" spans="1:25" ht="15.75" x14ac:dyDescent="0.2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</row>
    <row r="510" spans="1:25" ht="15.75" x14ac:dyDescent="0.2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</row>
    <row r="511" spans="1:25" ht="15.75" x14ac:dyDescent="0.2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</row>
    <row r="512" spans="1:25" ht="15.75" x14ac:dyDescent="0.2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</row>
    <row r="513" spans="1:25" ht="15.75" x14ac:dyDescent="0.2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</row>
    <row r="514" spans="1:25" ht="15.75" x14ac:dyDescent="0.2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</row>
    <row r="515" spans="1:25" ht="15.75" x14ac:dyDescent="0.2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</row>
    <row r="516" spans="1:25" ht="15.75" x14ac:dyDescent="0.2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</row>
    <row r="517" spans="1:25" ht="15.75" x14ac:dyDescent="0.2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</row>
    <row r="518" spans="1:25" ht="15.75" x14ac:dyDescent="0.2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</row>
    <row r="519" spans="1:25" ht="15.75" x14ac:dyDescent="0.2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</row>
    <row r="520" spans="1:25" ht="15.75" x14ac:dyDescent="0.2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</row>
    <row r="521" spans="1:25" ht="15.75" x14ac:dyDescent="0.2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</row>
    <row r="522" spans="1:25" ht="15.75" x14ac:dyDescent="0.2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</row>
    <row r="523" spans="1:25" ht="15.75" x14ac:dyDescent="0.2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</row>
    <row r="524" spans="1:25" ht="15.75" x14ac:dyDescent="0.2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</row>
    <row r="525" spans="1:25" ht="15.75" x14ac:dyDescent="0.2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</row>
    <row r="526" spans="1:25" ht="15.75" x14ac:dyDescent="0.2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</row>
    <row r="527" spans="1:25" ht="15.75" x14ac:dyDescent="0.2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</row>
    <row r="528" spans="1:25" ht="15.75" x14ac:dyDescent="0.2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</row>
    <row r="529" spans="1:25" ht="15.75" x14ac:dyDescent="0.2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</row>
    <row r="530" spans="1:25" ht="15.75" x14ac:dyDescent="0.2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</row>
    <row r="531" spans="1:25" ht="15.75" x14ac:dyDescent="0.2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</row>
    <row r="532" spans="1:25" ht="15.75" x14ac:dyDescent="0.2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</row>
    <row r="533" spans="1:25" ht="15.75" x14ac:dyDescent="0.2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</row>
    <row r="534" spans="1:25" ht="15.75" x14ac:dyDescent="0.2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</row>
    <row r="535" spans="1:25" ht="15.75" x14ac:dyDescent="0.2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</row>
    <row r="536" spans="1:25" ht="15.75" x14ac:dyDescent="0.2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</row>
    <row r="537" spans="1:25" ht="15.75" x14ac:dyDescent="0.2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</row>
    <row r="538" spans="1:25" ht="15.75" x14ac:dyDescent="0.2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</row>
    <row r="539" spans="1:25" ht="15.75" x14ac:dyDescent="0.2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</row>
    <row r="540" spans="1:25" ht="15.75" x14ac:dyDescent="0.2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</row>
    <row r="541" spans="1:25" ht="15.75" x14ac:dyDescent="0.2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</row>
    <row r="542" spans="1:25" ht="15.75" x14ac:dyDescent="0.2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</row>
    <row r="543" spans="1:25" ht="15.75" x14ac:dyDescent="0.2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</row>
    <row r="544" spans="1:25" ht="15.75" x14ac:dyDescent="0.2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</row>
    <row r="545" spans="1:25" ht="15.75" x14ac:dyDescent="0.2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</row>
    <row r="546" spans="1:25" ht="15.75" x14ac:dyDescent="0.2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</row>
    <row r="547" spans="1:25" ht="15.75" x14ac:dyDescent="0.2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</row>
    <row r="548" spans="1:25" ht="15.75" x14ac:dyDescent="0.2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</row>
    <row r="549" spans="1:25" ht="15.75" x14ac:dyDescent="0.2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</row>
    <row r="550" spans="1:25" ht="15.75" x14ac:dyDescent="0.2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</row>
    <row r="551" spans="1:25" ht="15.75" x14ac:dyDescent="0.2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</row>
    <row r="552" spans="1:25" ht="15.75" x14ac:dyDescent="0.2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</row>
    <row r="553" spans="1:25" ht="15.75" x14ac:dyDescent="0.2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</row>
    <row r="554" spans="1:25" ht="15.75" x14ac:dyDescent="0.2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</row>
    <row r="555" spans="1:25" ht="15.75" x14ac:dyDescent="0.2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</row>
    <row r="556" spans="1:25" ht="15.75" x14ac:dyDescent="0.2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</row>
    <row r="557" spans="1:25" ht="15.75" x14ac:dyDescent="0.2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</row>
    <row r="558" spans="1:25" ht="15.75" x14ac:dyDescent="0.2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</row>
    <row r="559" spans="1:25" ht="15.75" x14ac:dyDescent="0.2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</row>
    <row r="560" spans="1:25" ht="15.75" x14ac:dyDescent="0.2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</row>
    <row r="561" spans="1:25" ht="15.75" x14ac:dyDescent="0.2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</row>
    <row r="562" spans="1:25" ht="15.75" x14ac:dyDescent="0.2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</row>
    <row r="563" spans="1:25" ht="15.75" x14ac:dyDescent="0.2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</row>
    <row r="564" spans="1:25" ht="15.75" x14ac:dyDescent="0.2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</row>
    <row r="565" spans="1:25" ht="15.75" x14ac:dyDescent="0.2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</row>
    <row r="566" spans="1:25" ht="15.75" x14ac:dyDescent="0.2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</row>
    <row r="567" spans="1:25" ht="15.75" x14ac:dyDescent="0.2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</row>
    <row r="568" spans="1:25" ht="15.75" x14ac:dyDescent="0.2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</row>
    <row r="569" spans="1:25" ht="15.75" x14ac:dyDescent="0.2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</row>
    <row r="570" spans="1:25" ht="15.75" x14ac:dyDescent="0.2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</row>
    <row r="571" spans="1:25" ht="15.75" x14ac:dyDescent="0.2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</row>
    <row r="572" spans="1:25" ht="15.75" x14ac:dyDescent="0.2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</row>
    <row r="573" spans="1:25" ht="15.75" x14ac:dyDescent="0.2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</row>
    <row r="574" spans="1:25" ht="15.75" x14ac:dyDescent="0.2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</row>
    <row r="575" spans="1:25" ht="15.75" x14ac:dyDescent="0.2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</row>
    <row r="576" spans="1:25" ht="15.75" x14ac:dyDescent="0.2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</row>
    <row r="577" spans="1:25" ht="15.75" x14ac:dyDescent="0.2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</row>
    <row r="578" spans="1:25" ht="15.75" x14ac:dyDescent="0.2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</row>
    <row r="579" spans="1:25" ht="15.75" x14ac:dyDescent="0.2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</row>
    <row r="580" spans="1:25" ht="15.75" x14ac:dyDescent="0.2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</row>
    <row r="581" spans="1:25" ht="15.75" x14ac:dyDescent="0.2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</row>
    <row r="582" spans="1:25" ht="15.75" x14ac:dyDescent="0.2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</row>
    <row r="583" spans="1:25" ht="15.75" x14ac:dyDescent="0.2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</row>
    <row r="584" spans="1:25" ht="15.75" x14ac:dyDescent="0.2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</row>
    <row r="585" spans="1:25" ht="15.75" x14ac:dyDescent="0.2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</row>
    <row r="586" spans="1:25" ht="15.75" x14ac:dyDescent="0.2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</row>
    <row r="587" spans="1:25" ht="15.75" x14ac:dyDescent="0.2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</row>
    <row r="588" spans="1:25" ht="15.75" x14ac:dyDescent="0.2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</row>
    <row r="589" spans="1:25" ht="15.75" x14ac:dyDescent="0.2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</row>
    <row r="590" spans="1:25" ht="15.75" x14ac:dyDescent="0.2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</row>
    <row r="591" spans="1:25" ht="15.75" x14ac:dyDescent="0.2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</row>
    <row r="592" spans="1:25" ht="15.75" x14ac:dyDescent="0.2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</row>
    <row r="593" spans="1:25" ht="15.75" x14ac:dyDescent="0.2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</row>
    <row r="594" spans="1:25" ht="15.75" x14ac:dyDescent="0.2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</row>
    <row r="595" spans="1:25" ht="15.75" x14ac:dyDescent="0.2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</row>
    <row r="596" spans="1:25" ht="15.75" x14ac:dyDescent="0.2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</row>
    <row r="597" spans="1:25" ht="15.75" x14ac:dyDescent="0.2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</row>
    <row r="598" spans="1:25" ht="15.75" x14ac:dyDescent="0.2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</row>
    <row r="599" spans="1:25" ht="15.75" x14ac:dyDescent="0.2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</row>
    <row r="600" spans="1:25" ht="15.75" x14ac:dyDescent="0.2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</row>
    <row r="601" spans="1:25" ht="15.75" x14ac:dyDescent="0.2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</row>
    <row r="602" spans="1:25" ht="15.75" x14ac:dyDescent="0.2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</row>
    <row r="603" spans="1:25" ht="15.75" x14ac:dyDescent="0.2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</row>
    <row r="604" spans="1:25" ht="15.75" x14ac:dyDescent="0.2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</row>
    <row r="605" spans="1:25" ht="15.75" x14ac:dyDescent="0.2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</row>
    <row r="606" spans="1:25" ht="15.75" x14ac:dyDescent="0.2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</row>
    <row r="607" spans="1:25" ht="15.75" x14ac:dyDescent="0.2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</row>
    <row r="608" spans="1:25" ht="15.75" x14ac:dyDescent="0.2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</row>
    <row r="609" spans="1:25" ht="15.75" x14ac:dyDescent="0.2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</row>
    <row r="610" spans="1:25" ht="15.75" x14ac:dyDescent="0.2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</row>
    <row r="611" spans="1:25" ht="15.75" x14ac:dyDescent="0.2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</row>
    <row r="612" spans="1:25" ht="15.75" x14ac:dyDescent="0.2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</row>
    <row r="613" spans="1:25" ht="15.75" x14ac:dyDescent="0.2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</row>
    <row r="614" spans="1:25" ht="15.75" x14ac:dyDescent="0.2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</row>
    <row r="615" spans="1:25" ht="15.75" x14ac:dyDescent="0.2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</row>
    <row r="616" spans="1:25" ht="15.75" x14ac:dyDescent="0.2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</row>
    <row r="617" spans="1:25" ht="15.75" x14ac:dyDescent="0.2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</row>
    <row r="618" spans="1:25" ht="15.75" x14ac:dyDescent="0.2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</row>
    <row r="619" spans="1:25" ht="15.75" x14ac:dyDescent="0.2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</row>
    <row r="620" spans="1:25" ht="15.75" x14ac:dyDescent="0.2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</row>
    <row r="621" spans="1:25" ht="15.75" x14ac:dyDescent="0.2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</row>
    <row r="622" spans="1:25" ht="15.75" x14ac:dyDescent="0.2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</row>
    <row r="623" spans="1:25" ht="15.75" x14ac:dyDescent="0.2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</row>
    <row r="624" spans="1:25" ht="15.75" x14ac:dyDescent="0.2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</row>
    <row r="625" spans="1:25" ht="15.75" x14ac:dyDescent="0.2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</row>
    <row r="626" spans="1:25" ht="15.75" x14ac:dyDescent="0.2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</row>
    <row r="627" spans="1:25" ht="15.75" x14ac:dyDescent="0.2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</row>
    <row r="628" spans="1:25" ht="15.75" x14ac:dyDescent="0.2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</row>
    <row r="629" spans="1:25" ht="15.75" x14ac:dyDescent="0.2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</row>
    <row r="630" spans="1:25" ht="15.75" x14ac:dyDescent="0.2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</row>
    <row r="631" spans="1:25" ht="15.75" x14ac:dyDescent="0.2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</row>
    <row r="632" spans="1:25" ht="15.75" x14ac:dyDescent="0.2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</row>
    <row r="633" spans="1:25" ht="15.75" x14ac:dyDescent="0.2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</row>
    <row r="634" spans="1:25" ht="15.75" x14ac:dyDescent="0.2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</row>
    <row r="635" spans="1:25" ht="15.75" x14ac:dyDescent="0.2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</row>
    <row r="636" spans="1:25" ht="15.75" x14ac:dyDescent="0.2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</row>
    <row r="637" spans="1:25" ht="15.75" x14ac:dyDescent="0.2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</row>
    <row r="638" spans="1:25" ht="15.75" x14ac:dyDescent="0.2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</row>
    <row r="639" spans="1:25" ht="15.75" x14ac:dyDescent="0.2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</row>
    <row r="640" spans="1:25" ht="15.75" x14ac:dyDescent="0.2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</row>
    <row r="641" spans="1:25" ht="15.75" x14ac:dyDescent="0.2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</row>
    <row r="642" spans="1:25" ht="15.75" x14ac:dyDescent="0.2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</row>
    <row r="643" spans="1:25" ht="15.75" x14ac:dyDescent="0.2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</row>
    <row r="644" spans="1:25" ht="15.75" x14ac:dyDescent="0.2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</row>
    <row r="645" spans="1:25" ht="15.75" x14ac:dyDescent="0.2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</row>
    <row r="646" spans="1:25" ht="15.75" x14ac:dyDescent="0.2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</row>
    <row r="647" spans="1:25" ht="15.75" x14ac:dyDescent="0.2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</row>
    <row r="648" spans="1:25" ht="15.75" x14ac:dyDescent="0.2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</row>
    <row r="649" spans="1:25" ht="15.75" x14ac:dyDescent="0.2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</row>
    <row r="650" spans="1:25" ht="15.75" x14ac:dyDescent="0.2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</row>
    <row r="651" spans="1:25" ht="15.75" x14ac:dyDescent="0.2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</row>
    <row r="652" spans="1:25" ht="15.75" x14ac:dyDescent="0.2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</row>
    <row r="653" spans="1:25" ht="15.75" x14ac:dyDescent="0.2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</row>
    <row r="654" spans="1:25" ht="15.75" x14ac:dyDescent="0.2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</row>
    <row r="655" spans="1:25" ht="15.75" x14ac:dyDescent="0.2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</row>
    <row r="656" spans="1:25" ht="15.75" x14ac:dyDescent="0.2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</row>
    <row r="657" spans="1:25" ht="15.75" x14ac:dyDescent="0.2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</row>
    <row r="658" spans="1:25" ht="15.75" x14ac:dyDescent="0.2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</row>
    <row r="659" spans="1:25" ht="15.75" x14ac:dyDescent="0.2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</row>
    <row r="660" spans="1:25" ht="15.75" x14ac:dyDescent="0.2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</row>
    <row r="661" spans="1:25" ht="15.75" x14ac:dyDescent="0.2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</row>
    <row r="662" spans="1:25" ht="15.75" x14ac:dyDescent="0.2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</row>
    <row r="663" spans="1:25" ht="15.75" x14ac:dyDescent="0.2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</row>
    <row r="664" spans="1:25" ht="15.75" x14ac:dyDescent="0.2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</row>
    <row r="665" spans="1:25" ht="15.75" x14ac:dyDescent="0.2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</row>
    <row r="666" spans="1:25" ht="15.75" x14ac:dyDescent="0.2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</row>
    <row r="667" spans="1:25" ht="15.75" x14ac:dyDescent="0.2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</row>
    <row r="668" spans="1:25" ht="15.75" x14ac:dyDescent="0.2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</row>
    <row r="669" spans="1:25" ht="15.75" x14ac:dyDescent="0.2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</row>
    <row r="670" spans="1:25" ht="15.75" x14ac:dyDescent="0.2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</row>
    <row r="671" spans="1:25" ht="15.75" x14ac:dyDescent="0.2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</row>
    <row r="672" spans="1:25" ht="15.75" x14ac:dyDescent="0.2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</row>
    <row r="673" spans="1:25" ht="15.75" x14ac:dyDescent="0.2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</row>
    <row r="674" spans="1:25" ht="15.75" x14ac:dyDescent="0.2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</row>
    <row r="675" spans="1:25" ht="15.75" x14ac:dyDescent="0.2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</row>
    <row r="676" spans="1:25" ht="15.75" x14ac:dyDescent="0.2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</row>
    <row r="677" spans="1:25" ht="15.75" x14ac:dyDescent="0.2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</row>
    <row r="678" spans="1:25" ht="15.75" x14ac:dyDescent="0.2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</row>
    <row r="679" spans="1:25" ht="15.75" x14ac:dyDescent="0.2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</row>
    <row r="680" spans="1:25" ht="15.75" x14ac:dyDescent="0.2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</row>
    <row r="681" spans="1:25" ht="15.75" x14ac:dyDescent="0.2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</row>
    <row r="682" spans="1:25" ht="15.75" x14ac:dyDescent="0.2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</row>
    <row r="683" spans="1:25" ht="15.75" x14ac:dyDescent="0.2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</row>
    <row r="684" spans="1:25" ht="15.75" x14ac:dyDescent="0.2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</row>
    <row r="685" spans="1:25" ht="15.75" x14ac:dyDescent="0.2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</row>
    <row r="686" spans="1:25" ht="15.75" x14ac:dyDescent="0.2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</row>
    <row r="687" spans="1:25" ht="15.75" x14ac:dyDescent="0.2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</row>
    <row r="688" spans="1:25" ht="15.75" x14ac:dyDescent="0.2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</row>
    <row r="689" spans="1:25" ht="15.75" x14ac:dyDescent="0.2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</row>
    <row r="690" spans="1:25" ht="15.75" x14ac:dyDescent="0.2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</row>
    <row r="691" spans="1:25" ht="15.75" x14ac:dyDescent="0.2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</row>
    <row r="692" spans="1:25" ht="15.75" x14ac:dyDescent="0.2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</row>
    <row r="693" spans="1:25" ht="15.75" x14ac:dyDescent="0.2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</row>
    <row r="694" spans="1:25" ht="15.75" x14ac:dyDescent="0.2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</row>
    <row r="695" spans="1:25" ht="15.75" x14ac:dyDescent="0.2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</row>
    <row r="696" spans="1:25" ht="15.75" x14ac:dyDescent="0.2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</row>
    <row r="697" spans="1:25" ht="15.75" x14ac:dyDescent="0.2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</row>
    <row r="698" spans="1:25" ht="15.75" x14ac:dyDescent="0.2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</row>
    <row r="699" spans="1:25" ht="15.75" x14ac:dyDescent="0.2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</row>
    <row r="700" spans="1:25" ht="15.75" x14ac:dyDescent="0.2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</row>
    <row r="701" spans="1:25" ht="15.75" x14ac:dyDescent="0.2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</row>
    <row r="702" spans="1:25" ht="15.75" x14ac:dyDescent="0.2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</row>
    <row r="703" spans="1:25" ht="15.75" x14ac:dyDescent="0.2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</row>
    <row r="704" spans="1:25" ht="15.75" x14ac:dyDescent="0.2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</row>
    <row r="705" spans="1:25" ht="15.75" x14ac:dyDescent="0.2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</row>
    <row r="706" spans="1:25" ht="15.75" x14ac:dyDescent="0.2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</row>
    <row r="707" spans="1:25" ht="15.75" x14ac:dyDescent="0.2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</row>
    <row r="708" spans="1:25" ht="15.75" x14ac:dyDescent="0.2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</row>
    <row r="709" spans="1:25" ht="15.75" x14ac:dyDescent="0.2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</row>
    <row r="710" spans="1:25" ht="15.75" x14ac:dyDescent="0.2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</row>
    <row r="711" spans="1:25" ht="15.75" x14ac:dyDescent="0.2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</row>
    <row r="712" spans="1:25" ht="15.75" x14ac:dyDescent="0.2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</row>
    <row r="713" spans="1:25" ht="15.75" x14ac:dyDescent="0.2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</row>
    <row r="714" spans="1:25" ht="15.75" x14ac:dyDescent="0.2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</row>
    <row r="715" spans="1:25" ht="15.75" x14ac:dyDescent="0.2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</row>
    <row r="716" spans="1:25" ht="15.75" x14ac:dyDescent="0.2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</row>
    <row r="717" spans="1:25" ht="15.75" x14ac:dyDescent="0.2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</row>
    <row r="718" spans="1:25" ht="15.75" x14ac:dyDescent="0.2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</row>
    <row r="719" spans="1:25" ht="15.75" x14ac:dyDescent="0.2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</row>
    <row r="720" spans="1:25" ht="15.75" x14ac:dyDescent="0.2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</row>
    <row r="721" spans="1:25" ht="15.75" x14ac:dyDescent="0.2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</row>
    <row r="722" spans="1:25" ht="15.75" x14ac:dyDescent="0.2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</row>
    <row r="723" spans="1:25" ht="15.75" x14ac:dyDescent="0.2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</row>
    <row r="724" spans="1:25" ht="15.75" x14ac:dyDescent="0.2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</row>
    <row r="725" spans="1:25" ht="15.75" x14ac:dyDescent="0.2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</row>
    <row r="726" spans="1:25" ht="15.75" x14ac:dyDescent="0.2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</row>
    <row r="727" spans="1:25" ht="15.75" x14ac:dyDescent="0.2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</row>
    <row r="728" spans="1:25" ht="15.75" x14ac:dyDescent="0.2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</row>
    <row r="729" spans="1:25" ht="15.75" x14ac:dyDescent="0.2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</row>
    <row r="730" spans="1:25" ht="15.75" x14ac:dyDescent="0.2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</row>
    <row r="731" spans="1:25" ht="15.75" x14ac:dyDescent="0.2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</row>
    <row r="732" spans="1:25" ht="15.75" x14ac:dyDescent="0.2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</row>
    <row r="733" spans="1:25" ht="15.75" x14ac:dyDescent="0.2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</row>
    <row r="734" spans="1:25" ht="15.75" x14ac:dyDescent="0.2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</row>
    <row r="735" spans="1:25" ht="15.75" x14ac:dyDescent="0.2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</row>
    <row r="736" spans="1:25" ht="15.75" x14ac:dyDescent="0.2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</row>
    <row r="737" spans="1:25" ht="15.75" x14ac:dyDescent="0.2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</row>
    <row r="738" spans="1:25" ht="15.75" x14ac:dyDescent="0.2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</row>
    <row r="739" spans="1:25" ht="15.75" x14ac:dyDescent="0.2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</row>
    <row r="740" spans="1:25" ht="15.75" x14ac:dyDescent="0.2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</row>
    <row r="741" spans="1:25" ht="15.75" x14ac:dyDescent="0.2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</row>
    <row r="742" spans="1:25" ht="15.75" x14ac:dyDescent="0.2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</row>
    <row r="743" spans="1:25" ht="15.75" x14ac:dyDescent="0.2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</row>
    <row r="744" spans="1:25" ht="15.75" x14ac:dyDescent="0.2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</row>
    <row r="745" spans="1:25" ht="15.75" x14ac:dyDescent="0.2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</row>
    <row r="746" spans="1:25" ht="15.75" x14ac:dyDescent="0.2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</row>
    <row r="747" spans="1:25" ht="15.75" x14ac:dyDescent="0.2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</row>
    <row r="748" spans="1:25" ht="15.75" x14ac:dyDescent="0.2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</row>
    <row r="749" spans="1:25" ht="15.75" x14ac:dyDescent="0.2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</row>
    <row r="750" spans="1:25" ht="15.75" x14ac:dyDescent="0.2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</row>
    <row r="751" spans="1:25" ht="15.75" x14ac:dyDescent="0.2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</row>
    <row r="752" spans="1:25" ht="15.75" x14ac:dyDescent="0.2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</row>
    <row r="753" spans="1:25" ht="15.75" x14ac:dyDescent="0.2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</row>
    <row r="754" spans="1:25" ht="15.75" x14ac:dyDescent="0.2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</row>
    <row r="755" spans="1:25" ht="15.75" x14ac:dyDescent="0.2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</row>
    <row r="756" spans="1:25" ht="15.75" x14ac:dyDescent="0.2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</row>
    <row r="757" spans="1:25" ht="15.75" x14ac:dyDescent="0.2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</row>
    <row r="758" spans="1:25" ht="15.75" x14ac:dyDescent="0.2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</row>
    <row r="759" spans="1:25" ht="15.75" x14ac:dyDescent="0.2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</row>
    <row r="760" spans="1:25" ht="15.75" x14ac:dyDescent="0.2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</row>
    <row r="761" spans="1:25" ht="15.75" x14ac:dyDescent="0.2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</row>
    <row r="762" spans="1:25" ht="15.75" x14ac:dyDescent="0.2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</row>
    <row r="763" spans="1:25" ht="15.75" x14ac:dyDescent="0.2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</row>
    <row r="764" spans="1:25" ht="15.75" x14ac:dyDescent="0.2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</row>
    <row r="765" spans="1:25" ht="15.75" x14ac:dyDescent="0.2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</row>
    <row r="766" spans="1:25" ht="15.75" x14ac:dyDescent="0.2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</row>
    <row r="767" spans="1:25" ht="15.75" x14ac:dyDescent="0.2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</row>
    <row r="768" spans="1:25" ht="15.75" x14ac:dyDescent="0.2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</row>
    <row r="769" spans="1:25" ht="15.75" x14ac:dyDescent="0.2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</row>
    <row r="770" spans="1:25" ht="15.75" x14ac:dyDescent="0.2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</row>
    <row r="771" spans="1:25" ht="15.75" x14ac:dyDescent="0.2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</row>
    <row r="772" spans="1:25" ht="15.75" x14ac:dyDescent="0.2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</row>
    <row r="773" spans="1:25" ht="15.75" x14ac:dyDescent="0.2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</row>
    <row r="774" spans="1:25" ht="15.75" x14ac:dyDescent="0.2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</row>
    <row r="775" spans="1:25" ht="15.75" x14ac:dyDescent="0.2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</row>
    <row r="776" spans="1:25" ht="15.75" x14ac:dyDescent="0.2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</row>
    <row r="777" spans="1:25" ht="15.75" x14ac:dyDescent="0.2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</row>
    <row r="778" spans="1:25" ht="15.75" x14ac:dyDescent="0.2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</row>
    <row r="779" spans="1:25" ht="15.75" x14ac:dyDescent="0.2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</row>
    <row r="780" spans="1:25" ht="15.75" x14ac:dyDescent="0.2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</row>
    <row r="781" spans="1:25" ht="15.75" x14ac:dyDescent="0.2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</row>
    <row r="782" spans="1:25" ht="15.75" x14ac:dyDescent="0.2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</row>
    <row r="783" spans="1:25" ht="15.75" x14ac:dyDescent="0.2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</row>
    <row r="784" spans="1:25" ht="15.75" x14ac:dyDescent="0.2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</row>
    <row r="785" spans="1:25" ht="15.75" x14ac:dyDescent="0.2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</row>
    <row r="786" spans="1:25" ht="15.75" x14ac:dyDescent="0.2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</row>
    <row r="787" spans="1:25" ht="15.75" x14ac:dyDescent="0.2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</row>
    <row r="788" spans="1:25" ht="15.75" x14ac:dyDescent="0.2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</row>
    <row r="789" spans="1:25" ht="15.75" x14ac:dyDescent="0.2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</row>
    <row r="790" spans="1:25" ht="15.75" x14ac:dyDescent="0.2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</row>
    <row r="791" spans="1:25" ht="15.75" x14ac:dyDescent="0.2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</row>
    <row r="792" spans="1:25" ht="15.75" x14ac:dyDescent="0.2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</row>
    <row r="793" spans="1:25" ht="15.75" x14ac:dyDescent="0.2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</row>
    <row r="794" spans="1:25" ht="15.75" x14ac:dyDescent="0.2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</row>
    <row r="795" spans="1:25" ht="15.75" x14ac:dyDescent="0.2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</row>
    <row r="796" spans="1:25" ht="15.75" x14ac:dyDescent="0.2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</row>
    <row r="797" spans="1:25" ht="15.75" x14ac:dyDescent="0.2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</row>
    <row r="798" spans="1:25" ht="15.75" x14ac:dyDescent="0.2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</row>
    <row r="799" spans="1:25" ht="15.75" x14ac:dyDescent="0.2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</row>
    <row r="800" spans="1:25" ht="15.75" x14ac:dyDescent="0.2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</row>
    <row r="801" spans="1:25" ht="15.75" x14ac:dyDescent="0.2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</row>
    <row r="802" spans="1:25" ht="15.75" x14ac:dyDescent="0.2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</row>
    <row r="803" spans="1:25" ht="15.75" x14ac:dyDescent="0.2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</row>
    <row r="804" spans="1:25" ht="15.75" x14ac:dyDescent="0.2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</row>
    <row r="805" spans="1:25" ht="15.75" x14ac:dyDescent="0.2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</row>
    <row r="806" spans="1:25" ht="15.75" x14ac:dyDescent="0.2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</row>
    <row r="807" spans="1:25" ht="15.75" x14ac:dyDescent="0.2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</row>
    <row r="808" spans="1:25" ht="15.75" x14ac:dyDescent="0.2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</row>
    <row r="809" spans="1:25" ht="15.75" x14ac:dyDescent="0.2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</row>
    <row r="810" spans="1:25" ht="15.75" x14ac:dyDescent="0.2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</row>
    <row r="811" spans="1:25" ht="15.75" x14ac:dyDescent="0.2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</row>
    <row r="812" spans="1:25" ht="15.75" x14ac:dyDescent="0.2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</row>
    <row r="813" spans="1:25" ht="15.75" x14ac:dyDescent="0.2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</row>
    <row r="814" spans="1:25" ht="15.75" x14ac:dyDescent="0.2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</row>
    <row r="815" spans="1:25" ht="15.75" x14ac:dyDescent="0.2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</row>
    <row r="816" spans="1:25" ht="15.75" x14ac:dyDescent="0.2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</row>
    <row r="817" spans="1:25" ht="15.75" x14ac:dyDescent="0.2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</row>
    <row r="818" spans="1:25" ht="15.75" x14ac:dyDescent="0.2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</row>
    <row r="819" spans="1:25" ht="15.75" x14ac:dyDescent="0.2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</row>
    <row r="820" spans="1:25" ht="15.75" x14ac:dyDescent="0.2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</row>
    <row r="821" spans="1:25" ht="15.75" x14ac:dyDescent="0.2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</row>
    <row r="822" spans="1:25" ht="15.75" x14ac:dyDescent="0.2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</row>
    <row r="823" spans="1:25" ht="15.75" x14ac:dyDescent="0.2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</row>
    <row r="824" spans="1:25" ht="15.75" x14ac:dyDescent="0.2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</row>
    <row r="825" spans="1:25" ht="15.75" x14ac:dyDescent="0.2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</row>
    <row r="826" spans="1:25" ht="15.75" x14ac:dyDescent="0.2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</row>
    <row r="827" spans="1:25" ht="15.75" x14ac:dyDescent="0.2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</row>
    <row r="828" spans="1:25" ht="15.75" x14ac:dyDescent="0.2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</row>
    <row r="829" spans="1:25" ht="15.75" x14ac:dyDescent="0.2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</row>
    <row r="830" spans="1:25" ht="15.75" x14ac:dyDescent="0.2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</row>
    <row r="831" spans="1:25" ht="15.75" x14ac:dyDescent="0.2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</row>
    <row r="832" spans="1:25" ht="15.75" x14ac:dyDescent="0.2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</row>
    <row r="833" spans="1:25" ht="15.75" x14ac:dyDescent="0.2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</row>
    <row r="834" spans="1:25" ht="15.75" x14ac:dyDescent="0.2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</row>
    <row r="835" spans="1:25" ht="15.75" x14ac:dyDescent="0.2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</row>
    <row r="836" spans="1:25" ht="15.75" x14ac:dyDescent="0.2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</row>
    <row r="837" spans="1:25" ht="15.75" x14ac:dyDescent="0.2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</row>
    <row r="838" spans="1:25" ht="15.75" x14ac:dyDescent="0.2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</row>
    <row r="839" spans="1:25" ht="15.75" x14ac:dyDescent="0.2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</row>
    <row r="840" spans="1:25" ht="15.75" x14ac:dyDescent="0.2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</row>
    <row r="841" spans="1:25" ht="15.75" x14ac:dyDescent="0.2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</row>
    <row r="842" spans="1:25" ht="15.75" x14ac:dyDescent="0.2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</row>
    <row r="843" spans="1:25" ht="15.75" x14ac:dyDescent="0.2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</row>
    <row r="844" spans="1:25" ht="15.75" x14ac:dyDescent="0.2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</row>
    <row r="845" spans="1:25" ht="15.75" x14ac:dyDescent="0.2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</row>
    <row r="846" spans="1:25" ht="15.75" x14ac:dyDescent="0.2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</row>
    <row r="847" spans="1:25" ht="15.75" x14ac:dyDescent="0.2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</row>
    <row r="848" spans="1:25" ht="15.75" x14ac:dyDescent="0.2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</row>
    <row r="849" spans="1:25" ht="15.75" x14ac:dyDescent="0.2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</row>
    <row r="850" spans="1:25" ht="15.75" x14ac:dyDescent="0.2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</row>
    <row r="851" spans="1:25" ht="15.75" x14ac:dyDescent="0.2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</row>
    <row r="852" spans="1:25" ht="15.75" x14ac:dyDescent="0.2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</row>
    <row r="853" spans="1:25" ht="15.75" x14ac:dyDescent="0.2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</row>
    <row r="854" spans="1:25" ht="15.75" x14ac:dyDescent="0.2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</row>
    <row r="855" spans="1:25" ht="15.75" x14ac:dyDescent="0.2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</row>
    <row r="856" spans="1:25" ht="15.75" x14ac:dyDescent="0.2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</row>
    <row r="857" spans="1:25" ht="15.75" x14ac:dyDescent="0.2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</row>
    <row r="858" spans="1:25" ht="15.75" x14ac:dyDescent="0.2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</row>
    <row r="859" spans="1:25" ht="15.75" x14ac:dyDescent="0.2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</row>
    <row r="860" spans="1:25" ht="15.75" x14ac:dyDescent="0.2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</row>
    <row r="861" spans="1:25" ht="15.75" x14ac:dyDescent="0.2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</row>
    <row r="862" spans="1:25" ht="15.75" x14ac:dyDescent="0.2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</row>
    <row r="863" spans="1:25" ht="15.75" x14ac:dyDescent="0.2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</row>
    <row r="864" spans="1:25" ht="15.75" x14ac:dyDescent="0.2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</row>
    <row r="865" spans="1:25" ht="15.75" x14ac:dyDescent="0.2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</row>
    <row r="866" spans="1:25" ht="15.75" x14ac:dyDescent="0.2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</row>
    <row r="867" spans="1:25" ht="15.75" x14ac:dyDescent="0.2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</row>
    <row r="868" spans="1:25" ht="15.75" x14ac:dyDescent="0.2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</row>
    <row r="869" spans="1:25" ht="15.75" x14ac:dyDescent="0.2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</row>
    <row r="870" spans="1:25" ht="15.75" x14ac:dyDescent="0.2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</row>
    <row r="871" spans="1:25" ht="15.75" x14ac:dyDescent="0.2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</row>
    <row r="872" spans="1:25" ht="15.75" x14ac:dyDescent="0.2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</row>
    <row r="873" spans="1:25" ht="15.75" x14ac:dyDescent="0.2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</row>
    <row r="874" spans="1:25" ht="15.75" x14ac:dyDescent="0.2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</row>
    <row r="875" spans="1:25" ht="15.75" x14ac:dyDescent="0.2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</row>
    <row r="876" spans="1:25" ht="15.75" x14ac:dyDescent="0.2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</row>
    <row r="877" spans="1:25" ht="15.75" x14ac:dyDescent="0.2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</row>
    <row r="878" spans="1:25" ht="15.75" x14ac:dyDescent="0.2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</row>
    <row r="879" spans="1:25" ht="15.75" x14ac:dyDescent="0.2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</row>
    <row r="880" spans="1:25" ht="15.75" x14ac:dyDescent="0.2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</row>
    <row r="881" spans="1:25" ht="15.75" x14ac:dyDescent="0.2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</row>
    <row r="882" spans="1:25" ht="15.75" x14ac:dyDescent="0.2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</row>
    <row r="883" spans="1:25" ht="15.75" x14ac:dyDescent="0.2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</row>
    <row r="884" spans="1:25" ht="15.75" x14ac:dyDescent="0.2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</row>
    <row r="885" spans="1:25" ht="15.75" x14ac:dyDescent="0.2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</row>
    <row r="886" spans="1:25" ht="15.75" x14ac:dyDescent="0.2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</row>
    <row r="887" spans="1:25" ht="15.75" x14ac:dyDescent="0.2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</row>
    <row r="888" spans="1:25" ht="15.75" x14ac:dyDescent="0.2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</row>
    <row r="889" spans="1:25" ht="15.75" x14ac:dyDescent="0.2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</row>
    <row r="890" spans="1:25" ht="15.75" x14ac:dyDescent="0.2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</row>
    <row r="891" spans="1:25" ht="15.75" x14ac:dyDescent="0.2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</row>
    <row r="892" spans="1:25" ht="15.75" x14ac:dyDescent="0.2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</row>
    <row r="893" spans="1:25" ht="15.75" x14ac:dyDescent="0.2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</row>
    <row r="894" spans="1:25" ht="15.75" x14ac:dyDescent="0.2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</row>
    <row r="895" spans="1:25" ht="15.75" x14ac:dyDescent="0.2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</row>
    <row r="896" spans="1:25" ht="15.75" x14ac:dyDescent="0.2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</row>
    <row r="897" spans="1:25" ht="15.75" x14ac:dyDescent="0.2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</row>
    <row r="898" spans="1:25" ht="15.75" x14ac:dyDescent="0.2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</row>
    <row r="899" spans="1:25" ht="15.75" x14ac:dyDescent="0.2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</row>
    <row r="900" spans="1:25" ht="15.75" x14ac:dyDescent="0.2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</row>
    <row r="901" spans="1:25" ht="15.75" x14ac:dyDescent="0.2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</row>
    <row r="902" spans="1:25" ht="15.75" x14ac:dyDescent="0.2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</row>
    <row r="903" spans="1:25" ht="15.75" x14ac:dyDescent="0.2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</row>
    <row r="904" spans="1:25" ht="15.75" x14ac:dyDescent="0.2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</row>
    <row r="905" spans="1:25" ht="15.75" x14ac:dyDescent="0.2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</row>
    <row r="906" spans="1:25" ht="15.75" x14ac:dyDescent="0.2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</row>
    <row r="907" spans="1:25" ht="15.75" x14ac:dyDescent="0.2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</row>
    <row r="908" spans="1:25" ht="15.75" x14ac:dyDescent="0.2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</row>
    <row r="909" spans="1:25" ht="15.75" x14ac:dyDescent="0.2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</row>
    <row r="910" spans="1:25" ht="15.75" x14ac:dyDescent="0.2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</row>
    <row r="911" spans="1:25" ht="15.75" x14ac:dyDescent="0.2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</row>
    <row r="912" spans="1:25" ht="15.75" x14ac:dyDescent="0.2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</row>
    <row r="913" spans="1:25" ht="15.75" x14ac:dyDescent="0.2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</row>
    <row r="914" spans="1:25" ht="15.75" x14ac:dyDescent="0.2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</row>
    <row r="915" spans="1:25" ht="15.75" x14ac:dyDescent="0.2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</row>
    <row r="916" spans="1:25" ht="15.75" x14ac:dyDescent="0.2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</row>
    <row r="917" spans="1:25" ht="15.75" x14ac:dyDescent="0.2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</row>
    <row r="918" spans="1:25" ht="15.75" x14ac:dyDescent="0.2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</row>
    <row r="919" spans="1:25" ht="15.75" x14ac:dyDescent="0.2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</row>
    <row r="920" spans="1:25" ht="15.75" x14ac:dyDescent="0.2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</row>
    <row r="921" spans="1:25" ht="15.75" x14ac:dyDescent="0.2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</row>
    <row r="922" spans="1:25" ht="15.75" x14ac:dyDescent="0.2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</row>
    <row r="923" spans="1:25" ht="15.75" x14ac:dyDescent="0.2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</row>
    <row r="924" spans="1:25" ht="15.75" x14ac:dyDescent="0.2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</row>
    <row r="925" spans="1:25" ht="15.75" x14ac:dyDescent="0.2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</row>
    <row r="926" spans="1:25" ht="15.75" x14ac:dyDescent="0.2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</row>
    <row r="927" spans="1:25" ht="15.75" x14ac:dyDescent="0.2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</row>
    <row r="928" spans="1:25" ht="15.75" x14ac:dyDescent="0.2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</row>
    <row r="929" spans="1:25" ht="15.75" x14ac:dyDescent="0.2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</row>
    <row r="930" spans="1:25" ht="15.75" x14ac:dyDescent="0.2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</row>
    <row r="931" spans="1:25" ht="15.75" x14ac:dyDescent="0.2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</row>
    <row r="932" spans="1:25" ht="15.75" x14ac:dyDescent="0.2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</row>
    <row r="933" spans="1:25" ht="15.75" x14ac:dyDescent="0.2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</row>
    <row r="934" spans="1:25" ht="15.75" x14ac:dyDescent="0.2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</row>
    <row r="935" spans="1:25" ht="15.75" x14ac:dyDescent="0.2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</row>
    <row r="936" spans="1:25" ht="15.75" x14ac:dyDescent="0.2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</row>
    <row r="937" spans="1:25" ht="15.75" x14ac:dyDescent="0.2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</row>
    <row r="938" spans="1:25" ht="15.75" x14ac:dyDescent="0.2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</row>
    <row r="939" spans="1:25" ht="15.75" x14ac:dyDescent="0.2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</row>
    <row r="940" spans="1:25" ht="15.75" x14ac:dyDescent="0.2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</row>
    <row r="941" spans="1:25" ht="15.75" x14ac:dyDescent="0.2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</row>
    <row r="942" spans="1:25" ht="15.75" x14ac:dyDescent="0.2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</row>
    <row r="943" spans="1:25" ht="15.75" x14ac:dyDescent="0.2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</row>
    <row r="944" spans="1:25" ht="15.75" x14ac:dyDescent="0.2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</row>
    <row r="945" spans="1:25" ht="15.75" x14ac:dyDescent="0.2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</row>
    <row r="946" spans="1:25" ht="15.75" x14ac:dyDescent="0.2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</row>
    <row r="947" spans="1:25" ht="15.75" x14ac:dyDescent="0.2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</row>
    <row r="948" spans="1:25" ht="15.75" x14ac:dyDescent="0.2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</row>
    <row r="949" spans="1:25" ht="15.75" x14ac:dyDescent="0.2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</row>
    <row r="950" spans="1:25" ht="15.75" x14ac:dyDescent="0.2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</row>
    <row r="951" spans="1:25" ht="15.75" x14ac:dyDescent="0.2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</row>
    <row r="952" spans="1:25" ht="15.75" x14ac:dyDescent="0.2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</row>
    <row r="953" spans="1:25" ht="15.75" x14ac:dyDescent="0.2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</row>
    <row r="954" spans="1:25" ht="15.75" x14ac:dyDescent="0.2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</row>
    <row r="955" spans="1:25" ht="15.75" x14ac:dyDescent="0.2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</row>
    <row r="956" spans="1:25" ht="15.75" x14ac:dyDescent="0.2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</row>
    <row r="957" spans="1:25" ht="15.75" x14ac:dyDescent="0.2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</row>
    <row r="958" spans="1:25" ht="15.75" x14ac:dyDescent="0.2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</row>
    <row r="959" spans="1:25" ht="15.75" x14ac:dyDescent="0.2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</row>
    <row r="960" spans="1:25" ht="15.75" x14ac:dyDescent="0.2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</row>
    <row r="961" spans="1:25" ht="15.75" x14ac:dyDescent="0.2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</row>
    <row r="962" spans="1:25" ht="15.75" x14ac:dyDescent="0.2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</row>
    <row r="963" spans="1:25" ht="15.75" x14ac:dyDescent="0.2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</row>
    <row r="964" spans="1:25" ht="15.75" x14ac:dyDescent="0.2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</row>
    <row r="965" spans="1:25" ht="15.75" x14ac:dyDescent="0.2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</row>
    <row r="966" spans="1:25" ht="15.75" x14ac:dyDescent="0.2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</row>
    <row r="967" spans="1:25" ht="15.75" x14ac:dyDescent="0.2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</row>
    <row r="968" spans="1:25" ht="15.75" x14ac:dyDescent="0.2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</row>
    <row r="969" spans="1:25" ht="15.75" x14ac:dyDescent="0.2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</row>
    <row r="970" spans="1:25" ht="15.75" x14ac:dyDescent="0.2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</row>
    <row r="971" spans="1:25" ht="15.75" x14ac:dyDescent="0.2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</row>
    <row r="972" spans="1:25" ht="15.75" x14ac:dyDescent="0.2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</row>
    <row r="973" spans="1:25" ht="15.75" x14ac:dyDescent="0.2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</row>
    <row r="974" spans="1:25" ht="15.75" x14ac:dyDescent="0.2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</row>
    <row r="975" spans="1:25" ht="15.75" x14ac:dyDescent="0.2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</row>
    <row r="976" spans="1:25" ht="15.75" x14ac:dyDescent="0.2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</row>
    <row r="977" spans="1:25" ht="15.75" x14ac:dyDescent="0.2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</row>
    <row r="978" spans="1:25" ht="15.75" x14ac:dyDescent="0.2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</row>
    <row r="979" spans="1:25" ht="15.75" x14ac:dyDescent="0.2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</row>
    <row r="980" spans="1:25" ht="15.75" x14ac:dyDescent="0.2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</row>
    <row r="981" spans="1:25" ht="15.75" x14ac:dyDescent="0.2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</row>
    <row r="982" spans="1:25" ht="15.75" x14ac:dyDescent="0.2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</row>
    <row r="983" spans="1:25" ht="15.75" x14ac:dyDescent="0.2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</row>
    <row r="984" spans="1:25" ht="15.75" x14ac:dyDescent="0.2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</row>
    <row r="985" spans="1:25" ht="15.75" x14ac:dyDescent="0.2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</row>
    <row r="986" spans="1:25" ht="15.75" x14ac:dyDescent="0.2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</row>
    <row r="987" spans="1:25" ht="15.75" x14ac:dyDescent="0.2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</row>
    <row r="988" spans="1:25" ht="15.75" x14ac:dyDescent="0.2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</row>
    <row r="989" spans="1:25" ht="15.75" x14ac:dyDescent="0.2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</row>
    <row r="990" spans="1:25" ht="15.75" x14ac:dyDescent="0.2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</row>
    <row r="991" spans="1:25" ht="15.75" x14ac:dyDescent="0.2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</row>
    <row r="992" spans="1:25" ht="15.75" x14ac:dyDescent="0.2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</row>
    <row r="993" spans="1:25" ht="15.75" x14ac:dyDescent="0.2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</row>
    <row r="994" spans="1:25" ht="15.75" x14ac:dyDescent="0.2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</row>
    <row r="995" spans="1:25" ht="15.75" x14ac:dyDescent="0.2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</row>
    <row r="996" spans="1:25" ht="15.75" x14ac:dyDescent="0.2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</row>
    <row r="997" spans="1:25" ht="15.75" x14ac:dyDescent="0.2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</row>
    <row r="998" spans="1:25" ht="15.75" x14ac:dyDescent="0.2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</row>
    <row r="999" spans="1:25" ht="15.75" x14ac:dyDescent="0.2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</row>
    <row r="1000" spans="1:25" ht="15.75" x14ac:dyDescent="0.2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</row>
    <row r="1001" spans="1:25" ht="15.75" x14ac:dyDescent="0.25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439"/>
      <c r="U1001" s="439"/>
      <c r="V1001" s="439"/>
      <c r="W1001" s="439"/>
      <c r="X1001" s="439"/>
      <c r="Y1001" s="439"/>
    </row>
    <row r="1002" spans="1:25" ht="15.75" x14ac:dyDescent="0.25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439"/>
      <c r="U1002" s="439"/>
      <c r="V1002" s="439"/>
      <c r="W1002" s="439"/>
      <c r="X1002" s="439"/>
      <c r="Y1002" s="439"/>
    </row>
    <row r="1003" spans="1:25" ht="15.75" x14ac:dyDescent="0.25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439"/>
      <c r="U1003" s="439"/>
      <c r="V1003" s="439"/>
      <c r="W1003" s="439"/>
      <c r="X1003" s="439"/>
      <c r="Y1003" s="439"/>
    </row>
    <row r="1004" spans="1:25" ht="15.75" x14ac:dyDescent="0.25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439"/>
      <c r="U1004" s="439"/>
      <c r="V1004" s="439"/>
      <c r="W1004" s="439"/>
      <c r="X1004" s="439"/>
      <c r="Y1004" s="439"/>
    </row>
    <row r="1005" spans="1:25" ht="15.75" x14ac:dyDescent="0.25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439"/>
      <c r="U1005" s="439"/>
      <c r="V1005" s="439"/>
      <c r="W1005" s="439"/>
      <c r="X1005" s="439"/>
      <c r="Y1005" s="439"/>
    </row>
    <row r="1006" spans="1:25" ht="15.75" x14ac:dyDescent="0.25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439"/>
      <c r="U1006" s="439"/>
      <c r="V1006" s="439"/>
      <c r="W1006" s="439"/>
      <c r="X1006" s="439"/>
      <c r="Y1006" s="439"/>
    </row>
    <row r="1007" spans="1:25" ht="15.75" x14ac:dyDescent="0.25">
      <c r="A1007" s="439"/>
      <c r="B1007" s="439"/>
      <c r="C1007" s="439"/>
      <c r="D1007" s="439"/>
      <c r="E1007" s="439"/>
      <c r="F1007" s="439"/>
      <c r="G1007" s="439"/>
      <c r="H1007" s="439"/>
      <c r="I1007" s="439"/>
      <c r="J1007" s="439"/>
      <c r="K1007" s="439"/>
      <c r="L1007" s="439"/>
      <c r="M1007" s="439"/>
      <c r="N1007" s="439"/>
      <c r="O1007" s="439"/>
      <c r="P1007" s="439"/>
      <c r="Q1007" s="439"/>
      <c r="R1007" s="439"/>
      <c r="S1007" s="439"/>
      <c r="T1007" s="439"/>
      <c r="U1007" s="439"/>
      <c r="V1007" s="439"/>
      <c r="W1007" s="439"/>
      <c r="X1007" s="439"/>
      <c r="Y1007" s="439"/>
    </row>
  </sheetData>
  <mergeCells count="14">
    <mergeCell ref="E161:E162"/>
    <mergeCell ref="A32:G32"/>
    <mergeCell ref="A79:H79"/>
    <mergeCell ref="E157:E158"/>
    <mergeCell ref="A157:A158"/>
    <mergeCell ref="B157:B158"/>
    <mergeCell ref="C157:C158"/>
    <mergeCell ref="D157:D158"/>
    <mergeCell ref="D161:D162"/>
    <mergeCell ref="A160:D160"/>
    <mergeCell ref="A161:A162"/>
    <mergeCell ref="B161:B162"/>
    <mergeCell ref="C161:C162"/>
    <mergeCell ref="A127:H127"/>
  </mergeCells>
  <printOptions verticalCentered="1"/>
  <pageMargins left="0" right="0" top="0" bottom="0" header="0" footer="0"/>
  <pageSetup paperSize="9" scale="8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4023-C93B-436A-9864-0708DD731995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26.04.-28.04</vt:lpstr>
      <vt:lpstr>29.04</vt:lpstr>
      <vt:lpstr>30.04.2025</vt:lpstr>
      <vt:lpstr>01.05.2025-04.05.2025</vt:lpstr>
      <vt:lpstr>05.05.2025</vt:lpstr>
      <vt:lpstr>6.05.2025</vt:lpstr>
      <vt:lpstr>07.05.2025</vt:lpstr>
      <vt:lpstr>08.05.-09.05</vt:lpstr>
      <vt:lpstr>10.05-11.05.2025</vt:lpstr>
      <vt:lpstr>12.05.2025</vt:lpstr>
      <vt:lpstr>13.05.2025</vt:lpstr>
      <vt:lpstr>14.05.2025</vt:lpstr>
      <vt:lpstr>15.05.2025</vt:lpstr>
      <vt:lpstr>16.05.2025</vt:lpstr>
      <vt:lpstr>17.05.2025</vt:lpstr>
      <vt:lpstr>18.05.2025</vt:lpstr>
      <vt:lpstr>19.05.2025</vt:lpstr>
      <vt:lpstr>20.05.2025</vt:lpstr>
      <vt:lpstr>21.05.2025</vt:lpstr>
      <vt:lpstr>22.05.2025 </vt:lpstr>
      <vt:lpstr>23.05.2025</vt:lpstr>
      <vt:lpstr>24.05.2025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Марта рябцева</cp:lastModifiedBy>
  <dcterms:created xsi:type="dcterms:W3CDTF">2025-05-26T09:28:20Z</dcterms:created>
  <dcterms:modified xsi:type="dcterms:W3CDTF">2025-07-05T11:39:46Z</dcterms:modified>
</cp:coreProperties>
</file>